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名单" sheetId="1" r:id="rId1"/>
    <sheet name="第一学期" sheetId="2" r:id="rId2"/>
    <sheet name="第一学期文字" sheetId="3" r:id="rId3"/>
    <sheet name="自行车" sheetId="4" r:id="rId4"/>
    <sheet name="未名湖" sheetId="5" r:id="rId5"/>
    <sheet name="大钊阅览室" sheetId="6" r:id="rId6"/>
    <sheet name="动物园" sheetId="7" r:id="rId7"/>
    <sheet name="传薪" sheetId="8" r:id="rId8"/>
    <sheet name="门厅" sheetId="9" r:id="rId9"/>
    <sheet name="临川学校" sheetId="10" r:id="rId10"/>
    <sheet name="一二九" sheetId="11" r:id="rId11"/>
    <sheet name="运动会" sheetId="12" r:id="rId12"/>
    <sheet name="咖啡厅" sheetId="13" r:id="rId13"/>
    <sheet name="书院课助教" sheetId="14" r:id="rId14"/>
    <sheet name="党员先锋服务队" sheetId="15" r:id="rId15"/>
    <sheet name="爱在35楼" sheetId="16" r:id="rId16"/>
    <sheet name="新年晚会" sheetId="18" r:id="rId17"/>
    <sheet name="院外时长" sheetId="17" r:id="rId18"/>
    <sheet name="第二学期" sheetId="19" r:id="rId19"/>
    <sheet name="第二学期文字" sheetId="20" r:id="rId20"/>
    <sheet name="健身房" sheetId="21" r:id="rId21"/>
    <sheet name="书房" sheetId="22" r:id="rId22"/>
    <sheet name="迎新" sheetId="23" r:id="rId23"/>
    <sheet name="初夏恣游" sheetId="24" r:id="rId24"/>
    <sheet name="校园开放日" sheetId="26" r:id="rId25"/>
    <sheet name="pf" sheetId="25" r:id="rId26"/>
  </sheets>
  <definedNames>
    <definedName name="_xlnm._FilterDatabase" localSheetId="0" hidden="1">名单!$C$1:$C$216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<sst xmlns="http://schemas.openxmlformats.org/spreadsheetml/2006/main" count="5883" uniqueCount="605">
  <si>
    <t>姓名</t>
  </si>
  <si>
    <t>学号</t>
  </si>
  <si>
    <t>总时长</t>
  </si>
  <si>
    <t>第一学期院内志愿时长</t>
  </si>
  <si>
    <t>第一学期院内时长明细</t>
  </si>
  <si>
    <t>第一学期院外志愿时长</t>
  </si>
  <si>
    <t>第一学期院外志愿时长明细</t>
  </si>
  <si>
    <t>第二学期院内志愿时长</t>
  </si>
  <si>
    <t>第二学期院内时长明细</t>
  </si>
  <si>
    <t>第二学期院外志愿时长</t>
  </si>
  <si>
    <t>第二学期院外志愿时长明细</t>
  </si>
  <si>
    <t>郑申越</t>
  </si>
  <si>
    <t>陈宇轩</t>
  </si>
  <si>
    <t>李悠然</t>
  </si>
  <si>
    <t>李宇恒</t>
  </si>
  <si>
    <t>黄留鑫</t>
  </si>
  <si>
    <t>岳子轶</t>
  </si>
  <si>
    <t>李兆琨</t>
  </si>
  <si>
    <t>姜安一</t>
  </si>
  <si>
    <t>张靖琦</t>
  </si>
  <si>
    <t>南之涌</t>
  </si>
  <si>
    <t>刘竞源</t>
  </si>
  <si>
    <t>汪江涛</t>
  </si>
  <si>
    <t>左宁珺琦</t>
  </si>
  <si>
    <t>刘沐心</t>
  </si>
  <si>
    <t>杨冬子</t>
  </si>
  <si>
    <t>邓清仁</t>
  </si>
  <si>
    <t>肖天择</t>
  </si>
  <si>
    <t>彭莘尧</t>
  </si>
  <si>
    <t>黄勃翔</t>
  </si>
  <si>
    <t>李云溥</t>
  </si>
  <si>
    <t>王骏飞</t>
  </si>
  <si>
    <t>郭晟毓</t>
  </si>
  <si>
    <t>吴廷朗</t>
  </si>
  <si>
    <t>王皓熙</t>
  </si>
  <si>
    <t>李鉴哲</t>
  </si>
  <si>
    <t>苗雨旸</t>
  </si>
  <si>
    <t>许舟畅</t>
  </si>
  <si>
    <t>谷子戈</t>
  </si>
  <si>
    <t>才定州</t>
  </si>
  <si>
    <t>石中玉</t>
  </si>
  <si>
    <t>肖楠轩</t>
  </si>
  <si>
    <t>林语瑭</t>
  </si>
  <si>
    <t>职晨雨</t>
  </si>
  <si>
    <t>汪昊宇</t>
  </si>
  <si>
    <t>张欣豪</t>
  </si>
  <si>
    <t>王煜辰</t>
  </si>
  <si>
    <t>于瀚霄</t>
  </si>
  <si>
    <t>闫一鸣</t>
  </si>
  <si>
    <t>戴利宇</t>
  </si>
  <si>
    <t>李颜屹</t>
  </si>
  <si>
    <t>江凡</t>
  </si>
  <si>
    <t>庞乐熙</t>
  </si>
  <si>
    <t>李梓健</t>
  </si>
  <si>
    <t>张彦钦</t>
  </si>
  <si>
    <t>郭思含</t>
  </si>
  <si>
    <t>杨博谦</t>
  </si>
  <si>
    <t>冼名儒</t>
  </si>
  <si>
    <t>范文昊</t>
  </si>
  <si>
    <t>杨昊</t>
  </si>
  <si>
    <t>汤平之</t>
  </si>
  <si>
    <t>耿玉林</t>
  </si>
  <si>
    <t>毛堃璇</t>
  </si>
  <si>
    <t>覃文献</t>
  </si>
  <si>
    <t>霍天睿</t>
  </si>
  <si>
    <t>张书源</t>
  </si>
  <si>
    <t>谭新余</t>
  </si>
  <si>
    <t>高梓凯</t>
  </si>
  <si>
    <t>李祉亿</t>
  </si>
  <si>
    <t>蔡鑫</t>
  </si>
  <si>
    <t>魏敬儒</t>
  </si>
  <si>
    <t>张泽昊</t>
  </si>
  <si>
    <t>安博楷</t>
  </si>
  <si>
    <t>屈明杰</t>
  </si>
  <si>
    <t>朱慕远</t>
  </si>
  <si>
    <t>高致远</t>
  </si>
  <si>
    <t>琚明臻</t>
  </si>
  <si>
    <t>单绍哲</t>
  </si>
  <si>
    <t>侯书洋</t>
  </si>
  <si>
    <t>蒋弘杰</t>
  </si>
  <si>
    <t>侯超然</t>
  </si>
  <si>
    <t>黄昱涵</t>
  </si>
  <si>
    <t>何志浩</t>
  </si>
  <si>
    <t>张朝越</t>
  </si>
  <si>
    <t>刘卓洋</t>
  </si>
  <si>
    <t>杨世烨</t>
  </si>
  <si>
    <t>王子齐</t>
  </si>
  <si>
    <t>李吟冬</t>
  </si>
  <si>
    <t>张延</t>
  </si>
  <si>
    <t>黄景暄</t>
  </si>
  <si>
    <t>朱佳艺</t>
  </si>
  <si>
    <t>常子闻</t>
  </si>
  <si>
    <t>陈泽华</t>
  </si>
  <si>
    <t>谢雨桐</t>
  </si>
  <si>
    <t>欧阳锦骏</t>
  </si>
  <si>
    <t>袁辉鸿</t>
  </si>
  <si>
    <t>王宗迅</t>
  </si>
  <si>
    <t>李柯庆</t>
  </si>
  <si>
    <t>黄际豪</t>
  </si>
  <si>
    <t>龙浩宇</t>
  </si>
  <si>
    <t>刘旭航</t>
  </si>
  <si>
    <t>田祎健</t>
  </si>
  <si>
    <t>高振洋</t>
  </si>
  <si>
    <t>李浩宇</t>
  </si>
  <si>
    <t>宋秉旺</t>
  </si>
  <si>
    <t>陆泓亦</t>
  </si>
  <si>
    <t>罗智文</t>
  </si>
  <si>
    <t>李成珂</t>
  </si>
  <si>
    <t>卢一煌</t>
  </si>
  <si>
    <t>李铭君</t>
  </si>
  <si>
    <t>刘阳</t>
  </si>
  <si>
    <t>李开</t>
  </si>
  <si>
    <t>陈道飞</t>
  </si>
  <si>
    <t>鞠玮暄</t>
  </si>
  <si>
    <t>胡旭</t>
  </si>
  <si>
    <t>陈昊敬</t>
  </si>
  <si>
    <t>向昱晖</t>
  </si>
  <si>
    <t>陈高丰</t>
  </si>
  <si>
    <t>彭乐义</t>
  </si>
  <si>
    <t>许文浩</t>
  </si>
  <si>
    <t>俞祝焕</t>
  </si>
  <si>
    <t>孟浩源</t>
  </si>
  <si>
    <t>赵吉林</t>
  </si>
  <si>
    <t>余小龙</t>
  </si>
  <si>
    <t>蒋智凌</t>
  </si>
  <si>
    <t>许子涵</t>
  </si>
  <si>
    <t>张正朔</t>
  </si>
  <si>
    <t>辜瑞</t>
  </si>
  <si>
    <t>王一川</t>
  </si>
  <si>
    <t>闫皓铭</t>
  </si>
  <si>
    <t>季雨菲</t>
  </si>
  <si>
    <t>陈思危</t>
  </si>
  <si>
    <t>冯欢</t>
  </si>
  <si>
    <t>耿言博</t>
  </si>
  <si>
    <t>朱柯兴</t>
  </si>
  <si>
    <t>史宇颉</t>
  </si>
  <si>
    <t>郑智豪</t>
  </si>
  <si>
    <t>申思宇</t>
  </si>
  <si>
    <t>王昱昊</t>
  </si>
  <si>
    <t>刘宗渊</t>
  </si>
  <si>
    <t>胡文嘉</t>
  </si>
  <si>
    <t>温美君</t>
  </si>
  <si>
    <t>匡杰</t>
  </si>
  <si>
    <t>刘博轩</t>
  </si>
  <si>
    <t>张旭瑞</t>
  </si>
  <si>
    <t>邓蓓蓓</t>
  </si>
  <si>
    <t>商艺晨</t>
  </si>
  <si>
    <t>苏玥文</t>
  </si>
  <si>
    <t>周新凯</t>
  </si>
  <si>
    <t>赵铭轩</t>
  </si>
  <si>
    <t>贾耀博</t>
  </si>
  <si>
    <t>石伟业</t>
  </si>
  <si>
    <t>陈川泽</t>
  </si>
  <si>
    <t>张媛媛</t>
  </si>
  <si>
    <t>余成昊</t>
  </si>
  <si>
    <t>杨卓恺</t>
  </si>
  <si>
    <t>王婧涵</t>
  </si>
  <si>
    <t>施畅</t>
  </si>
  <si>
    <t>崔道钦</t>
  </si>
  <si>
    <t>麦添</t>
  </si>
  <si>
    <t>潘畅</t>
  </si>
  <si>
    <t>郭浩天</t>
  </si>
  <si>
    <t>罗栋</t>
  </si>
  <si>
    <t>宋弘喆</t>
  </si>
  <si>
    <t>汤家乐</t>
  </si>
  <si>
    <t>张欣冉</t>
  </si>
  <si>
    <t>张思远</t>
  </si>
  <si>
    <t>陆镜宇</t>
  </si>
  <si>
    <t>蒲君瑶</t>
  </si>
  <si>
    <t>李沂桉</t>
  </si>
  <si>
    <t>李泽众</t>
  </si>
  <si>
    <t>陈怡然</t>
  </si>
  <si>
    <t>刘若芊</t>
  </si>
  <si>
    <t>于彭</t>
  </si>
  <si>
    <t>罗家臻</t>
  </si>
  <si>
    <t>袁峰</t>
  </si>
  <si>
    <t>周宇航</t>
  </si>
  <si>
    <t>陈佳奇</t>
  </si>
  <si>
    <t>于震宇</t>
  </si>
  <si>
    <t>李玉希</t>
  </si>
  <si>
    <t>彭奕博</t>
  </si>
  <si>
    <t>庞文力</t>
  </si>
  <si>
    <t>黄晨毅</t>
  </si>
  <si>
    <t>蒋伟豪</t>
  </si>
  <si>
    <t>董佳乐</t>
  </si>
  <si>
    <t>刘璟岩</t>
  </si>
  <si>
    <t>李项</t>
  </si>
  <si>
    <t>毕晨博</t>
  </si>
  <si>
    <t>陈铉泓</t>
  </si>
  <si>
    <t>郑博闻</t>
  </si>
  <si>
    <t>阚云潇</t>
  </si>
  <si>
    <t>刘昆庭</t>
  </si>
  <si>
    <t>杨涵易</t>
  </si>
  <si>
    <t>时靖博</t>
  </si>
  <si>
    <t>刘子一</t>
  </si>
  <si>
    <t>甘辰宇</t>
  </si>
  <si>
    <t>孙峥琦</t>
  </si>
  <si>
    <t>刘传</t>
  </si>
  <si>
    <t>梅义彬</t>
  </si>
  <si>
    <t>邹淮禹</t>
  </si>
  <si>
    <t>喻彦琳</t>
  </si>
  <si>
    <t>张明恒</t>
  </si>
  <si>
    <t>吴道宁</t>
  </si>
  <si>
    <t>刘曜玮</t>
  </si>
  <si>
    <t>王若燚</t>
  </si>
  <si>
    <t>王威</t>
  </si>
  <si>
    <t>艾颖辰</t>
  </si>
  <si>
    <t>李欣雨</t>
  </si>
  <si>
    <t>娄政元</t>
  </si>
  <si>
    <t>李毅</t>
  </si>
  <si>
    <t>陈孟康</t>
  </si>
  <si>
    <t>胡珺哲</t>
  </si>
  <si>
    <t>李明彦</t>
  </si>
  <si>
    <t>刘铧</t>
  </si>
  <si>
    <t>梁羽天</t>
  </si>
  <si>
    <t>陈逸翔</t>
  </si>
  <si>
    <t>刘敏宇</t>
  </si>
  <si>
    <t>杜昌钰</t>
  </si>
  <si>
    <t>李嘉豪</t>
  </si>
  <si>
    <t>夏天明</t>
  </si>
  <si>
    <t>吴超凡</t>
  </si>
  <si>
    <t>王翔宇</t>
  </si>
  <si>
    <t>申应君</t>
  </si>
  <si>
    <t>李宸</t>
  </si>
  <si>
    <t>王恩博</t>
  </si>
  <si>
    <t>徐铭</t>
  </si>
  <si>
    <t>第一学期志愿时长明细</t>
  </si>
  <si>
    <t>合计</t>
  </si>
  <si>
    <t>自行车</t>
  </si>
  <si>
    <t>未名湖</t>
  </si>
  <si>
    <t>大钊阅览室</t>
  </si>
  <si>
    <t>动物园</t>
  </si>
  <si>
    <t>传薪</t>
  </si>
  <si>
    <t>门厅</t>
  </si>
  <si>
    <t>临川学校</t>
  </si>
  <si>
    <t>一二九</t>
  </si>
  <si>
    <t>运动会</t>
  </si>
  <si>
    <t>咖啡厅</t>
  </si>
  <si>
    <t>书院课助教</t>
  </si>
  <si>
    <t>党员先锋服务队</t>
  </si>
  <si>
    <r>
      <rPr>
        <sz val="10"/>
        <color rgb="FF000000"/>
        <rFont val="等线"/>
        <charset val="134"/>
      </rPr>
      <t>爱在</t>
    </r>
    <r>
      <rPr>
        <sz val="10"/>
        <color rgb="FF000000"/>
        <rFont val="等线"/>
        <charset val="134"/>
        <scheme val="minor"/>
      </rPr>
      <t>35楼</t>
    </r>
  </si>
  <si>
    <t>新年晚会</t>
  </si>
  <si>
    <t>健身房</t>
  </si>
  <si>
    <t>书房</t>
  </si>
  <si>
    <t>迎新</t>
  </si>
  <si>
    <t>爱在35楼</t>
  </si>
  <si>
    <t>新生晚会</t>
  </si>
  <si>
    <t>元培书房</t>
  </si>
  <si>
    <t>时长</t>
  </si>
  <si>
    <t>第二学期时长</t>
  </si>
  <si>
    <t>春季</t>
  </si>
  <si>
    <r>
      <rPr>
        <sz val="10"/>
        <color rgb="FF000000"/>
        <rFont val="等线"/>
        <charset val="134"/>
      </rPr>
      <t>姓名</t>
    </r>
  </si>
  <si>
    <r>
      <rPr>
        <sz val="10"/>
        <color rgb="FF000000"/>
        <rFont val="等线"/>
        <charset val="134"/>
      </rPr>
      <t>学号</t>
    </r>
  </si>
  <si>
    <r>
      <rPr>
        <sz val="10"/>
        <color rgb="FF000000"/>
        <rFont val="等线"/>
        <charset val="134"/>
      </rPr>
      <t>时长</t>
    </r>
  </si>
  <si>
    <r>
      <rPr>
        <sz val="10"/>
        <color rgb="FF000000"/>
        <rFont val="Arial"/>
        <charset val="134"/>
      </rPr>
      <t>郑申越</t>
    </r>
  </si>
  <si>
    <r>
      <rPr>
        <sz val="10"/>
        <color rgb="FF000000"/>
        <rFont val="Arial"/>
        <charset val="134"/>
      </rPr>
      <t>陈宇轩</t>
    </r>
  </si>
  <si>
    <r>
      <rPr>
        <sz val="10"/>
        <color rgb="FF000000"/>
        <rFont val="Arial"/>
        <charset val="134"/>
      </rPr>
      <t>李悠然</t>
    </r>
  </si>
  <si>
    <r>
      <rPr>
        <sz val="10"/>
        <color rgb="FF000000"/>
        <rFont val="Arial"/>
        <charset val="134"/>
      </rPr>
      <t>李宇恒</t>
    </r>
  </si>
  <si>
    <r>
      <rPr>
        <sz val="10"/>
        <color rgb="FF000000"/>
        <rFont val="Arial"/>
        <charset val="134"/>
      </rPr>
      <t>黄留鑫</t>
    </r>
  </si>
  <si>
    <r>
      <rPr>
        <sz val="10"/>
        <color rgb="FF000000"/>
        <rFont val="Arial"/>
        <charset val="134"/>
      </rPr>
      <t>岳子轶</t>
    </r>
  </si>
  <si>
    <r>
      <rPr>
        <sz val="10"/>
        <color rgb="FF000000"/>
        <rFont val="Arial"/>
        <charset val="134"/>
      </rPr>
      <t>李兆琨</t>
    </r>
  </si>
  <si>
    <r>
      <rPr>
        <sz val="10"/>
        <color rgb="FF000000"/>
        <rFont val="Arial"/>
        <charset val="134"/>
      </rPr>
      <t>姜安一</t>
    </r>
  </si>
  <si>
    <r>
      <rPr>
        <sz val="10"/>
        <color rgb="FF000000"/>
        <rFont val="Arial"/>
        <charset val="134"/>
      </rPr>
      <t>张靖琦</t>
    </r>
  </si>
  <si>
    <r>
      <rPr>
        <sz val="10"/>
        <color rgb="FF000000"/>
        <rFont val="Arial"/>
        <charset val="134"/>
      </rPr>
      <t>南之涌</t>
    </r>
  </si>
  <si>
    <r>
      <rPr>
        <sz val="10"/>
        <color rgb="FF000000"/>
        <rFont val="Arial"/>
        <charset val="134"/>
      </rPr>
      <t>刘竞源</t>
    </r>
  </si>
  <si>
    <r>
      <rPr>
        <sz val="10"/>
        <color rgb="FF000000"/>
        <rFont val="Arial"/>
        <charset val="134"/>
      </rPr>
      <t>汪江涛</t>
    </r>
  </si>
  <si>
    <r>
      <rPr>
        <sz val="10"/>
        <color rgb="FF000000"/>
        <rFont val="Arial"/>
        <charset val="134"/>
      </rPr>
      <t>左宁珺琦</t>
    </r>
  </si>
  <si>
    <r>
      <rPr>
        <sz val="10"/>
        <color rgb="FF000000"/>
        <rFont val="Arial"/>
        <charset val="134"/>
      </rPr>
      <t>刘沐心</t>
    </r>
  </si>
  <si>
    <r>
      <rPr>
        <sz val="10"/>
        <color rgb="FF000000"/>
        <rFont val="Arial"/>
        <charset val="134"/>
      </rPr>
      <t>杨冬子</t>
    </r>
  </si>
  <si>
    <r>
      <rPr>
        <sz val="10"/>
        <color rgb="FF000000"/>
        <rFont val="Arial"/>
        <charset val="134"/>
      </rPr>
      <t>邓清仁</t>
    </r>
  </si>
  <si>
    <r>
      <rPr>
        <sz val="10"/>
        <color rgb="FF000000"/>
        <rFont val="Arial"/>
        <charset val="134"/>
      </rPr>
      <t>肖天择</t>
    </r>
  </si>
  <si>
    <r>
      <rPr>
        <sz val="10"/>
        <color rgb="FF000000"/>
        <rFont val="Arial"/>
        <charset val="134"/>
      </rPr>
      <t>彭莘尧</t>
    </r>
  </si>
  <si>
    <r>
      <rPr>
        <sz val="10"/>
        <color rgb="FF000000"/>
        <rFont val="Arial"/>
        <charset val="134"/>
      </rPr>
      <t>黄勃翔</t>
    </r>
  </si>
  <si>
    <r>
      <rPr>
        <sz val="10"/>
        <color rgb="FF000000"/>
        <rFont val="Arial"/>
        <charset val="134"/>
      </rPr>
      <t>李云溥</t>
    </r>
  </si>
  <si>
    <r>
      <rPr>
        <sz val="10"/>
        <color rgb="FF000000"/>
        <rFont val="Arial"/>
        <charset val="134"/>
      </rPr>
      <t>王骏飞</t>
    </r>
  </si>
  <si>
    <r>
      <rPr>
        <sz val="10"/>
        <color rgb="FF000000"/>
        <rFont val="Arial"/>
        <charset val="134"/>
      </rPr>
      <t>郭晟毓</t>
    </r>
  </si>
  <si>
    <r>
      <rPr>
        <sz val="10"/>
        <color rgb="FF000000"/>
        <rFont val="Arial"/>
        <charset val="134"/>
      </rPr>
      <t>吴廷朗</t>
    </r>
  </si>
  <si>
    <r>
      <rPr>
        <sz val="10"/>
        <color rgb="FF000000"/>
        <rFont val="Arial"/>
        <charset val="134"/>
      </rPr>
      <t>王皓熙</t>
    </r>
  </si>
  <si>
    <r>
      <rPr>
        <sz val="10"/>
        <color rgb="FF000000"/>
        <rFont val="Arial"/>
        <charset val="134"/>
      </rPr>
      <t>李鉴哲</t>
    </r>
  </si>
  <si>
    <r>
      <rPr>
        <sz val="10"/>
        <color rgb="FF000000"/>
        <rFont val="Arial"/>
        <charset val="134"/>
      </rPr>
      <t>苗雨旸</t>
    </r>
  </si>
  <si>
    <r>
      <rPr>
        <sz val="10"/>
        <color rgb="FF000000"/>
        <rFont val="Arial"/>
        <charset val="134"/>
      </rPr>
      <t>许舟畅</t>
    </r>
  </si>
  <si>
    <r>
      <rPr>
        <sz val="10"/>
        <color rgb="FF000000"/>
        <rFont val="Arial"/>
        <charset val="134"/>
      </rPr>
      <t>谷子戈</t>
    </r>
  </si>
  <si>
    <r>
      <rPr>
        <sz val="10"/>
        <color rgb="FF000000"/>
        <rFont val="Arial"/>
        <charset val="134"/>
      </rPr>
      <t>才定州</t>
    </r>
  </si>
  <si>
    <r>
      <rPr>
        <sz val="10"/>
        <color rgb="FF000000"/>
        <rFont val="Arial"/>
        <charset val="134"/>
      </rPr>
      <t>石中玉</t>
    </r>
  </si>
  <si>
    <r>
      <rPr>
        <sz val="10"/>
        <color rgb="FF000000"/>
        <rFont val="Arial"/>
        <charset val="134"/>
      </rPr>
      <t>肖楠轩</t>
    </r>
  </si>
  <si>
    <r>
      <rPr>
        <sz val="10"/>
        <color rgb="FF000000"/>
        <rFont val="Arial"/>
        <charset val="134"/>
      </rPr>
      <t>林语瑭</t>
    </r>
  </si>
  <si>
    <r>
      <rPr>
        <sz val="10"/>
        <color rgb="FF000000"/>
        <rFont val="Arial"/>
        <charset val="134"/>
      </rPr>
      <t>职晨雨</t>
    </r>
  </si>
  <si>
    <r>
      <rPr>
        <sz val="10"/>
        <color rgb="FF000000"/>
        <rFont val="Arial"/>
        <charset val="134"/>
      </rPr>
      <t>汪昊宇</t>
    </r>
  </si>
  <si>
    <r>
      <rPr>
        <sz val="10"/>
        <color rgb="FF000000"/>
        <rFont val="Arial"/>
        <charset val="134"/>
      </rPr>
      <t>张欣豪</t>
    </r>
  </si>
  <si>
    <r>
      <rPr>
        <sz val="10"/>
        <color rgb="FF000000"/>
        <rFont val="Arial"/>
        <charset val="134"/>
      </rPr>
      <t>王煜辰</t>
    </r>
  </si>
  <si>
    <r>
      <rPr>
        <sz val="10"/>
        <color rgb="FF000000"/>
        <rFont val="Arial"/>
        <charset val="134"/>
      </rPr>
      <t>于瀚霄</t>
    </r>
  </si>
  <si>
    <r>
      <rPr>
        <sz val="10"/>
        <color rgb="FF000000"/>
        <rFont val="Arial"/>
        <charset val="134"/>
      </rPr>
      <t>闫一鸣</t>
    </r>
  </si>
  <si>
    <r>
      <rPr>
        <sz val="10"/>
        <color rgb="FF000000"/>
        <rFont val="Arial"/>
        <charset val="134"/>
      </rPr>
      <t>戴利宇</t>
    </r>
  </si>
  <si>
    <r>
      <rPr>
        <sz val="10"/>
        <color rgb="FF000000"/>
        <rFont val="Arial"/>
        <charset val="134"/>
      </rPr>
      <t>李颜屹</t>
    </r>
  </si>
  <si>
    <r>
      <rPr>
        <sz val="10"/>
        <color rgb="FF000000"/>
        <rFont val="Arial"/>
        <charset val="134"/>
      </rPr>
      <t>江凡</t>
    </r>
  </si>
  <si>
    <r>
      <rPr>
        <sz val="10"/>
        <color rgb="FF000000"/>
        <rFont val="Arial"/>
        <charset val="134"/>
      </rPr>
      <t>庞乐熙</t>
    </r>
  </si>
  <si>
    <r>
      <rPr>
        <sz val="10"/>
        <color rgb="FF000000"/>
        <rFont val="Arial"/>
        <charset val="134"/>
      </rPr>
      <t>李梓健</t>
    </r>
  </si>
  <si>
    <r>
      <rPr>
        <sz val="10"/>
        <color rgb="FF000000"/>
        <rFont val="Arial"/>
        <charset val="134"/>
      </rPr>
      <t>张彦钦</t>
    </r>
  </si>
  <si>
    <r>
      <rPr>
        <sz val="10"/>
        <color rgb="FF000000"/>
        <rFont val="Arial"/>
        <charset val="134"/>
      </rPr>
      <t>郭思含</t>
    </r>
  </si>
  <si>
    <r>
      <rPr>
        <sz val="10"/>
        <color rgb="FF000000"/>
        <rFont val="Arial"/>
        <charset val="134"/>
      </rPr>
      <t>杨博谦</t>
    </r>
  </si>
  <si>
    <r>
      <rPr>
        <sz val="10"/>
        <color rgb="FF000000"/>
        <rFont val="Arial"/>
        <charset val="134"/>
      </rPr>
      <t>冼名儒</t>
    </r>
  </si>
  <si>
    <r>
      <rPr>
        <sz val="10"/>
        <color rgb="FF000000"/>
        <rFont val="Arial"/>
        <charset val="134"/>
      </rPr>
      <t>范文昊</t>
    </r>
  </si>
  <si>
    <r>
      <rPr>
        <sz val="10"/>
        <color rgb="FF000000"/>
        <rFont val="Arial"/>
        <charset val="134"/>
      </rPr>
      <t>杨昊</t>
    </r>
  </si>
  <si>
    <r>
      <rPr>
        <sz val="10"/>
        <color rgb="FF000000"/>
        <rFont val="Arial"/>
        <charset val="134"/>
      </rPr>
      <t>汤平之</t>
    </r>
  </si>
  <si>
    <r>
      <rPr>
        <sz val="10"/>
        <color rgb="FF000000"/>
        <rFont val="Arial"/>
        <charset val="134"/>
      </rPr>
      <t>耿玉林</t>
    </r>
  </si>
  <si>
    <r>
      <rPr>
        <sz val="10"/>
        <color rgb="FF000000"/>
        <rFont val="Arial"/>
        <charset val="134"/>
      </rPr>
      <t>毛堃璇</t>
    </r>
  </si>
  <si>
    <r>
      <rPr>
        <sz val="10"/>
        <color rgb="FF000000"/>
        <rFont val="Arial"/>
        <charset val="134"/>
      </rPr>
      <t>覃文献</t>
    </r>
  </si>
  <si>
    <r>
      <rPr>
        <sz val="10"/>
        <color rgb="FF000000"/>
        <rFont val="Arial"/>
        <charset val="134"/>
      </rPr>
      <t>霍天睿</t>
    </r>
  </si>
  <si>
    <r>
      <rPr>
        <sz val="10"/>
        <color rgb="FF000000"/>
        <rFont val="Arial"/>
        <charset val="134"/>
      </rPr>
      <t>张书源</t>
    </r>
  </si>
  <si>
    <r>
      <rPr>
        <sz val="10"/>
        <color rgb="FF000000"/>
        <rFont val="Arial"/>
        <charset val="134"/>
      </rPr>
      <t>谭新余</t>
    </r>
  </si>
  <si>
    <r>
      <rPr>
        <sz val="10"/>
        <color rgb="FF000000"/>
        <rFont val="Arial"/>
        <charset val="134"/>
      </rPr>
      <t>高梓凯</t>
    </r>
  </si>
  <si>
    <r>
      <rPr>
        <sz val="10"/>
        <color rgb="FF000000"/>
        <rFont val="Arial"/>
        <charset val="134"/>
      </rPr>
      <t>李祉亿</t>
    </r>
  </si>
  <si>
    <r>
      <rPr>
        <sz val="10"/>
        <color rgb="FF000000"/>
        <rFont val="Arial"/>
        <charset val="134"/>
      </rPr>
      <t>蔡鑫</t>
    </r>
  </si>
  <si>
    <r>
      <rPr>
        <sz val="10"/>
        <color rgb="FF000000"/>
        <rFont val="Arial"/>
        <charset val="134"/>
      </rPr>
      <t>魏敬儒</t>
    </r>
  </si>
  <si>
    <r>
      <rPr>
        <sz val="10"/>
        <color rgb="FF000000"/>
        <rFont val="Arial"/>
        <charset val="134"/>
      </rPr>
      <t>张泽昊</t>
    </r>
  </si>
  <si>
    <r>
      <rPr>
        <sz val="10"/>
        <color rgb="FF000000"/>
        <rFont val="Arial"/>
        <charset val="134"/>
      </rPr>
      <t>安博楷</t>
    </r>
  </si>
  <si>
    <r>
      <rPr>
        <sz val="10"/>
        <color rgb="FF000000"/>
        <rFont val="Arial"/>
        <charset val="134"/>
      </rPr>
      <t>屈明杰</t>
    </r>
  </si>
  <si>
    <r>
      <rPr>
        <sz val="10"/>
        <color rgb="FF000000"/>
        <rFont val="Arial"/>
        <charset val="134"/>
      </rPr>
      <t>朱慕远</t>
    </r>
  </si>
  <si>
    <r>
      <rPr>
        <sz val="10"/>
        <color rgb="FF000000"/>
        <rFont val="Arial"/>
        <charset val="134"/>
      </rPr>
      <t>高致远</t>
    </r>
  </si>
  <si>
    <r>
      <rPr>
        <sz val="10"/>
        <color rgb="FF000000"/>
        <rFont val="Arial"/>
        <charset val="134"/>
      </rPr>
      <t>琚明臻</t>
    </r>
  </si>
  <si>
    <r>
      <rPr>
        <sz val="10"/>
        <color rgb="FF000000"/>
        <rFont val="Arial"/>
        <charset val="134"/>
      </rPr>
      <t>单绍哲</t>
    </r>
  </si>
  <si>
    <r>
      <rPr>
        <sz val="10"/>
        <color rgb="FF000000"/>
        <rFont val="Arial"/>
        <charset val="134"/>
      </rPr>
      <t>侯书洋</t>
    </r>
  </si>
  <si>
    <r>
      <rPr>
        <sz val="10"/>
        <color rgb="FF000000"/>
        <rFont val="Arial"/>
        <charset val="134"/>
      </rPr>
      <t>蒋弘杰</t>
    </r>
  </si>
  <si>
    <r>
      <rPr>
        <sz val="10"/>
        <color rgb="FF000000"/>
        <rFont val="Arial"/>
        <charset val="134"/>
      </rPr>
      <t>侯超然</t>
    </r>
  </si>
  <si>
    <r>
      <rPr>
        <sz val="10"/>
        <color rgb="FF000000"/>
        <rFont val="Arial"/>
        <charset val="134"/>
      </rPr>
      <t>黄昱涵</t>
    </r>
  </si>
  <si>
    <r>
      <rPr>
        <sz val="10"/>
        <color rgb="FF000000"/>
        <rFont val="Arial"/>
        <charset val="134"/>
      </rPr>
      <t>何志浩</t>
    </r>
  </si>
  <si>
    <r>
      <rPr>
        <sz val="10"/>
        <color rgb="FF000000"/>
        <rFont val="Arial"/>
        <charset val="134"/>
      </rPr>
      <t>张朝越</t>
    </r>
  </si>
  <si>
    <r>
      <rPr>
        <sz val="10"/>
        <color rgb="FF000000"/>
        <rFont val="Arial"/>
        <charset val="134"/>
      </rPr>
      <t>刘卓洋</t>
    </r>
  </si>
  <si>
    <r>
      <rPr>
        <sz val="10"/>
        <color rgb="FF000000"/>
        <rFont val="Arial"/>
        <charset val="134"/>
      </rPr>
      <t>杨世烨</t>
    </r>
  </si>
  <si>
    <r>
      <rPr>
        <sz val="10"/>
        <color rgb="FF000000"/>
        <rFont val="Arial"/>
        <charset val="134"/>
      </rPr>
      <t>王子齐</t>
    </r>
  </si>
  <si>
    <r>
      <rPr>
        <sz val="10"/>
        <color rgb="FF000000"/>
        <rFont val="Arial"/>
        <charset val="134"/>
      </rPr>
      <t>李吟冬</t>
    </r>
  </si>
  <si>
    <r>
      <rPr>
        <sz val="10"/>
        <color rgb="FF000000"/>
        <rFont val="Arial"/>
        <charset val="134"/>
      </rPr>
      <t>张延</t>
    </r>
  </si>
  <si>
    <r>
      <rPr>
        <sz val="10"/>
        <color rgb="FF000000"/>
        <rFont val="Arial"/>
        <charset val="134"/>
      </rPr>
      <t>黄景暄</t>
    </r>
  </si>
  <si>
    <r>
      <rPr>
        <sz val="10"/>
        <color rgb="FF000000"/>
        <rFont val="Arial"/>
        <charset val="134"/>
      </rPr>
      <t>朱佳艺</t>
    </r>
  </si>
  <si>
    <r>
      <rPr>
        <sz val="10"/>
        <color rgb="FF000000"/>
        <rFont val="Arial"/>
        <charset val="134"/>
      </rPr>
      <t>常子闻</t>
    </r>
  </si>
  <si>
    <r>
      <rPr>
        <sz val="10"/>
        <color rgb="FF000000"/>
        <rFont val="Arial"/>
        <charset val="134"/>
      </rPr>
      <t>陈泽华</t>
    </r>
  </si>
  <si>
    <r>
      <rPr>
        <sz val="10"/>
        <color rgb="FF000000"/>
        <rFont val="Arial"/>
        <charset val="134"/>
      </rPr>
      <t>谢雨桐</t>
    </r>
  </si>
  <si>
    <r>
      <rPr>
        <sz val="10"/>
        <color rgb="FF000000"/>
        <rFont val="Arial"/>
        <charset val="134"/>
      </rPr>
      <t>欧阳锦骏</t>
    </r>
  </si>
  <si>
    <r>
      <rPr>
        <sz val="10"/>
        <color rgb="FF000000"/>
        <rFont val="Arial"/>
        <charset val="134"/>
      </rPr>
      <t>袁辉鸿</t>
    </r>
  </si>
  <si>
    <r>
      <rPr>
        <sz val="10"/>
        <color rgb="FF000000"/>
        <rFont val="Arial"/>
        <charset val="134"/>
      </rPr>
      <t>王宗迅</t>
    </r>
  </si>
  <si>
    <r>
      <rPr>
        <sz val="10"/>
        <color rgb="FF000000"/>
        <rFont val="Arial"/>
        <charset val="134"/>
      </rPr>
      <t>李柯庆</t>
    </r>
  </si>
  <si>
    <r>
      <rPr>
        <sz val="10"/>
        <color rgb="FF000000"/>
        <rFont val="Arial"/>
        <charset val="134"/>
      </rPr>
      <t>黄际豪</t>
    </r>
  </si>
  <si>
    <r>
      <rPr>
        <sz val="10"/>
        <color rgb="FF000000"/>
        <rFont val="Arial"/>
        <charset val="134"/>
      </rPr>
      <t>龙浩宇</t>
    </r>
  </si>
  <si>
    <r>
      <rPr>
        <sz val="10"/>
        <color rgb="FF000000"/>
        <rFont val="Arial"/>
        <charset val="134"/>
      </rPr>
      <t>刘旭航</t>
    </r>
  </si>
  <si>
    <r>
      <rPr>
        <sz val="10"/>
        <color rgb="FF000000"/>
        <rFont val="Arial"/>
        <charset val="134"/>
      </rPr>
      <t>田祎健</t>
    </r>
  </si>
  <si>
    <r>
      <rPr>
        <sz val="10"/>
        <color rgb="FF000000"/>
        <rFont val="Arial"/>
        <charset val="134"/>
      </rPr>
      <t>高振洋</t>
    </r>
  </si>
  <si>
    <r>
      <rPr>
        <sz val="10"/>
        <color rgb="FF000000"/>
        <rFont val="Arial"/>
        <charset val="134"/>
      </rPr>
      <t>李浩宇</t>
    </r>
  </si>
  <si>
    <r>
      <rPr>
        <sz val="10"/>
        <color rgb="FF000000"/>
        <rFont val="Arial"/>
        <charset val="134"/>
      </rPr>
      <t>宋秉旺</t>
    </r>
  </si>
  <si>
    <r>
      <rPr>
        <sz val="10"/>
        <color rgb="FF000000"/>
        <rFont val="Arial"/>
        <charset val="134"/>
      </rPr>
      <t>陆泓亦</t>
    </r>
  </si>
  <si>
    <r>
      <rPr>
        <sz val="10"/>
        <color rgb="FF000000"/>
        <rFont val="Arial"/>
        <charset val="134"/>
      </rPr>
      <t>罗智文</t>
    </r>
  </si>
  <si>
    <r>
      <rPr>
        <sz val="10"/>
        <color rgb="FF000000"/>
        <rFont val="Arial"/>
        <charset val="134"/>
      </rPr>
      <t>李成珂</t>
    </r>
  </si>
  <si>
    <r>
      <rPr>
        <sz val="10"/>
        <color rgb="FF000000"/>
        <rFont val="Arial"/>
        <charset val="134"/>
      </rPr>
      <t>卢一煌</t>
    </r>
  </si>
  <si>
    <r>
      <rPr>
        <sz val="10"/>
        <color rgb="FF000000"/>
        <rFont val="Arial"/>
        <charset val="134"/>
      </rPr>
      <t>李铭君</t>
    </r>
  </si>
  <si>
    <r>
      <rPr>
        <sz val="10"/>
        <color rgb="FF000000"/>
        <rFont val="Arial"/>
        <charset val="134"/>
      </rPr>
      <t>刘阳</t>
    </r>
  </si>
  <si>
    <r>
      <rPr>
        <sz val="10"/>
        <color rgb="FF000000"/>
        <rFont val="Arial"/>
        <charset val="134"/>
      </rPr>
      <t>李开</t>
    </r>
  </si>
  <si>
    <r>
      <rPr>
        <sz val="10"/>
        <color rgb="FF000000"/>
        <rFont val="Arial"/>
        <charset val="134"/>
      </rPr>
      <t>陈道飞</t>
    </r>
  </si>
  <si>
    <r>
      <rPr>
        <sz val="10"/>
        <color rgb="FF000000"/>
        <rFont val="Arial"/>
        <charset val="134"/>
      </rPr>
      <t>鞠玮暄</t>
    </r>
  </si>
  <si>
    <r>
      <rPr>
        <sz val="10"/>
        <color rgb="FF000000"/>
        <rFont val="Arial"/>
        <charset val="134"/>
      </rPr>
      <t>胡旭</t>
    </r>
  </si>
  <si>
    <r>
      <rPr>
        <sz val="10"/>
        <color rgb="FF000000"/>
        <rFont val="Arial"/>
        <charset val="134"/>
      </rPr>
      <t>陈昊敬</t>
    </r>
  </si>
  <si>
    <r>
      <rPr>
        <sz val="10"/>
        <color rgb="FF000000"/>
        <rFont val="Arial"/>
        <charset val="134"/>
      </rPr>
      <t>向昱晖</t>
    </r>
  </si>
  <si>
    <r>
      <rPr>
        <sz val="10"/>
        <color rgb="FF000000"/>
        <rFont val="Arial"/>
        <charset val="134"/>
      </rPr>
      <t>陈高丰</t>
    </r>
  </si>
  <si>
    <r>
      <rPr>
        <sz val="10"/>
        <color rgb="FF000000"/>
        <rFont val="Arial"/>
        <charset val="134"/>
      </rPr>
      <t>彭乐义</t>
    </r>
  </si>
  <si>
    <r>
      <rPr>
        <sz val="10"/>
        <color rgb="FF000000"/>
        <rFont val="Arial"/>
        <charset val="134"/>
      </rPr>
      <t>许文浩</t>
    </r>
  </si>
  <si>
    <r>
      <rPr>
        <sz val="10"/>
        <color rgb="FF000000"/>
        <rFont val="Arial"/>
        <charset val="134"/>
      </rPr>
      <t>俞祝焕</t>
    </r>
  </si>
  <si>
    <r>
      <rPr>
        <sz val="10"/>
        <color rgb="FF000000"/>
        <rFont val="Arial"/>
        <charset val="134"/>
      </rPr>
      <t>孟浩源</t>
    </r>
  </si>
  <si>
    <r>
      <rPr>
        <sz val="10"/>
        <color rgb="FF000000"/>
        <rFont val="Arial"/>
        <charset val="134"/>
      </rPr>
      <t>赵吉林</t>
    </r>
  </si>
  <si>
    <r>
      <rPr>
        <sz val="10"/>
        <color rgb="FF000000"/>
        <rFont val="Arial"/>
        <charset val="134"/>
      </rPr>
      <t>余小龙</t>
    </r>
  </si>
  <si>
    <r>
      <rPr>
        <sz val="10"/>
        <color rgb="FF000000"/>
        <rFont val="Arial"/>
        <charset val="134"/>
      </rPr>
      <t>蒋智凌</t>
    </r>
  </si>
  <si>
    <r>
      <rPr>
        <sz val="10"/>
        <color rgb="FF000000"/>
        <rFont val="Arial"/>
        <charset val="134"/>
      </rPr>
      <t>许子涵</t>
    </r>
  </si>
  <si>
    <r>
      <rPr>
        <sz val="10"/>
        <color rgb="FF000000"/>
        <rFont val="Arial"/>
        <charset val="134"/>
      </rPr>
      <t>张正朔</t>
    </r>
  </si>
  <si>
    <r>
      <rPr>
        <sz val="10"/>
        <color rgb="FF000000"/>
        <rFont val="Arial"/>
        <charset val="134"/>
      </rPr>
      <t>辜瑞</t>
    </r>
  </si>
  <si>
    <r>
      <rPr>
        <sz val="10"/>
        <color rgb="FF000000"/>
        <rFont val="Arial"/>
        <charset val="134"/>
      </rPr>
      <t>王一川</t>
    </r>
  </si>
  <si>
    <r>
      <rPr>
        <sz val="10"/>
        <color rgb="FF000000"/>
        <rFont val="Arial"/>
        <charset val="134"/>
      </rPr>
      <t>闫皓铭</t>
    </r>
  </si>
  <si>
    <r>
      <rPr>
        <sz val="10"/>
        <color rgb="FF000000"/>
        <rFont val="Arial"/>
        <charset val="134"/>
      </rPr>
      <t>季雨菲</t>
    </r>
  </si>
  <si>
    <r>
      <rPr>
        <sz val="10"/>
        <color rgb="FF000000"/>
        <rFont val="Arial"/>
        <charset val="134"/>
      </rPr>
      <t>陈思危</t>
    </r>
  </si>
  <si>
    <r>
      <rPr>
        <sz val="10"/>
        <color rgb="FF000000"/>
        <rFont val="Arial"/>
        <charset val="134"/>
      </rPr>
      <t>冯欢</t>
    </r>
  </si>
  <si>
    <r>
      <rPr>
        <sz val="10"/>
        <color rgb="FF000000"/>
        <rFont val="Arial"/>
        <charset val="134"/>
      </rPr>
      <t>耿言博</t>
    </r>
  </si>
  <si>
    <r>
      <rPr>
        <sz val="10"/>
        <color rgb="FF000000"/>
        <rFont val="Arial"/>
        <charset val="134"/>
      </rPr>
      <t>朱柯兴</t>
    </r>
  </si>
  <si>
    <r>
      <rPr>
        <sz val="10"/>
        <color rgb="FF000000"/>
        <rFont val="Arial"/>
        <charset val="134"/>
      </rPr>
      <t>史宇颉</t>
    </r>
  </si>
  <si>
    <r>
      <rPr>
        <sz val="10"/>
        <color rgb="FF000000"/>
        <rFont val="Arial"/>
        <charset val="134"/>
      </rPr>
      <t>郑智豪</t>
    </r>
  </si>
  <si>
    <r>
      <rPr>
        <sz val="10"/>
        <color rgb="FF000000"/>
        <rFont val="Arial"/>
        <charset val="134"/>
      </rPr>
      <t>申思宇</t>
    </r>
  </si>
  <si>
    <r>
      <rPr>
        <sz val="10"/>
        <color rgb="FF000000"/>
        <rFont val="Arial"/>
        <charset val="134"/>
      </rPr>
      <t>王昱昊</t>
    </r>
  </si>
  <si>
    <r>
      <rPr>
        <sz val="10"/>
        <color rgb="FF000000"/>
        <rFont val="Arial"/>
        <charset val="134"/>
      </rPr>
      <t>刘宗渊</t>
    </r>
  </si>
  <si>
    <r>
      <rPr>
        <sz val="10"/>
        <color rgb="FF000000"/>
        <rFont val="Arial"/>
        <charset val="134"/>
      </rPr>
      <t>胡文嘉</t>
    </r>
  </si>
  <si>
    <r>
      <rPr>
        <sz val="10"/>
        <color rgb="FF000000"/>
        <rFont val="Arial"/>
        <charset val="134"/>
      </rPr>
      <t>温美君</t>
    </r>
  </si>
  <si>
    <r>
      <rPr>
        <sz val="10"/>
        <color rgb="FF000000"/>
        <rFont val="Arial"/>
        <charset val="134"/>
      </rPr>
      <t>匡杰</t>
    </r>
  </si>
  <si>
    <r>
      <rPr>
        <sz val="10"/>
        <color rgb="FF000000"/>
        <rFont val="Arial"/>
        <charset val="134"/>
      </rPr>
      <t>刘博轩</t>
    </r>
  </si>
  <si>
    <r>
      <rPr>
        <sz val="10"/>
        <color rgb="FF000000"/>
        <rFont val="Arial"/>
        <charset val="134"/>
      </rPr>
      <t>张旭瑞</t>
    </r>
  </si>
  <si>
    <r>
      <rPr>
        <sz val="10"/>
        <color rgb="FF000000"/>
        <rFont val="Arial"/>
        <charset val="134"/>
      </rPr>
      <t>邓蓓蓓</t>
    </r>
  </si>
  <si>
    <r>
      <rPr>
        <sz val="10"/>
        <color rgb="FF000000"/>
        <rFont val="Arial"/>
        <charset val="134"/>
      </rPr>
      <t>商艺晨</t>
    </r>
  </si>
  <si>
    <r>
      <rPr>
        <sz val="10"/>
        <color rgb="FF000000"/>
        <rFont val="Arial"/>
        <charset val="134"/>
      </rPr>
      <t>苏玥文</t>
    </r>
  </si>
  <si>
    <r>
      <rPr>
        <sz val="10"/>
        <color rgb="FF000000"/>
        <rFont val="Arial"/>
        <charset val="134"/>
      </rPr>
      <t>周新凯</t>
    </r>
  </si>
  <si>
    <r>
      <rPr>
        <sz val="10"/>
        <color rgb="FF000000"/>
        <rFont val="Arial"/>
        <charset val="134"/>
      </rPr>
      <t>赵铭轩</t>
    </r>
  </si>
  <si>
    <r>
      <rPr>
        <sz val="10"/>
        <color rgb="FF000000"/>
        <rFont val="Arial"/>
        <charset val="134"/>
      </rPr>
      <t>贾耀博</t>
    </r>
  </si>
  <si>
    <r>
      <rPr>
        <sz val="10"/>
        <color rgb="FF000000"/>
        <rFont val="Arial"/>
        <charset val="134"/>
      </rPr>
      <t>石伟业</t>
    </r>
  </si>
  <si>
    <r>
      <rPr>
        <sz val="10"/>
        <color rgb="FF000000"/>
        <rFont val="Arial"/>
        <charset val="134"/>
      </rPr>
      <t>陈川泽</t>
    </r>
  </si>
  <si>
    <r>
      <rPr>
        <sz val="10"/>
        <color rgb="FF000000"/>
        <rFont val="Arial"/>
        <charset val="134"/>
      </rPr>
      <t>张媛媛</t>
    </r>
  </si>
  <si>
    <r>
      <rPr>
        <sz val="10"/>
        <color rgb="FF000000"/>
        <rFont val="Arial"/>
        <charset val="134"/>
      </rPr>
      <t>余成昊</t>
    </r>
  </si>
  <si>
    <r>
      <rPr>
        <sz val="10"/>
        <color rgb="FF000000"/>
        <rFont val="Arial"/>
        <charset val="134"/>
      </rPr>
      <t>杨卓恺</t>
    </r>
  </si>
  <si>
    <r>
      <rPr>
        <sz val="10"/>
        <color rgb="FF000000"/>
        <rFont val="Arial"/>
        <charset val="134"/>
      </rPr>
      <t>王婧涵</t>
    </r>
  </si>
  <si>
    <r>
      <rPr>
        <sz val="10"/>
        <color rgb="FF000000"/>
        <rFont val="Arial"/>
        <charset val="134"/>
      </rPr>
      <t>施畅</t>
    </r>
  </si>
  <si>
    <r>
      <rPr>
        <sz val="10"/>
        <color rgb="FF000000"/>
        <rFont val="Arial"/>
        <charset val="134"/>
      </rPr>
      <t>崔道钦</t>
    </r>
  </si>
  <si>
    <r>
      <rPr>
        <sz val="10"/>
        <color rgb="FF000000"/>
        <rFont val="Arial"/>
        <charset val="134"/>
      </rPr>
      <t>麦添</t>
    </r>
  </si>
  <si>
    <r>
      <rPr>
        <sz val="10"/>
        <color rgb="FF000000"/>
        <rFont val="Arial"/>
        <charset val="134"/>
      </rPr>
      <t>潘畅</t>
    </r>
  </si>
  <si>
    <r>
      <rPr>
        <sz val="10"/>
        <color rgb="FF000000"/>
        <rFont val="Arial"/>
        <charset val="134"/>
      </rPr>
      <t>郭浩天</t>
    </r>
  </si>
  <si>
    <r>
      <rPr>
        <sz val="10"/>
        <color rgb="FF000000"/>
        <rFont val="Arial"/>
        <charset val="134"/>
      </rPr>
      <t>罗栋</t>
    </r>
  </si>
  <si>
    <r>
      <rPr>
        <sz val="10"/>
        <color rgb="FF000000"/>
        <rFont val="Arial"/>
        <charset val="134"/>
      </rPr>
      <t>宋弘喆</t>
    </r>
  </si>
  <si>
    <r>
      <rPr>
        <sz val="10"/>
        <color rgb="FF000000"/>
        <rFont val="Arial"/>
        <charset val="134"/>
      </rPr>
      <t>汤家乐</t>
    </r>
  </si>
  <si>
    <r>
      <rPr>
        <sz val="10"/>
        <color rgb="FF000000"/>
        <rFont val="Arial"/>
        <charset val="134"/>
      </rPr>
      <t>张欣冉</t>
    </r>
  </si>
  <si>
    <r>
      <rPr>
        <sz val="10"/>
        <color rgb="FF000000"/>
        <rFont val="Arial"/>
        <charset val="134"/>
      </rPr>
      <t>张思远</t>
    </r>
  </si>
  <si>
    <r>
      <rPr>
        <sz val="10"/>
        <color rgb="FF000000"/>
        <rFont val="Arial"/>
        <charset val="134"/>
      </rPr>
      <t>陆镜宇</t>
    </r>
  </si>
  <si>
    <r>
      <rPr>
        <sz val="10"/>
        <color rgb="FF000000"/>
        <rFont val="Arial"/>
        <charset val="134"/>
      </rPr>
      <t>蒲君瑶</t>
    </r>
  </si>
  <si>
    <r>
      <rPr>
        <sz val="10"/>
        <color rgb="FF000000"/>
        <rFont val="Arial"/>
        <charset val="134"/>
      </rPr>
      <t>李沂桉</t>
    </r>
  </si>
  <si>
    <r>
      <rPr>
        <sz val="10"/>
        <color rgb="FF000000"/>
        <rFont val="Arial"/>
        <charset val="134"/>
      </rPr>
      <t>李泽众</t>
    </r>
  </si>
  <si>
    <r>
      <rPr>
        <sz val="10"/>
        <color rgb="FF000000"/>
        <rFont val="Arial"/>
        <charset val="134"/>
      </rPr>
      <t>陈怡然</t>
    </r>
  </si>
  <si>
    <r>
      <rPr>
        <sz val="10"/>
        <color rgb="FF000000"/>
        <rFont val="Arial"/>
        <charset val="134"/>
      </rPr>
      <t>刘若芊</t>
    </r>
  </si>
  <si>
    <r>
      <rPr>
        <sz val="10"/>
        <color rgb="FF000000"/>
        <rFont val="Arial"/>
        <charset val="134"/>
      </rPr>
      <t>于彭</t>
    </r>
  </si>
  <si>
    <r>
      <rPr>
        <sz val="10"/>
        <color rgb="FF000000"/>
        <rFont val="Arial"/>
        <charset val="134"/>
      </rPr>
      <t>罗家臻</t>
    </r>
  </si>
  <si>
    <r>
      <rPr>
        <sz val="10"/>
        <color rgb="FF000000"/>
        <rFont val="Arial"/>
        <charset val="134"/>
      </rPr>
      <t>袁峰</t>
    </r>
  </si>
  <si>
    <r>
      <rPr>
        <sz val="10"/>
        <color rgb="FF000000"/>
        <rFont val="Arial"/>
        <charset val="134"/>
      </rPr>
      <t>周宇航</t>
    </r>
  </si>
  <si>
    <r>
      <rPr>
        <sz val="10"/>
        <color rgb="FF000000"/>
        <rFont val="Arial"/>
        <charset val="134"/>
      </rPr>
      <t>陈佳奇</t>
    </r>
  </si>
  <si>
    <r>
      <rPr>
        <sz val="10"/>
        <color rgb="FF000000"/>
        <rFont val="Arial"/>
        <charset val="134"/>
      </rPr>
      <t>于震宇</t>
    </r>
  </si>
  <si>
    <r>
      <rPr>
        <sz val="10"/>
        <color rgb="FF000000"/>
        <rFont val="Arial"/>
        <charset val="134"/>
      </rPr>
      <t>李玉希</t>
    </r>
  </si>
  <si>
    <r>
      <rPr>
        <sz val="10"/>
        <color rgb="FF000000"/>
        <rFont val="Arial"/>
        <charset val="134"/>
      </rPr>
      <t>彭奕博</t>
    </r>
  </si>
  <si>
    <r>
      <rPr>
        <sz val="10"/>
        <color rgb="FF000000"/>
        <rFont val="Arial"/>
        <charset val="134"/>
      </rPr>
      <t>庞文力</t>
    </r>
  </si>
  <si>
    <r>
      <rPr>
        <sz val="10"/>
        <color rgb="FF000000"/>
        <rFont val="Arial"/>
        <charset val="134"/>
      </rPr>
      <t>黄晨毅</t>
    </r>
  </si>
  <si>
    <r>
      <rPr>
        <sz val="10"/>
        <color rgb="FF000000"/>
        <rFont val="Arial"/>
        <charset val="134"/>
      </rPr>
      <t>蒋伟豪</t>
    </r>
  </si>
  <si>
    <r>
      <rPr>
        <sz val="10"/>
        <color rgb="FF000000"/>
        <rFont val="Arial"/>
        <charset val="134"/>
      </rPr>
      <t>董佳乐</t>
    </r>
  </si>
  <si>
    <r>
      <rPr>
        <sz val="10"/>
        <color rgb="FF000000"/>
        <rFont val="Arial"/>
        <charset val="134"/>
      </rPr>
      <t>刘璟岩</t>
    </r>
  </si>
  <si>
    <r>
      <rPr>
        <sz val="10"/>
        <color rgb="FF000000"/>
        <rFont val="Arial"/>
        <charset val="134"/>
      </rPr>
      <t>李项</t>
    </r>
  </si>
  <si>
    <r>
      <rPr>
        <sz val="10"/>
        <color rgb="FF000000"/>
        <rFont val="Arial"/>
        <charset val="134"/>
      </rPr>
      <t>毕晨博</t>
    </r>
  </si>
  <si>
    <r>
      <rPr>
        <sz val="10"/>
        <color rgb="FF000000"/>
        <rFont val="Arial"/>
        <charset val="134"/>
      </rPr>
      <t>陈铉泓</t>
    </r>
  </si>
  <si>
    <r>
      <rPr>
        <sz val="10"/>
        <color rgb="FF000000"/>
        <rFont val="Arial"/>
        <charset val="134"/>
      </rPr>
      <t>郑博闻</t>
    </r>
  </si>
  <si>
    <r>
      <rPr>
        <sz val="10"/>
        <color rgb="FF000000"/>
        <rFont val="Arial"/>
        <charset val="134"/>
      </rPr>
      <t>阚云潇</t>
    </r>
  </si>
  <si>
    <r>
      <rPr>
        <sz val="10"/>
        <color rgb="FF000000"/>
        <rFont val="Arial"/>
        <charset val="134"/>
      </rPr>
      <t>刘昆庭</t>
    </r>
  </si>
  <si>
    <r>
      <rPr>
        <sz val="10"/>
        <color rgb="FF000000"/>
        <rFont val="Arial"/>
        <charset val="134"/>
      </rPr>
      <t>杨涵易</t>
    </r>
  </si>
  <si>
    <r>
      <rPr>
        <sz val="10"/>
        <color rgb="FF000000"/>
        <rFont val="Arial"/>
        <charset val="134"/>
      </rPr>
      <t>时靖博</t>
    </r>
  </si>
  <si>
    <r>
      <rPr>
        <sz val="10"/>
        <color rgb="FF000000"/>
        <rFont val="Arial"/>
        <charset val="134"/>
      </rPr>
      <t>刘子一</t>
    </r>
  </si>
  <si>
    <r>
      <rPr>
        <sz val="10"/>
        <color rgb="FF000000"/>
        <rFont val="Arial"/>
        <charset val="134"/>
      </rPr>
      <t>甘辰宇</t>
    </r>
  </si>
  <si>
    <r>
      <rPr>
        <sz val="10"/>
        <color rgb="FF000000"/>
        <rFont val="Arial"/>
        <charset val="134"/>
      </rPr>
      <t>孙峥琦</t>
    </r>
  </si>
  <si>
    <r>
      <rPr>
        <sz val="10"/>
        <color rgb="FF000000"/>
        <rFont val="Arial"/>
        <charset val="134"/>
      </rPr>
      <t>刘传</t>
    </r>
  </si>
  <si>
    <r>
      <rPr>
        <sz val="10"/>
        <color rgb="FF000000"/>
        <rFont val="Arial"/>
        <charset val="134"/>
      </rPr>
      <t>梅义彬</t>
    </r>
  </si>
  <si>
    <r>
      <rPr>
        <sz val="10"/>
        <color rgb="FF000000"/>
        <rFont val="Arial"/>
        <charset val="134"/>
      </rPr>
      <t>邹淮禹</t>
    </r>
  </si>
  <si>
    <r>
      <rPr>
        <sz val="10"/>
        <color rgb="FF000000"/>
        <rFont val="Arial"/>
        <charset val="134"/>
      </rPr>
      <t>喻彦琳</t>
    </r>
  </si>
  <si>
    <r>
      <rPr>
        <sz val="10"/>
        <color rgb="FF000000"/>
        <rFont val="Arial"/>
        <charset val="134"/>
      </rPr>
      <t>张明恒</t>
    </r>
  </si>
  <si>
    <r>
      <rPr>
        <sz val="10"/>
        <color rgb="FF000000"/>
        <rFont val="Arial"/>
        <charset val="134"/>
      </rPr>
      <t>吴道宁</t>
    </r>
  </si>
  <si>
    <r>
      <rPr>
        <sz val="10"/>
        <color rgb="FF000000"/>
        <rFont val="Arial"/>
        <charset val="134"/>
      </rPr>
      <t>刘曜玮</t>
    </r>
  </si>
  <si>
    <r>
      <rPr>
        <sz val="10"/>
        <color rgb="FF000000"/>
        <rFont val="Arial"/>
        <charset val="134"/>
      </rPr>
      <t>王若燚</t>
    </r>
  </si>
  <si>
    <r>
      <rPr>
        <sz val="10"/>
        <color rgb="FF000000"/>
        <rFont val="Arial"/>
        <charset val="134"/>
      </rPr>
      <t>王威</t>
    </r>
  </si>
  <si>
    <r>
      <rPr>
        <sz val="10"/>
        <color rgb="FF000000"/>
        <rFont val="Arial"/>
        <charset val="134"/>
      </rPr>
      <t>艾颖辰</t>
    </r>
  </si>
  <si>
    <r>
      <rPr>
        <sz val="10"/>
        <color rgb="FF000000"/>
        <rFont val="Arial"/>
        <charset val="134"/>
      </rPr>
      <t>李欣雨</t>
    </r>
  </si>
  <si>
    <r>
      <rPr>
        <sz val="10"/>
        <color rgb="FF000000"/>
        <rFont val="Arial"/>
        <charset val="134"/>
      </rPr>
      <t>娄政元</t>
    </r>
  </si>
  <si>
    <r>
      <rPr>
        <sz val="10"/>
        <color rgb="FF000000"/>
        <rFont val="Arial"/>
        <charset val="134"/>
      </rPr>
      <t>李毅</t>
    </r>
  </si>
  <si>
    <r>
      <rPr>
        <sz val="10"/>
        <color rgb="FF000000"/>
        <rFont val="Arial"/>
        <charset val="134"/>
      </rPr>
      <t>陈孟康</t>
    </r>
  </si>
  <si>
    <r>
      <rPr>
        <sz val="10"/>
        <color rgb="FF000000"/>
        <rFont val="Arial"/>
        <charset val="134"/>
      </rPr>
      <t>胡珺哲</t>
    </r>
  </si>
  <si>
    <r>
      <rPr>
        <sz val="10"/>
        <color rgb="FF000000"/>
        <rFont val="Arial"/>
        <charset val="134"/>
      </rPr>
      <t>李明彦</t>
    </r>
  </si>
  <si>
    <r>
      <rPr>
        <sz val="10"/>
        <color rgb="FF000000"/>
        <rFont val="Arial"/>
        <charset val="134"/>
      </rPr>
      <t>刘铧</t>
    </r>
  </si>
  <si>
    <r>
      <rPr>
        <sz val="10"/>
        <color rgb="FF000000"/>
        <rFont val="Arial"/>
        <charset val="134"/>
      </rPr>
      <t>梁羽天</t>
    </r>
  </si>
  <si>
    <r>
      <rPr>
        <sz val="10"/>
        <color rgb="FF000000"/>
        <rFont val="Arial"/>
        <charset val="134"/>
      </rPr>
      <t>陈逸翔</t>
    </r>
  </si>
  <si>
    <r>
      <rPr>
        <sz val="10"/>
        <color rgb="FF000000"/>
        <rFont val="Arial"/>
        <charset val="134"/>
      </rPr>
      <t>刘敏宇</t>
    </r>
  </si>
  <si>
    <r>
      <rPr>
        <sz val="10"/>
        <color rgb="FF000000"/>
        <rFont val="Arial"/>
        <charset val="134"/>
      </rPr>
      <t>杜昌钰</t>
    </r>
  </si>
  <si>
    <r>
      <rPr>
        <sz val="10"/>
        <color rgb="FF000000"/>
        <rFont val="Arial"/>
        <charset val="134"/>
      </rPr>
      <t>李嘉豪</t>
    </r>
  </si>
  <si>
    <r>
      <rPr>
        <sz val="10"/>
        <color rgb="FF000000"/>
        <rFont val="Arial"/>
        <charset val="134"/>
      </rPr>
      <t>夏天明</t>
    </r>
  </si>
  <si>
    <r>
      <rPr>
        <sz val="10"/>
        <color rgb="FF000000"/>
        <rFont val="Arial"/>
        <charset val="134"/>
      </rPr>
      <t>吴超凡</t>
    </r>
  </si>
  <si>
    <r>
      <rPr>
        <sz val="10"/>
        <color rgb="FF000000"/>
        <rFont val="Arial"/>
        <charset val="134"/>
      </rPr>
      <t>王翔宇</t>
    </r>
  </si>
  <si>
    <r>
      <rPr>
        <sz val="10"/>
        <color rgb="FF000000"/>
        <rFont val="Arial"/>
        <charset val="134"/>
      </rPr>
      <t>申应君</t>
    </r>
  </si>
  <si>
    <r>
      <rPr>
        <sz val="10"/>
        <color rgb="FF000000"/>
        <rFont val="Arial"/>
        <charset val="134"/>
      </rPr>
      <t>李宸</t>
    </r>
  </si>
  <si>
    <r>
      <rPr>
        <sz val="10"/>
        <color rgb="FF000000"/>
        <rFont val="Arial"/>
        <charset val="134"/>
      </rPr>
      <t>王恩博</t>
    </r>
  </si>
  <si>
    <r>
      <rPr>
        <sz val="10"/>
        <color rgb="FF000000"/>
        <rFont val="Arial"/>
        <charset val="134"/>
      </rPr>
      <t>徐铭</t>
    </r>
  </si>
  <si>
    <t>a</t>
  </si>
  <si>
    <t>活动明细</t>
  </si>
  <si>
    <t>第二学期活动明细</t>
  </si>
  <si>
    <t>领航新燕返校宣讲活动4学时；</t>
  </si>
  <si>
    <t>北京大学2024年高招志愿服务8学时；</t>
  </si>
  <si>
    <t>北京大学2024年领航新燕返乡社会实践活动4学时；</t>
  </si>
  <si>
    <t>法学院新生舞会/新年晚会志愿8学时；</t>
  </si>
  <si>
    <t>2024法学院毕业生欢送典礼志愿者16学时；2024年度北京动物园一日志愿服务4学时；</t>
  </si>
  <si>
    <t>开学典礼志愿工作8学时；</t>
  </si>
  <si>
    <t>北大车协义务修车出摊服务队12.5学时；</t>
  </si>
  <si>
    <t>北大车协2024春季学期检车服务13.5学时；</t>
  </si>
  <si>
    <t>2024毕业典礼志愿者7学时；首都田径运动会志愿者10学时；</t>
  </si>
  <si>
    <t>返乡宣讲志愿者4学时；五四长跑志愿者14学时；</t>
  </si>
  <si>
    <t>防艾系列活动2学时；</t>
  </si>
  <si>
    <t>2024春图书馆志愿服务第五期4学时；2024春图书馆志愿服务第四期6学时；2024春图书馆志愿服务第三期3学时；</t>
  </si>
  <si>
    <t>北京大学本科生毕业典礼志愿者21学时；</t>
  </si>
  <si>
    <t>2024春图书馆志愿服务第三期18学时；</t>
  </si>
  <si>
    <r>
      <rPr>
        <sz val="10"/>
        <color theme="1"/>
        <rFont val="宋体"/>
        <charset val="134"/>
      </rPr>
      <t>寒假北京大学</t>
    </r>
    <r>
      <rPr>
        <sz val="10"/>
        <color theme="1"/>
        <rFont val="Arial"/>
        <charset val="134"/>
      </rPr>
      <t>2024</t>
    </r>
    <r>
      <rPr>
        <sz val="10"/>
        <color theme="1"/>
        <rFont val="宋体"/>
        <charset val="134"/>
      </rPr>
      <t>年领航新燕返乡社会实践活动4学时；</t>
    </r>
  </si>
  <si>
    <t>北京大学2024年高招志愿服务8学时；“童游燕园  共话心声”主题生命教育活动8学时；</t>
  </si>
  <si>
    <r>
      <rPr>
        <sz val="10.5"/>
        <color rgb="FF595959"/>
        <rFont val="宋体"/>
        <charset val="134"/>
      </rPr>
      <t>新燕领航寒假返校宣讲</t>
    </r>
    <r>
      <rPr>
        <sz val="10.5"/>
        <color rgb="FF595959"/>
        <rFont val="Helvetica"/>
        <charset val="134"/>
      </rPr>
      <t>8</t>
    </r>
    <r>
      <rPr>
        <sz val="10.5"/>
        <color rgb="FF595959"/>
        <rFont val="宋体"/>
        <charset val="134"/>
      </rPr>
      <t>学时；</t>
    </r>
  </si>
  <si>
    <t>2024春图书馆志愿服务第二期8学时；</t>
  </si>
  <si>
    <t>暖心行动——这个春节做温暖他人的一束光12学时；</t>
  </si>
  <si>
    <t>北京大学五四青春长跑20学时；</t>
  </si>
  <si>
    <t>猫协群护部送医4学时；返乡宣讲社会实践14学时；</t>
  </si>
  <si>
    <r>
      <rPr>
        <sz val="10.5"/>
        <color rgb="FF595959"/>
        <rFont val="宋体"/>
        <charset val="134"/>
      </rPr>
      <t>心窗伴行｜漫游星星的世界第三期</t>
    </r>
    <r>
      <rPr>
        <sz val="10.5"/>
        <color rgb="FF595959"/>
        <rFont val="Helvetica"/>
        <charset val="134"/>
      </rPr>
      <t>5</t>
    </r>
    <r>
      <rPr>
        <sz val="10.5"/>
        <color rgb="FF595959"/>
        <rFont val="宋体"/>
        <charset val="134"/>
      </rPr>
      <t>学时；</t>
    </r>
    <r>
      <rPr>
        <sz val="10.5"/>
        <color rgb="FF595959"/>
        <rFont val="Helvetica"/>
        <charset val="134"/>
      </rPr>
      <t>SDS2023</t>
    </r>
    <r>
      <rPr>
        <sz val="10.5"/>
        <color rgb="FF595959"/>
        <rFont val="宋体"/>
        <charset val="134"/>
      </rPr>
      <t>秋季学期志愿服务活动</t>
    </r>
    <r>
      <rPr>
        <sz val="10.5"/>
        <color rgb="FF595959"/>
        <rFont val="Helvetica"/>
        <charset val="134"/>
      </rPr>
      <t>12</t>
    </r>
    <r>
      <rPr>
        <sz val="10.5"/>
        <color rgb="FF595959"/>
        <rFont val="宋体"/>
        <charset val="134"/>
      </rPr>
      <t>学时；</t>
    </r>
  </si>
  <si>
    <r>
      <rPr>
        <sz val="10.5"/>
        <color rgb="FF595959"/>
        <rFont val="宋体"/>
        <charset val="134"/>
      </rPr>
      <t>志愿者大会</t>
    </r>
    <r>
      <rPr>
        <sz val="10.5"/>
        <color rgb="FF595959"/>
        <rFont val="Helvetica"/>
        <charset val="134"/>
      </rPr>
      <t>4</t>
    </r>
    <r>
      <rPr>
        <sz val="10.5"/>
        <color rgb="FF595959"/>
        <rFont val="宋体"/>
        <charset val="134"/>
      </rPr>
      <t>学时；志愿扫雪活动1.5学时；领航新燕4学时；</t>
    </r>
  </si>
  <si>
    <t>低碳阅读和低碳“大扫除”3学时；北大猫协2学时；【助残部】图书校对10学时；北京大学2024年高招志愿服务8学时；</t>
  </si>
  <si>
    <t>北京大学“博雅校园”研学导览服务2学时；绿色燕园文化节5学时；</t>
  </si>
  <si>
    <t>PKUPartner活动8学时；</t>
  </si>
  <si>
    <t>京港地铁志愿服务4学时；“爱吾家书”北京大学图书馆志愿服务12学时；</t>
  </si>
  <si>
    <t>山鹰社三角地招新6学时；北京大学2024年领航新燕返乡社会实践活动4学时；</t>
  </si>
  <si>
    <t>尺素心友8学时；</t>
  </si>
  <si>
    <t>东城区中轴线主题志愿服务12学时；平安地铁志愿服务招募4学时；</t>
  </si>
  <si>
    <r>
      <t>2024</t>
    </r>
    <r>
      <rPr>
        <sz val="10"/>
        <color theme="1"/>
        <rFont val="宋体"/>
        <charset val="134"/>
      </rPr>
      <t>春图书馆校园开放日志愿活动；</t>
    </r>
    <r>
      <rPr>
        <sz val="10"/>
        <color theme="1"/>
        <rFont val="Arial"/>
        <charset val="134"/>
      </rPr>
      <t>2024</t>
    </r>
    <r>
      <rPr>
        <sz val="10"/>
        <color theme="1"/>
        <rFont val="宋体"/>
        <charset val="134"/>
      </rPr>
      <t>春图书馆志愿服务第三期；</t>
    </r>
    <r>
      <rPr>
        <sz val="10"/>
        <color theme="1"/>
        <rFont val="Arial"/>
        <charset val="134"/>
      </rPr>
      <t>2024</t>
    </r>
    <r>
      <rPr>
        <sz val="10"/>
        <color theme="1"/>
        <rFont val="宋体"/>
        <charset val="134"/>
      </rPr>
      <t>春图书馆志愿服务第四期；</t>
    </r>
    <r>
      <rPr>
        <sz val="10"/>
        <color theme="1"/>
        <rFont val="Arial"/>
        <charset val="134"/>
      </rPr>
      <t>2024</t>
    </r>
    <r>
      <rPr>
        <sz val="10"/>
        <color theme="1"/>
        <rFont val="宋体"/>
        <charset val="134"/>
      </rPr>
      <t>春图书馆志愿服务第五期</t>
    </r>
    <r>
      <rPr>
        <sz val="10"/>
        <color theme="1"/>
        <rFont val="Arial"/>
        <charset val="134"/>
      </rPr>
      <t>14</t>
    </r>
    <r>
      <rPr>
        <sz val="10"/>
        <color theme="1"/>
        <rFont val="宋体"/>
        <charset val="134"/>
      </rPr>
      <t>学时；</t>
    </r>
  </si>
  <si>
    <t>作为北大法律援助协会咨询部成员提供法律咨询27学时；</t>
  </si>
  <si>
    <t>寒假招生6学时；</t>
  </si>
  <si>
    <t>领航新燕-北京大学寒假返乡社会实践活动4学时；湖南省永州市冷水滩区第十六中学留守儿童心理辅导志愿活动8学时</t>
  </si>
  <si>
    <t>pkucpc20246学时；</t>
  </si>
  <si>
    <t>爱吾家书图书馆志愿服务第三期6学时；绿色燕园文化节5学时；2024春图书馆志愿服务第五期4学时；</t>
  </si>
  <si>
    <t>2024年京桂学子“壮志凌云”高考公益宣讲会27学时；</t>
  </si>
  <si>
    <r>
      <rPr>
        <sz val="10.5"/>
        <color rgb="FF595959"/>
        <rFont val="宋体"/>
        <charset val="134"/>
      </rPr>
      <t>医院志愿服务</t>
    </r>
    <r>
      <rPr>
        <sz val="10.5"/>
        <color rgb="FF595959"/>
        <rFont val="Helvetica"/>
        <charset val="134"/>
      </rPr>
      <t>32</t>
    </r>
    <r>
      <rPr>
        <sz val="10.5"/>
        <color rgb="FF595959"/>
        <rFont val="宋体"/>
        <charset val="134"/>
      </rPr>
      <t>学时；</t>
    </r>
  </si>
  <si>
    <t>暑期燕园研学导览2学时；东侧门导览志愿者1学时；北京动物园志愿者4学时；</t>
  </si>
  <si>
    <t>2023—2024年度“拉卡拉杯”剧星风采大赛复赛决赛25学时；</t>
  </si>
  <si>
    <r>
      <rPr>
        <sz val="10.5"/>
        <color rgb="FF595959"/>
        <rFont val="宋体"/>
        <charset val="134"/>
      </rPr>
      <t>北京大学金婚典礼志愿服务</t>
    </r>
    <r>
      <rPr>
        <sz val="10.5"/>
        <color rgb="FF595959"/>
        <rFont val="Helvetica"/>
        <charset val="134"/>
      </rPr>
      <t>4</t>
    </r>
    <r>
      <rPr>
        <sz val="10.5"/>
        <color rgb="FF595959"/>
        <rFont val="宋体"/>
        <charset val="134"/>
      </rPr>
      <t>学时；</t>
    </r>
  </si>
  <si>
    <t>北京大学图书馆南门辅助志愿活动3学时；</t>
  </si>
  <si>
    <t>学科之美讲座文稿整理12学时；2024年北京组招生8学时；</t>
  </si>
  <si>
    <t>【手语分社】如初见手语班1学时；北京组招生8学时；</t>
  </si>
  <si>
    <t>模拟联合国40学时；</t>
  </si>
  <si>
    <t>北京大学第五届五四青春长跑志愿者补录14学时；</t>
  </si>
  <si>
    <t>雏燕领航8学时；</t>
  </si>
  <si>
    <t>“领航新燕”返乡社会实践活动4学时；</t>
  </si>
  <si>
    <t>北京大学第五届五四青春长跑志愿者14学时；</t>
  </si>
  <si>
    <t>五四青春长跑志愿者14学时；</t>
  </si>
  <si>
    <t>北京大学第五届五四青春长跑志愿者20学时；</t>
  </si>
  <si>
    <t>五四长跑志愿者14学时；</t>
  </si>
  <si>
    <t>首都高校运动会志愿者16学时；</t>
  </si>
  <si>
    <t>北京大学漫画图书馆志愿者27学时；</t>
  </si>
  <si>
    <t>首都高校田径运动会开幕式16学时；</t>
  </si>
  <si>
    <t>五四青春长跑领跑员志愿者6学时；</t>
  </si>
  <si>
    <t>五四领跑4学时；</t>
  </si>
  <si>
    <t>五四青年跑14学时；</t>
  </si>
  <si>
    <t>北京大学第五届五四青春长跑14学时；</t>
  </si>
  <si>
    <t>五四青春长跑14学时；</t>
  </si>
  <si>
    <t>北京大学2024领航新燕返乡社会实践活动4学时；</t>
  </si>
  <si>
    <t>2024北京动物园一日志愿服务4学时；</t>
  </si>
  <si>
    <t>“领航新燕”返乡社会实践活动4学时；北锋小组赛计时员2学时</t>
  </si>
  <si>
    <t>尺素心友4学时；北大之锋辩论赛志愿者5学时；北京大学2024高招志愿者8学时；</t>
  </si>
  <si>
    <r>
      <rPr>
        <sz val="10.5"/>
        <color rgb="FF595959"/>
        <rFont val="宋体"/>
        <charset val="134"/>
      </rPr>
      <t>甫智方舟公益实践项目</t>
    </r>
    <r>
      <rPr>
        <sz val="10.5"/>
        <color rgb="FF595959"/>
        <rFont val="Helvetica"/>
        <charset val="134"/>
      </rPr>
      <t>90</t>
    </r>
    <r>
      <rPr>
        <sz val="10.5"/>
        <color rgb="FF595959"/>
        <rFont val="宋体"/>
        <charset val="134"/>
      </rPr>
      <t>学时；</t>
    </r>
  </si>
  <si>
    <t>北大猫协日常喂猫3学时；招生宣传4学时</t>
  </si>
  <si>
    <t>青少年活动4学时；青少年活动6学时</t>
  </si>
  <si>
    <r>
      <rPr>
        <sz val="10.5"/>
        <color rgb="FF595959"/>
        <rFont val="宋体"/>
        <charset val="134"/>
      </rPr>
      <t>十一数院中文联合校园讲解志愿者</t>
    </r>
    <r>
      <rPr>
        <sz val="10.5"/>
        <color rgb="FF595959"/>
        <rFont val="Helvetica"/>
        <charset val="134"/>
      </rPr>
      <t>4</t>
    </r>
    <r>
      <rPr>
        <sz val="10.5"/>
        <color rgb="FF595959"/>
        <rFont val="宋体"/>
        <charset val="134"/>
      </rPr>
      <t>学时；</t>
    </r>
  </si>
  <si>
    <t>北大猫协关爱流浪猫3学时；</t>
  </si>
  <si>
    <t>2024年“领航新燕”返乡社会实践活动4学时；</t>
  </si>
  <si>
    <t>2024春图书馆志愿服务第一期6学时；</t>
  </si>
  <si>
    <r>
      <rPr>
        <sz val="10.5"/>
        <color rgb="FF595959"/>
        <rFont val="Helvetica"/>
        <charset val="134"/>
      </rPr>
      <t>2023</t>
    </r>
    <r>
      <rPr>
        <sz val="10.5"/>
        <color rgb="FF595959"/>
        <rFont val="宋体"/>
        <charset val="134"/>
      </rPr>
      <t>秋图书馆志愿服务</t>
    </r>
    <r>
      <rPr>
        <sz val="10.5"/>
        <color rgb="FF595959"/>
        <rFont val="Helvetica"/>
        <charset val="134"/>
      </rPr>
      <t>2</t>
    </r>
    <r>
      <rPr>
        <sz val="10.5"/>
        <color rgb="FF595959"/>
        <rFont val="宋体"/>
        <charset val="134"/>
      </rPr>
      <t>学时；生命科学学院挑战班组织筹备工作</t>
    </r>
    <r>
      <rPr>
        <sz val="10.5"/>
        <color rgb="FF595959"/>
        <rFont val="Helvetica"/>
        <charset val="134"/>
      </rPr>
      <t>4</t>
    </r>
    <r>
      <rPr>
        <sz val="10.5"/>
        <color rgb="FF595959"/>
        <rFont val="宋体"/>
        <charset val="134"/>
      </rPr>
      <t>学时；</t>
    </r>
  </si>
  <si>
    <r>
      <rPr>
        <sz val="10.5"/>
        <color rgb="FF595959"/>
        <rFont val="Helvetica"/>
        <charset val="134"/>
      </rPr>
      <t>2024</t>
    </r>
    <r>
      <rPr>
        <sz val="10.5"/>
        <color rgb="FF595959"/>
        <rFont val="宋体"/>
        <charset val="134"/>
      </rPr>
      <t>春图书馆志愿服务第一期</t>
    </r>
    <r>
      <rPr>
        <sz val="10.5"/>
        <color rgb="FF595959"/>
        <rFont val="Helvetica"/>
        <charset val="134"/>
      </rPr>
      <t>6</t>
    </r>
    <r>
      <rPr>
        <sz val="10.5"/>
        <color rgb="FF595959"/>
        <rFont val="宋体"/>
        <charset val="134"/>
      </rPr>
      <t>学时；北京大学-熨斗九年一贯制学校书信交流活动</t>
    </r>
    <r>
      <rPr>
        <sz val="10.5"/>
        <color rgb="FF595959"/>
        <rFont val="Helvetica"/>
        <charset val="134"/>
      </rPr>
      <t>8</t>
    </r>
    <r>
      <rPr>
        <sz val="10.5"/>
        <color rgb="FF595959"/>
        <rFont val="宋体"/>
        <charset val="134"/>
      </rPr>
      <t>学时；</t>
    </r>
  </si>
  <si>
    <r>
      <rPr>
        <sz val="10.5"/>
        <color rgb="FF595959"/>
        <rFont val="宋体"/>
        <charset val="134"/>
      </rPr>
      <t>校园</t>
    </r>
    <r>
      <rPr>
        <sz val="10.5"/>
        <color rgb="FF595959"/>
        <rFont val="Helvetica"/>
        <charset val="134"/>
      </rPr>
      <t>“</t>
    </r>
    <r>
      <rPr>
        <sz val="10.5"/>
        <color rgb="FF595959"/>
        <rFont val="宋体"/>
        <charset val="134"/>
      </rPr>
      <t>角色体验卡</t>
    </r>
    <r>
      <rPr>
        <sz val="10.5"/>
        <color rgb="FF595959"/>
        <rFont val="Helvetica"/>
        <charset val="134"/>
      </rPr>
      <t>”</t>
    </r>
    <r>
      <rPr>
        <sz val="10.5"/>
        <color rgb="FF595959"/>
        <rFont val="宋体"/>
        <charset val="134"/>
      </rPr>
      <t>第二期校园换岗志愿服务活动（</t>
    </r>
    <r>
      <rPr>
        <sz val="10.5"/>
        <color rgb="FF595959"/>
        <rFont val="Helvetica"/>
        <charset val="134"/>
      </rPr>
      <t>2023.11.19</t>
    </r>
    <r>
      <rPr>
        <sz val="10.5"/>
        <color rgb="FF595959"/>
        <rFont val="宋体"/>
        <charset val="134"/>
      </rPr>
      <t>）</t>
    </r>
    <r>
      <rPr>
        <sz val="10.5"/>
        <color rgb="FF595959"/>
        <rFont val="Helvetica"/>
        <charset val="134"/>
      </rPr>
      <t>4</t>
    </r>
    <r>
      <rPr>
        <sz val="10.5"/>
        <color rgb="FF595959"/>
        <rFont val="宋体"/>
        <charset val="134"/>
      </rPr>
      <t>学时；北京大学2024年领航新燕返乡社会实践活动4学时；</t>
    </r>
  </si>
  <si>
    <r>
      <rPr>
        <sz val="10.5"/>
        <color rgb="FF595959"/>
        <rFont val="宋体"/>
        <charset val="134"/>
      </rPr>
      <t>北京大学生物标本馆志愿服务</t>
    </r>
    <r>
      <rPr>
        <sz val="10.5"/>
        <color rgb="FF595959"/>
        <rFont val="Helvetica"/>
        <charset val="134"/>
      </rPr>
      <t>12</t>
    </r>
    <r>
      <rPr>
        <sz val="10.5"/>
        <color rgb="FF595959"/>
        <rFont val="宋体"/>
        <charset val="134"/>
      </rPr>
      <t>学时；</t>
    </r>
  </si>
  <si>
    <t>2023—2024年度北京大学“拉卡拉杯”剧星风采大赛初赛6学时；2024春季学期学生服务总队志愿活动6学时；北京大学2024年领航新燕返乡社会实践活动4学时</t>
  </si>
  <si>
    <r>
      <rPr>
        <sz val="10.5"/>
        <color rgb="FF595959"/>
        <rFont val="Helvetica"/>
        <charset val="134"/>
      </rPr>
      <t>2023</t>
    </r>
    <r>
      <rPr>
        <sz val="10.5"/>
        <color rgb="FF595959"/>
        <rFont val="宋体"/>
        <charset val="134"/>
      </rPr>
      <t>秋季学期</t>
    </r>
    <r>
      <rPr>
        <sz val="10.5"/>
        <color rgb="FF595959"/>
        <rFont val="Helvetica"/>
        <charset val="134"/>
      </rPr>
      <t>10</t>
    </r>
    <r>
      <rPr>
        <sz val="10.5"/>
        <color rgb="FF595959"/>
        <rFont val="宋体"/>
        <charset val="134"/>
      </rPr>
      <t>月</t>
    </r>
    <r>
      <rPr>
        <sz val="10.5"/>
        <color rgb="FF595959"/>
        <rFont val="Helvetica"/>
        <charset val="134"/>
      </rPr>
      <t xml:space="preserve"> </t>
    </r>
    <r>
      <rPr>
        <sz val="10.5"/>
        <color rgb="FF595959"/>
        <rFont val="宋体"/>
        <charset val="134"/>
      </rPr>
      <t>北大猫协日常部</t>
    </r>
    <r>
      <rPr>
        <sz val="10.5"/>
        <color rgb="FF595959"/>
        <rFont val="Helvetica"/>
        <charset val="134"/>
      </rPr>
      <t>2</t>
    </r>
    <r>
      <rPr>
        <sz val="10.5"/>
        <color rgb="FF595959"/>
        <rFont val="宋体"/>
        <charset val="134"/>
      </rPr>
      <t>学时；</t>
    </r>
    <r>
      <rPr>
        <sz val="10.5"/>
        <color rgb="FF595959"/>
        <rFont val="Helvetica"/>
        <charset val="134"/>
      </rPr>
      <t>2023</t>
    </r>
    <r>
      <rPr>
        <sz val="10.5"/>
        <color rgb="FF595959"/>
        <rFont val="宋体"/>
        <charset val="134"/>
      </rPr>
      <t>秋季学期</t>
    </r>
    <r>
      <rPr>
        <sz val="10.5"/>
        <color rgb="FF595959"/>
        <rFont val="Helvetica"/>
        <charset val="134"/>
      </rPr>
      <t>11</t>
    </r>
    <r>
      <rPr>
        <sz val="10.5"/>
        <color rgb="FF595959"/>
        <rFont val="宋体"/>
        <charset val="134"/>
      </rPr>
      <t>月</t>
    </r>
    <r>
      <rPr>
        <sz val="10.5"/>
        <color rgb="FF595959"/>
        <rFont val="Helvetica"/>
        <charset val="134"/>
      </rPr>
      <t xml:space="preserve"> </t>
    </r>
    <r>
      <rPr>
        <sz val="10.5"/>
        <color rgb="FF595959"/>
        <rFont val="宋体"/>
        <charset val="134"/>
      </rPr>
      <t>北大猫协日常部</t>
    </r>
    <r>
      <rPr>
        <sz val="10.5"/>
        <color rgb="FF595959"/>
        <rFont val="Helvetica"/>
        <charset val="134"/>
      </rPr>
      <t>2</t>
    </r>
    <r>
      <rPr>
        <sz val="10.5"/>
        <color rgb="FF595959"/>
        <rFont val="宋体"/>
        <charset val="134"/>
      </rPr>
      <t>学时；</t>
    </r>
    <r>
      <rPr>
        <sz val="10.5"/>
        <color rgb="FF595959"/>
        <rFont val="Helvetica"/>
        <charset val="134"/>
      </rPr>
      <t>2023</t>
    </r>
    <r>
      <rPr>
        <sz val="10.5"/>
        <color rgb="FF595959"/>
        <rFont val="宋体"/>
        <charset val="134"/>
      </rPr>
      <t>秋季学期</t>
    </r>
    <r>
      <rPr>
        <sz val="10.5"/>
        <color rgb="FF595959"/>
        <rFont val="Helvetica"/>
        <charset val="134"/>
      </rPr>
      <t>12</t>
    </r>
    <r>
      <rPr>
        <sz val="10.5"/>
        <color rgb="FF595959"/>
        <rFont val="宋体"/>
        <charset val="134"/>
      </rPr>
      <t>月</t>
    </r>
    <r>
      <rPr>
        <sz val="10.5"/>
        <color rgb="FF595959"/>
        <rFont val="Helvetica"/>
        <charset val="134"/>
      </rPr>
      <t xml:space="preserve"> </t>
    </r>
    <r>
      <rPr>
        <sz val="10.5"/>
        <color rgb="FF595959"/>
        <rFont val="宋体"/>
        <charset val="134"/>
      </rPr>
      <t>北大猫协日常部</t>
    </r>
    <r>
      <rPr>
        <sz val="10.5"/>
        <color rgb="FF595959"/>
        <rFont val="Helvetica"/>
        <charset val="134"/>
      </rPr>
      <t>1</t>
    </r>
    <r>
      <rPr>
        <sz val="10.5"/>
        <color rgb="FF595959"/>
        <rFont val="宋体"/>
        <charset val="134"/>
      </rPr>
      <t>学时；</t>
    </r>
  </si>
  <si>
    <t>猫协日常部喂猫2学时；</t>
  </si>
  <si>
    <t>招生宣讲2学时；</t>
  </si>
  <si>
    <t>山东省东营市招生20学时；</t>
  </si>
  <si>
    <t>兖州博物馆志愿讲解员4学时；商场志愿引导6学时；兖州惠民养护院志愿服务4学时；北京大学2024年领航新燕返乡社会实践活动4学时；</t>
  </si>
  <si>
    <t>北京大学2024年暑期河北省招生志愿者8学时；</t>
  </si>
  <si>
    <t>返乡宣讲4学时；猫协喂猫4学时；</t>
  </si>
  <si>
    <t>高考出分后在北京组参加招生工作8学时；</t>
  </si>
  <si>
    <r>
      <rPr>
        <sz val="10.5"/>
        <color rgb="FF595959"/>
        <rFont val="宋体"/>
        <charset val="134"/>
      </rPr>
      <t>电影文化节</t>
    </r>
    <r>
      <rPr>
        <sz val="10.5"/>
        <color rgb="FF595959"/>
        <rFont val="Helvetica"/>
        <charset val="134"/>
      </rPr>
      <t>2</t>
    </r>
    <r>
      <rPr>
        <sz val="10.5"/>
        <color rgb="FF595959"/>
        <rFont val="宋体"/>
        <charset val="134"/>
      </rPr>
      <t>学时；初锋新生辩论赛5学时；剧星复赛6学时；</t>
    </r>
  </si>
  <si>
    <t>与你相“寓”圆明园宿舍参访活动5学时；十佳歌手学时；</t>
  </si>
  <si>
    <r>
      <rPr>
        <sz val="10.5"/>
        <color rgb="FF595959"/>
        <rFont val="宋体"/>
        <charset val="134"/>
      </rPr>
      <t>世界艾滋病日</t>
    </r>
    <r>
      <rPr>
        <sz val="10.5"/>
        <color rgb="FF595959"/>
        <rFont val="Helvetica"/>
        <charset val="134"/>
      </rPr>
      <t xml:space="preserve"> </t>
    </r>
    <r>
      <rPr>
        <sz val="10.5"/>
        <color rgb="FF595959"/>
        <rFont val="宋体"/>
        <charset val="134"/>
      </rPr>
      <t>燕园科普活动</t>
    </r>
    <r>
      <rPr>
        <sz val="10.5"/>
        <color rgb="FF595959"/>
        <rFont val="Helvetica"/>
        <charset val="134"/>
      </rPr>
      <t>3</t>
    </r>
    <r>
      <rPr>
        <sz val="10.5"/>
        <color rgb="FF595959"/>
        <rFont val="宋体"/>
        <charset val="134"/>
      </rPr>
      <t>学时；硕士生统考志愿服务2学时；</t>
    </r>
  </si>
  <si>
    <t>北京大学物理学院水火箭比赛6学时；2024年物理文化节2.5学时</t>
  </si>
  <si>
    <r>
      <rPr>
        <sz val="10.5"/>
        <color rgb="FF595959"/>
        <rFont val="宋体"/>
        <charset val="134"/>
      </rPr>
      <t>爱心社助残部守望星空志愿服务</t>
    </r>
    <r>
      <rPr>
        <sz val="10.5"/>
        <color rgb="FF595959"/>
        <rFont val="Helvetica"/>
        <charset val="134"/>
      </rPr>
      <t>3</t>
    </r>
    <r>
      <rPr>
        <sz val="10.5"/>
        <color rgb="FF595959"/>
        <rFont val="宋体"/>
        <charset val="134"/>
      </rPr>
      <t>学时；</t>
    </r>
  </si>
  <si>
    <t>AIMUN志愿者60学时；</t>
  </si>
  <si>
    <t>本科生毕业典礼5.5学时；元培学院毕业典礼志愿服务4.5学时；北京大学2024年高招志愿服务8学时；</t>
  </si>
  <si>
    <t>2024春图书馆志愿服务第二期4学时；</t>
  </si>
  <si>
    <r>
      <rPr>
        <sz val="10.5"/>
        <color rgb="FF595959"/>
        <rFont val="宋体"/>
        <charset val="134"/>
      </rPr>
      <t>烛光共读</t>
    </r>
    <r>
      <rPr>
        <sz val="10.5"/>
        <color rgb="FF595959"/>
        <rFont val="Helvetica"/>
        <charset val="134"/>
      </rPr>
      <t>3</t>
    </r>
    <r>
      <rPr>
        <sz val="10.5"/>
        <color rgb="FF595959"/>
        <rFont val="宋体"/>
        <charset val="134"/>
      </rPr>
      <t>学时；</t>
    </r>
    <r>
      <rPr>
        <sz val="10.5"/>
        <color rgb="FF595959"/>
        <rFont val="Helvetica"/>
        <charset val="134"/>
      </rPr>
      <t>“</t>
    </r>
    <r>
      <rPr>
        <sz val="10.5"/>
        <color rgb="FF595959"/>
        <rFont val="宋体"/>
        <charset val="134"/>
      </rPr>
      <t>友伴我行</t>
    </r>
    <r>
      <rPr>
        <sz val="10.5"/>
        <color rgb="FF595959"/>
        <rFont val="Helvetica"/>
        <charset val="134"/>
      </rPr>
      <t>”</t>
    </r>
    <r>
      <rPr>
        <sz val="10.5"/>
        <color rgb="FF595959"/>
        <rFont val="宋体"/>
        <charset val="134"/>
      </rPr>
      <t>书信交流活动</t>
    </r>
    <r>
      <rPr>
        <sz val="10.5"/>
        <color rgb="FF595959"/>
        <rFont val="Helvetica"/>
        <charset val="134"/>
      </rPr>
      <t>13</t>
    </r>
    <r>
      <rPr>
        <sz val="10.5"/>
        <color rgb="FF595959"/>
        <rFont val="宋体"/>
        <charset val="134"/>
      </rPr>
      <t>学时；</t>
    </r>
  </si>
  <si>
    <t>漫画图书馆志愿者30学时；</t>
  </si>
  <si>
    <t>返校宣讲4学时；</t>
  </si>
  <si>
    <r>
      <rPr>
        <sz val="10.5"/>
        <color rgb="FF595959"/>
        <rFont val="宋体"/>
        <charset val="134"/>
      </rPr>
      <t>志愿者大会</t>
    </r>
    <r>
      <rPr>
        <sz val="10.5"/>
        <color rgb="FF595959"/>
        <rFont val="Helvetica"/>
        <charset val="134"/>
      </rPr>
      <t>10</t>
    </r>
    <r>
      <rPr>
        <sz val="10.5"/>
        <color rgb="FF595959"/>
        <rFont val="宋体"/>
        <charset val="134"/>
      </rPr>
      <t>学时；硕士生统考志愿服务</t>
    </r>
    <r>
      <rPr>
        <sz val="10.5"/>
        <color rgb="FF595959"/>
        <rFont val="Helvetica"/>
        <charset val="134"/>
      </rPr>
      <t>2</t>
    </r>
    <r>
      <rPr>
        <sz val="10.5"/>
        <color rgb="FF595959"/>
        <rFont val="宋体"/>
        <charset val="134"/>
      </rPr>
      <t>学时；扫雪志愿活动</t>
    </r>
    <r>
      <rPr>
        <sz val="10.5"/>
        <color rgb="FF595959"/>
        <rFont val="Helvetica"/>
        <charset val="134"/>
      </rPr>
      <t>1.5</t>
    </r>
    <r>
      <rPr>
        <sz val="10.5"/>
        <color rgb="FF595959"/>
        <rFont val="宋体"/>
        <charset val="134"/>
      </rPr>
      <t>学时</t>
    </r>
  </si>
  <si>
    <t>护老周4学时；入户陪伴4学时；</t>
  </si>
  <si>
    <t>帮老人拿药4学时；爱心社人生回忆录活动4学时；爱心社入户陪伴4学时；老年体验活动4学时；</t>
  </si>
  <si>
    <t>春季学期校运会10学时；</t>
  </si>
  <si>
    <t>北京大学新生杯15学时；</t>
  </si>
  <si>
    <t>返乡宣讲4学时；</t>
  </si>
  <si>
    <t>北京大学-熨斗九年制学校书信交流活动8学时；2024春图书馆志愿服务第一期6学时；</t>
  </si>
  <si>
    <r>
      <rPr>
        <sz val="10.5"/>
        <color rgb="FF595959"/>
        <rFont val="Helvetica"/>
        <charset val="134"/>
      </rPr>
      <t>“</t>
    </r>
    <r>
      <rPr>
        <sz val="10.5"/>
        <color rgb="FF595959"/>
        <rFont val="宋体"/>
        <charset val="134"/>
      </rPr>
      <t>世界艾滋病日</t>
    </r>
    <r>
      <rPr>
        <sz val="10.5"/>
        <color rgb="FF595959"/>
        <rFont val="Helvetica"/>
        <charset val="134"/>
      </rPr>
      <t>”</t>
    </r>
    <r>
      <rPr>
        <sz val="10.5"/>
        <color rgb="FF595959"/>
        <rFont val="宋体"/>
        <charset val="134"/>
      </rPr>
      <t>燕园科普活动志愿服务</t>
    </r>
    <r>
      <rPr>
        <sz val="10.5"/>
        <color rgb="FF595959"/>
        <rFont val="Helvetica"/>
        <charset val="134"/>
      </rPr>
      <t>3</t>
    </r>
    <r>
      <rPr>
        <sz val="10.5"/>
        <color rgb="FF595959"/>
        <rFont val="宋体"/>
        <charset val="134"/>
      </rPr>
      <t>学时；</t>
    </r>
  </si>
  <si>
    <t>尺素心友与解忧6学时</t>
  </si>
  <si>
    <t>尺素心友与解忧8学时；</t>
  </si>
  <si>
    <t>领航新燕返乡社会实践4学时；</t>
  </si>
  <si>
    <t>连心课堂3学时；心灵治愈，青春同行19学时；</t>
  </si>
  <si>
    <t>元培学院“元来如此”学生文化节志愿服务4学时；</t>
  </si>
  <si>
    <t>中超志愿者10学时；</t>
  </si>
  <si>
    <t>看见西部内蒙古线下支教16学时；</t>
  </si>
  <si>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8690381</t>
    </r>
    <r>
      <rPr>
        <sz val="10"/>
        <color theme="1"/>
        <rFont val="宋体"/>
        <charset val="134"/>
      </rPr>
      <t>）法律咨询</t>
    </r>
    <r>
      <rPr>
        <sz val="10"/>
        <color theme="1"/>
        <rFont val="Arial"/>
        <charset val="134"/>
      </rPr>
      <t xml:space="preserve"> /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15692516</t>
    </r>
    <r>
      <rPr>
        <sz val="10"/>
        <color theme="1"/>
        <rFont val="宋体"/>
        <charset val="134"/>
      </rPr>
      <t>）北京大学法律援助协会44.5学时；</t>
    </r>
  </si>
  <si>
    <t>北京大学运动会开幕式志愿服务4学时；</t>
  </si>
  <si>
    <t>2024年度北京动物园一日志愿服务4学时；元培学院“元来如此”学生文化节志愿服务3学时；</t>
  </si>
  <si>
    <t>中超志愿者8学时；</t>
  </si>
  <si>
    <t>2024年世界防治结核病日主题宣传活动7学时；</t>
  </si>
  <si>
    <r>
      <rPr>
        <sz val="10.5"/>
        <color rgb="FF595959"/>
        <rFont val="宋体"/>
        <charset val="134"/>
      </rPr>
      <t>北京大学第三十二届挑战杯校赛</t>
    </r>
    <r>
      <rPr>
        <sz val="10.5"/>
        <color rgb="FF595959"/>
        <rFont val="Helvetica"/>
        <charset val="134"/>
      </rPr>
      <t>10</t>
    </r>
    <r>
      <rPr>
        <sz val="10.5"/>
        <color rgb="FF595959"/>
        <rFont val="宋体"/>
        <charset val="134"/>
      </rPr>
      <t>学时；冠军讲堂“钟秉枢：塑造健全人格，续写强国篇章”讲座志愿服务</t>
    </r>
    <r>
      <rPr>
        <sz val="10.5"/>
        <color rgb="FF595959"/>
        <rFont val="Helvetica"/>
        <charset val="134"/>
      </rPr>
      <t>3</t>
    </r>
    <r>
      <rPr>
        <sz val="10.5"/>
        <color rgb="FF595959"/>
        <rFont val="宋体"/>
        <charset val="134"/>
      </rPr>
      <t>学时；</t>
    </r>
  </si>
  <si>
    <r>
      <rPr>
        <sz val="10.5"/>
        <color rgb="FF595959"/>
        <rFont val="宋体"/>
        <charset val="134"/>
      </rPr>
      <t>融合爱心项目</t>
    </r>
    <r>
      <rPr>
        <sz val="10.5"/>
        <color rgb="FF595959"/>
        <rFont val="Helvetica"/>
        <charset val="134"/>
      </rPr>
      <t>10</t>
    </r>
    <r>
      <rPr>
        <sz val="10.5"/>
        <color rgb="FF595959"/>
        <rFont val="宋体"/>
        <charset val="134"/>
      </rPr>
      <t>学时；</t>
    </r>
  </si>
  <si>
    <r>
      <rPr>
        <sz val="10.5"/>
        <color rgb="FF595959"/>
        <rFont val="Helvetica"/>
        <charset val="134"/>
      </rPr>
      <t xml:space="preserve">2023-2024 </t>
    </r>
    <r>
      <rPr>
        <sz val="10.5"/>
        <color rgb="FF595959"/>
        <rFont val="宋体"/>
        <charset val="134"/>
      </rPr>
      <t>图书校对</t>
    </r>
    <r>
      <rPr>
        <sz val="10.5"/>
        <color rgb="FF595959"/>
        <rFont val="Helvetica"/>
        <charset val="134"/>
      </rPr>
      <t>4</t>
    </r>
    <r>
      <rPr>
        <sz val="10.5"/>
        <color rgb="FF595959"/>
        <rFont val="宋体"/>
        <charset val="134"/>
      </rPr>
      <t>学时；北京大学2024年领航新燕返乡社会实践活动</t>
    </r>
    <r>
      <rPr>
        <sz val="10.5"/>
        <color rgb="FF595959"/>
        <rFont val="Helvetica"/>
        <charset val="134"/>
      </rPr>
      <t>4</t>
    </r>
    <r>
      <rPr>
        <sz val="10.5"/>
        <color rgb="FF595959"/>
        <rFont val="宋体"/>
        <charset val="134"/>
      </rPr>
      <t>学时；</t>
    </r>
  </si>
  <si>
    <t>图书校对10学时；</t>
  </si>
  <si>
    <t>巧手编织坐垫17学时；</t>
  </si>
  <si>
    <t>返乡社会实践6学时；</t>
  </si>
  <si>
    <t>招生组志愿服务40学时；</t>
  </si>
  <si>
    <r>
      <rPr>
        <sz val="10.5"/>
        <color rgb="FF595959"/>
        <rFont val="宋体"/>
        <charset val="134"/>
      </rPr>
      <t>我为师生站班岗</t>
    </r>
    <r>
      <rPr>
        <sz val="10.5"/>
        <color rgb="FF595959"/>
        <rFont val="Helvetica"/>
        <charset val="134"/>
      </rPr>
      <t>•</t>
    </r>
    <r>
      <rPr>
        <sz val="10.5"/>
        <color rgb="FF595959"/>
        <rFont val="宋体"/>
        <charset val="134"/>
      </rPr>
      <t>校园快递服务团</t>
    </r>
    <r>
      <rPr>
        <sz val="10.5"/>
        <color rgb="FF595959"/>
        <rFont val="Helvetica"/>
        <charset val="134"/>
      </rPr>
      <t>2</t>
    </r>
    <r>
      <rPr>
        <sz val="10.5"/>
        <color rgb="FF595959"/>
        <rFont val="宋体"/>
        <charset val="134"/>
      </rPr>
      <t>学时；北京大学2024年领航新燕返乡社会实践活动4学时</t>
    </r>
  </si>
  <si>
    <t>首都高校田径运动会20学时；2024春图书馆志愿服务第四期3学时；</t>
  </si>
  <si>
    <t>研究生院讲述活动志愿者9学时；博士学位授予仪式志愿者13学时；北京大学第五届五四青春长跑志愿者20学时；</t>
  </si>
  <si>
    <t>第二学期志愿时长明细</t>
  </si>
  <si>
    <t>春季运动会</t>
  </si>
  <si>
    <t>迎新志愿者</t>
  </si>
  <si>
    <t>初夏恣游</t>
  </si>
  <si>
    <t>校园开放日</t>
  </si>
  <si>
    <t>第一学期</t>
  </si>
  <si>
    <t>fall</t>
  </si>
  <si>
    <t>&lt;14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</si>
</sst>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\-0.00;"/>
  </numFmts>
  <fonts count="33">
    <font>
      <sz val="10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rgb="FF000000"/>
      <name val="Arial"/>
      <charset val="134"/>
    </font>
    <font>
      <sz val="10"/>
      <color rgb="FF000000"/>
      <name val="等线"/>
      <charset val="134"/>
    </font>
    <font>
      <sz val="10"/>
      <color rgb="FF000000"/>
      <name val="宋体"/>
      <charset val="134"/>
    </font>
    <font>
      <sz val="10"/>
      <name val="Arial"/>
      <charset val="134"/>
    </font>
    <font>
      <sz val="10.5"/>
      <color rgb="FF595959"/>
      <name val="Helvetica"/>
      <charset val="134"/>
    </font>
    <font>
      <sz val="10"/>
      <color theme="1"/>
      <name val="宋体"/>
      <charset val="134"/>
    </font>
    <font>
      <sz val="10.5"/>
      <color rgb="FF595959"/>
      <name val="宋体"/>
      <charset val="134"/>
    </font>
    <font>
      <sz val="10"/>
      <color theme="1"/>
      <name val="Arial"/>
      <charset val="134"/>
    </font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theme="1"/>
      <name val="Arial"/>
      <charset val="134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4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0" borderId="0"/>
  </cellStyleXfs>
  <cellXfs count="24"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49" fontId="0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0" borderId="0" xfId="49" applyFont="1" applyFill="1" applyAlignment="1"/>
    <xf numFmtId="0" fontId="7" fillId="0" borderId="0" xfId="49" applyFont="1"/>
    <xf numFmtId="0" fontId="8" fillId="0" borderId="0" xfId="0" applyFont="1">
      <alignment vertical="center"/>
    </xf>
    <xf numFmtId="49" fontId="8" fillId="0" borderId="0" xfId="0" applyNumberFormat="1" applyFont="1">
      <alignment vertical="center"/>
    </xf>
    <xf numFmtId="0" fontId="9" fillId="0" borderId="0" xfId="49" applyFont="1" applyFill="1" applyAlignment="1"/>
    <xf numFmtId="49" fontId="6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sharedStrings" Target="sharedString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名单"/>
  <dimension ref="A1:K216"/>
  <sheetViews>
    <sheetView tabSelected="1" topLeftCell="A157" workbookViewId="0">
      <selection activeCell="I153" sqref="I153"/>
    </sheetView>
  </sheetViews>
  <sheetFormatPr defaultColWidth="14" defaultRowHeight="18" customHeight="1"/>
  <cols>
    <col min="1" max="1" width="11.7090909090909" customWidth="1"/>
    <col min="2" max="2" width="17.7090909090909" customWidth="1"/>
    <col min="4" max="4" width="16.8181818181818" customWidth="1"/>
    <col min="5" max="5" width="25.9090909090909" customWidth="1"/>
    <col min="6" max="6" width="12.0909090909091" customWidth="1"/>
    <col min="7" max="7" width="25.8181818181818" style="22" customWidth="1"/>
    <col min="8" max="8" width="12.8181818181818" customWidth="1"/>
    <col min="9" max="9" width="59.1818181818182" customWidth="1"/>
    <col min="10" max="10" width="10.3636363636364" customWidth="1"/>
  </cols>
  <sheetData>
    <row r="1" customHeight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2" t="s">
        <v>6</v>
      </c>
      <c r="H1" t="s">
        <v>7</v>
      </c>
      <c r="I1" t="s">
        <v>8</v>
      </c>
      <c r="J1" t="s">
        <v>9</v>
      </c>
      <c r="K1" s="22" t="s">
        <v>10</v>
      </c>
    </row>
    <row r="2" customHeight="1" spans="1:11">
      <c r="A2" s="8" t="s">
        <v>11</v>
      </c>
      <c r="B2" s="8">
        <v>2200017462</v>
      </c>
      <c r="C2">
        <f>D2+F2+H2+J2</f>
        <v>0</v>
      </c>
      <c r="D2">
        <f>第一学期!D2</f>
        <v>0</v>
      </c>
      <c r="E2" s="9" t="str">
        <f>第一学期!C2</f>
        <v/>
      </c>
      <c r="F2">
        <f>院外时长!C2</f>
        <v>0</v>
      </c>
      <c r="G2" s="22">
        <f>院外时长!D2</f>
        <v>0</v>
      </c>
      <c r="H2">
        <f>第二学期!D2</f>
        <v>0</v>
      </c>
      <c r="I2" s="9" t="str">
        <f>第二学期!C2</f>
        <v/>
      </c>
      <c r="J2">
        <f>院外时长!E2</f>
        <v>0</v>
      </c>
      <c r="K2" s="22">
        <f>院外时长!F2</f>
        <v>0</v>
      </c>
    </row>
    <row r="3" customHeight="1" spans="1:11">
      <c r="A3" s="8" t="s">
        <v>12</v>
      </c>
      <c r="B3" s="8">
        <v>2300017419</v>
      </c>
      <c r="C3">
        <f t="shared" ref="C3:C66" si="0">D3+F3+H3+J3</f>
        <v>18</v>
      </c>
      <c r="D3">
        <f>第一学期!D3</f>
        <v>0</v>
      </c>
      <c r="E3" s="9" t="str">
        <f>第一学期!C3</f>
        <v/>
      </c>
      <c r="F3" s="23">
        <f>院外时长!C3</f>
        <v>4</v>
      </c>
      <c r="G3" s="22" t="str">
        <f>院外时长!D3</f>
        <v>领航新燕返校宣讲活动4学时；</v>
      </c>
      <c r="H3">
        <f>第二学期!D3</f>
        <v>14</v>
      </c>
      <c r="I3" s="9" t="str">
        <f>第二学期!C3</f>
        <v>担任健身房志愿者13学时；担任校园开放日志愿者1学时；</v>
      </c>
      <c r="J3">
        <f>院外时长!E3</f>
        <v>0</v>
      </c>
      <c r="K3" s="22">
        <f>院外时长!F3</f>
        <v>0</v>
      </c>
    </row>
    <row r="4" customHeight="1" spans="1:11">
      <c r="A4" s="8" t="s">
        <v>13</v>
      </c>
      <c r="B4" s="8">
        <v>2300017793</v>
      </c>
      <c r="C4">
        <f t="shared" si="0"/>
        <v>2</v>
      </c>
      <c r="D4">
        <f>第一学期!D4</f>
        <v>2</v>
      </c>
      <c r="E4" s="9" t="str">
        <f>第一学期!C4</f>
        <v>参加元行力行自行车小分队0.5学时；参加元行力行未名湖志愿服务1.5学时；</v>
      </c>
      <c r="F4">
        <f>院外时长!C4</f>
        <v>0</v>
      </c>
      <c r="G4" s="22">
        <f>院外时长!D4</f>
        <v>0</v>
      </c>
      <c r="H4">
        <f>第二学期!D4</f>
        <v>0</v>
      </c>
      <c r="I4" s="9" t="str">
        <f>第二学期!C4</f>
        <v/>
      </c>
      <c r="J4">
        <f>院外时长!E4</f>
        <v>0</v>
      </c>
      <c r="K4" s="22">
        <f>院外时长!F4</f>
        <v>0</v>
      </c>
    </row>
    <row r="5" customHeight="1" spans="1:11">
      <c r="A5" s="8" t="s">
        <v>14</v>
      </c>
      <c r="B5" s="8">
        <v>2300017803</v>
      </c>
      <c r="C5">
        <f t="shared" si="0"/>
        <v>11.5</v>
      </c>
      <c r="D5">
        <f>第一学期!D5</f>
        <v>3.5</v>
      </c>
      <c r="E5" s="9" t="str">
        <f>第一学期!C5</f>
        <v>参加元行传薪系列志愿服务3.5学时；</v>
      </c>
      <c r="F5">
        <f>院外时长!C5</f>
        <v>0</v>
      </c>
      <c r="G5" s="22">
        <f>院外时长!D5</f>
        <v>0</v>
      </c>
      <c r="H5">
        <f>第二学期!D5</f>
        <v>0</v>
      </c>
      <c r="I5" s="9" t="str">
        <f>第二学期!C5</f>
        <v/>
      </c>
      <c r="J5">
        <f>院外时长!E5</f>
        <v>8</v>
      </c>
      <c r="K5" s="22" t="str">
        <f>院外时长!F5</f>
        <v>北京大学2024年高招志愿服务8学时；</v>
      </c>
    </row>
    <row r="6" customHeight="1" spans="1:11">
      <c r="A6" s="8" t="s">
        <v>15</v>
      </c>
      <c r="B6" s="8">
        <v>2300017721</v>
      </c>
      <c r="C6">
        <f t="shared" si="0"/>
        <v>6</v>
      </c>
      <c r="D6">
        <f>第一学期!D6</f>
        <v>0</v>
      </c>
      <c r="E6" s="9" t="str">
        <f>第一学期!C6</f>
        <v/>
      </c>
      <c r="F6">
        <f>院外时长!C6</f>
        <v>0</v>
      </c>
      <c r="G6" s="22">
        <f>院外时长!D6</f>
        <v>0</v>
      </c>
      <c r="H6">
        <f>第二学期!D6</f>
        <v>6</v>
      </c>
      <c r="I6" s="9" t="str">
        <f>第二学期!C6</f>
        <v>参加元行力行自行车小分队2学时；担任迎新志愿者4学时；</v>
      </c>
      <c r="J6">
        <f>院外时长!E6</f>
        <v>0</v>
      </c>
      <c r="K6" s="22">
        <f>院外时长!F6</f>
        <v>0</v>
      </c>
    </row>
    <row r="7" customHeight="1" spans="1:11">
      <c r="A7" s="8" t="s">
        <v>16</v>
      </c>
      <c r="B7" s="8">
        <v>2300017821</v>
      </c>
      <c r="C7">
        <f t="shared" si="0"/>
        <v>7</v>
      </c>
      <c r="D7">
        <f>第一学期!D7</f>
        <v>0</v>
      </c>
      <c r="E7" s="9" t="str">
        <f>第一学期!C7</f>
        <v/>
      </c>
      <c r="F7">
        <f>院外时长!C7</f>
        <v>4</v>
      </c>
      <c r="G7" s="22" t="str">
        <f>院外时长!D7</f>
        <v>北京大学2024年领航新燕返乡社会实践活动4学时；</v>
      </c>
      <c r="H7">
        <f>第二学期!D7</f>
        <v>3</v>
      </c>
      <c r="I7" s="9" t="str">
        <f>第二学期!C7</f>
        <v>参加春季运动会志愿服务2学时；担任校园开放日志愿者1学时；</v>
      </c>
      <c r="J7">
        <f>院外时长!E7</f>
        <v>0</v>
      </c>
      <c r="K7" s="22">
        <f>院外时长!F7</f>
        <v>0</v>
      </c>
    </row>
    <row r="8" customHeight="1" spans="1:11">
      <c r="A8" s="8" t="s">
        <v>17</v>
      </c>
      <c r="B8" s="8">
        <v>2200017835</v>
      </c>
      <c r="C8">
        <f t="shared" si="0"/>
        <v>5.5</v>
      </c>
      <c r="D8">
        <f>第一学期!D8</f>
        <v>5.5</v>
      </c>
      <c r="E8" s="9" t="str">
        <f>第一学期!C8</f>
        <v>参加元行力行自行车小分队0.5学时；参加元培书房志愿服务活动5学时；</v>
      </c>
      <c r="F8">
        <f>院外时长!C8</f>
        <v>0</v>
      </c>
      <c r="G8" s="22">
        <f>院外时长!D8</f>
        <v>0</v>
      </c>
      <c r="H8">
        <f>第二学期!D8</f>
        <v>0</v>
      </c>
      <c r="I8" s="9" t="str">
        <f>第二学期!C8</f>
        <v/>
      </c>
      <c r="J8">
        <f>院外时长!E8</f>
        <v>0</v>
      </c>
      <c r="K8" s="22">
        <f>院外时长!F8</f>
        <v>0</v>
      </c>
    </row>
    <row r="9" customHeight="1" spans="1:11">
      <c r="A9" s="8" t="s">
        <v>18</v>
      </c>
      <c r="B9" s="8">
        <v>2300017813</v>
      </c>
      <c r="C9">
        <f t="shared" si="0"/>
        <v>16</v>
      </c>
      <c r="D9">
        <f>第一学期!D9</f>
        <v>0</v>
      </c>
      <c r="E9" s="9" t="str">
        <f>第一学期!C9</f>
        <v/>
      </c>
      <c r="F9">
        <f>院外时长!C9</f>
        <v>0</v>
      </c>
      <c r="G9" s="22">
        <f>院外时长!D9</f>
        <v>0</v>
      </c>
      <c r="H9">
        <f>第二学期!D9</f>
        <v>16</v>
      </c>
      <c r="I9" s="9" t="str">
        <f>第二学期!C9</f>
        <v>参加春季运动会志愿服务2学时；担任健身房志愿者14学时；</v>
      </c>
      <c r="J9">
        <f>院外时长!E9</f>
        <v>0</v>
      </c>
      <c r="K9" s="22">
        <f>院外时长!F9</f>
        <v>0</v>
      </c>
    </row>
    <row r="10" customHeight="1" spans="1:11">
      <c r="A10" s="8" t="s">
        <v>19</v>
      </c>
      <c r="B10" s="8">
        <v>2300017766</v>
      </c>
      <c r="C10">
        <f t="shared" si="0"/>
        <v>30</v>
      </c>
      <c r="D10">
        <f>第一学期!D10</f>
        <v>0</v>
      </c>
      <c r="E10" s="9" t="str">
        <f>第一学期!C10</f>
        <v/>
      </c>
      <c r="F10">
        <f>院外时长!C10</f>
        <v>8</v>
      </c>
      <c r="G10" s="22" t="str">
        <f>院外时长!D10</f>
        <v>法学院新生舞会/新年晚会志愿8学时；</v>
      </c>
      <c r="H10">
        <f>第二学期!D10</f>
        <v>2</v>
      </c>
      <c r="I10" s="9" t="str">
        <f>第二学期!C10</f>
        <v>参加春季运动会志愿服务2学时；</v>
      </c>
      <c r="J10">
        <f>院外时长!E10</f>
        <v>20</v>
      </c>
      <c r="K10" s="22" t="str">
        <f>院外时长!F10</f>
        <v>2024法学院毕业生欢送典礼志愿者16学时；2024年度北京动物园一日志愿服务4学时；</v>
      </c>
    </row>
    <row r="11" customHeight="1" spans="1:11">
      <c r="A11" s="8" t="s">
        <v>20</v>
      </c>
      <c r="B11" s="8">
        <v>2200017454</v>
      </c>
      <c r="C11">
        <f t="shared" si="0"/>
        <v>18</v>
      </c>
      <c r="D11">
        <f>第一学期!D11</f>
        <v>0</v>
      </c>
      <c r="E11" s="9" t="str">
        <f>第一学期!C11</f>
        <v/>
      </c>
      <c r="F11">
        <f>院外时长!C11</f>
        <v>0</v>
      </c>
      <c r="G11" s="22">
        <f>院外时长!D11</f>
        <v>0</v>
      </c>
      <c r="H11">
        <f>第二学期!D11</f>
        <v>10</v>
      </c>
      <c r="I11" s="9" t="str">
        <f>第二学期!C11</f>
        <v>参加元行力行自行车小分队3学时；参加大钊阅览室志愿服务2学时；参加35楼门厅管理志愿服务2学时；担任初夏恣游志愿者2学时；担任校园开放日志愿者1学时；</v>
      </c>
      <c r="J11">
        <f>院外时长!E11</f>
        <v>8</v>
      </c>
      <c r="K11" s="22" t="str">
        <f>院外时长!F11</f>
        <v>开学典礼志愿工作8学时；</v>
      </c>
    </row>
    <row r="12" customHeight="1" spans="1:11">
      <c r="A12" s="8" t="s">
        <v>21</v>
      </c>
      <c r="B12" s="8">
        <v>2300017723</v>
      </c>
      <c r="C12">
        <f t="shared" si="0"/>
        <v>26</v>
      </c>
      <c r="D12">
        <f>第一学期!D12</f>
        <v>0</v>
      </c>
      <c r="E12" s="9" t="str">
        <f>第一学期!C12</f>
        <v/>
      </c>
      <c r="F12">
        <f>院外时长!C12</f>
        <v>12.5</v>
      </c>
      <c r="G12" s="22" t="str">
        <f>院外时长!D12</f>
        <v>北大车协义务修车出摊服务队12.5学时；</v>
      </c>
      <c r="H12">
        <f>第二学期!D12</f>
        <v>0</v>
      </c>
      <c r="I12" s="9" t="str">
        <f>第二学期!C12</f>
        <v/>
      </c>
      <c r="J12">
        <f>院外时长!E12</f>
        <v>13.5</v>
      </c>
      <c r="K12" s="22" t="str">
        <f>院外时长!F12</f>
        <v>北大车协2024春季学期检车服务13.5学时；</v>
      </c>
    </row>
    <row r="13" customHeight="1" spans="1:11">
      <c r="A13" s="8" t="s">
        <v>22</v>
      </c>
      <c r="B13" s="8">
        <v>2300017730</v>
      </c>
      <c r="C13">
        <f t="shared" si="0"/>
        <v>17</v>
      </c>
      <c r="D13">
        <f>第一学期!D13</f>
        <v>0</v>
      </c>
      <c r="E13" s="9" t="str">
        <f>第一学期!C13</f>
        <v/>
      </c>
      <c r="F13">
        <f>院外时长!C13</f>
        <v>0</v>
      </c>
      <c r="G13" s="22">
        <f>院外时长!D13</f>
        <v>0</v>
      </c>
      <c r="H13">
        <f>第二学期!D13</f>
        <v>17</v>
      </c>
      <c r="I13" s="9" t="str">
        <f>第二学期!C13</f>
        <v>参加元行力行自行车小分队14学时；担任迎新志愿者3学时；</v>
      </c>
      <c r="J13">
        <f>院外时长!E13</f>
        <v>0</v>
      </c>
      <c r="K13" s="22">
        <f>院外时长!F13</f>
        <v>0</v>
      </c>
    </row>
    <row r="14" customHeight="1" spans="1:11">
      <c r="A14" s="8" t="s">
        <v>23</v>
      </c>
      <c r="B14" s="8">
        <v>2300017709</v>
      </c>
      <c r="C14">
        <f t="shared" si="0"/>
        <v>0</v>
      </c>
      <c r="D14">
        <f>第一学期!D14</f>
        <v>0</v>
      </c>
      <c r="E14" s="9" t="str">
        <f>第一学期!C14</f>
        <v/>
      </c>
      <c r="F14">
        <f>院外时长!C14</f>
        <v>0</v>
      </c>
      <c r="G14" s="22">
        <f>院外时长!D14</f>
        <v>0</v>
      </c>
      <c r="H14">
        <f>第二学期!D14</f>
        <v>0</v>
      </c>
      <c r="I14" s="9" t="str">
        <f>第二学期!C14</f>
        <v/>
      </c>
      <c r="J14">
        <f>院外时长!E14</f>
        <v>0</v>
      </c>
      <c r="K14" s="22">
        <f>院外时长!F14</f>
        <v>0</v>
      </c>
    </row>
    <row r="15" customHeight="1" spans="1:11">
      <c r="A15" s="8" t="s">
        <v>24</v>
      </c>
      <c r="B15" s="8">
        <v>2300017414</v>
      </c>
      <c r="C15">
        <f t="shared" si="0"/>
        <v>0</v>
      </c>
      <c r="D15">
        <f>第一学期!D15</f>
        <v>0</v>
      </c>
      <c r="E15" s="9" t="str">
        <f>第一学期!C15</f>
        <v/>
      </c>
      <c r="F15">
        <f>院外时长!C15</f>
        <v>0</v>
      </c>
      <c r="G15" s="22">
        <f>院外时长!D15</f>
        <v>0</v>
      </c>
      <c r="H15">
        <f>第二学期!D15</f>
        <v>0</v>
      </c>
      <c r="I15" s="9" t="str">
        <f>第二学期!C15</f>
        <v/>
      </c>
      <c r="J15">
        <f>院外时长!E15</f>
        <v>0</v>
      </c>
      <c r="K15" s="22">
        <f>院外时长!F15</f>
        <v>0</v>
      </c>
    </row>
    <row r="16" customHeight="1" spans="1:11">
      <c r="A16" s="8" t="s">
        <v>25</v>
      </c>
      <c r="B16" s="8">
        <v>2300017401</v>
      </c>
      <c r="C16">
        <f t="shared" si="0"/>
        <v>27</v>
      </c>
      <c r="D16">
        <f>第一学期!D16</f>
        <v>22</v>
      </c>
      <c r="E16" s="9" t="str">
        <f>第一学期!C16</f>
        <v>参加大钊阅览室志愿服务16学时；参加运动会志愿服务2学时；参加党员先锋服务队4学时；</v>
      </c>
      <c r="F16">
        <f>院外时长!C16</f>
        <v>0</v>
      </c>
      <c r="G16" s="22">
        <f>院外时长!D16</f>
        <v>0</v>
      </c>
      <c r="H16">
        <f>第二学期!D16</f>
        <v>5</v>
      </c>
      <c r="I16" s="9" t="str">
        <f>第二学期!C16</f>
        <v>参加元行传薪系列志愿服务5学时；</v>
      </c>
      <c r="J16">
        <f>院外时长!E16</f>
        <v>0</v>
      </c>
      <c r="K16" s="22">
        <f>院外时长!F16</f>
        <v>0</v>
      </c>
    </row>
    <row r="17" customHeight="1" spans="1:11">
      <c r="A17" s="8" t="s">
        <v>26</v>
      </c>
      <c r="B17" s="8">
        <v>2200017827</v>
      </c>
      <c r="C17">
        <f t="shared" si="0"/>
        <v>17</v>
      </c>
      <c r="D17">
        <f>第一学期!D17</f>
        <v>0</v>
      </c>
      <c r="E17" s="9" t="str">
        <f>第一学期!C17</f>
        <v/>
      </c>
      <c r="F17">
        <f>院外时长!C17</f>
        <v>0</v>
      </c>
      <c r="G17" s="22">
        <f>院外时长!D17</f>
        <v>0</v>
      </c>
      <c r="H17">
        <f>第二学期!D17</f>
        <v>0</v>
      </c>
      <c r="I17" s="9" t="str">
        <f>第二学期!C17</f>
        <v/>
      </c>
      <c r="J17">
        <f>院外时长!E17</f>
        <v>17</v>
      </c>
      <c r="K17" s="22" t="str">
        <f>院外时长!F17</f>
        <v>2024毕业典礼志愿者7学时；首都田径运动会志愿者10学时；</v>
      </c>
    </row>
    <row r="18" customHeight="1" spans="1:11">
      <c r="A18" s="8" t="s">
        <v>27</v>
      </c>
      <c r="B18" s="8">
        <v>2300017817</v>
      </c>
      <c r="C18">
        <f t="shared" si="0"/>
        <v>21</v>
      </c>
      <c r="D18">
        <f>第一学期!D18</f>
        <v>0</v>
      </c>
      <c r="E18" s="9" t="str">
        <f>第一学期!C18</f>
        <v/>
      </c>
      <c r="F18">
        <f>院外时长!C18</f>
        <v>0</v>
      </c>
      <c r="G18" s="22">
        <f>院外时长!D18</f>
        <v>0</v>
      </c>
      <c r="H18">
        <f>第二学期!D18</f>
        <v>3</v>
      </c>
      <c r="I18" s="9" t="str">
        <f>第二学期!C18</f>
        <v>参加元行力行自行车小分队3学时；</v>
      </c>
      <c r="J18">
        <f>院外时长!E18</f>
        <v>18</v>
      </c>
      <c r="K18" s="22" t="str">
        <f>院外时长!F18</f>
        <v>返乡宣讲志愿者4学时；五四长跑志愿者14学时；</v>
      </c>
    </row>
    <row r="19" customHeight="1" spans="1:11">
      <c r="A19" s="8" t="s">
        <v>28</v>
      </c>
      <c r="B19" s="8">
        <v>2200017840</v>
      </c>
      <c r="C19">
        <f t="shared" si="0"/>
        <v>17</v>
      </c>
      <c r="D19">
        <f>第一学期!D19</f>
        <v>2</v>
      </c>
      <c r="E19" s="9" t="str">
        <f>第一学期!C19</f>
        <v>参加党员先锋服务队2学时；</v>
      </c>
      <c r="F19">
        <f>院外时长!C19</f>
        <v>2</v>
      </c>
      <c r="G19" s="22" t="str">
        <f>院外时长!D19</f>
        <v>防艾系列活动2学时；</v>
      </c>
      <c r="H19">
        <f>第二学期!D19</f>
        <v>0</v>
      </c>
      <c r="I19" s="9" t="str">
        <f>第二学期!C19</f>
        <v/>
      </c>
      <c r="J19">
        <f>院外时长!E19</f>
        <v>13</v>
      </c>
      <c r="K19" s="22" t="str">
        <f>院外时长!F19</f>
        <v>2024春图书馆志愿服务第五期4学时；2024春图书馆志愿服务第四期6学时；2024春图书馆志愿服务第三期3学时；</v>
      </c>
    </row>
    <row r="20" customHeight="1" spans="1:11">
      <c r="A20" s="8" t="s">
        <v>29</v>
      </c>
      <c r="B20" s="8">
        <v>2300017417</v>
      </c>
      <c r="C20">
        <f t="shared" si="0"/>
        <v>18.5</v>
      </c>
      <c r="D20">
        <f>第一学期!D20</f>
        <v>7</v>
      </c>
      <c r="E20" s="9" t="str">
        <f>第一学期!C20</f>
        <v>参加元行力行自行车小分队5.5学时；参加35楼门厅管理志愿服务1.5学时；</v>
      </c>
      <c r="F20">
        <f>院外时长!C20</f>
        <v>0</v>
      </c>
      <c r="G20" s="22">
        <f>院外时长!D20</f>
        <v>0</v>
      </c>
      <c r="H20">
        <f>第二学期!D20</f>
        <v>11.5</v>
      </c>
      <c r="I20" s="9" t="str">
        <f>第二学期!C20</f>
        <v>参加元行力行自行车小分队7.5学时；参加35楼门厅管理志愿服务4学时；</v>
      </c>
      <c r="J20">
        <f>院外时长!E20</f>
        <v>0</v>
      </c>
      <c r="K20" s="22">
        <f>院外时长!F20</f>
        <v>0</v>
      </c>
    </row>
    <row r="21" customHeight="1" spans="1:11">
      <c r="A21" s="8" t="s">
        <v>30</v>
      </c>
      <c r="B21" s="8">
        <v>2200016813</v>
      </c>
      <c r="C21">
        <f t="shared" si="0"/>
        <v>0</v>
      </c>
      <c r="D21">
        <f>第一学期!D21</f>
        <v>0</v>
      </c>
      <c r="E21" s="9" t="str">
        <f>第一学期!C21</f>
        <v/>
      </c>
      <c r="F21">
        <f>院外时长!C21</f>
        <v>0</v>
      </c>
      <c r="G21" s="22">
        <f>院外时长!D21</f>
        <v>0</v>
      </c>
      <c r="H21">
        <f>第二学期!D21</f>
        <v>0</v>
      </c>
      <c r="I21" s="9" t="str">
        <f>第二学期!C21</f>
        <v/>
      </c>
      <c r="J21">
        <f>院外时长!E21</f>
        <v>0</v>
      </c>
      <c r="K21" s="22">
        <f>院外时长!F21</f>
        <v>0</v>
      </c>
    </row>
    <row r="22" customHeight="1" spans="1:11">
      <c r="A22" s="8" t="s">
        <v>31</v>
      </c>
      <c r="B22" s="8">
        <v>2300017768</v>
      </c>
      <c r="C22">
        <f t="shared" si="0"/>
        <v>0</v>
      </c>
      <c r="D22">
        <f>第一学期!D22</f>
        <v>0</v>
      </c>
      <c r="E22" s="9" t="str">
        <f>第一学期!C22</f>
        <v/>
      </c>
      <c r="F22">
        <f>院外时长!C22</f>
        <v>0</v>
      </c>
      <c r="G22" s="22">
        <f>院外时长!D22</f>
        <v>0</v>
      </c>
      <c r="H22">
        <f>第二学期!D22</f>
        <v>0</v>
      </c>
      <c r="I22" s="9" t="str">
        <f>第二学期!C22</f>
        <v/>
      </c>
      <c r="J22">
        <f>院外时长!E22</f>
        <v>0</v>
      </c>
      <c r="K22" s="22">
        <f>院外时长!F22</f>
        <v>0</v>
      </c>
    </row>
    <row r="23" customHeight="1" spans="1:11">
      <c r="A23" s="8" t="s">
        <v>32</v>
      </c>
      <c r="B23" s="8">
        <v>2200017410</v>
      </c>
      <c r="C23">
        <f t="shared" si="0"/>
        <v>4</v>
      </c>
      <c r="D23">
        <f>第一学期!D23</f>
        <v>0</v>
      </c>
      <c r="E23" s="9" t="str">
        <f>第一学期!C23</f>
        <v/>
      </c>
      <c r="F23">
        <f>院外时长!C23</f>
        <v>0</v>
      </c>
      <c r="G23" s="22">
        <f>院外时长!D23</f>
        <v>0</v>
      </c>
      <c r="H23">
        <f>第二学期!D23</f>
        <v>4</v>
      </c>
      <c r="I23" s="9" t="str">
        <f>第二学期!C23</f>
        <v>参加元行力行自行车小分队4学时；</v>
      </c>
      <c r="J23">
        <f>院外时长!E23</f>
        <v>0</v>
      </c>
      <c r="K23" s="22">
        <f>院外时长!F23</f>
        <v>0</v>
      </c>
    </row>
    <row r="24" customHeight="1" spans="1:11">
      <c r="A24" s="8" t="s">
        <v>33</v>
      </c>
      <c r="B24" s="8">
        <v>2300017830</v>
      </c>
      <c r="C24">
        <f t="shared" si="0"/>
        <v>5</v>
      </c>
      <c r="D24">
        <f>第一学期!D24</f>
        <v>2</v>
      </c>
      <c r="E24" s="9" t="str">
        <f>第一学期!C24</f>
        <v>参加35楼门厅管理志愿服务2学时；</v>
      </c>
      <c r="F24">
        <f>院外时长!C24</f>
        <v>0</v>
      </c>
      <c r="G24" s="22">
        <f>院外时长!D24</f>
        <v>0</v>
      </c>
      <c r="H24">
        <f>第二学期!D24</f>
        <v>3</v>
      </c>
      <c r="I24" s="9" t="str">
        <f>第二学期!C24</f>
        <v>参加元行力行自行车小分队3学时；</v>
      </c>
      <c r="J24">
        <f>院外时长!E24</f>
        <v>0</v>
      </c>
      <c r="K24" s="22">
        <f>院外时长!F24</f>
        <v>0</v>
      </c>
    </row>
    <row r="25" customHeight="1" spans="1:11">
      <c r="A25" s="8" t="s">
        <v>34</v>
      </c>
      <c r="B25" s="8">
        <v>2200017704</v>
      </c>
      <c r="C25">
        <f t="shared" si="0"/>
        <v>0</v>
      </c>
      <c r="D25">
        <f>第一学期!D25</f>
        <v>0</v>
      </c>
      <c r="E25" s="9" t="str">
        <f>第一学期!C25</f>
        <v/>
      </c>
      <c r="F25">
        <f>院外时长!C25</f>
        <v>0</v>
      </c>
      <c r="G25" s="22">
        <f>院外时长!D25</f>
        <v>0</v>
      </c>
      <c r="H25">
        <f>第二学期!D25</f>
        <v>0</v>
      </c>
      <c r="I25" s="9" t="str">
        <f>第二学期!C25</f>
        <v/>
      </c>
      <c r="J25">
        <f>院外时长!E25</f>
        <v>0</v>
      </c>
      <c r="K25" s="22">
        <f>院外时长!F25</f>
        <v>0</v>
      </c>
    </row>
    <row r="26" customHeight="1" spans="1:11">
      <c r="A26" s="8" t="s">
        <v>35</v>
      </c>
      <c r="B26" s="8">
        <v>2300017748</v>
      </c>
      <c r="C26">
        <f t="shared" si="0"/>
        <v>38</v>
      </c>
      <c r="D26">
        <f>第一学期!D26</f>
        <v>2</v>
      </c>
      <c r="E26" s="9" t="str">
        <f>第一学期!C26</f>
        <v>担任书院课助教2学时；</v>
      </c>
      <c r="F26">
        <f>院外时长!C26</f>
        <v>0</v>
      </c>
      <c r="G26" s="22">
        <f>院外时长!D26</f>
        <v>0</v>
      </c>
      <c r="H26">
        <f>第二学期!D26</f>
        <v>15</v>
      </c>
      <c r="I26" s="9" t="str">
        <f>第二学期!C26</f>
        <v>参加春季运动会志愿服务4学时；担任书院课助教4学时；担任迎新志愿者6学时；担任校园开放日志愿者1学时；</v>
      </c>
      <c r="J26">
        <f>院外时长!E26</f>
        <v>21</v>
      </c>
      <c r="K26" s="22" t="str">
        <f>院外时长!F26</f>
        <v>北京大学本科生毕业典礼志愿者21学时；</v>
      </c>
    </row>
    <row r="27" customHeight="1" spans="1:11">
      <c r="A27" s="8" t="s">
        <v>36</v>
      </c>
      <c r="B27" s="8">
        <v>2300017774</v>
      </c>
      <c r="C27">
        <f t="shared" si="0"/>
        <v>17</v>
      </c>
      <c r="D27">
        <f>第一学期!D27</f>
        <v>0</v>
      </c>
      <c r="E27" s="9" t="str">
        <f>第一学期!C27</f>
        <v/>
      </c>
      <c r="F27">
        <f>院外时长!C27</f>
        <v>4</v>
      </c>
      <c r="G27" s="22" t="str">
        <f>院外时长!D27</f>
        <v>北京大学2024年领航新燕返乡社会实践活动4学时；</v>
      </c>
      <c r="H27">
        <f>第二学期!D27</f>
        <v>13</v>
      </c>
      <c r="I27" s="9" t="str">
        <f>第二学期!C27</f>
        <v>参加元行力行自行车小分队11学时；参加春季运动会志愿服务2学时；</v>
      </c>
      <c r="J27">
        <f>院外时长!E27</f>
        <v>0</v>
      </c>
      <c r="K27" s="22">
        <f>院外时长!F27</f>
        <v>0</v>
      </c>
    </row>
    <row r="28" customHeight="1" spans="1:11">
      <c r="A28" s="8" t="s">
        <v>37</v>
      </c>
      <c r="B28" s="8">
        <v>2300017402</v>
      </c>
      <c r="C28">
        <f t="shared" si="0"/>
        <v>18</v>
      </c>
      <c r="D28">
        <f>第一学期!D28</f>
        <v>0</v>
      </c>
      <c r="E28" s="9" t="str">
        <f>第一学期!C28</f>
        <v/>
      </c>
      <c r="F28">
        <f>院外时长!C28</f>
        <v>0</v>
      </c>
      <c r="G28" s="22">
        <f>院外时长!D28</f>
        <v>0</v>
      </c>
      <c r="H28">
        <f>第二学期!D28</f>
        <v>0</v>
      </c>
      <c r="I28" s="9" t="str">
        <f>第二学期!C28</f>
        <v/>
      </c>
      <c r="J28">
        <f>院外时长!E28</f>
        <v>18</v>
      </c>
      <c r="K28" s="22" t="str">
        <f>院外时长!F28</f>
        <v>2024春图书馆志愿服务第三期18学时；</v>
      </c>
    </row>
    <row r="29" customHeight="1" spans="1:11">
      <c r="A29" s="8" t="s">
        <v>38</v>
      </c>
      <c r="B29" s="8">
        <v>2300017706</v>
      </c>
      <c r="C29">
        <f t="shared" si="0"/>
        <v>8.5</v>
      </c>
      <c r="D29">
        <f>第一学期!D29</f>
        <v>0</v>
      </c>
      <c r="E29" s="9" t="str">
        <f>第一学期!C29</f>
        <v/>
      </c>
      <c r="F29">
        <f>院外时长!C29</f>
        <v>0</v>
      </c>
      <c r="G29" s="22">
        <f>院外时长!D29</f>
        <v>0</v>
      </c>
      <c r="H29">
        <f>第二学期!D29</f>
        <v>8.5</v>
      </c>
      <c r="I29" s="9" t="str">
        <f>第二学期!C29</f>
        <v>参加元行力行自行车小分队8.5学时；</v>
      </c>
      <c r="J29">
        <f>院外时长!E29</f>
        <v>0</v>
      </c>
      <c r="K29" s="22">
        <f>院外时长!F29</f>
        <v>0</v>
      </c>
    </row>
    <row r="30" customHeight="1" spans="1:11">
      <c r="A30" s="8" t="s">
        <v>39</v>
      </c>
      <c r="B30" s="8">
        <v>2300017832</v>
      </c>
      <c r="C30">
        <f t="shared" si="0"/>
        <v>26</v>
      </c>
      <c r="D30">
        <f>第一学期!D30</f>
        <v>0</v>
      </c>
      <c r="E30" s="9" t="str">
        <f>第一学期!C30</f>
        <v/>
      </c>
      <c r="F30">
        <f>院外时长!C30</f>
        <v>4</v>
      </c>
      <c r="G30" s="22" t="str">
        <f>院外时长!D30</f>
        <v>寒假北京大学2024年领航新燕返乡社会实践活动4学时；</v>
      </c>
      <c r="H30">
        <f>第二学期!D30</f>
        <v>6</v>
      </c>
      <c r="I30" s="9" t="str">
        <f>第二学期!C30</f>
        <v>参加春季运动会志愿服务4学时；担任初夏恣游志愿者2学时；</v>
      </c>
      <c r="J30">
        <f>院外时长!E30</f>
        <v>16</v>
      </c>
      <c r="K30" s="22" t="str">
        <f>院外时长!F30</f>
        <v>北京大学2024年高招志愿服务8学时；“童游燕园  共话心声”主题生命教育活动8学时；</v>
      </c>
    </row>
    <row r="31" customHeight="1" spans="1:11">
      <c r="A31" s="8" t="s">
        <v>40</v>
      </c>
      <c r="B31" s="8">
        <v>2300017734</v>
      </c>
      <c r="C31">
        <f t="shared" si="0"/>
        <v>21</v>
      </c>
      <c r="D31">
        <f>第一学期!D31</f>
        <v>0</v>
      </c>
      <c r="E31" s="9" t="str">
        <f>第一学期!C31</f>
        <v/>
      </c>
      <c r="F31">
        <f>院外时长!C31</f>
        <v>8</v>
      </c>
      <c r="G31" s="22" t="str">
        <f>院外时长!D31</f>
        <v>新燕领航寒假返校宣讲8学时；</v>
      </c>
      <c r="H31">
        <f>第二学期!D31</f>
        <v>13</v>
      </c>
      <c r="I31" s="9" t="str">
        <f>第二学期!C31</f>
        <v>参加元行力行自行车小分队6学时；参加元行力行未名湖志愿服务3学时；参加北京动物园志愿服务4学时；</v>
      </c>
      <c r="J31">
        <f>院外时长!E31</f>
        <v>0</v>
      </c>
      <c r="K31" s="22">
        <f>院外时长!F31</f>
        <v>0</v>
      </c>
    </row>
    <row r="32" customHeight="1" spans="1:11">
      <c r="A32" s="8" t="s">
        <v>41</v>
      </c>
      <c r="B32" s="8">
        <v>2300017717</v>
      </c>
      <c r="C32">
        <f t="shared" si="0"/>
        <v>15.5</v>
      </c>
      <c r="D32">
        <f>第一学期!D32</f>
        <v>1</v>
      </c>
      <c r="E32" s="9" t="str">
        <f>第一学期!C32</f>
        <v>参加35楼门厅管理志愿服务1学时；</v>
      </c>
      <c r="F32">
        <f>院外时长!C32</f>
        <v>0</v>
      </c>
      <c r="G32" s="22">
        <f>院外时长!D32</f>
        <v>0</v>
      </c>
      <c r="H32">
        <f>第二学期!D32</f>
        <v>6.5</v>
      </c>
      <c r="I32" s="9" t="str">
        <f>第二学期!C32</f>
        <v>参加元行力行未名湖志愿服务1.5学时；参加北京动物园志愿服务4学时；参加35楼门厅管理志愿服务1学时；</v>
      </c>
      <c r="J32">
        <f>院外时长!E32</f>
        <v>8</v>
      </c>
      <c r="K32" s="22" t="str">
        <f>院外时长!F32</f>
        <v>2024春图书馆志愿服务第二期8学时；</v>
      </c>
    </row>
    <row r="33" customHeight="1" spans="1:11">
      <c r="A33" s="8" t="s">
        <v>42</v>
      </c>
      <c r="B33" s="8">
        <v>2300017741</v>
      </c>
      <c r="C33">
        <f t="shared" si="0"/>
        <v>0</v>
      </c>
      <c r="D33">
        <f>第一学期!D33</f>
        <v>0</v>
      </c>
      <c r="E33" s="9" t="str">
        <f>第一学期!C33</f>
        <v/>
      </c>
      <c r="F33">
        <f>院外时长!C33</f>
        <v>0</v>
      </c>
      <c r="G33" s="22">
        <f>院外时长!D33</f>
        <v>0</v>
      </c>
      <c r="H33">
        <f>第二学期!D33</f>
        <v>0</v>
      </c>
      <c r="I33" s="9" t="str">
        <f>第二学期!C33</f>
        <v/>
      </c>
      <c r="J33">
        <f>院外时长!E33</f>
        <v>0</v>
      </c>
      <c r="K33" s="22">
        <f>院外时长!F33</f>
        <v>0</v>
      </c>
    </row>
    <row r="34" customHeight="1" spans="1:11">
      <c r="A34" s="8" t="s">
        <v>43</v>
      </c>
      <c r="B34" s="8">
        <v>2300017781</v>
      </c>
      <c r="C34">
        <f t="shared" si="0"/>
        <v>29</v>
      </c>
      <c r="D34">
        <f>第一学期!D34</f>
        <v>7</v>
      </c>
      <c r="E34" s="9" t="str">
        <f>第一学期!C34</f>
        <v>参加元行力行自行车小分队1.5学时；参加35楼门厅管理志愿服务2.5学时；参加新年晚会志愿活动3学时；</v>
      </c>
      <c r="F34">
        <f>院外时长!C34</f>
        <v>0</v>
      </c>
      <c r="G34" s="22">
        <f>院外时长!D34</f>
        <v>0</v>
      </c>
      <c r="H34">
        <f>第二学期!D34</f>
        <v>22</v>
      </c>
      <c r="I34" s="9" t="str">
        <f>第二学期!C34</f>
        <v>参加大钊阅览室志愿服务22学时；</v>
      </c>
      <c r="J34">
        <f>院外时长!E34</f>
        <v>0</v>
      </c>
      <c r="K34" s="22">
        <f>院外时长!F34</f>
        <v>0</v>
      </c>
    </row>
    <row r="35" customHeight="1" spans="1:11">
      <c r="A35" s="8" t="s">
        <v>44</v>
      </c>
      <c r="B35" s="8">
        <v>2300017425</v>
      </c>
      <c r="C35">
        <f t="shared" si="0"/>
        <v>17</v>
      </c>
      <c r="D35">
        <f>第一学期!D35</f>
        <v>0</v>
      </c>
      <c r="E35" s="9" t="str">
        <f>第一学期!C35</f>
        <v/>
      </c>
      <c r="F35">
        <f>院外时长!C35</f>
        <v>0</v>
      </c>
      <c r="G35" s="22">
        <f>院外时长!D35</f>
        <v>0</v>
      </c>
      <c r="H35">
        <f>第二学期!D35</f>
        <v>5</v>
      </c>
      <c r="I35" s="9" t="str">
        <f>第二学期!C35</f>
        <v>担任健身房志愿者5学时；</v>
      </c>
      <c r="J35">
        <f>院外时长!E35</f>
        <v>12</v>
      </c>
      <c r="K35" s="22" t="str">
        <f>院外时长!F35</f>
        <v>暖心行动——这个春节做温暖他人的一束光12学时；</v>
      </c>
    </row>
    <row r="36" customHeight="1" spans="1:11">
      <c r="A36" s="8" t="s">
        <v>45</v>
      </c>
      <c r="B36" s="8">
        <v>2300017796</v>
      </c>
      <c r="C36">
        <f t="shared" si="0"/>
        <v>16.5</v>
      </c>
      <c r="D36">
        <f>第一学期!D36</f>
        <v>4</v>
      </c>
      <c r="E36" s="9" t="str">
        <f>第一学期!C36</f>
        <v>参加北京动物园志愿服务4学时；</v>
      </c>
      <c r="F36">
        <f>院外时长!C36</f>
        <v>0</v>
      </c>
      <c r="G36" s="22">
        <f>院外时长!D36</f>
        <v>0</v>
      </c>
      <c r="H36">
        <f>第二学期!D36</f>
        <v>12.5</v>
      </c>
      <c r="I36" s="9" t="str">
        <f>第二学期!C36</f>
        <v>参加元行力行自行车小分队2.5学时；参加元行力行未名湖志愿服务3学时；参加北京动物园志愿服务4学时；参加35楼门厅管理志愿服务3学时；</v>
      </c>
      <c r="J36">
        <f>院外时长!E36</f>
        <v>0</v>
      </c>
      <c r="K36" s="22">
        <f>院外时长!F36</f>
        <v>0</v>
      </c>
    </row>
    <row r="37" customHeight="1" spans="1:11">
      <c r="A37" s="8" t="s">
        <v>46</v>
      </c>
      <c r="B37" s="8">
        <v>2300017835</v>
      </c>
      <c r="C37">
        <f t="shared" si="0"/>
        <v>23.5</v>
      </c>
      <c r="D37">
        <f>第一学期!D37</f>
        <v>3.5</v>
      </c>
      <c r="E37" s="9" t="str">
        <f>第一学期!C37</f>
        <v>参加35楼门厅管理志愿服务0.5学时；参加新年晚会志愿活动3学时；</v>
      </c>
      <c r="F37">
        <f>院外时长!C37</f>
        <v>0</v>
      </c>
      <c r="G37" s="22">
        <f>院外时长!D37</f>
        <v>0</v>
      </c>
      <c r="H37">
        <f>第二学期!D37</f>
        <v>0</v>
      </c>
      <c r="I37" s="9" t="str">
        <f>第二学期!C37</f>
        <v/>
      </c>
      <c r="J37">
        <f>院外时长!E37</f>
        <v>20</v>
      </c>
      <c r="K37" s="22" t="str">
        <f>院外时长!F37</f>
        <v>北京大学五四青春长跑20学时；</v>
      </c>
    </row>
    <row r="38" customHeight="1" spans="1:11">
      <c r="A38" s="8" t="s">
        <v>47</v>
      </c>
      <c r="B38" s="8">
        <v>2300017749</v>
      </c>
      <c r="C38">
        <f t="shared" si="0"/>
        <v>16.5</v>
      </c>
      <c r="D38">
        <f>第一学期!D38</f>
        <v>4</v>
      </c>
      <c r="E38" s="9" t="str">
        <f>第一学期!C38</f>
        <v>参加北京动物园志愿服务4学时；</v>
      </c>
      <c r="F38">
        <f>院外时长!C38</f>
        <v>0</v>
      </c>
      <c r="G38" s="22">
        <f>院外时长!D38</f>
        <v>0</v>
      </c>
      <c r="H38">
        <f>第二学期!D38</f>
        <v>12.5</v>
      </c>
      <c r="I38" s="9" t="str">
        <f>第二学期!C38</f>
        <v>参加元行力行未名湖志愿服务4.5学时；参加北京动物园志愿服务8学时；</v>
      </c>
      <c r="J38">
        <f>院外时长!E38</f>
        <v>0</v>
      </c>
      <c r="K38" s="22">
        <f>院外时长!F38</f>
        <v>0</v>
      </c>
    </row>
    <row r="39" customHeight="1" spans="1:11">
      <c r="A39" s="8" t="s">
        <v>48</v>
      </c>
      <c r="B39" s="8">
        <v>2300017456</v>
      </c>
      <c r="C39">
        <f t="shared" si="0"/>
        <v>20</v>
      </c>
      <c r="D39">
        <f>第一学期!D39</f>
        <v>1.5</v>
      </c>
      <c r="E39" s="9" t="str">
        <f>第一学期!C39</f>
        <v>参加35楼门厅管理志愿服务1.5学时；</v>
      </c>
      <c r="F39">
        <f>院外时长!C39</f>
        <v>18</v>
      </c>
      <c r="G39" s="22" t="str">
        <f>院外时长!D39</f>
        <v>猫协群护部送医4学时；返乡宣讲社会实践14学时；</v>
      </c>
      <c r="H39">
        <f>第二学期!D39</f>
        <v>0.5</v>
      </c>
      <c r="I39" s="9" t="str">
        <f>第二学期!C39</f>
        <v>参加35楼门厅管理志愿服务0.5学时；</v>
      </c>
      <c r="J39">
        <f>院外时长!E39</f>
        <v>0</v>
      </c>
      <c r="K39" s="22">
        <f>院外时长!F39</f>
        <v>0</v>
      </c>
    </row>
    <row r="40" customHeight="1" spans="1:11">
      <c r="A40" s="8" t="s">
        <v>49</v>
      </c>
      <c r="B40" s="8">
        <v>2200017473</v>
      </c>
      <c r="C40">
        <f t="shared" si="0"/>
        <v>22</v>
      </c>
      <c r="D40">
        <f>第一学期!D40</f>
        <v>5</v>
      </c>
      <c r="E40" s="9" t="str">
        <f>第一学期!C40</f>
        <v>参加北京临川学校志愿服务5学时；</v>
      </c>
      <c r="F40">
        <f>院外时长!C40</f>
        <v>17</v>
      </c>
      <c r="G40" s="22" t="str">
        <f>院外时长!D40</f>
        <v>心窗伴行｜漫游星星的世界第三期5学时；SDS2023秋季学期志愿服务活动12学时；</v>
      </c>
      <c r="H40">
        <f>第二学期!D40</f>
        <v>0</v>
      </c>
      <c r="I40" s="9" t="str">
        <f>第二学期!C40</f>
        <v/>
      </c>
      <c r="J40">
        <f>院外时长!E40</f>
        <v>0</v>
      </c>
      <c r="K40" s="22">
        <f>院外时长!F40</f>
        <v>0</v>
      </c>
    </row>
    <row r="41" customHeight="1" spans="1:11">
      <c r="A41" s="8" t="s">
        <v>50</v>
      </c>
      <c r="B41" s="8">
        <v>2300017762</v>
      </c>
      <c r="C41">
        <f t="shared" si="0"/>
        <v>19.5</v>
      </c>
      <c r="D41">
        <f>第一学期!D41</f>
        <v>7</v>
      </c>
      <c r="E41" s="9" t="str">
        <f>第一学期!C41</f>
        <v>参加北京动物园志愿服务5学时；参加运动会志愿服务2学时；</v>
      </c>
      <c r="F41">
        <f>院外时长!C41</f>
        <v>0</v>
      </c>
      <c r="G41" s="22">
        <f>院外时长!D41</f>
        <v>0</v>
      </c>
      <c r="H41">
        <f>第二学期!D41</f>
        <v>12.5</v>
      </c>
      <c r="I41" s="9" t="str">
        <f>第二学期!C41</f>
        <v>参加元行力行自行车小分队3学时；参加元行力行未名湖志愿服务4.5学时；参加北京动物园志愿服务5学时；</v>
      </c>
      <c r="J41">
        <f>院外时长!E41</f>
        <v>0</v>
      </c>
      <c r="K41" s="22">
        <f>院外时长!F41</f>
        <v>0</v>
      </c>
    </row>
    <row r="42" customHeight="1" spans="1:11">
      <c r="A42" s="8" t="s">
        <v>51</v>
      </c>
      <c r="B42" s="8">
        <v>2300017718</v>
      </c>
      <c r="C42">
        <f t="shared" si="0"/>
        <v>16.5</v>
      </c>
      <c r="D42">
        <f>第一学期!D42</f>
        <v>1.5</v>
      </c>
      <c r="E42" s="9" t="str">
        <f>第一学期!C42</f>
        <v>参加元行力行自行车小分队1学时；参加35楼门厅管理志愿服务0.5学时；</v>
      </c>
      <c r="F42">
        <f>院外时长!C42</f>
        <v>9.5</v>
      </c>
      <c r="G42" s="22" t="str">
        <f>院外时长!D42</f>
        <v>志愿者大会4学时；志愿扫雪活动1.5学时；领航新燕4学时；</v>
      </c>
      <c r="H42">
        <f>第二学期!D42</f>
        <v>5.5</v>
      </c>
      <c r="I42" s="9" t="str">
        <f>第二学期!C42</f>
        <v>参加元行力行未名湖志愿服务1.5学时；参加春季运动会志愿服务4学时；</v>
      </c>
      <c r="J42">
        <f>院外时长!E42</f>
        <v>0</v>
      </c>
      <c r="K42" s="22">
        <f>院外时长!F42</f>
        <v>0</v>
      </c>
    </row>
    <row r="43" customHeight="1" spans="1:11">
      <c r="A43" s="8" t="s">
        <v>52</v>
      </c>
      <c r="B43" s="8">
        <v>2300017752</v>
      </c>
      <c r="C43">
        <f t="shared" si="0"/>
        <v>28.5</v>
      </c>
      <c r="D43">
        <f>第一学期!D43</f>
        <v>0.5</v>
      </c>
      <c r="E43" s="9" t="str">
        <f>第一学期!C43</f>
        <v>参加35楼门厅管理志愿服务0.5学时；</v>
      </c>
      <c r="F43">
        <f>院外时长!C43</f>
        <v>0</v>
      </c>
      <c r="G43" s="22">
        <f>院外时长!D43</f>
        <v>0</v>
      </c>
      <c r="H43">
        <f>第二学期!D43</f>
        <v>5</v>
      </c>
      <c r="I43" s="9" t="str">
        <f>第二学期!C43</f>
        <v>参加元行力行自行车小分队5学时；</v>
      </c>
      <c r="J43">
        <f>院外时长!E43</f>
        <v>23</v>
      </c>
      <c r="K43" s="22" t="str">
        <f>院外时长!F43</f>
        <v>低碳阅读和低碳“大扫除”3学时；北大猫协2学时；【助残部】图书校对10学时；北京大学2024年高招志愿服务8学时；</v>
      </c>
    </row>
    <row r="44" customHeight="1" spans="1:11">
      <c r="A44" s="8" t="s">
        <v>53</v>
      </c>
      <c r="B44" s="8">
        <v>2200067719</v>
      </c>
      <c r="C44">
        <f t="shared" si="0"/>
        <v>0</v>
      </c>
      <c r="D44">
        <f>第一学期!D44</f>
        <v>0</v>
      </c>
      <c r="E44" s="9" t="str">
        <f>第一学期!C44</f>
        <v/>
      </c>
      <c r="F44">
        <f>院外时长!C44</f>
        <v>0</v>
      </c>
      <c r="G44" s="22">
        <f>院外时长!D44</f>
        <v>0</v>
      </c>
      <c r="H44">
        <f>第二学期!D44</f>
        <v>0</v>
      </c>
      <c r="I44" s="9" t="str">
        <f>第二学期!C44</f>
        <v/>
      </c>
      <c r="J44">
        <f>院外时长!E44</f>
        <v>0</v>
      </c>
      <c r="K44" s="22">
        <f>院外时长!F44</f>
        <v>0</v>
      </c>
    </row>
    <row r="45" customHeight="1" spans="1:11">
      <c r="A45" s="8" t="s">
        <v>54</v>
      </c>
      <c r="B45" s="8">
        <v>2200017732</v>
      </c>
      <c r="C45">
        <f t="shared" si="0"/>
        <v>20</v>
      </c>
      <c r="D45">
        <f>第一学期!D45</f>
        <v>0</v>
      </c>
      <c r="E45" s="9" t="str">
        <f>第一学期!C45</f>
        <v/>
      </c>
      <c r="F45">
        <f>院外时长!C45</f>
        <v>0</v>
      </c>
      <c r="G45" s="22">
        <f>院外时长!D45</f>
        <v>0</v>
      </c>
      <c r="H45">
        <f>第二学期!D45</f>
        <v>13</v>
      </c>
      <c r="I45" s="9" t="str">
        <f>第二学期!C45</f>
        <v>参加元行力行自行车小分队4学时；参加元行力行未名湖志愿服务3学时；参加北京动物园志愿服务4学时；参加春季运动会志愿服务2学时；</v>
      </c>
      <c r="J45">
        <f>院外时长!E45</f>
        <v>7</v>
      </c>
      <c r="K45" s="22" t="str">
        <f>院外时长!F45</f>
        <v>北京大学“博雅校园”研学导览服务2学时；绿色燕园文化节5学时；</v>
      </c>
    </row>
    <row r="46" customHeight="1" spans="1:11">
      <c r="A46" s="8" t="s">
        <v>55</v>
      </c>
      <c r="B46" s="8">
        <v>2200017823</v>
      </c>
      <c r="C46">
        <f t="shared" si="0"/>
        <v>0</v>
      </c>
      <c r="D46">
        <f>第一学期!D46</f>
        <v>0</v>
      </c>
      <c r="E46" s="9" t="str">
        <f>第一学期!C46</f>
        <v/>
      </c>
      <c r="F46">
        <f>院外时长!C46</f>
        <v>0</v>
      </c>
      <c r="G46" s="22">
        <f>院外时长!D46</f>
        <v>0</v>
      </c>
      <c r="H46">
        <f>第二学期!D46</f>
        <v>0</v>
      </c>
      <c r="I46" s="9" t="str">
        <f>第二学期!C46</f>
        <v/>
      </c>
      <c r="J46">
        <f>院外时长!E46</f>
        <v>0</v>
      </c>
      <c r="K46" s="22">
        <f>院外时长!F46</f>
        <v>0</v>
      </c>
    </row>
    <row r="47" customHeight="1" spans="1:11">
      <c r="A47" s="8" t="s">
        <v>56</v>
      </c>
      <c r="B47" s="8">
        <v>2200017458</v>
      </c>
      <c r="C47">
        <f t="shared" si="0"/>
        <v>24</v>
      </c>
      <c r="D47">
        <f>第一学期!D47</f>
        <v>0</v>
      </c>
      <c r="E47" s="9" t="str">
        <f>第一学期!C47</f>
        <v/>
      </c>
      <c r="F47">
        <f>院外时长!C47</f>
        <v>8</v>
      </c>
      <c r="G47" s="22" t="str">
        <f>院外时长!D47</f>
        <v>PKUPartner活动8学时；</v>
      </c>
      <c r="H47">
        <f>第二学期!D47</f>
        <v>0</v>
      </c>
      <c r="I47" s="9" t="str">
        <f>第二学期!C47</f>
        <v/>
      </c>
      <c r="J47">
        <f>院外时长!E47</f>
        <v>16</v>
      </c>
      <c r="K47" s="22" t="str">
        <f>院外时长!F47</f>
        <v>京港地铁志愿服务4学时；“爱吾家书”北京大学图书馆志愿服务12学时；</v>
      </c>
    </row>
    <row r="48" customHeight="1" spans="1:11">
      <c r="A48" s="8" t="s">
        <v>57</v>
      </c>
      <c r="B48" s="8">
        <v>2300017466</v>
      </c>
      <c r="C48">
        <f t="shared" si="0"/>
        <v>0</v>
      </c>
      <c r="D48">
        <f>第一学期!D48</f>
        <v>0</v>
      </c>
      <c r="E48" s="9" t="str">
        <f>第一学期!C48</f>
        <v/>
      </c>
      <c r="F48">
        <f>院外时长!C48</f>
        <v>0</v>
      </c>
      <c r="G48" s="22">
        <f>院外时长!D48</f>
        <v>0</v>
      </c>
      <c r="H48">
        <f>第二学期!D48</f>
        <v>0</v>
      </c>
      <c r="I48" s="9" t="str">
        <f>第二学期!C48</f>
        <v/>
      </c>
      <c r="J48">
        <f>院外时长!E48</f>
        <v>0</v>
      </c>
      <c r="K48" s="22">
        <f>院外时长!F48</f>
        <v>0</v>
      </c>
    </row>
    <row r="49" customHeight="1" spans="1:11">
      <c r="A49" s="8" t="s">
        <v>58</v>
      </c>
      <c r="B49" s="8">
        <v>2300017713</v>
      </c>
      <c r="C49">
        <f t="shared" si="0"/>
        <v>20.5</v>
      </c>
      <c r="D49">
        <f>第一学期!D49</f>
        <v>2</v>
      </c>
      <c r="E49" s="9" t="str">
        <f>第一学期!C49</f>
        <v>参加元行力行自行车小分队1学时；参加35楼门厅管理志愿服务1学时；</v>
      </c>
      <c r="F49">
        <f>院外时长!C49</f>
        <v>4</v>
      </c>
      <c r="G49" s="22" t="str">
        <f>院外时长!D49</f>
        <v>北京大学2024年领航新燕返乡社会实践活动4学时；</v>
      </c>
      <c r="H49">
        <f>第二学期!D49</f>
        <v>14.5</v>
      </c>
      <c r="I49" s="9" t="str">
        <f>第二学期!C49</f>
        <v>参加元行力行未名湖志愿服务4.5学时；参加北京动物园志愿服务5学时；参加35楼门厅管理志愿服务3学时；参加春季运动会志愿服务2学时；</v>
      </c>
      <c r="J49">
        <f>院外时长!E49</f>
        <v>0</v>
      </c>
      <c r="K49" s="22">
        <f>院外时长!F49</f>
        <v>0</v>
      </c>
    </row>
    <row r="50" customHeight="1" spans="1:11">
      <c r="A50" s="8" t="s">
        <v>59</v>
      </c>
      <c r="B50" s="8">
        <v>1900017748</v>
      </c>
      <c r="C50">
        <f t="shared" si="0"/>
        <v>7</v>
      </c>
      <c r="D50">
        <f>第一学期!D50</f>
        <v>0</v>
      </c>
      <c r="E50" s="9" t="str">
        <f>第一学期!C50</f>
        <v/>
      </c>
      <c r="F50">
        <f>院外时长!C50</f>
        <v>0</v>
      </c>
      <c r="G50" s="22">
        <f>院外时长!D50</f>
        <v>0</v>
      </c>
      <c r="H50">
        <f>第二学期!D50</f>
        <v>7</v>
      </c>
      <c r="I50" s="9" t="str">
        <f>第二学期!C50</f>
        <v>参加元行力行自行车小分队4学时；参加元行力行未名湖志愿服务3学时；</v>
      </c>
      <c r="J50">
        <f>院外时长!E50</f>
        <v>0</v>
      </c>
      <c r="K50" s="22">
        <f>院外时长!F50</f>
        <v>0</v>
      </c>
    </row>
    <row r="51" customHeight="1" spans="1:11">
      <c r="A51" s="8" t="s">
        <v>60</v>
      </c>
      <c r="B51" s="8">
        <v>2300017703</v>
      </c>
      <c r="C51">
        <f t="shared" si="0"/>
        <v>20.5</v>
      </c>
      <c r="D51">
        <f>第一学期!D51</f>
        <v>0</v>
      </c>
      <c r="E51" s="9" t="str">
        <f>第一学期!C51</f>
        <v/>
      </c>
      <c r="F51">
        <f>院外时长!C51</f>
        <v>0</v>
      </c>
      <c r="G51" s="22">
        <f>院外时长!D51</f>
        <v>0</v>
      </c>
      <c r="H51">
        <f>第二学期!D51</f>
        <v>10.5</v>
      </c>
      <c r="I51" s="9" t="str">
        <f>第二学期!C51</f>
        <v>参加元行力行自行车小分队6学时；参加元行力行未名湖志愿服务4.5学时；</v>
      </c>
      <c r="J51">
        <f>院外时长!E51</f>
        <v>10</v>
      </c>
      <c r="K51" s="22" t="str">
        <f>院外时长!F51</f>
        <v>山鹰社三角地招新6学时；北京大学2024年领航新燕返乡社会实践活动4学时；</v>
      </c>
    </row>
    <row r="52" customHeight="1" spans="1:11">
      <c r="A52" s="8" t="s">
        <v>61</v>
      </c>
      <c r="B52" s="8">
        <v>2200067702</v>
      </c>
      <c r="C52">
        <f t="shared" si="0"/>
        <v>0</v>
      </c>
      <c r="D52">
        <f>第一学期!D52</f>
        <v>0</v>
      </c>
      <c r="E52" s="9" t="str">
        <f>第一学期!C52</f>
        <v/>
      </c>
      <c r="F52">
        <f>院外时长!C52</f>
        <v>0</v>
      </c>
      <c r="G52" s="22">
        <f>院外时长!D52</f>
        <v>0</v>
      </c>
      <c r="H52">
        <f>第二学期!D52</f>
        <v>0</v>
      </c>
      <c r="I52" s="9" t="str">
        <f>第二学期!C52</f>
        <v/>
      </c>
      <c r="J52">
        <f>院外时长!E52</f>
        <v>0</v>
      </c>
      <c r="K52" s="22">
        <f>院外时长!F52</f>
        <v>0</v>
      </c>
    </row>
    <row r="53" customHeight="1" spans="1:11">
      <c r="A53" s="8" t="s">
        <v>62</v>
      </c>
      <c r="B53" s="8">
        <v>2300017478</v>
      </c>
      <c r="C53">
        <f t="shared" si="0"/>
        <v>17</v>
      </c>
      <c r="D53">
        <f>第一学期!D53</f>
        <v>4</v>
      </c>
      <c r="E53" s="9" t="str">
        <f>第一学期!C53</f>
        <v>参加北京动物园志愿服务4学时；</v>
      </c>
      <c r="F53">
        <f>院外时长!C53</f>
        <v>8</v>
      </c>
      <c r="G53" s="22" t="str">
        <f>院外时长!D53</f>
        <v>尺素心友8学时；</v>
      </c>
      <c r="H53">
        <f>第二学期!D53</f>
        <v>5</v>
      </c>
      <c r="I53" s="9" t="str">
        <f>第二学期!C53</f>
        <v>参加北京动物园志愿服务5学时；</v>
      </c>
      <c r="J53">
        <f>院外时长!E53</f>
        <v>0</v>
      </c>
      <c r="K53" s="22">
        <f>院外时长!F53</f>
        <v>0</v>
      </c>
    </row>
    <row r="54" customHeight="1" spans="1:11">
      <c r="A54" s="8" t="s">
        <v>63</v>
      </c>
      <c r="B54" s="8">
        <v>2300017727</v>
      </c>
      <c r="C54">
        <f t="shared" si="0"/>
        <v>20</v>
      </c>
      <c r="D54">
        <f>第一学期!D54</f>
        <v>1.5</v>
      </c>
      <c r="E54" s="9" t="str">
        <f>第一学期!C54</f>
        <v>参加元行力行自行车小分队1.5学时；</v>
      </c>
      <c r="F54">
        <f>院外时长!C54</f>
        <v>0</v>
      </c>
      <c r="G54" s="22">
        <f>院外时长!D54</f>
        <v>0</v>
      </c>
      <c r="H54">
        <f>第二学期!D54</f>
        <v>18.5</v>
      </c>
      <c r="I54" s="9" t="str">
        <f>第二学期!C54</f>
        <v>参加元行力行自行车小分队0.5学时；参加元行力行未名湖志愿服务4.5学时；参加北京动物园志愿服务4学时；参加春季运动会志愿服务6学时；担任迎新志愿者3.5学时；</v>
      </c>
      <c r="J54">
        <f>院外时长!E54</f>
        <v>0</v>
      </c>
      <c r="K54" s="22">
        <f>院外时长!F54</f>
        <v>0</v>
      </c>
    </row>
    <row r="55" customHeight="1" spans="1:11">
      <c r="A55" s="8" t="s">
        <v>64</v>
      </c>
      <c r="B55" s="8">
        <v>2300017758</v>
      </c>
      <c r="C55">
        <f t="shared" si="0"/>
        <v>8</v>
      </c>
      <c r="D55">
        <f>第一学期!D55</f>
        <v>0</v>
      </c>
      <c r="E55" s="9" t="str">
        <f>第一学期!C55</f>
        <v/>
      </c>
      <c r="F55">
        <f>院外时长!C55</f>
        <v>0</v>
      </c>
      <c r="G55" s="22">
        <f>院外时长!D55</f>
        <v>0</v>
      </c>
      <c r="H55">
        <f>第二学期!D55</f>
        <v>0</v>
      </c>
      <c r="I55" s="9" t="str">
        <f>第二学期!C55</f>
        <v/>
      </c>
      <c r="J55">
        <f>院外时长!E55</f>
        <v>8</v>
      </c>
      <c r="K55" s="22" t="str">
        <f>院外时长!F55</f>
        <v>北京大学2024年高招志愿服务8学时；</v>
      </c>
    </row>
    <row r="56" customHeight="1" spans="1:11">
      <c r="A56" s="8" t="s">
        <v>65</v>
      </c>
      <c r="B56" s="8">
        <v>2300017719</v>
      </c>
      <c r="C56">
        <f t="shared" si="0"/>
        <v>24</v>
      </c>
      <c r="D56">
        <f>第一学期!D56</f>
        <v>3</v>
      </c>
      <c r="E56" s="9" t="str">
        <f>第一学期!C56</f>
        <v>参加元行力行未名湖志愿服务3学时；</v>
      </c>
      <c r="F56">
        <f>院外时长!C56</f>
        <v>0</v>
      </c>
      <c r="G56" s="22">
        <f>院外时长!D56</f>
        <v>0</v>
      </c>
      <c r="H56">
        <f>第二学期!D56</f>
        <v>21</v>
      </c>
      <c r="I56" s="9" t="str">
        <f>第二学期!C56</f>
        <v>参加大钊阅览室志愿服务20学时；担任校园开放日志愿者1学时；</v>
      </c>
      <c r="J56">
        <f>院外时长!E56</f>
        <v>0</v>
      </c>
      <c r="K56" s="22">
        <f>院外时长!F56</f>
        <v>0</v>
      </c>
    </row>
    <row r="57" customHeight="1" spans="1:11">
      <c r="A57" s="8" t="s">
        <v>66</v>
      </c>
      <c r="B57" s="8">
        <v>2200017801</v>
      </c>
      <c r="C57">
        <f t="shared" si="0"/>
        <v>0</v>
      </c>
      <c r="D57">
        <f>第一学期!D57</f>
        <v>0</v>
      </c>
      <c r="E57" s="9" t="str">
        <f>第一学期!C57</f>
        <v/>
      </c>
      <c r="F57">
        <f>院外时长!C57</f>
        <v>0</v>
      </c>
      <c r="G57" s="22">
        <f>院外时长!D57</f>
        <v>0</v>
      </c>
      <c r="H57">
        <f>第二学期!D57</f>
        <v>0</v>
      </c>
      <c r="I57" s="9" t="str">
        <f>第二学期!C57</f>
        <v/>
      </c>
      <c r="J57">
        <f>院外时长!E57</f>
        <v>0</v>
      </c>
      <c r="K57" s="22">
        <f>院外时长!F57</f>
        <v>0</v>
      </c>
    </row>
    <row r="58" customHeight="1" spans="1:11">
      <c r="A58" s="8" t="s">
        <v>67</v>
      </c>
      <c r="B58" s="8">
        <v>2300017473</v>
      </c>
      <c r="C58">
        <f t="shared" si="0"/>
        <v>19</v>
      </c>
      <c r="D58">
        <f>第一学期!D58</f>
        <v>17.5</v>
      </c>
      <c r="E58" s="9" t="str">
        <f>第一学期!C58</f>
        <v>参加北京动物园志愿服务4学时；参加一二九后勤组6.5学时；参加党员先锋服务队5学时；参加爱在卅五楼活动2学时；</v>
      </c>
      <c r="F58">
        <f>院外时长!C58</f>
        <v>0</v>
      </c>
      <c r="G58" s="22">
        <f>院外时长!D58</f>
        <v>0</v>
      </c>
      <c r="H58">
        <f>第二学期!D58</f>
        <v>1.5</v>
      </c>
      <c r="I58" s="9" t="str">
        <f>第二学期!C58</f>
        <v>参加元行力行未名湖志愿服务1.5学时；</v>
      </c>
      <c r="J58">
        <f>院外时长!E58</f>
        <v>0</v>
      </c>
      <c r="K58" s="22">
        <f>院外时长!F58</f>
        <v>0</v>
      </c>
    </row>
    <row r="59" customHeight="1" spans="1:11">
      <c r="A59" s="8" t="s">
        <v>68</v>
      </c>
      <c r="B59" s="8">
        <v>2200017407</v>
      </c>
      <c r="C59">
        <f t="shared" si="0"/>
        <v>18.5</v>
      </c>
      <c r="D59">
        <f>第一学期!D59</f>
        <v>2.5</v>
      </c>
      <c r="E59" s="9" t="str">
        <f>第一学期!C59</f>
        <v>参加元行力行自行车小分队2.5学时；</v>
      </c>
      <c r="F59">
        <f>院外时长!C59</f>
        <v>0</v>
      </c>
      <c r="G59" s="22">
        <f>院外时长!D59</f>
        <v>0</v>
      </c>
      <c r="H59">
        <f>第二学期!D59</f>
        <v>0</v>
      </c>
      <c r="I59" s="9" t="str">
        <f>第二学期!C59</f>
        <v/>
      </c>
      <c r="J59">
        <f>院外时长!E59</f>
        <v>16</v>
      </c>
      <c r="K59" s="22" t="str">
        <f>院外时长!F59</f>
        <v>东城区中轴线主题志愿服务12学时；平安地铁志愿服务招募4学时；</v>
      </c>
    </row>
    <row r="60" customHeight="1" spans="1:11">
      <c r="A60" s="8" t="s">
        <v>69</v>
      </c>
      <c r="B60" s="8">
        <v>2200017471</v>
      </c>
      <c r="C60">
        <f t="shared" si="0"/>
        <v>16</v>
      </c>
      <c r="D60">
        <f>第一学期!D60</f>
        <v>0</v>
      </c>
      <c r="E60" s="9" t="str">
        <f>第一学期!C60</f>
        <v/>
      </c>
      <c r="F60">
        <f>院外时长!C60</f>
        <v>0</v>
      </c>
      <c r="G60" s="22">
        <f>院外时长!D60</f>
        <v>0</v>
      </c>
      <c r="H60">
        <f>第二学期!D60</f>
        <v>2</v>
      </c>
      <c r="I60" s="9" t="str">
        <f>第二学期!C60</f>
        <v>参加春季运动会志愿服务2学时；</v>
      </c>
      <c r="J60">
        <f>院外时长!E60</f>
        <v>14</v>
      </c>
      <c r="K60" s="22" t="str">
        <f>院外时长!F60</f>
        <v>2024春图书馆校园开放日志愿活动；2024春图书馆志愿服务第三期；2024春图书馆志愿服务第四期；2024春图书馆志愿服务第五期14学时；</v>
      </c>
    </row>
    <row r="61" customHeight="1" spans="1:11">
      <c r="A61" s="8" t="s">
        <v>70</v>
      </c>
      <c r="B61" s="8">
        <v>2200017461</v>
      </c>
      <c r="C61">
        <f t="shared" si="0"/>
        <v>27</v>
      </c>
      <c r="D61">
        <f>第一学期!D61</f>
        <v>0</v>
      </c>
      <c r="E61" s="9" t="str">
        <f>第一学期!C61</f>
        <v/>
      </c>
      <c r="F61">
        <f>院外时长!C61</f>
        <v>27</v>
      </c>
      <c r="G61" s="22" t="str">
        <f>院外时长!D61</f>
        <v>作为北大法律援助协会咨询部成员提供法律咨询27学时；</v>
      </c>
      <c r="H61">
        <f>第二学期!D61</f>
        <v>0</v>
      </c>
      <c r="I61" s="9" t="str">
        <f>第二学期!C61</f>
        <v/>
      </c>
      <c r="J61">
        <f>院外时长!E61</f>
        <v>0</v>
      </c>
      <c r="K61" s="22">
        <f>院外时长!F61</f>
        <v>0</v>
      </c>
    </row>
    <row r="62" customHeight="1" spans="1:11">
      <c r="A62" s="8" t="s">
        <v>71</v>
      </c>
      <c r="B62" s="8">
        <v>2300017739</v>
      </c>
      <c r="C62">
        <f t="shared" si="0"/>
        <v>21.5</v>
      </c>
      <c r="D62">
        <f>第一学期!D62</f>
        <v>4</v>
      </c>
      <c r="E62" s="9" t="str">
        <f>第一学期!C62</f>
        <v>参加北京动物园志愿服务4学时；</v>
      </c>
      <c r="F62">
        <f>院外时长!C62</f>
        <v>0</v>
      </c>
      <c r="G62" s="22">
        <f>院外时长!D62</f>
        <v>0</v>
      </c>
      <c r="H62">
        <f>第二学期!D62</f>
        <v>17.5</v>
      </c>
      <c r="I62" s="9" t="str">
        <f>第二学期!C62</f>
        <v>参加元行力行自行车小分队4学时；参加元行力行未名湖志愿服务1.5学时；参加北京动物园志愿服务4学时；参加春季运动会志愿服务2学时；担任迎新志愿者6学时；</v>
      </c>
      <c r="J62">
        <f>院外时长!E62</f>
        <v>0</v>
      </c>
      <c r="K62" s="22">
        <f>院外时长!F62</f>
        <v>0</v>
      </c>
    </row>
    <row r="63" customHeight="1" spans="1:11">
      <c r="A63" s="8" t="s">
        <v>72</v>
      </c>
      <c r="B63" s="8">
        <v>2300017480</v>
      </c>
      <c r="C63">
        <f t="shared" si="0"/>
        <v>19</v>
      </c>
      <c r="D63">
        <f>第一学期!D63</f>
        <v>0.5</v>
      </c>
      <c r="E63" s="9" t="str">
        <f>第一学期!C63</f>
        <v>参加元行力行自行车小分队0.5学时；</v>
      </c>
      <c r="F63">
        <f>院外时长!C63</f>
        <v>6</v>
      </c>
      <c r="G63" s="22" t="str">
        <f>院外时长!D63</f>
        <v>寒假招生6学时；</v>
      </c>
      <c r="H63">
        <f>第二学期!D63</f>
        <v>12.5</v>
      </c>
      <c r="I63" s="9" t="str">
        <f>第二学期!C63</f>
        <v>参加元行力行自行车小分队11学时；参加元行力行未名湖志愿服务1.5学时；</v>
      </c>
      <c r="J63">
        <f>院外时长!E63</f>
        <v>0</v>
      </c>
      <c r="K63" s="22">
        <f>院外时长!F63</f>
        <v>0</v>
      </c>
    </row>
    <row r="64" customHeight="1" spans="1:11">
      <c r="A64" s="8" t="s">
        <v>73</v>
      </c>
      <c r="B64" s="8">
        <v>2200017800</v>
      </c>
      <c r="C64">
        <f t="shared" si="0"/>
        <v>18</v>
      </c>
      <c r="D64">
        <f>第一学期!D64</f>
        <v>0</v>
      </c>
      <c r="E64" s="9" t="str">
        <f>第一学期!C64</f>
        <v/>
      </c>
      <c r="F64">
        <f>院外时长!C64</f>
        <v>12</v>
      </c>
      <c r="G64" s="22" t="str">
        <f>院外时长!D64</f>
        <v>领航新燕-北京大学寒假返乡社会实践活动4学时；湖南省永州市冷水滩区第十六中学留守儿童心理辅导志愿活动8学时</v>
      </c>
      <c r="H64">
        <f>第二学期!D64</f>
        <v>6</v>
      </c>
      <c r="I64" s="9" t="str">
        <f>第二学期!C64</f>
        <v>参加北京动物园志愿服务4学时；参加春季运动会志愿服务2学时；</v>
      </c>
      <c r="J64">
        <f>院外时长!E64</f>
        <v>0</v>
      </c>
      <c r="K64" s="22">
        <f>院外时长!F64</f>
        <v>0</v>
      </c>
    </row>
    <row r="65" customHeight="1" spans="1:11">
      <c r="A65" s="8" t="s">
        <v>74</v>
      </c>
      <c r="B65" s="8">
        <v>2000017756</v>
      </c>
      <c r="C65">
        <f t="shared" si="0"/>
        <v>0</v>
      </c>
      <c r="D65">
        <f>第一学期!D65</f>
        <v>0</v>
      </c>
      <c r="E65" s="9" t="str">
        <f>第一学期!C65</f>
        <v/>
      </c>
      <c r="F65">
        <f>院外时长!C65</f>
        <v>0</v>
      </c>
      <c r="G65" s="22">
        <f>院外时长!D65</f>
        <v>0</v>
      </c>
      <c r="H65">
        <f>第二学期!D65</f>
        <v>0</v>
      </c>
      <c r="I65" s="9" t="str">
        <f>第二学期!C65</f>
        <v/>
      </c>
      <c r="J65">
        <f>院外时长!E65</f>
        <v>0</v>
      </c>
      <c r="K65" s="22">
        <f>院外时长!F65</f>
        <v>0</v>
      </c>
    </row>
    <row r="66" customHeight="1" spans="1:11">
      <c r="A66" s="8" t="s">
        <v>75</v>
      </c>
      <c r="B66" s="8">
        <v>2300017702</v>
      </c>
      <c r="C66">
        <f t="shared" si="0"/>
        <v>16.5</v>
      </c>
      <c r="D66">
        <f>第一学期!D66</f>
        <v>6</v>
      </c>
      <c r="E66" s="9" t="str">
        <f>第一学期!C66</f>
        <v>参加元行力行未名湖志愿服务6学时；</v>
      </c>
      <c r="F66">
        <f>院外时长!C66</f>
        <v>0</v>
      </c>
      <c r="G66" s="22">
        <f>院外时长!D66</f>
        <v>0</v>
      </c>
      <c r="H66">
        <f>第二学期!D66</f>
        <v>10.5</v>
      </c>
      <c r="I66" s="9" t="str">
        <f>第二学期!C66</f>
        <v>参加元行力行未名湖志愿服务10.5学时；</v>
      </c>
      <c r="J66">
        <f>院外时长!E66</f>
        <v>0</v>
      </c>
      <c r="K66" s="22">
        <f>院外时长!F66</f>
        <v>0</v>
      </c>
    </row>
    <row r="67" customHeight="1" spans="1:11">
      <c r="A67" s="8" t="s">
        <v>76</v>
      </c>
      <c r="B67" s="8">
        <v>2300017428</v>
      </c>
      <c r="C67">
        <f t="shared" ref="C67:C130" si="1">D67+F67+H67+J67</f>
        <v>13</v>
      </c>
      <c r="D67">
        <f>第一学期!D67</f>
        <v>4</v>
      </c>
      <c r="E67" s="9" t="str">
        <f>第一学期!C67</f>
        <v>参加北京动物园志愿服务4学时；</v>
      </c>
      <c r="F67">
        <f>院外时长!C67</f>
        <v>0</v>
      </c>
      <c r="G67" s="22">
        <f>院外时长!D67</f>
        <v>0</v>
      </c>
      <c r="H67">
        <f>第二学期!D67</f>
        <v>9</v>
      </c>
      <c r="I67" s="9" t="str">
        <f>第二学期!C67</f>
        <v>参加元行力行自行车小分队4学时；参加北京动物园志愿服务5学时；</v>
      </c>
      <c r="J67">
        <f>院外时长!E67</f>
        <v>0</v>
      </c>
      <c r="K67" s="22">
        <f>院外时长!F67</f>
        <v>0</v>
      </c>
    </row>
    <row r="68" customHeight="1" spans="1:11">
      <c r="A68" s="8" t="s">
        <v>77</v>
      </c>
      <c r="B68" s="8">
        <v>2300017805</v>
      </c>
      <c r="C68">
        <f t="shared" si="1"/>
        <v>16</v>
      </c>
      <c r="D68">
        <f>第一学期!D68</f>
        <v>4</v>
      </c>
      <c r="E68" s="9" t="str">
        <f>第一学期!C68</f>
        <v>参加北京动物园志愿服务4学时；</v>
      </c>
      <c r="F68">
        <f>院外时长!C68</f>
        <v>0</v>
      </c>
      <c r="G68" s="22">
        <f>院外时长!D68</f>
        <v>0</v>
      </c>
      <c r="H68">
        <f>第二学期!D68</f>
        <v>6</v>
      </c>
      <c r="I68" s="9" t="str">
        <f>第二学期!C68</f>
        <v>参加元行力行自行车小分队2学时；参加北京动物园志愿服务4学时；</v>
      </c>
      <c r="J68">
        <f>院外时长!E68</f>
        <v>6</v>
      </c>
      <c r="K68" s="22" t="str">
        <f>院外时长!F68</f>
        <v>pkucpc20246学时；</v>
      </c>
    </row>
    <row r="69" customHeight="1" spans="1:11">
      <c r="A69" s="8" t="s">
        <v>78</v>
      </c>
      <c r="B69" s="8">
        <v>2200017797</v>
      </c>
      <c r="C69">
        <f t="shared" si="1"/>
        <v>72</v>
      </c>
      <c r="D69">
        <f>第一学期!D69</f>
        <v>38</v>
      </c>
      <c r="E69" s="9" t="str">
        <f>第一学期!C69</f>
        <v>参加大钊阅览室志愿服务26学时；担任书院课助教12学时；</v>
      </c>
      <c r="F69">
        <f>院外时长!C69</f>
        <v>0</v>
      </c>
      <c r="G69" s="22">
        <f>院外时长!D69</f>
        <v>0</v>
      </c>
      <c r="H69">
        <f>第二学期!D69</f>
        <v>34</v>
      </c>
      <c r="I69" s="9" t="str">
        <f>第二学期!C69</f>
        <v>参加大钊阅览室志愿服务18学时；参加春季运动会志愿服务2学时；担任书院课助教14学时；</v>
      </c>
      <c r="J69">
        <f>院外时长!E69</f>
        <v>0</v>
      </c>
      <c r="K69" s="22">
        <f>院外时长!F69</f>
        <v>0</v>
      </c>
    </row>
    <row r="70" customHeight="1" spans="1:11">
      <c r="A70" s="8" t="s">
        <v>79</v>
      </c>
      <c r="B70" s="8">
        <v>2200017707</v>
      </c>
      <c r="C70">
        <f t="shared" si="1"/>
        <v>14.5</v>
      </c>
      <c r="D70">
        <f>第一学期!D70</f>
        <v>0</v>
      </c>
      <c r="E70" s="9" t="str">
        <f>第一学期!C70</f>
        <v/>
      </c>
      <c r="F70">
        <f>院外时长!C70</f>
        <v>0</v>
      </c>
      <c r="G70" s="22">
        <f>院外时长!D70</f>
        <v>0</v>
      </c>
      <c r="H70">
        <f>第二学期!D70</f>
        <v>14.5</v>
      </c>
      <c r="I70" s="9" t="str">
        <f>第二学期!C70</f>
        <v>参加元行力行自行车小分队5.5学时；参加元行力行未名湖志愿服务9学时；</v>
      </c>
      <c r="J70">
        <f>院外时长!E70</f>
        <v>0</v>
      </c>
      <c r="K70" s="22">
        <f>院外时长!F70</f>
        <v>0</v>
      </c>
    </row>
    <row r="71" customHeight="1" spans="1:11">
      <c r="A71" s="8" t="s">
        <v>80</v>
      </c>
      <c r="B71" s="8">
        <v>2300017411</v>
      </c>
      <c r="C71">
        <f t="shared" si="1"/>
        <v>21.5</v>
      </c>
      <c r="D71">
        <f>第一学期!D71</f>
        <v>0.5</v>
      </c>
      <c r="E71" s="9" t="str">
        <f>第一学期!C71</f>
        <v>参加35楼门厅管理志愿服务0.5学时；</v>
      </c>
      <c r="F71">
        <f>院外时长!C71</f>
        <v>0</v>
      </c>
      <c r="G71" s="22">
        <f>院外时长!D71</f>
        <v>0</v>
      </c>
      <c r="H71">
        <f>第二学期!D71</f>
        <v>6</v>
      </c>
      <c r="I71" s="9" t="str">
        <f>第二学期!C71</f>
        <v>担任迎新志愿者6学时；</v>
      </c>
      <c r="J71">
        <f>院外时长!E71</f>
        <v>15</v>
      </c>
      <c r="K71" s="22" t="str">
        <f>院外时长!F71</f>
        <v>爱吾家书图书馆志愿服务第三期6学时；绿色燕园文化节5学时；2024春图书馆志愿服务第五期4学时；</v>
      </c>
    </row>
    <row r="72" customHeight="1" spans="1:11">
      <c r="A72" s="8" t="s">
        <v>81</v>
      </c>
      <c r="B72" s="8">
        <v>2200017729</v>
      </c>
      <c r="C72">
        <f t="shared" si="1"/>
        <v>4.5</v>
      </c>
      <c r="D72">
        <f>第一学期!D72</f>
        <v>4.5</v>
      </c>
      <c r="E72" s="9" t="str">
        <f>第一学期!C72</f>
        <v>参加元行力行自行车小分队1学时；参加35楼门厅管理志愿服务3.5学时；</v>
      </c>
      <c r="F72">
        <f>院外时长!C72</f>
        <v>0</v>
      </c>
      <c r="G72" s="22">
        <f>院外时长!D72</f>
        <v>0</v>
      </c>
      <c r="H72">
        <f>第二学期!D72</f>
        <v>0</v>
      </c>
      <c r="I72" s="9" t="str">
        <f>第二学期!C72</f>
        <v/>
      </c>
      <c r="J72">
        <f>院外时长!E72</f>
        <v>0</v>
      </c>
      <c r="K72" s="22">
        <f>院外时长!F72</f>
        <v>0</v>
      </c>
    </row>
    <row r="73" customHeight="1" spans="1:11">
      <c r="A73" s="8" t="s">
        <v>82</v>
      </c>
      <c r="B73" s="8">
        <v>2300017444</v>
      </c>
      <c r="C73">
        <f t="shared" si="1"/>
        <v>37</v>
      </c>
      <c r="D73">
        <f>第一学期!D73</f>
        <v>0</v>
      </c>
      <c r="E73" s="9" t="str">
        <f>第一学期!C73</f>
        <v/>
      </c>
      <c r="F73">
        <f>院外时长!C73</f>
        <v>27</v>
      </c>
      <c r="G73" s="22" t="str">
        <f>院外时长!D73</f>
        <v>2024年京桂学子“壮志凌云”高考公益宣讲会27学时；</v>
      </c>
      <c r="H73">
        <f>第二学期!D73</f>
        <v>10</v>
      </c>
      <c r="I73" s="9" t="str">
        <f>第二学期!C73</f>
        <v>参加北京动物园志愿服务4学时；参加春季运动会志愿服务2学时；担任迎新志愿者4学时；</v>
      </c>
      <c r="J73">
        <f>院外时长!E73</f>
        <v>0</v>
      </c>
      <c r="K73" s="22">
        <f>院外时长!F73</f>
        <v>0</v>
      </c>
    </row>
    <row r="74" customHeight="1" spans="1:11">
      <c r="A74" s="8" t="s">
        <v>83</v>
      </c>
      <c r="B74" s="8">
        <v>2300017701</v>
      </c>
      <c r="C74">
        <f t="shared" si="1"/>
        <v>33</v>
      </c>
      <c r="D74">
        <f>第一学期!D74</f>
        <v>1</v>
      </c>
      <c r="E74" s="9" t="str">
        <f>第一学期!C74</f>
        <v>参加35楼门厅管理志愿服务1学时；</v>
      </c>
      <c r="F74">
        <f>院外时长!C74</f>
        <v>32</v>
      </c>
      <c r="G74" s="22" t="str">
        <f>院外时长!D74</f>
        <v>医院志愿服务32学时；</v>
      </c>
      <c r="H74">
        <f>第二学期!D74</f>
        <v>0</v>
      </c>
      <c r="I74" s="9" t="str">
        <f>第二学期!C74</f>
        <v/>
      </c>
      <c r="J74">
        <f>院外时长!E74</f>
        <v>0</v>
      </c>
      <c r="K74" s="22">
        <f>院外时长!F74</f>
        <v>0</v>
      </c>
    </row>
    <row r="75" customHeight="1" spans="1:11">
      <c r="A75" s="8" t="s">
        <v>84</v>
      </c>
      <c r="B75" s="8">
        <v>2300017729</v>
      </c>
      <c r="C75">
        <f t="shared" si="1"/>
        <v>18.5</v>
      </c>
      <c r="D75">
        <f>第一学期!D75</f>
        <v>5.5</v>
      </c>
      <c r="E75" s="9" t="str">
        <f>第一学期!C75</f>
        <v>参加党员先锋服务队5.5学时；</v>
      </c>
      <c r="F75">
        <f>院外时长!C75</f>
        <v>0</v>
      </c>
      <c r="G75" s="22">
        <f>院外时长!D75</f>
        <v>0</v>
      </c>
      <c r="H75">
        <f>第二学期!D75</f>
        <v>6</v>
      </c>
      <c r="I75" s="9" t="str">
        <f>第二学期!C75</f>
        <v>参加元行力行自行车小分队2学时；参加北京动物园志愿服务4学时；</v>
      </c>
      <c r="J75">
        <f>院外时长!E75</f>
        <v>7</v>
      </c>
      <c r="K75" s="22" t="str">
        <f>院外时长!F75</f>
        <v>暑期燕园研学导览2学时；东侧门导览志愿者1学时；北京动物园志愿者4学时；</v>
      </c>
    </row>
    <row r="76" customHeight="1" spans="1:11">
      <c r="A76" s="8" t="s">
        <v>85</v>
      </c>
      <c r="B76" s="8">
        <v>2300017732</v>
      </c>
      <c r="C76">
        <f t="shared" si="1"/>
        <v>34</v>
      </c>
      <c r="D76">
        <f>第一学期!D76</f>
        <v>3</v>
      </c>
      <c r="E76" s="9" t="str">
        <f>第一学期!C76</f>
        <v>参加新年晚会志愿活动3学时；</v>
      </c>
      <c r="F76">
        <f>院外时长!C76</f>
        <v>0</v>
      </c>
      <c r="G76" s="22">
        <f>院外时长!D76</f>
        <v>0</v>
      </c>
      <c r="H76">
        <f>第二学期!D76</f>
        <v>6</v>
      </c>
      <c r="I76" s="9" t="str">
        <f>第二学期!C76</f>
        <v>参加北京动物园志愿服务4学时；参加春季运动会志愿服务2学时；</v>
      </c>
      <c r="J76">
        <f>院外时长!E76</f>
        <v>25</v>
      </c>
      <c r="K76" s="22" t="str">
        <f>院外时长!F76</f>
        <v>2023—2024年度“拉卡拉杯”剧星风采大赛复赛决赛25学时；</v>
      </c>
    </row>
    <row r="77" customHeight="1" spans="1:11">
      <c r="A77" s="8" t="s">
        <v>86</v>
      </c>
      <c r="B77" s="8">
        <v>2300017725</v>
      </c>
      <c r="C77">
        <f t="shared" si="1"/>
        <v>19.5</v>
      </c>
      <c r="D77">
        <f>第一学期!D77</f>
        <v>9</v>
      </c>
      <c r="E77" s="9" t="str">
        <f>第一学期!C77</f>
        <v>参加元行力行自行车小分队2学时；参加元行力行未名湖志愿服务3学时；参加北京动物园志愿服务4学时；</v>
      </c>
      <c r="F77">
        <f>院外时长!C77</f>
        <v>0</v>
      </c>
      <c r="G77" s="22">
        <f>院外时长!D77</f>
        <v>0</v>
      </c>
      <c r="H77">
        <f>第二学期!D77</f>
        <v>10.5</v>
      </c>
      <c r="I77" s="9" t="str">
        <f>第二学期!C77</f>
        <v>参加元行力行自行车小分队6.5学时；参加北京动物园志愿服务4学时；</v>
      </c>
      <c r="J77">
        <f>院外时长!E77</f>
        <v>0</v>
      </c>
      <c r="K77" s="22">
        <f>院外时长!F77</f>
        <v>0</v>
      </c>
    </row>
    <row r="78" customHeight="1" spans="1:11">
      <c r="A78" s="8" t="s">
        <v>87</v>
      </c>
      <c r="B78" s="8">
        <v>2300017746</v>
      </c>
      <c r="C78">
        <f t="shared" si="1"/>
        <v>0</v>
      </c>
      <c r="D78">
        <f>第一学期!D78</f>
        <v>0</v>
      </c>
      <c r="E78" s="9" t="str">
        <f>第一学期!C78</f>
        <v/>
      </c>
      <c r="F78">
        <f>院外时长!C78</f>
        <v>0</v>
      </c>
      <c r="G78" s="22">
        <f>院外时长!D78</f>
        <v>0</v>
      </c>
      <c r="H78">
        <f>第二学期!D78</f>
        <v>0</v>
      </c>
      <c r="I78" s="9" t="str">
        <f>第二学期!C78</f>
        <v/>
      </c>
      <c r="J78">
        <f>院外时长!E78</f>
        <v>0</v>
      </c>
      <c r="K78" s="22">
        <f>院外时长!F78</f>
        <v>0</v>
      </c>
    </row>
    <row r="79" customHeight="1" spans="1:11">
      <c r="A79" s="8" t="s">
        <v>88</v>
      </c>
      <c r="B79" s="8">
        <v>2300017840</v>
      </c>
      <c r="C79">
        <f t="shared" si="1"/>
        <v>17</v>
      </c>
      <c r="D79">
        <f>第一学期!D79</f>
        <v>11</v>
      </c>
      <c r="E79" s="9" t="str">
        <f>第一学期!C79</f>
        <v>参加元行力行自行车小分队1学时；参加35楼门厅管理志愿服务1学时；参加地下健身房志愿服务活动9学时；</v>
      </c>
      <c r="F79">
        <f>院外时长!C79</f>
        <v>0</v>
      </c>
      <c r="G79" s="22">
        <f>院外时长!D79</f>
        <v>0</v>
      </c>
      <c r="H79">
        <f>第二学期!D79</f>
        <v>6</v>
      </c>
      <c r="I79" s="9" t="str">
        <f>第二学期!C79</f>
        <v>担任健身房志愿者6学时；</v>
      </c>
      <c r="J79">
        <f>院外时长!E79</f>
        <v>0</v>
      </c>
      <c r="K79" s="22">
        <f>院外时长!F79</f>
        <v>0</v>
      </c>
    </row>
    <row r="80" customHeight="1" spans="1:11">
      <c r="A80" s="8" t="s">
        <v>89</v>
      </c>
      <c r="B80" s="8">
        <v>2300017426</v>
      </c>
      <c r="C80">
        <f t="shared" si="1"/>
        <v>6</v>
      </c>
      <c r="D80">
        <f>第一学期!D80</f>
        <v>0</v>
      </c>
      <c r="E80" s="9" t="str">
        <f>第一学期!C80</f>
        <v/>
      </c>
      <c r="F80">
        <f>院外时长!C80</f>
        <v>0</v>
      </c>
      <c r="G80" s="22">
        <f>院外时长!D80</f>
        <v>0</v>
      </c>
      <c r="H80">
        <f>第二学期!D80</f>
        <v>6</v>
      </c>
      <c r="I80" s="9" t="str">
        <f>第二学期!C80</f>
        <v>参加元行力行自行车小分队1学时；担任迎新志愿者4学时；担任校园开放日志愿者1学时；</v>
      </c>
      <c r="J80">
        <f>院外时长!E80</f>
        <v>0</v>
      </c>
      <c r="K80" s="22">
        <f>院外时长!F80</f>
        <v>0</v>
      </c>
    </row>
    <row r="81" customHeight="1" spans="1:11">
      <c r="A81" s="8" t="s">
        <v>90</v>
      </c>
      <c r="B81" s="8">
        <v>2300017445</v>
      </c>
      <c r="C81">
        <f t="shared" si="1"/>
        <v>21.5</v>
      </c>
      <c r="D81">
        <f>第一学期!D81</f>
        <v>11</v>
      </c>
      <c r="E81" s="9" t="str">
        <f>第一学期!C81</f>
        <v>参加北京动物园志愿服务4学时；参加元行传薪系列志愿服务3.5学时；参加党员先锋服务队3.5学时；</v>
      </c>
      <c r="F81">
        <f>院外时长!C81</f>
        <v>4</v>
      </c>
      <c r="G81" s="22" t="str">
        <f>院外时长!D81</f>
        <v>北京大学金婚典礼志愿服务4学时；</v>
      </c>
      <c r="H81">
        <f>第二学期!D81</f>
        <v>3.5</v>
      </c>
      <c r="I81" s="9" t="str">
        <f>第二学期!C81</f>
        <v>参加元行力行未名湖志愿服务1.5学时；参加春季运动会志愿服务2学时；</v>
      </c>
      <c r="J81">
        <f>院外时长!E81</f>
        <v>3</v>
      </c>
      <c r="K81" s="22" t="str">
        <f>院外时长!F81</f>
        <v>北京大学图书馆南门辅助志愿活动3学时；</v>
      </c>
    </row>
    <row r="82" customHeight="1" spans="1:11">
      <c r="A82" s="8" t="s">
        <v>91</v>
      </c>
      <c r="B82" s="8">
        <v>2300017422</v>
      </c>
      <c r="C82">
        <f t="shared" si="1"/>
        <v>20.5</v>
      </c>
      <c r="D82">
        <f>第一学期!D82</f>
        <v>8.5</v>
      </c>
      <c r="E82" s="9" t="str">
        <f>第一学期!C82</f>
        <v>参加元行传薪系列志愿服务3.5学时；参加北京临川学校志愿服务5学时；</v>
      </c>
      <c r="F82">
        <f>院外时长!C82</f>
        <v>0</v>
      </c>
      <c r="G82" s="22">
        <f>院外时长!D82</f>
        <v>0</v>
      </c>
      <c r="H82">
        <f>第二学期!D82</f>
        <v>0</v>
      </c>
      <c r="I82" s="9" t="str">
        <f>第二学期!C82</f>
        <v/>
      </c>
      <c r="J82">
        <f>院外时长!E82</f>
        <v>12</v>
      </c>
      <c r="K82" s="22" t="str">
        <f>院外时长!F82</f>
        <v>学科之美讲座文稿整理12学时；2024年北京组招生8学时；</v>
      </c>
    </row>
    <row r="83" customHeight="1" spans="1:11">
      <c r="A83" s="8" t="s">
        <v>92</v>
      </c>
      <c r="B83" s="8">
        <v>2300017761</v>
      </c>
      <c r="C83">
        <f t="shared" si="1"/>
        <v>0</v>
      </c>
      <c r="D83">
        <f>第一学期!D83</f>
        <v>0</v>
      </c>
      <c r="E83" s="9" t="str">
        <f>第一学期!C83</f>
        <v/>
      </c>
      <c r="F83">
        <f>院外时长!C83</f>
        <v>0</v>
      </c>
      <c r="G83" s="22">
        <f>院外时长!D83</f>
        <v>0</v>
      </c>
      <c r="H83">
        <f>第二学期!D83</f>
        <v>0</v>
      </c>
      <c r="I83" s="9" t="str">
        <f>第二学期!C83</f>
        <v/>
      </c>
      <c r="J83">
        <f>院外时长!E83</f>
        <v>0</v>
      </c>
      <c r="K83" s="22">
        <f>院外时长!F83</f>
        <v>0</v>
      </c>
    </row>
    <row r="84" customHeight="1" spans="1:11">
      <c r="A84" s="8" t="s">
        <v>93</v>
      </c>
      <c r="B84" s="8">
        <v>2300017429</v>
      </c>
      <c r="C84">
        <f t="shared" si="1"/>
        <v>22.5</v>
      </c>
      <c r="D84">
        <f>第一学期!D84</f>
        <v>10</v>
      </c>
      <c r="E84" s="9" t="str">
        <f>第一学期!C84</f>
        <v>参加元行力行未名湖志愿服务4.5学时；参加大钊阅览室志愿服务2学时；参加元行传薪系列志愿服务3.5学时；</v>
      </c>
      <c r="F84">
        <f>院外时长!C84</f>
        <v>0</v>
      </c>
      <c r="G84" s="22">
        <f>院外时长!D84</f>
        <v>0</v>
      </c>
      <c r="H84">
        <f>第二学期!D84</f>
        <v>3.5</v>
      </c>
      <c r="I84" s="9" t="str">
        <f>第二学期!C84</f>
        <v>参加元行力行未名湖志愿服务1.5学时；参加35楼门厅管理志愿服务2学时；</v>
      </c>
      <c r="J84">
        <f>院外时长!E84</f>
        <v>9</v>
      </c>
      <c r="K84" s="22" t="str">
        <f>院外时长!F84</f>
        <v>【手语分社】如初见手语班1学时；北京组招生8学时；</v>
      </c>
    </row>
    <row r="85" customHeight="1" spans="1:11">
      <c r="A85" s="8" t="s">
        <v>94</v>
      </c>
      <c r="B85" s="8">
        <v>2300067720</v>
      </c>
      <c r="C85">
        <f t="shared" si="1"/>
        <v>51.5</v>
      </c>
      <c r="D85">
        <f>第一学期!D85</f>
        <v>6.5</v>
      </c>
      <c r="E85" s="9" t="str">
        <f>第一学期!C85</f>
        <v>参加元行力行自行车小分队0.5学时；参加运动会志愿服务2学时；参加地下健身房志愿服务活动4学时；</v>
      </c>
      <c r="F85">
        <f>院外时长!C85</f>
        <v>0</v>
      </c>
      <c r="G85" s="22">
        <f>院外时长!D85</f>
        <v>0</v>
      </c>
      <c r="H85">
        <f>第二学期!D85</f>
        <v>5</v>
      </c>
      <c r="I85" s="9" t="str">
        <f>第二学期!C85</f>
        <v>参加春季运动会志愿服务4学时；担任校园开放日志愿者1学时；</v>
      </c>
      <c r="J85">
        <f>院外时长!E85</f>
        <v>40</v>
      </c>
      <c r="K85" s="22" t="str">
        <f>院外时长!F85</f>
        <v>模拟联合国40学时；</v>
      </c>
    </row>
    <row r="86" customHeight="1" spans="1:11">
      <c r="A86" s="8" t="s">
        <v>95</v>
      </c>
      <c r="B86" s="8">
        <v>2300067710</v>
      </c>
      <c r="C86">
        <f t="shared" si="1"/>
        <v>7</v>
      </c>
      <c r="D86">
        <f>第一学期!D86</f>
        <v>0</v>
      </c>
      <c r="E86" s="9" t="str">
        <f>第一学期!C86</f>
        <v/>
      </c>
      <c r="F86">
        <f>院外时长!C86</f>
        <v>0</v>
      </c>
      <c r="G86" s="22">
        <f>院外时长!D86</f>
        <v>0</v>
      </c>
      <c r="H86">
        <f>第二学期!D86</f>
        <v>7</v>
      </c>
      <c r="I86" s="9" t="str">
        <f>第二学期!C86</f>
        <v>参加元行力行自行车小分队3学时；参加元行力行未名湖志愿服务1.5学时；参加35楼门厅管理志愿服务2.5学时；</v>
      </c>
      <c r="J86">
        <f>院外时长!E86</f>
        <v>0</v>
      </c>
      <c r="K86" s="22">
        <f>院外时长!F86</f>
        <v>0</v>
      </c>
    </row>
    <row r="87" customHeight="1" spans="1:11">
      <c r="A87" s="8" t="s">
        <v>96</v>
      </c>
      <c r="B87" s="8">
        <v>2300017764</v>
      </c>
      <c r="C87">
        <f t="shared" si="1"/>
        <v>17.5</v>
      </c>
      <c r="D87">
        <f>第一学期!D87</f>
        <v>0</v>
      </c>
      <c r="E87" s="9" t="str">
        <f>第一学期!C87</f>
        <v/>
      </c>
      <c r="F87">
        <f>院外时长!C87</f>
        <v>0</v>
      </c>
      <c r="G87" s="22">
        <f>院外时长!D87</f>
        <v>0</v>
      </c>
      <c r="H87">
        <f>第二学期!D87</f>
        <v>17.5</v>
      </c>
      <c r="I87" s="9" t="str">
        <f>第二学期!C87</f>
        <v>参加元行力行自行车小分队7.5学时；参加大钊阅览室志愿服务10学时；</v>
      </c>
      <c r="J87">
        <f>院外时长!E87</f>
        <v>0</v>
      </c>
      <c r="K87" s="22">
        <f>院外时长!F87</f>
        <v>0</v>
      </c>
    </row>
    <row r="88" customHeight="1" spans="1:11">
      <c r="A88" s="8" t="s">
        <v>97</v>
      </c>
      <c r="B88" s="8">
        <v>2300067707</v>
      </c>
      <c r="C88">
        <f t="shared" si="1"/>
        <v>28</v>
      </c>
      <c r="D88">
        <f>第一学期!D88</f>
        <v>0</v>
      </c>
      <c r="E88" s="9" t="str">
        <f>第一学期!C88</f>
        <v/>
      </c>
      <c r="F88">
        <f>院外时长!C88</f>
        <v>0</v>
      </c>
      <c r="G88" s="22">
        <f>院外时长!D88</f>
        <v>0</v>
      </c>
      <c r="H88">
        <f>第二学期!D88</f>
        <v>14</v>
      </c>
      <c r="I88" s="9" t="str">
        <f>第二学期!C88</f>
        <v>参加元行力行自行车小分队0.5学时；参加元行力行未名湖志愿服务1.5学时；参加35楼门厅管理志愿服务4学时；参加春季运动会志愿服务2学时；担任健身房志愿者6学时；</v>
      </c>
      <c r="J88">
        <f>院外时长!E88</f>
        <v>14</v>
      </c>
      <c r="K88" s="22" t="str">
        <f>院外时长!F88</f>
        <v>北京大学第五届五四青春长跑志愿者补录14学时；</v>
      </c>
    </row>
    <row r="89" customHeight="1" spans="1:11">
      <c r="A89" s="8" t="s">
        <v>98</v>
      </c>
      <c r="B89" s="8">
        <v>2300017786</v>
      </c>
      <c r="C89">
        <f t="shared" si="1"/>
        <v>13</v>
      </c>
      <c r="D89">
        <f>第一学期!D89</f>
        <v>0</v>
      </c>
      <c r="E89" s="9" t="str">
        <f>第一学期!C89</f>
        <v/>
      </c>
      <c r="F89">
        <f>院外时长!C89</f>
        <v>8</v>
      </c>
      <c r="G89" s="22" t="str">
        <f>院外时长!D89</f>
        <v>雏燕领航8学时；</v>
      </c>
      <c r="H89">
        <f>第二学期!D89</f>
        <v>5</v>
      </c>
      <c r="I89" s="9" t="str">
        <f>第二学期!C89</f>
        <v>参加春季运动会志愿服务2学时；担任初夏恣游志愿者2学时；担任校园开放日志愿者1学时；</v>
      </c>
      <c r="J89">
        <f>院外时长!E89</f>
        <v>0</v>
      </c>
      <c r="K89" s="22">
        <f>院外时长!F89</f>
        <v>0</v>
      </c>
    </row>
    <row r="90" customHeight="1" spans="1:11">
      <c r="A90" s="8" t="s">
        <v>99</v>
      </c>
      <c r="B90" s="8">
        <v>2300067703</v>
      </c>
      <c r="C90">
        <f t="shared" si="1"/>
        <v>8</v>
      </c>
      <c r="D90">
        <f>第一学期!D90</f>
        <v>2</v>
      </c>
      <c r="E90" s="9" t="str">
        <f>第一学期!C90</f>
        <v>参加元行力行自行车小分队1学时；参加地下健身房志愿服务活动1学时；</v>
      </c>
      <c r="F90">
        <f>院外时长!C90</f>
        <v>4</v>
      </c>
      <c r="G90" s="22" t="str">
        <f>院外时长!D90</f>
        <v>“领航新燕”返乡社会实践活动4学时；</v>
      </c>
      <c r="H90">
        <f>第二学期!D90</f>
        <v>2</v>
      </c>
      <c r="I90" s="9" t="str">
        <f>第二学期!C90</f>
        <v>参加元行力行自行车小分队2学时；</v>
      </c>
      <c r="J90">
        <f>院外时长!E90</f>
        <v>0</v>
      </c>
      <c r="K90" s="22">
        <f>院外时长!F90</f>
        <v>0</v>
      </c>
    </row>
    <row r="91" customHeight="1" spans="1:11">
      <c r="A91" s="8" t="s">
        <v>100</v>
      </c>
      <c r="B91" s="8">
        <v>2300067714</v>
      </c>
      <c r="C91">
        <f t="shared" si="1"/>
        <v>17</v>
      </c>
      <c r="D91">
        <f>第一学期!D91</f>
        <v>1</v>
      </c>
      <c r="E91" s="9" t="str">
        <f>第一学期!C91</f>
        <v>参加地下健身房志愿服务活动1学时；</v>
      </c>
      <c r="F91">
        <f>院外时长!C91</f>
        <v>0</v>
      </c>
      <c r="G91" s="22">
        <f>院外时长!D91</f>
        <v>0</v>
      </c>
      <c r="H91">
        <f>第二学期!D91</f>
        <v>2</v>
      </c>
      <c r="I91" s="9" t="str">
        <f>第二学期!C91</f>
        <v>参加元行力行自行车小分队1学时；参加35楼门厅管理志愿服务1学时；</v>
      </c>
      <c r="J91">
        <f>院外时长!E91</f>
        <v>14</v>
      </c>
      <c r="K91" s="22" t="str">
        <f>院外时长!F91</f>
        <v>北京大学第五届五四青春长跑志愿者14学时；</v>
      </c>
    </row>
    <row r="92" customHeight="1" spans="1:11">
      <c r="A92" s="8" t="s">
        <v>101</v>
      </c>
      <c r="B92" s="8">
        <v>2300067730</v>
      </c>
      <c r="C92">
        <f t="shared" si="1"/>
        <v>12.5</v>
      </c>
      <c r="D92">
        <f>第一学期!D92</f>
        <v>2</v>
      </c>
      <c r="E92" s="9" t="str">
        <f>第一学期!C92</f>
        <v>参加元行力行自行车小分队0.5学时；参加35楼门厅管理志愿服务0.5学时；参加地下健身房志愿服务活动1学时；</v>
      </c>
      <c r="F92">
        <f>院外时长!C92</f>
        <v>0</v>
      </c>
      <c r="G92" s="22">
        <f>院外时长!D92</f>
        <v>0</v>
      </c>
      <c r="H92">
        <f>第二学期!D92</f>
        <v>10.5</v>
      </c>
      <c r="I92" s="9" t="str">
        <f>第二学期!C92</f>
        <v>参加元行力行自行车小分队4学时；参加35楼门厅管理志愿服务0.5学时；担任健身房志愿者6学时；</v>
      </c>
      <c r="J92">
        <f>院外时长!E92</f>
        <v>0</v>
      </c>
      <c r="K92" s="22">
        <f>院外时长!F92</f>
        <v>0</v>
      </c>
    </row>
    <row r="93" customHeight="1" spans="1:11">
      <c r="A93" s="8" t="s">
        <v>102</v>
      </c>
      <c r="B93" s="8">
        <v>2300017453</v>
      </c>
      <c r="C93">
        <f t="shared" si="1"/>
        <v>10</v>
      </c>
      <c r="D93">
        <f>第一学期!D93</f>
        <v>0</v>
      </c>
      <c r="E93" s="9" t="str">
        <f>第一学期!C93</f>
        <v/>
      </c>
      <c r="F93">
        <f>院外时长!C93</f>
        <v>0</v>
      </c>
      <c r="G93" s="22">
        <f>院外时长!D93</f>
        <v>0</v>
      </c>
      <c r="H93">
        <f>第二学期!D93</f>
        <v>10</v>
      </c>
      <c r="I93" s="9" t="str">
        <f>第二学期!C93</f>
        <v>参加大钊阅览室志愿服务10学时；</v>
      </c>
      <c r="J93">
        <f>院外时长!E93</f>
        <v>0</v>
      </c>
      <c r="K93" s="22">
        <f>院外时长!F93</f>
        <v>0</v>
      </c>
    </row>
    <row r="94" customHeight="1" spans="1:11">
      <c r="A94" s="8" t="s">
        <v>103</v>
      </c>
      <c r="B94" s="8">
        <v>2300067706</v>
      </c>
      <c r="C94">
        <f t="shared" si="1"/>
        <v>24</v>
      </c>
      <c r="D94">
        <f>第一学期!D94</f>
        <v>0.5</v>
      </c>
      <c r="E94" s="9" t="str">
        <f>第一学期!C94</f>
        <v>参加35楼门厅管理志愿服务0.5学时；</v>
      </c>
      <c r="F94">
        <f>院外时长!C94</f>
        <v>0</v>
      </c>
      <c r="G94" s="22">
        <f>院外时长!D94</f>
        <v>0</v>
      </c>
      <c r="H94">
        <f>第二学期!D94</f>
        <v>9.5</v>
      </c>
      <c r="I94" s="9" t="str">
        <f>第二学期!C94</f>
        <v>参加元行力行自行车小分队4学时；参加35楼门厅管理志愿服务2.5学时；参加春季运动会志愿服务2学时；担任校园开放日志愿者1学时；</v>
      </c>
      <c r="J94">
        <f>院外时长!E94</f>
        <v>14</v>
      </c>
      <c r="K94" s="22" t="str">
        <f>院外时长!F94</f>
        <v>五四青春长跑志愿者14学时；</v>
      </c>
    </row>
    <row r="95" customHeight="1" spans="1:11">
      <c r="A95" s="8" t="s">
        <v>104</v>
      </c>
      <c r="B95" s="8">
        <v>2300067727</v>
      </c>
      <c r="C95">
        <f t="shared" si="1"/>
        <v>3</v>
      </c>
      <c r="D95">
        <f>第一学期!D95</f>
        <v>0</v>
      </c>
      <c r="E95" s="9" t="str">
        <f>第一学期!C95</f>
        <v/>
      </c>
      <c r="F95">
        <f>院外时长!C95</f>
        <v>0</v>
      </c>
      <c r="G95" s="22">
        <f>院外时长!D95</f>
        <v>0</v>
      </c>
      <c r="H95">
        <f>第二学期!D95</f>
        <v>3</v>
      </c>
      <c r="I95" s="9" t="str">
        <f>第二学期!C95</f>
        <v>参加元行力行自行车小分队0.5学时；参加35楼门厅管理志愿服务0.5学时；参加春季运动会志愿服务2学时；</v>
      </c>
      <c r="J95">
        <f>院外时长!E95</f>
        <v>0</v>
      </c>
      <c r="K95" s="22">
        <f>院外时长!F95</f>
        <v>0</v>
      </c>
    </row>
    <row r="96" customHeight="1" spans="1:11">
      <c r="A96" s="8" t="s">
        <v>105</v>
      </c>
      <c r="B96" s="8">
        <v>2300067701</v>
      </c>
      <c r="C96">
        <f t="shared" si="1"/>
        <v>28</v>
      </c>
      <c r="D96">
        <f>第一学期!D96</f>
        <v>3</v>
      </c>
      <c r="E96" s="9" t="str">
        <f>第一学期!C96</f>
        <v>参加元行力行自行车小分队2学时；参加35楼门厅管理志愿服务1学时；</v>
      </c>
      <c r="F96">
        <f>院外时长!C96</f>
        <v>0</v>
      </c>
      <c r="G96" s="22">
        <f>院外时长!D96</f>
        <v>0</v>
      </c>
      <c r="H96">
        <f>第二学期!D96</f>
        <v>5</v>
      </c>
      <c r="I96" s="9" t="str">
        <f>第二学期!C96</f>
        <v>参加元行力行自行车小分队1学时；参加35楼门厅管理志愿服务2学时；参加春季运动会志愿服务2学时；</v>
      </c>
      <c r="J96">
        <f>院外时长!E96</f>
        <v>20</v>
      </c>
      <c r="K96" s="22" t="str">
        <f>院外时长!F96</f>
        <v>北京大学第五届五四青春长跑志愿者20学时；</v>
      </c>
    </row>
    <row r="97" customHeight="1" spans="1:11">
      <c r="A97" s="8" t="s">
        <v>106</v>
      </c>
      <c r="B97" s="8">
        <v>2300067719</v>
      </c>
      <c r="C97">
        <f t="shared" si="1"/>
        <v>28</v>
      </c>
      <c r="D97">
        <f>第一学期!D97</f>
        <v>2</v>
      </c>
      <c r="E97" s="9" t="str">
        <f>第一学期!C97</f>
        <v>参加运动会志愿服务2学时；</v>
      </c>
      <c r="F97">
        <f>院外时长!C97</f>
        <v>0</v>
      </c>
      <c r="G97" s="22">
        <f>院外时长!D97</f>
        <v>0</v>
      </c>
      <c r="H97">
        <f>第二学期!D97</f>
        <v>12</v>
      </c>
      <c r="I97" s="9" t="str">
        <f>第二学期!C97</f>
        <v>参加元行力行自行车小分队3.5学时；参加35楼门厅管理志愿服务2.5学时；参加春季运动会志愿服务6学时；</v>
      </c>
      <c r="J97">
        <f>院外时长!E97</f>
        <v>14</v>
      </c>
      <c r="K97" s="22" t="str">
        <f>院外时长!F97</f>
        <v>五四长跑志愿者14学时；</v>
      </c>
    </row>
    <row r="98" customHeight="1" spans="1:11">
      <c r="A98" s="8" t="s">
        <v>107</v>
      </c>
      <c r="B98" s="8">
        <v>2300067708</v>
      </c>
      <c r="C98">
        <f t="shared" si="1"/>
        <v>19</v>
      </c>
      <c r="D98">
        <f>第一学期!D98</f>
        <v>0</v>
      </c>
      <c r="E98" s="9" t="str">
        <f>第一学期!C98</f>
        <v/>
      </c>
      <c r="F98">
        <f>院外时长!C98</f>
        <v>0</v>
      </c>
      <c r="G98" s="22">
        <f>院外时长!D98</f>
        <v>0</v>
      </c>
      <c r="H98">
        <f>第二学期!D98</f>
        <v>19</v>
      </c>
      <c r="I98" s="9" t="str">
        <f>第二学期!C98</f>
        <v>参加元行力行自行车小分队5.5学时；参加元行力行未名湖志愿服务1.5学时；参加35楼门厅管理志愿服务5学时；参加春季运动会志愿服务4学时；担任健身房志愿者3学时；</v>
      </c>
      <c r="J98">
        <f>院外时长!E98</f>
        <v>0</v>
      </c>
      <c r="K98" s="22">
        <f>院外时长!F98</f>
        <v>0</v>
      </c>
    </row>
    <row r="99" customHeight="1" spans="1:11">
      <c r="A99" s="8" t="s">
        <v>108</v>
      </c>
      <c r="B99" s="8">
        <v>2300067729</v>
      </c>
      <c r="C99">
        <f t="shared" si="1"/>
        <v>20.5</v>
      </c>
      <c r="D99">
        <f>第一学期!D99</f>
        <v>1</v>
      </c>
      <c r="E99" s="9" t="str">
        <f>第一学期!C99</f>
        <v>参加元行力行自行车小分队0.5学时；参加35楼门厅管理志愿服务0.5学时；</v>
      </c>
      <c r="F99">
        <f>院外时长!C99</f>
        <v>0</v>
      </c>
      <c r="G99" s="22">
        <f>院外时长!D99</f>
        <v>0</v>
      </c>
      <c r="H99">
        <f>第二学期!D99</f>
        <v>3.5</v>
      </c>
      <c r="I99" s="9" t="str">
        <f>第二学期!C99</f>
        <v>参加元行力行自行车小分队2学时；参加35楼门厅管理志愿服务1.5学时；</v>
      </c>
      <c r="J99">
        <f>院外时长!E99</f>
        <v>16</v>
      </c>
      <c r="K99" s="22" t="str">
        <f>院外时长!F99</f>
        <v>首都高校运动会志愿者16学时；</v>
      </c>
    </row>
    <row r="100" customHeight="1" spans="1:11">
      <c r="A100" s="8" t="s">
        <v>109</v>
      </c>
      <c r="B100" s="8">
        <v>2300067705</v>
      </c>
      <c r="C100">
        <f t="shared" si="1"/>
        <v>31.5</v>
      </c>
      <c r="D100">
        <f>第一学期!D100</f>
        <v>4</v>
      </c>
      <c r="E100" s="9" t="str">
        <f>第一学期!C100</f>
        <v>参加运动会志愿服务2学时；参加地下健身房志愿服务活动2学时；</v>
      </c>
      <c r="F100">
        <f>院外时长!C100</f>
        <v>0</v>
      </c>
      <c r="G100" s="22">
        <f>院外时长!D100</f>
        <v>0</v>
      </c>
      <c r="H100">
        <f>第二学期!D100</f>
        <v>0.5</v>
      </c>
      <c r="I100" s="9" t="str">
        <f>第二学期!C100</f>
        <v>参加元行力行自行车小分队0.5学时；</v>
      </c>
      <c r="J100">
        <f>院外时长!E100</f>
        <v>27</v>
      </c>
      <c r="K100" s="22" t="str">
        <f>院外时长!F100</f>
        <v>北京大学漫画图书馆志愿者27学时；</v>
      </c>
    </row>
    <row r="101" customHeight="1" spans="1:11">
      <c r="A101" s="8" t="s">
        <v>110</v>
      </c>
      <c r="B101" s="8">
        <v>2300067722</v>
      </c>
      <c r="C101">
        <f t="shared" si="1"/>
        <v>22</v>
      </c>
      <c r="D101">
        <f>第一学期!D101</f>
        <v>3</v>
      </c>
      <c r="E101" s="9" t="str">
        <f>第一学期!C101</f>
        <v>参加元行力行自行车小分队2.5学时；参加35楼门厅管理志愿服务0.5学时；</v>
      </c>
      <c r="F101">
        <f>院外时长!C101</f>
        <v>0</v>
      </c>
      <c r="G101" s="22">
        <f>院外时长!D101</f>
        <v>0</v>
      </c>
      <c r="H101">
        <f>第二学期!D101</f>
        <v>19</v>
      </c>
      <c r="I101" s="9" t="str">
        <f>第二学期!C101</f>
        <v>参加元行力行自行车小分队3.5学时；参加元行力行未名湖志愿服务1.5学时；参加35楼门厅管理志愿服务2学时；参加春季运动会志愿服务4学时；担任健身房志愿者8学时；</v>
      </c>
      <c r="J101">
        <f>院外时长!E101</f>
        <v>0</v>
      </c>
      <c r="K101" s="22">
        <f>院外时长!F101</f>
        <v>0</v>
      </c>
    </row>
    <row r="102" customHeight="1" spans="1:11">
      <c r="A102" s="8" t="s">
        <v>111</v>
      </c>
      <c r="B102" s="8">
        <v>2300067716</v>
      </c>
      <c r="C102">
        <f t="shared" si="1"/>
        <v>14.5</v>
      </c>
      <c r="D102">
        <f>第一学期!D102</f>
        <v>3</v>
      </c>
      <c r="E102" s="9" t="str">
        <f>第一学期!C102</f>
        <v>参加元行力行自行车小分队2.5学时；参加35楼门厅管理志愿服务0.5学时；</v>
      </c>
      <c r="F102">
        <f>院外时长!C102</f>
        <v>0</v>
      </c>
      <c r="G102" s="22">
        <f>院外时长!D102</f>
        <v>0</v>
      </c>
      <c r="H102">
        <f>第二学期!D102</f>
        <v>11.5</v>
      </c>
      <c r="I102" s="9" t="str">
        <f>第二学期!C102</f>
        <v>参加元行力行自行车小分队4.5学时；参加35楼门厅管理志愿服务5学时；担任初夏恣游志愿者2学时；</v>
      </c>
      <c r="J102">
        <f>院外时长!E102</f>
        <v>0</v>
      </c>
      <c r="K102" s="22">
        <f>院外时长!F102</f>
        <v>0</v>
      </c>
    </row>
    <row r="103" customHeight="1" spans="1:11">
      <c r="A103" s="8" t="s">
        <v>112</v>
      </c>
      <c r="B103" s="8">
        <v>2300067721</v>
      </c>
      <c r="C103">
        <f t="shared" si="1"/>
        <v>11</v>
      </c>
      <c r="D103">
        <f>第一学期!D103</f>
        <v>2.5</v>
      </c>
      <c r="E103" s="9" t="str">
        <f>第一学期!C103</f>
        <v>参加元行力行自行车小分队2.5学时；</v>
      </c>
      <c r="F103">
        <f>院外时长!C103</f>
        <v>0</v>
      </c>
      <c r="G103" s="22">
        <f>院外时长!D103</f>
        <v>0</v>
      </c>
      <c r="H103">
        <f>第二学期!D103</f>
        <v>8.5</v>
      </c>
      <c r="I103" s="9" t="str">
        <f>第二学期!C103</f>
        <v>参加元行力行自行车小分队5.5学时；担任健身房志愿者3学时；</v>
      </c>
      <c r="J103">
        <f>院外时长!E103</f>
        <v>0</v>
      </c>
      <c r="K103" s="22">
        <f>院外时长!F103</f>
        <v>0</v>
      </c>
    </row>
    <row r="104" customHeight="1" spans="1:11">
      <c r="A104" s="8" t="s">
        <v>113</v>
      </c>
      <c r="B104" s="8">
        <v>2300067724</v>
      </c>
      <c r="C104">
        <f t="shared" si="1"/>
        <v>5.5</v>
      </c>
      <c r="D104">
        <f>第一学期!D104</f>
        <v>2.5</v>
      </c>
      <c r="E104" s="9" t="str">
        <f>第一学期!C104</f>
        <v>参加元行力行自行车小分队1学时；参加35楼门厅管理志愿服务1.5学时；</v>
      </c>
      <c r="F104">
        <f>院外时长!C104</f>
        <v>0</v>
      </c>
      <c r="G104" s="22">
        <f>院外时长!D104</f>
        <v>0</v>
      </c>
      <c r="H104">
        <f>第二学期!D104</f>
        <v>3</v>
      </c>
      <c r="I104" s="9" t="str">
        <f>第二学期!C104</f>
        <v>参加元行力行自行车小分队1学时；参加35楼门厅管理志愿服务1学时；担任健身房志愿者1学时；</v>
      </c>
      <c r="J104">
        <f>院外时长!E104</f>
        <v>0</v>
      </c>
      <c r="K104" s="22">
        <f>院外时长!F104</f>
        <v>0</v>
      </c>
    </row>
    <row r="105" customHeight="1" spans="1:11">
      <c r="A105" s="8" t="s">
        <v>114</v>
      </c>
      <c r="B105" s="8">
        <v>2300067715</v>
      </c>
      <c r="C105">
        <f t="shared" si="1"/>
        <v>29</v>
      </c>
      <c r="D105">
        <f>第一学期!D105</f>
        <v>2</v>
      </c>
      <c r="E105" s="9" t="str">
        <f>第一学期!C105</f>
        <v>参加元行力行自行车小分队1学时；参加35楼门厅管理志愿服务1学时；</v>
      </c>
      <c r="F105">
        <f>院外时长!C105</f>
        <v>0</v>
      </c>
      <c r="G105" s="22">
        <f>院外时长!D105</f>
        <v>0</v>
      </c>
      <c r="H105">
        <f>第二学期!D105</f>
        <v>11</v>
      </c>
      <c r="I105" s="9" t="str">
        <f>第二学期!C105</f>
        <v>参加元行力行自行车小分队5学时；担任健身房志愿者6学时；</v>
      </c>
      <c r="J105">
        <f>院外时长!E105</f>
        <v>16</v>
      </c>
      <c r="K105" s="22" t="str">
        <f>院外时长!F105</f>
        <v>首都高校田径运动会开幕式16学时；</v>
      </c>
    </row>
    <row r="106" customHeight="1" spans="1:11">
      <c r="A106" s="8" t="s">
        <v>115</v>
      </c>
      <c r="B106" s="8">
        <v>2300067723</v>
      </c>
      <c r="C106">
        <f t="shared" si="1"/>
        <v>29.5</v>
      </c>
      <c r="D106">
        <f>第一学期!D106</f>
        <v>2.5</v>
      </c>
      <c r="E106" s="9" t="str">
        <f>第一学期!C106</f>
        <v>参加元行力行自行车小分队1学时；参加35楼门厅管理志愿服务1.5学时；</v>
      </c>
      <c r="F106">
        <f>院外时长!C106</f>
        <v>0</v>
      </c>
      <c r="G106" s="22">
        <f>院外时长!D106</f>
        <v>0</v>
      </c>
      <c r="H106">
        <f>第二学期!D106</f>
        <v>13</v>
      </c>
      <c r="I106" s="9" t="str">
        <f>第二学期!C106</f>
        <v>参加元行力行自行车小分队2学时；参加春季运动会志愿服务2学时；担任健身房志愿者9学时；</v>
      </c>
      <c r="J106">
        <f>院外时长!E106</f>
        <v>14</v>
      </c>
      <c r="K106" s="22" t="str">
        <f>院外时长!F106</f>
        <v>北京大学第五届五四青春长跑志愿者14学时；</v>
      </c>
    </row>
    <row r="107" customHeight="1" spans="1:11">
      <c r="A107" s="8" t="s">
        <v>116</v>
      </c>
      <c r="B107" s="8">
        <v>2300067713</v>
      </c>
      <c r="C107">
        <f t="shared" si="1"/>
        <v>19</v>
      </c>
      <c r="D107">
        <f>第一学期!D107</f>
        <v>0</v>
      </c>
      <c r="E107" s="9" t="str">
        <f>第一学期!C107</f>
        <v/>
      </c>
      <c r="F107">
        <f>院外时长!C107</f>
        <v>0</v>
      </c>
      <c r="G107" s="22">
        <f>院外时长!D107</f>
        <v>0</v>
      </c>
      <c r="H107">
        <f>第二学期!D107</f>
        <v>13</v>
      </c>
      <c r="I107" s="9" t="str">
        <f>第二学期!C107</f>
        <v>参加元行力行自行车小分队2.5学时；参加35楼门厅管理志愿服务4.5学时；参加春季运动会志愿服务2学时；担任初夏恣游志愿者2学时；担任健身房志愿者2学时；</v>
      </c>
      <c r="J107">
        <f>院外时长!E107</f>
        <v>6</v>
      </c>
      <c r="K107" s="22" t="str">
        <f>院外时长!F107</f>
        <v>五四青春长跑领跑员志愿者6学时；</v>
      </c>
    </row>
    <row r="108" customHeight="1" spans="1:11">
      <c r="A108" s="8" t="s">
        <v>117</v>
      </c>
      <c r="B108" s="8">
        <v>2300067717</v>
      </c>
      <c r="C108">
        <f t="shared" si="1"/>
        <v>20</v>
      </c>
      <c r="D108">
        <f>第一学期!D108</f>
        <v>0.5</v>
      </c>
      <c r="E108" s="9" t="str">
        <f>第一学期!C108</f>
        <v>参加元行力行自行车小分队0.5学时；</v>
      </c>
      <c r="F108">
        <f>院外时长!C108</f>
        <v>0</v>
      </c>
      <c r="G108" s="22">
        <f>院外时长!D108</f>
        <v>0</v>
      </c>
      <c r="H108">
        <f>第二学期!D108</f>
        <v>15.5</v>
      </c>
      <c r="I108" s="9" t="str">
        <f>第二学期!C108</f>
        <v>参加元行力行自行车小分队2.5学时；参加元行力行未名湖志愿服务1.5学时；参加35楼门厅管理志愿服务1.5学时；参加春季运动会志愿服务4学时；担任健身房志愿者6学时；</v>
      </c>
      <c r="J108">
        <f>院外时长!E108</f>
        <v>4</v>
      </c>
      <c r="K108" s="22" t="str">
        <f>院外时长!F108</f>
        <v>五四领跑4学时；</v>
      </c>
    </row>
    <row r="109" customHeight="1" spans="1:11">
      <c r="A109" s="8" t="s">
        <v>118</v>
      </c>
      <c r="B109" s="8">
        <v>2300067712</v>
      </c>
      <c r="C109">
        <f t="shared" si="1"/>
        <v>21.5</v>
      </c>
      <c r="D109">
        <f>第一学期!D109</f>
        <v>1.5</v>
      </c>
      <c r="E109" s="9" t="str">
        <f>第一学期!C109</f>
        <v>参加元行力行自行车小分队0.5学时；参加35楼门厅管理志愿服务1学时；</v>
      </c>
      <c r="F109">
        <f>院外时长!C109</f>
        <v>0</v>
      </c>
      <c r="G109" s="22">
        <f>院外时长!D109</f>
        <v>0</v>
      </c>
      <c r="H109">
        <f>第二学期!D109</f>
        <v>6</v>
      </c>
      <c r="I109" s="9" t="str">
        <f>第二学期!C109</f>
        <v>参加元行力行自行车小分队0.5学时；参加35楼门厅管理志愿服务1.5学时；参加春季运动会志愿服务4学时；</v>
      </c>
      <c r="J109">
        <f>院外时长!E109</f>
        <v>14</v>
      </c>
      <c r="K109" s="22" t="str">
        <f>院外时长!F109</f>
        <v>五四长跑志愿者14学时；</v>
      </c>
    </row>
    <row r="110" customHeight="1" spans="1:11">
      <c r="A110" s="8" t="s">
        <v>119</v>
      </c>
      <c r="B110" s="8">
        <v>2300067702</v>
      </c>
      <c r="C110">
        <f t="shared" si="1"/>
        <v>9.5</v>
      </c>
      <c r="D110">
        <f>第一学期!D110</f>
        <v>2.5</v>
      </c>
      <c r="E110" s="9" t="str">
        <f>第一学期!C110</f>
        <v>参加元行力行自行车小分队0.5学时；参加运动会志愿服务2学时；</v>
      </c>
      <c r="F110">
        <f>院外时长!C110</f>
        <v>0</v>
      </c>
      <c r="G110" s="22">
        <f>院外时长!D110</f>
        <v>0</v>
      </c>
      <c r="H110">
        <f>第二学期!D110</f>
        <v>7</v>
      </c>
      <c r="I110" s="9" t="str">
        <f>第二学期!C110</f>
        <v>参加元行力行自行车小分队1学时；参加35楼门厅管理志愿服务1学时；参加春季运动会志愿服务2学时；担任初夏恣游志愿者2学时；担任健身房志愿者1学时；</v>
      </c>
      <c r="J110">
        <f>院外时长!E110</f>
        <v>0</v>
      </c>
      <c r="K110" s="22">
        <f>院外时长!F110</f>
        <v>0</v>
      </c>
    </row>
    <row r="111" customHeight="1" spans="1:11">
      <c r="A111" s="8" t="s">
        <v>120</v>
      </c>
      <c r="B111" s="8">
        <v>2300067709</v>
      </c>
      <c r="C111">
        <f t="shared" si="1"/>
        <v>20</v>
      </c>
      <c r="D111">
        <f>第一学期!D111</f>
        <v>2</v>
      </c>
      <c r="E111" s="9" t="str">
        <f>第一学期!C111</f>
        <v>参加元行力行自行车小分队1学时；参加35楼门厅管理志愿服务1学时；</v>
      </c>
      <c r="F111">
        <f>院外时长!C111</f>
        <v>0</v>
      </c>
      <c r="G111" s="22">
        <f>院外时长!D111</f>
        <v>0</v>
      </c>
      <c r="H111">
        <f>第二学期!D111</f>
        <v>4</v>
      </c>
      <c r="I111" s="9" t="str">
        <f>第二学期!C111</f>
        <v>参加春季运动会志愿服务2学时；担任健身房志愿者2学时；</v>
      </c>
      <c r="J111">
        <f>院外时长!E111</f>
        <v>14</v>
      </c>
      <c r="K111" s="22" t="str">
        <f>院外时长!F111</f>
        <v>五四青年跑14学时；</v>
      </c>
    </row>
    <row r="112" customHeight="1" spans="1:11">
      <c r="A112" s="8" t="s">
        <v>121</v>
      </c>
      <c r="B112" s="8">
        <v>2300067726</v>
      </c>
      <c r="C112">
        <f t="shared" si="1"/>
        <v>18.5</v>
      </c>
      <c r="D112">
        <f>第一学期!D112</f>
        <v>0</v>
      </c>
      <c r="E112" s="9" t="str">
        <f>第一学期!C112</f>
        <v/>
      </c>
      <c r="F112">
        <f>院外时长!C112</f>
        <v>0</v>
      </c>
      <c r="G112" s="22">
        <f>院外时长!D112</f>
        <v>0</v>
      </c>
      <c r="H112">
        <f>第二学期!D112</f>
        <v>4.5</v>
      </c>
      <c r="I112" s="9" t="str">
        <f>第二学期!C112</f>
        <v>参加35楼门厅管理志愿服务0.5学时；担任初夏恣游志愿者2学时；担任健身房志愿者2学时；</v>
      </c>
      <c r="J112">
        <f>院外时长!E112</f>
        <v>14</v>
      </c>
      <c r="K112" s="22" t="str">
        <f>院外时长!F112</f>
        <v>北京大学第五届五四青春长跑14学时；</v>
      </c>
    </row>
    <row r="113" customHeight="1" spans="1:11">
      <c r="A113" s="8" t="s">
        <v>122</v>
      </c>
      <c r="B113" s="8">
        <v>2300067704</v>
      </c>
      <c r="C113">
        <f t="shared" si="1"/>
        <v>17.5</v>
      </c>
      <c r="D113">
        <f>第一学期!D113</f>
        <v>8</v>
      </c>
      <c r="E113" s="9" t="str">
        <f>第一学期!C113</f>
        <v>参加元行力行自行车小分队3学时；参加元行力行未名湖志愿服务1.5学时；参加35楼门厅管理志愿服务1.5学时；参加地下健身房志愿服务活动2学时；</v>
      </c>
      <c r="F113">
        <f>院外时长!C113</f>
        <v>0</v>
      </c>
      <c r="G113" s="22">
        <f>院外时长!D113</f>
        <v>0</v>
      </c>
      <c r="H113">
        <f>第二学期!D113</f>
        <v>9.5</v>
      </c>
      <c r="I113" s="9" t="str">
        <f>第二学期!C113</f>
        <v>参加元行力行自行车小分队3.5学时；参加春季运动会志愿服务4学时；担任健身房志愿者2学时；</v>
      </c>
      <c r="J113">
        <f>院外时长!E113</f>
        <v>0</v>
      </c>
      <c r="K113" s="22">
        <f>院外时长!F113</f>
        <v>0</v>
      </c>
    </row>
    <row r="114" customHeight="1" spans="1:11">
      <c r="A114" s="8" t="s">
        <v>123</v>
      </c>
      <c r="B114" s="8">
        <v>2300067718</v>
      </c>
      <c r="C114">
        <f t="shared" si="1"/>
        <v>18.5</v>
      </c>
      <c r="D114">
        <f>第一学期!D114</f>
        <v>3</v>
      </c>
      <c r="E114" s="9" t="str">
        <f>第一学期!C114</f>
        <v>参加元行力行自行车小分队1.5学时；参加35楼门厅管理志愿服务1.5学时；</v>
      </c>
      <c r="F114">
        <f>院外时长!C114</f>
        <v>0</v>
      </c>
      <c r="G114" s="22">
        <f>院外时长!D114</f>
        <v>0</v>
      </c>
      <c r="H114">
        <f>第二学期!D114</f>
        <v>15.5</v>
      </c>
      <c r="I114" s="9" t="str">
        <f>第二学期!C114</f>
        <v>参加元行力行自行车小分队3.5学时；参加元行力行未名湖志愿服务1.5学时；参加35楼门厅管理志愿服务0.5学时；参加春季运动会志愿服务4学时；担任健身房志愿者6学时；</v>
      </c>
      <c r="J114">
        <f>院外时长!E114</f>
        <v>0</v>
      </c>
      <c r="K114" s="22">
        <f>院外时长!F114</f>
        <v>0</v>
      </c>
    </row>
    <row r="115" customHeight="1" spans="1:11">
      <c r="A115" s="8" t="s">
        <v>124</v>
      </c>
      <c r="B115" s="8">
        <v>2300067725</v>
      </c>
      <c r="C115">
        <f t="shared" si="1"/>
        <v>27.5</v>
      </c>
      <c r="D115">
        <f>第一学期!D115</f>
        <v>0</v>
      </c>
      <c r="E115" s="9" t="str">
        <f>第一学期!C115</f>
        <v/>
      </c>
      <c r="F115">
        <f>院外时长!C115</f>
        <v>0</v>
      </c>
      <c r="G115" s="22">
        <f>院外时长!D115</f>
        <v>0</v>
      </c>
      <c r="H115">
        <f>第二学期!D115</f>
        <v>13.5</v>
      </c>
      <c r="I115" s="9" t="str">
        <f>第二学期!C115</f>
        <v>参加元行力行自行车小分队5.5学时；参加元行力行未名湖志愿服务1.5学时；参加35楼门厅管理志愿服务3.5学时；参加春季运动会志愿服务2学时；担任健身房志愿者1学时；</v>
      </c>
      <c r="J115">
        <f>院外时长!E115</f>
        <v>14</v>
      </c>
      <c r="K115" s="22" t="str">
        <f>院外时长!F115</f>
        <v>五四青春长跑14学时；</v>
      </c>
    </row>
    <row r="116" customHeight="1" spans="1:11">
      <c r="A116" s="8" t="s">
        <v>125</v>
      </c>
      <c r="B116" s="8">
        <v>2300017412</v>
      </c>
      <c r="C116">
        <f t="shared" si="1"/>
        <v>12</v>
      </c>
      <c r="D116">
        <f>第一学期!D116</f>
        <v>4</v>
      </c>
      <c r="E116" s="9" t="str">
        <f>第一学期!C116</f>
        <v>参加北京动物园志愿服务4学时；</v>
      </c>
      <c r="F116">
        <f>院外时长!C116</f>
        <v>4</v>
      </c>
      <c r="G116" s="22" t="str">
        <f>院外时长!D116</f>
        <v>北京大学2024领航新燕返乡社会实践活动4学时；</v>
      </c>
      <c r="H116">
        <f>第二学期!D116</f>
        <v>0</v>
      </c>
      <c r="I116" s="9" t="str">
        <f>第二学期!C116</f>
        <v/>
      </c>
      <c r="J116">
        <f>院外时长!E116</f>
        <v>4</v>
      </c>
      <c r="K116" s="22" t="str">
        <f>院外时长!F116</f>
        <v>2024北京动物园一日志愿服务4学时；</v>
      </c>
    </row>
    <row r="117" customHeight="1" spans="1:11">
      <c r="A117" s="8" t="s">
        <v>126</v>
      </c>
      <c r="B117" s="8">
        <v>2300067728</v>
      </c>
      <c r="C117">
        <f t="shared" si="1"/>
        <v>5.5</v>
      </c>
      <c r="D117">
        <f>第一学期!D117</f>
        <v>3.5</v>
      </c>
      <c r="E117" s="9" t="str">
        <f>第一学期!C117</f>
        <v>参加元行力行自行车小分队1学时；参加35楼门厅管理志愿服务1.5学时；参加地下健身房志愿服务活动1学时；</v>
      </c>
      <c r="F117">
        <f>院外时长!C117</f>
        <v>0</v>
      </c>
      <c r="G117" s="22">
        <f>院外时长!D117</f>
        <v>0</v>
      </c>
      <c r="H117">
        <f>第二学期!D117</f>
        <v>2</v>
      </c>
      <c r="I117" s="9" t="str">
        <f>第二学期!C117</f>
        <v>参加元行力行自行车小分队2学时；</v>
      </c>
      <c r="J117">
        <f>院外时长!E117</f>
        <v>0</v>
      </c>
      <c r="K117" s="22">
        <f>院外时长!F117</f>
        <v>0</v>
      </c>
    </row>
    <row r="118" customHeight="1" spans="1:11">
      <c r="A118" s="8" t="s">
        <v>127</v>
      </c>
      <c r="B118" s="8">
        <v>2300067711</v>
      </c>
      <c r="C118">
        <f t="shared" si="1"/>
        <v>28</v>
      </c>
      <c r="D118">
        <f>第一学期!D118</f>
        <v>2</v>
      </c>
      <c r="E118" s="9" t="str">
        <f>第一学期!C118</f>
        <v>参加元行力行自行车小分队1.5学时；参加35楼门厅管理志愿服务0.5学时；</v>
      </c>
      <c r="F118">
        <f>院外时长!C118</f>
        <v>0</v>
      </c>
      <c r="G118" s="22">
        <f>院外时长!D118</f>
        <v>0</v>
      </c>
      <c r="H118">
        <f>第二学期!D118</f>
        <v>12</v>
      </c>
      <c r="I118" s="9" t="str">
        <f>第二学期!C118</f>
        <v>参加元行力行自行车小分队1.5学时；参加35楼门厅管理志愿服务1.5学时；参加春季运动会志愿服务8学时；担任健身房志愿者1学时；</v>
      </c>
      <c r="J118">
        <f>院外时长!E118</f>
        <v>14</v>
      </c>
      <c r="K118" s="22" t="str">
        <f>院外时长!F118</f>
        <v>五四青春长跑14学时；</v>
      </c>
    </row>
    <row r="119" customHeight="1" spans="1:11">
      <c r="A119" s="8" t="s">
        <v>128</v>
      </c>
      <c r="B119" s="8">
        <v>2300017843</v>
      </c>
      <c r="C119">
        <f t="shared" si="1"/>
        <v>21</v>
      </c>
      <c r="D119">
        <f>第一学期!D119</f>
        <v>0</v>
      </c>
      <c r="E119" s="9" t="str">
        <f>第一学期!C119</f>
        <v/>
      </c>
      <c r="F119">
        <f>院外时长!C119</f>
        <v>0</v>
      </c>
      <c r="G119" s="22">
        <f>院外时长!D119</f>
        <v>0</v>
      </c>
      <c r="H119">
        <f>第二学期!D119</f>
        <v>21</v>
      </c>
      <c r="I119" s="9" t="str">
        <f>第二学期!C119</f>
        <v>参加元行力行自行车小分队6学时；参加大钊阅览室志愿服务14学时；参加35楼门厅管理志愿服务1学时；</v>
      </c>
      <c r="J119">
        <f>院外时长!E119</f>
        <v>0</v>
      </c>
      <c r="K119" s="22">
        <f>院外时长!F119</f>
        <v>0</v>
      </c>
    </row>
    <row r="120" customHeight="1" spans="1:11">
      <c r="A120" s="8" t="s">
        <v>129</v>
      </c>
      <c r="B120" s="8">
        <v>2300017744</v>
      </c>
      <c r="C120">
        <f t="shared" si="1"/>
        <v>37</v>
      </c>
      <c r="D120">
        <f>第一学期!D120</f>
        <v>35</v>
      </c>
      <c r="E120" s="9" t="str">
        <f>第一学期!C120</f>
        <v>参加北京动物园志愿服务4学时；参加35楼门厅管理志愿服务1学时；参加元气咖啡厅志愿服务30学时；</v>
      </c>
      <c r="F120">
        <f>院外时长!C120</f>
        <v>0</v>
      </c>
      <c r="G120" s="22">
        <f>院外时长!D120</f>
        <v>0</v>
      </c>
      <c r="H120">
        <f>第二学期!D120</f>
        <v>2</v>
      </c>
      <c r="I120" s="9" t="str">
        <f>第二学期!C120</f>
        <v>参加春季运动会志愿服务2学时；</v>
      </c>
      <c r="J120">
        <f>院外时长!E120</f>
        <v>0</v>
      </c>
      <c r="K120" s="22">
        <f>院外时长!F120</f>
        <v>0</v>
      </c>
    </row>
    <row r="121" customHeight="1" spans="1:11">
      <c r="A121" s="8" t="s">
        <v>130</v>
      </c>
      <c r="B121" s="8">
        <v>2300017405</v>
      </c>
      <c r="C121">
        <f t="shared" si="1"/>
        <v>30</v>
      </c>
      <c r="D121">
        <f>第一学期!D121</f>
        <v>0</v>
      </c>
      <c r="E121" s="9" t="str">
        <f>第一学期!C121</f>
        <v/>
      </c>
      <c r="F121">
        <f>院外时长!C121</f>
        <v>6</v>
      </c>
      <c r="G121" s="22" t="str">
        <f>院外时长!D121</f>
        <v>“领航新燕”返乡社会实践活动4学时；北锋小组赛计时员2学时</v>
      </c>
      <c r="H121">
        <f>第二学期!D121</f>
        <v>7</v>
      </c>
      <c r="I121" s="9" t="str">
        <f>第二学期!C121</f>
        <v>参加元行力行自行车小分队1学时；参加元行力行未名湖志愿服务3学时；担任初夏恣游志愿者2学时；担任校园开放日志愿者1学时；</v>
      </c>
      <c r="J121">
        <f>院外时长!E121</f>
        <v>17</v>
      </c>
      <c r="K121" s="22" t="str">
        <f>院外时长!F121</f>
        <v>尺素心友4学时；北大之锋辩论赛志愿者5学时；北京大学2024高招志愿者8学时；</v>
      </c>
    </row>
    <row r="122" customHeight="1" spans="1:11">
      <c r="A122" s="8" t="s">
        <v>131</v>
      </c>
      <c r="B122" s="8">
        <v>2300017751</v>
      </c>
      <c r="C122">
        <f t="shared" si="1"/>
        <v>90</v>
      </c>
      <c r="D122">
        <f>第一学期!D122</f>
        <v>0</v>
      </c>
      <c r="E122" s="9" t="str">
        <f>第一学期!C122</f>
        <v/>
      </c>
      <c r="F122">
        <f>院外时长!C122</f>
        <v>90</v>
      </c>
      <c r="G122" s="22" t="str">
        <f>院外时长!D122</f>
        <v>甫智方舟公益实践项目90学时；</v>
      </c>
      <c r="H122">
        <f>第二学期!D122</f>
        <v>0</v>
      </c>
      <c r="I122" s="9" t="str">
        <f>第二学期!C122</f>
        <v/>
      </c>
      <c r="J122">
        <f>院外时长!E122</f>
        <v>0</v>
      </c>
      <c r="K122" s="22">
        <f>院外时长!F122</f>
        <v>0</v>
      </c>
    </row>
    <row r="123" customHeight="1" spans="1:11">
      <c r="A123" s="8" t="s">
        <v>132</v>
      </c>
      <c r="B123" s="8">
        <v>2300017410</v>
      </c>
      <c r="C123">
        <f t="shared" si="1"/>
        <v>17</v>
      </c>
      <c r="D123">
        <f>第一学期!D123</f>
        <v>0</v>
      </c>
      <c r="E123" s="9" t="str">
        <f>第一学期!C123</f>
        <v/>
      </c>
      <c r="F123">
        <f>院外时长!C123</f>
        <v>7</v>
      </c>
      <c r="G123" s="22" t="str">
        <f>院外时长!D123</f>
        <v>北大猫协日常喂猫3学时；招生宣传4学时</v>
      </c>
      <c r="H123">
        <f>第二学期!D123</f>
        <v>0</v>
      </c>
      <c r="I123" s="9" t="str">
        <f>第二学期!C123</f>
        <v/>
      </c>
      <c r="J123">
        <f>院外时长!E123</f>
        <v>10</v>
      </c>
      <c r="K123" s="22" t="str">
        <f>院外时长!F123</f>
        <v>青少年活动4学时；青少年活动6学时</v>
      </c>
    </row>
    <row r="124" customHeight="1" spans="1:11">
      <c r="A124" s="8" t="s">
        <v>133</v>
      </c>
      <c r="B124" s="8">
        <v>2200017760</v>
      </c>
      <c r="C124">
        <f t="shared" si="1"/>
        <v>24.5</v>
      </c>
      <c r="D124">
        <f>第一学期!D124</f>
        <v>1</v>
      </c>
      <c r="E124" s="9" t="str">
        <f>第一学期!C124</f>
        <v>参加元行力行自行车小分队1学时；</v>
      </c>
      <c r="F124">
        <f>院外时长!C124</f>
        <v>0</v>
      </c>
      <c r="G124" s="22">
        <f>院外时长!D124</f>
        <v>0</v>
      </c>
      <c r="H124">
        <f>第二学期!D124</f>
        <v>23.5</v>
      </c>
      <c r="I124" s="9" t="str">
        <f>第二学期!C124</f>
        <v>参加元行力行自行车小分队11.5学时；参加元行力行未名湖志愿服务6学时；担任迎新志愿者4学时；担任初夏恣游志愿者2学时；</v>
      </c>
      <c r="J124">
        <f>院外时长!E124</f>
        <v>0</v>
      </c>
      <c r="K124" s="22">
        <f>院外时长!F124</f>
        <v>0</v>
      </c>
    </row>
    <row r="125" customHeight="1" spans="1:11">
      <c r="A125" s="8" t="s">
        <v>134</v>
      </c>
      <c r="B125" s="8">
        <v>2300017811</v>
      </c>
      <c r="C125">
        <f t="shared" si="1"/>
        <v>16.5</v>
      </c>
      <c r="D125">
        <f>第一学期!D125</f>
        <v>12.5</v>
      </c>
      <c r="E125" s="9" t="str">
        <f>第一学期!C125</f>
        <v>参加元行力行自行车小分队4学时；参加北京动物园志愿服务4学时；参加35楼门厅管理志愿服务2.5学时；参加运动会志愿服务2学时；</v>
      </c>
      <c r="F125">
        <f>院外时长!C125</f>
        <v>4</v>
      </c>
      <c r="G125" s="22" t="str">
        <f>院外时长!D125</f>
        <v>十一数院中文联合校园讲解志愿者4学时；</v>
      </c>
      <c r="H125">
        <f>第二学期!D125</f>
        <v>0</v>
      </c>
      <c r="I125" s="9" t="str">
        <f>第二学期!C125</f>
        <v/>
      </c>
      <c r="J125">
        <f>院外时长!E125</f>
        <v>0</v>
      </c>
      <c r="K125" s="22">
        <f>院外时长!F125</f>
        <v>0</v>
      </c>
    </row>
    <row r="126" customHeight="1" spans="1:11">
      <c r="A126" s="8" t="s">
        <v>135</v>
      </c>
      <c r="B126" s="8">
        <v>2300017448</v>
      </c>
      <c r="C126">
        <f t="shared" si="1"/>
        <v>15.5</v>
      </c>
      <c r="D126">
        <f>第一学期!D126</f>
        <v>3</v>
      </c>
      <c r="E126" s="9" t="str">
        <f>第一学期!C126</f>
        <v>参加35楼门厅管理志愿服务3学时；</v>
      </c>
      <c r="F126">
        <f>院外时长!C126</f>
        <v>3</v>
      </c>
      <c r="G126" s="22" t="str">
        <f>院外时长!D126</f>
        <v>北大猫协关爱流浪猫3学时；</v>
      </c>
      <c r="H126">
        <f>第二学期!D126</f>
        <v>9.5</v>
      </c>
      <c r="I126" s="9" t="str">
        <f>第二学期!C126</f>
        <v>参加元行力行自行车小分队6学时；参加35楼门厅管理志愿服务3.5学时；</v>
      </c>
      <c r="J126">
        <f>院外时长!E126</f>
        <v>0</v>
      </c>
      <c r="K126" s="22">
        <f>院外时长!F126</f>
        <v>0</v>
      </c>
    </row>
    <row r="127" customHeight="1" spans="1:11">
      <c r="A127" s="8" t="s">
        <v>136</v>
      </c>
      <c r="B127" s="8">
        <v>2300017794</v>
      </c>
      <c r="C127">
        <f t="shared" si="1"/>
        <v>17</v>
      </c>
      <c r="D127">
        <f>第一学期!D127</f>
        <v>2.5</v>
      </c>
      <c r="E127" s="9" t="str">
        <f>第一学期!C127</f>
        <v>参加元行力行未名湖志愿服务1.5学时；参加35楼门厅管理志愿服务1学时；</v>
      </c>
      <c r="F127">
        <f>院外时长!C127</f>
        <v>4</v>
      </c>
      <c r="G127" s="22" t="str">
        <f>院外时长!D127</f>
        <v>2024年“领航新燕”返乡社会实践活动4学时；</v>
      </c>
      <c r="H127">
        <f>第二学期!D127</f>
        <v>4.5</v>
      </c>
      <c r="I127" s="9" t="str">
        <f>第二学期!C127</f>
        <v>参加北京动物园志愿服务4学时；参加35楼门厅管理志愿服务0.5学时；</v>
      </c>
      <c r="J127">
        <f>院外时长!E127</f>
        <v>6</v>
      </c>
      <c r="K127" s="22" t="str">
        <f>院外时长!F127</f>
        <v>2024春图书馆志愿服务第一期6学时；</v>
      </c>
    </row>
    <row r="128" customHeight="1" spans="1:11">
      <c r="A128" s="8" t="s">
        <v>137</v>
      </c>
      <c r="B128" s="8">
        <v>2100017703</v>
      </c>
      <c r="C128">
        <f t="shared" si="1"/>
        <v>1.5</v>
      </c>
      <c r="D128">
        <f>第一学期!D128</f>
        <v>1.5</v>
      </c>
      <c r="E128" s="9" t="str">
        <f>第一学期!C128</f>
        <v>参加元行力行自行车小分队1.5学时；</v>
      </c>
      <c r="F128">
        <f>院外时长!C128</f>
        <v>0</v>
      </c>
      <c r="G128" s="22">
        <f>院外时长!D128</f>
        <v>0</v>
      </c>
      <c r="H128">
        <f>第二学期!D128</f>
        <v>0</v>
      </c>
      <c r="I128" s="9" t="str">
        <f>第二学期!C128</f>
        <v/>
      </c>
      <c r="J128">
        <f>院外时长!E128</f>
        <v>0</v>
      </c>
      <c r="K128" s="22">
        <f>院外时长!F128</f>
        <v>0</v>
      </c>
    </row>
    <row r="129" customHeight="1" spans="1:11">
      <c r="A129" s="8" t="s">
        <v>138</v>
      </c>
      <c r="B129" s="8">
        <v>2300017471</v>
      </c>
      <c r="C129">
        <f t="shared" si="1"/>
        <v>28</v>
      </c>
      <c r="D129">
        <f>第一学期!D129</f>
        <v>20</v>
      </c>
      <c r="E129" s="9" t="str">
        <f>第一学期!C129</f>
        <v>参加元行传薪系列志愿服务8学时；参加元培书房志愿服务活动12学时；</v>
      </c>
      <c r="F129">
        <f>院外时长!C129</f>
        <v>4</v>
      </c>
      <c r="G129" s="22" t="str">
        <f>院外时长!D129</f>
        <v>北京大学2024年领航新燕返乡社会实践活动4学时；</v>
      </c>
      <c r="H129">
        <f>第二学期!D129</f>
        <v>4</v>
      </c>
      <c r="I129" s="9" t="str">
        <f>第二学期!C129</f>
        <v>参加北京动物园志愿服务4学时；</v>
      </c>
      <c r="J129">
        <f>院外时长!E129</f>
        <v>0</v>
      </c>
      <c r="K129" s="22">
        <f>院外时长!F129</f>
        <v>0</v>
      </c>
    </row>
    <row r="130" customHeight="1" spans="1:11">
      <c r="A130" s="8" t="s">
        <v>139</v>
      </c>
      <c r="B130" s="8">
        <v>2300017467</v>
      </c>
      <c r="C130">
        <f t="shared" si="1"/>
        <v>41.25</v>
      </c>
      <c r="D130">
        <f>第一学期!D130</f>
        <v>32.5</v>
      </c>
      <c r="E130" s="9" t="str">
        <f>第一学期!C130</f>
        <v>参加元行传薪系列志愿服务4学时；参加35楼门厅管理志愿服务0.5学时；参加一二九后勤组2学时；参加元培书房志愿服务活动26学时；</v>
      </c>
      <c r="F130">
        <f>院外时长!C130</f>
        <v>0</v>
      </c>
      <c r="G130" s="22">
        <f>院外时长!D130</f>
        <v>0</v>
      </c>
      <c r="H130">
        <f>第二学期!D130</f>
        <v>8.75</v>
      </c>
      <c r="I130" s="9" t="str">
        <f>第二学期!C130</f>
        <v>参加元行力行未名湖志愿服务1.5学时；担任迎新志愿者5.25学时；担任初夏恣游志愿者2学时；</v>
      </c>
      <c r="J130">
        <f>院外时长!E130</f>
        <v>0</v>
      </c>
      <c r="K130" s="22">
        <f>院外时长!F130</f>
        <v>0</v>
      </c>
    </row>
    <row r="131" customHeight="1" spans="1:11">
      <c r="A131" s="8" t="s">
        <v>140</v>
      </c>
      <c r="B131" s="8">
        <v>2300017780</v>
      </c>
      <c r="C131">
        <f t="shared" ref="C131:C194" si="2">D131+F131+H131+J131</f>
        <v>25</v>
      </c>
      <c r="D131">
        <f>第一学期!D131</f>
        <v>3</v>
      </c>
      <c r="E131" s="9" t="str">
        <f>第一学期!C131</f>
        <v>参加新年晚会志愿活动3学时；</v>
      </c>
      <c r="F131">
        <f>院外时长!C131</f>
        <v>6</v>
      </c>
      <c r="G131" s="22" t="str">
        <f>院外时长!D131</f>
        <v>2023秋图书馆志愿服务2学时；生命科学学院挑战班组织筹备工作4学时；</v>
      </c>
      <c r="H131">
        <f>第二学期!D131</f>
        <v>2</v>
      </c>
      <c r="I131" s="9" t="str">
        <f>第二学期!C131</f>
        <v>担任迎新志愿者2学时；</v>
      </c>
      <c r="J131">
        <f>院外时长!E131</f>
        <v>14</v>
      </c>
      <c r="K131" s="22" t="str">
        <f>院外时长!F131</f>
        <v>2024春图书馆志愿服务第一期6学时；北京大学-熨斗九年一贯制学校书信交流活动8学时；</v>
      </c>
    </row>
    <row r="132" customHeight="1" spans="1:11">
      <c r="A132" s="8" t="s">
        <v>141</v>
      </c>
      <c r="B132" s="8">
        <v>2300017461</v>
      </c>
      <c r="C132">
        <f t="shared" si="2"/>
        <v>21.5</v>
      </c>
      <c r="D132">
        <f>第一学期!D132</f>
        <v>12</v>
      </c>
      <c r="E132" s="9" t="str">
        <f>第一学期!C132</f>
        <v>参加元行力行自行车小分队2学时；参加北京动物园志愿服务5学时；参加元行传薪系列志愿服务3.5学时；参加35楼门厅管理志愿服务1.5学时；</v>
      </c>
      <c r="F132">
        <f>院外时长!C132</f>
        <v>8</v>
      </c>
      <c r="G132" s="22" t="str">
        <f>院外时长!D132</f>
        <v>校园“角色体验卡”第二期校园换岗志愿服务活动（2023.11.19）4学时；北京大学2024年领航新燕返乡社会实践活动4学时；</v>
      </c>
      <c r="H132">
        <f>第二学期!D132</f>
        <v>1.5</v>
      </c>
      <c r="I132" s="9" t="str">
        <f>第二学期!C132</f>
        <v>参加元行力行未名湖志愿服务1.5学时；</v>
      </c>
      <c r="J132">
        <f>院外时长!E132</f>
        <v>0</v>
      </c>
      <c r="K132" s="22">
        <f>院外时长!F132</f>
        <v>0</v>
      </c>
    </row>
    <row r="133" customHeight="1" spans="1:11">
      <c r="A133" s="8" t="s">
        <v>142</v>
      </c>
      <c r="B133" s="8">
        <v>2300017712</v>
      </c>
      <c r="C133">
        <f t="shared" si="2"/>
        <v>20.5</v>
      </c>
      <c r="D133">
        <f>第一学期!D133</f>
        <v>4.5</v>
      </c>
      <c r="E133" s="9" t="str">
        <f>第一学期!C133</f>
        <v>参加党员先锋服务队4.5学时；</v>
      </c>
      <c r="F133">
        <f>院外时长!C133</f>
        <v>12</v>
      </c>
      <c r="G133" s="22" t="str">
        <f>院外时长!D133</f>
        <v>北京大学生物标本馆志愿服务12学时；</v>
      </c>
      <c r="H133">
        <f>第二学期!D133</f>
        <v>4</v>
      </c>
      <c r="I133" s="9" t="str">
        <f>第二学期!C133</f>
        <v>参加元行力行自行车小分队1学时；参加北京动物园志愿服务3学时；</v>
      </c>
      <c r="J133">
        <f>院外时长!E133</f>
        <v>0</v>
      </c>
      <c r="K133" s="22">
        <f>院外时长!F133</f>
        <v>0</v>
      </c>
    </row>
    <row r="134" customHeight="1" spans="1:11">
      <c r="A134" s="8" t="s">
        <v>143</v>
      </c>
      <c r="B134" s="8">
        <v>2300017789</v>
      </c>
      <c r="C134">
        <f t="shared" si="2"/>
        <v>22</v>
      </c>
      <c r="D134">
        <f>第一学期!D134</f>
        <v>0</v>
      </c>
      <c r="E134" s="9" t="str">
        <f>第一学期!C134</f>
        <v/>
      </c>
      <c r="F134">
        <f>院外时长!C134</f>
        <v>16</v>
      </c>
      <c r="G134" s="22" t="str">
        <f>院外时长!D134</f>
        <v>2023—2024年度北京大学“拉卡拉杯”剧星风采大赛初赛6学时；2024春季学期学生服务总队志愿活动6学时；北京大学2024年领航新燕返乡社会实践活动4学时</v>
      </c>
      <c r="H134">
        <f>第二学期!D134</f>
        <v>6</v>
      </c>
      <c r="I134" s="9" t="str">
        <f>第二学期!C134</f>
        <v>参加北京动物园志愿服务4学时；参加春季运动会志愿服务2学时；</v>
      </c>
      <c r="J134">
        <f>院外时长!E134</f>
        <v>0</v>
      </c>
      <c r="K134" s="22">
        <f>院外时长!F134</f>
        <v>0</v>
      </c>
    </row>
    <row r="135" customHeight="1" spans="1:11">
      <c r="A135" s="8" t="s">
        <v>144</v>
      </c>
      <c r="B135" s="8">
        <v>2200017714</v>
      </c>
      <c r="C135">
        <f t="shared" si="2"/>
        <v>18</v>
      </c>
      <c r="D135">
        <f>第一学期!D135</f>
        <v>18</v>
      </c>
      <c r="E135" s="9" t="str">
        <f>第一学期!C135</f>
        <v>参加元行力行自行车小分队1学时；参加地下健身房志愿服务活动17学时；</v>
      </c>
      <c r="F135">
        <f>院外时长!C135</f>
        <v>0</v>
      </c>
      <c r="G135" s="22">
        <f>院外时长!D135</f>
        <v>0</v>
      </c>
      <c r="H135">
        <f>第二学期!D135</f>
        <v>0</v>
      </c>
      <c r="I135" s="9" t="str">
        <f>第二学期!C135</f>
        <v/>
      </c>
      <c r="J135">
        <f>院外时长!E135</f>
        <v>0</v>
      </c>
      <c r="K135" s="22">
        <f>院外时长!F135</f>
        <v>0</v>
      </c>
    </row>
    <row r="136" customHeight="1" spans="1:11">
      <c r="A136" s="8" t="s">
        <v>145</v>
      </c>
      <c r="B136" s="8">
        <v>2300017810</v>
      </c>
      <c r="C136">
        <f t="shared" si="2"/>
        <v>17</v>
      </c>
      <c r="D136">
        <f>第一学期!D136</f>
        <v>8</v>
      </c>
      <c r="E136" s="9" t="str">
        <f>第一学期!C136</f>
        <v>参加北京动物园志愿服务4学时；参加35楼门厅管理志愿服务3学时；参加元培书房志愿服务活动1学时；</v>
      </c>
      <c r="F136">
        <f>院外时长!C136</f>
        <v>5</v>
      </c>
      <c r="G136" s="22" t="str">
        <f>院外时长!D136</f>
        <v>2023秋季学期10月 北大猫协日常部2学时；2023秋季学期11月 北大猫协日常部2学时；2023秋季学期12月 北大猫协日常部1学时；</v>
      </c>
      <c r="H136">
        <f>第二学期!D136</f>
        <v>2</v>
      </c>
      <c r="I136" s="9" t="str">
        <f>第二学期!C136</f>
        <v>参加元行力行未名湖志愿服务1.5学时；参加35楼门厅管理志愿服务0.5学时；</v>
      </c>
      <c r="J136">
        <f>院外时长!E136</f>
        <v>2</v>
      </c>
      <c r="K136" s="22" t="str">
        <f>院外时长!F136</f>
        <v>猫协日常部喂猫2学时；</v>
      </c>
    </row>
    <row r="137" customHeight="1" spans="1:11">
      <c r="A137" s="8" t="s">
        <v>146</v>
      </c>
      <c r="B137" s="8">
        <v>2300017806</v>
      </c>
      <c r="C137">
        <f t="shared" si="2"/>
        <v>26</v>
      </c>
      <c r="D137">
        <f>第一学期!D137</f>
        <v>0</v>
      </c>
      <c r="E137" s="9" t="str">
        <f>第一学期!C137</f>
        <v/>
      </c>
      <c r="F137">
        <f>院外时长!C137</f>
        <v>2</v>
      </c>
      <c r="G137" s="22" t="str">
        <f>院外时长!D137</f>
        <v>招生宣讲2学时；</v>
      </c>
      <c r="H137">
        <f>第二学期!D137</f>
        <v>4</v>
      </c>
      <c r="I137" s="9" t="str">
        <f>第二学期!C137</f>
        <v>参加北京动物园志愿服务4学时；</v>
      </c>
      <c r="J137">
        <f>院外时长!E137</f>
        <v>20</v>
      </c>
      <c r="K137" s="22" t="str">
        <f>院外时长!F137</f>
        <v>山东省东营市招生20学时；</v>
      </c>
    </row>
    <row r="138" customHeight="1" spans="1:11">
      <c r="A138" s="8" t="s">
        <v>147</v>
      </c>
      <c r="B138" s="8">
        <v>2300017750</v>
      </c>
      <c r="C138">
        <f t="shared" si="2"/>
        <v>29.5</v>
      </c>
      <c r="D138">
        <f>第一学期!D138</f>
        <v>26</v>
      </c>
      <c r="E138" s="9" t="str">
        <f>第一学期!C138</f>
        <v>参加北京动物园志愿服务4学时；参加运动会志愿服务2学时；参加元气咖啡厅志愿服务20学时；</v>
      </c>
      <c r="F138">
        <f>院外时长!C138</f>
        <v>0</v>
      </c>
      <c r="G138" s="22">
        <f>院外时长!D138</f>
        <v>0</v>
      </c>
      <c r="H138">
        <f>第二学期!D138</f>
        <v>3.5</v>
      </c>
      <c r="I138" s="9" t="str">
        <f>第二学期!C138</f>
        <v>担任迎新志愿者3.5学时；</v>
      </c>
      <c r="J138">
        <f>院外时长!E138</f>
        <v>0</v>
      </c>
      <c r="K138" s="22">
        <f>院外时长!F138</f>
        <v>0</v>
      </c>
    </row>
    <row r="139" customHeight="1" spans="1:11">
      <c r="A139" s="8" t="s">
        <v>148</v>
      </c>
      <c r="B139" s="8">
        <v>2300017777</v>
      </c>
      <c r="C139">
        <f t="shared" si="2"/>
        <v>17.5</v>
      </c>
      <c r="D139">
        <f>第一学期!D139</f>
        <v>8</v>
      </c>
      <c r="E139" s="9" t="str">
        <f>第一学期!C139</f>
        <v>参加一二九后勤组6学时；参加运动会志愿服务2学时；</v>
      </c>
      <c r="F139">
        <f>院外时长!C139</f>
        <v>4</v>
      </c>
      <c r="G139" s="22" t="str">
        <f>院外时长!D139</f>
        <v>北京大学2024年领航新燕返乡社会实践活动4学时；</v>
      </c>
      <c r="H139">
        <f>第二学期!D139</f>
        <v>5.5</v>
      </c>
      <c r="I139" s="9" t="str">
        <f>第二学期!C139</f>
        <v>参加元行力行未名湖志愿服务1.5学时；参加春季运动会志愿服务4学时；</v>
      </c>
      <c r="J139">
        <f>院外时长!E139</f>
        <v>0</v>
      </c>
      <c r="K139" s="22">
        <f>院外时长!F139</f>
        <v>0</v>
      </c>
    </row>
    <row r="140" customHeight="1" spans="1:11">
      <c r="A140" s="8" t="s">
        <v>149</v>
      </c>
      <c r="B140" s="8">
        <v>2300017798</v>
      </c>
      <c r="C140">
        <f t="shared" si="2"/>
        <v>21</v>
      </c>
      <c r="D140">
        <f>第一学期!D140</f>
        <v>0</v>
      </c>
      <c r="E140" s="9" t="str">
        <f>第一学期!C140</f>
        <v/>
      </c>
      <c r="F140">
        <f>院外时长!C140</f>
        <v>0</v>
      </c>
      <c r="G140" s="22">
        <f>院外时长!D140</f>
        <v>0</v>
      </c>
      <c r="H140">
        <f>第二学期!D140</f>
        <v>3</v>
      </c>
      <c r="I140" s="9" t="str">
        <f>第二学期!C140</f>
        <v>参加元行力行自行车小分队3学时；</v>
      </c>
      <c r="J140">
        <f>院外时长!E140</f>
        <v>18</v>
      </c>
      <c r="K140" s="22" t="str">
        <f>院外时长!F140</f>
        <v>兖州博物馆志愿讲解员4学时；商场志愿引导6学时；兖州惠民养护院志愿服务4学时；北京大学2024年领航新燕返乡社会实践活动4学时；</v>
      </c>
    </row>
    <row r="141" customHeight="1" spans="1:11">
      <c r="A141" s="8" t="s">
        <v>150</v>
      </c>
      <c r="B141" s="8">
        <v>2300017733</v>
      </c>
      <c r="C141">
        <f t="shared" si="2"/>
        <v>22.5</v>
      </c>
      <c r="D141">
        <f>第一学期!D141</f>
        <v>3</v>
      </c>
      <c r="E141" s="9" t="str">
        <f>第一学期!C141</f>
        <v>参加新年晚会志愿活动3学时；</v>
      </c>
      <c r="F141">
        <f>院外时长!C141</f>
        <v>4</v>
      </c>
      <c r="G141" s="22" t="str">
        <f>院外时长!D141</f>
        <v>北京大学2024年领航新燕返乡社会实践活动4学时；</v>
      </c>
      <c r="H141">
        <f>第二学期!D141</f>
        <v>7.5</v>
      </c>
      <c r="I141" s="9" t="str">
        <f>第二学期!C141</f>
        <v>参加元行力行自行车小分队7.5学时；</v>
      </c>
      <c r="J141">
        <f>院外时长!E141</f>
        <v>8</v>
      </c>
      <c r="K141" s="22" t="str">
        <f>院外时长!F141</f>
        <v>北京大学2024年暑期河北省招生志愿者8学时；</v>
      </c>
    </row>
    <row r="142" customHeight="1" spans="1:11">
      <c r="A142" s="8" t="s">
        <v>151</v>
      </c>
      <c r="B142" s="8">
        <v>2300017757</v>
      </c>
      <c r="C142">
        <f t="shared" si="2"/>
        <v>16</v>
      </c>
      <c r="D142">
        <f>第一学期!D142</f>
        <v>0</v>
      </c>
      <c r="E142" s="9" t="str">
        <f>第一学期!C142</f>
        <v/>
      </c>
      <c r="F142">
        <f>院外时长!C142</f>
        <v>8</v>
      </c>
      <c r="G142" s="22" t="str">
        <f>院外时长!D142</f>
        <v>返乡宣讲4学时；猫协喂猫4学时；</v>
      </c>
      <c r="H142">
        <f>第二学期!D142</f>
        <v>0</v>
      </c>
      <c r="I142" s="9" t="str">
        <f>第二学期!C142</f>
        <v/>
      </c>
      <c r="J142">
        <f>院外时长!E142</f>
        <v>8</v>
      </c>
      <c r="K142" s="22" t="str">
        <f>院外时长!F142</f>
        <v>高考出分后在北京组参加招生工作8学时；</v>
      </c>
    </row>
    <row r="143" customHeight="1" spans="1:11">
      <c r="A143" s="8" t="s">
        <v>152</v>
      </c>
      <c r="B143" s="8">
        <v>2300017804</v>
      </c>
      <c r="C143">
        <f t="shared" si="2"/>
        <v>27.5</v>
      </c>
      <c r="D143">
        <f>第一学期!D143</f>
        <v>0.5</v>
      </c>
      <c r="E143" s="9" t="str">
        <f>第一学期!C143</f>
        <v>参加元行力行自行车小分队0.5学时；</v>
      </c>
      <c r="F143">
        <f>院外时长!C143</f>
        <v>13</v>
      </c>
      <c r="G143" s="22" t="str">
        <f>院外时长!D143</f>
        <v>电影文化节2学时；初锋新生辩论赛5学时；剧星复赛6学时；</v>
      </c>
      <c r="H143">
        <f>第二学期!D143</f>
        <v>2</v>
      </c>
      <c r="I143" s="9" t="str">
        <f>第二学期!C143</f>
        <v>参加春季运动会志愿服务2学时；</v>
      </c>
      <c r="J143">
        <f>院外时长!E143</f>
        <v>12</v>
      </c>
      <c r="K143" s="22" t="str">
        <f>院外时长!F143</f>
        <v>与你相“寓”圆明园宿舍参访活动5学时；十佳歌手学时；</v>
      </c>
    </row>
    <row r="144" customHeight="1" spans="1:11">
      <c r="A144" s="8" t="s">
        <v>153</v>
      </c>
      <c r="B144" s="8">
        <v>2300017446</v>
      </c>
      <c r="C144">
        <f t="shared" si="2"/>
        <v>23.5</v>
      </c>
      <c r="D144">
        <f>第一学期!D144</f>
        <v>17.5</v>
      </c>
      <c r="E144" s="9" t="str">
        <f>第一学期!C144</f>
        <v>参加元行力行自行车小分队1学时；参加北京动物园志愿服务4学时；参加35楼门厅管理志愿服务2.5学时；参加一二九后勤组6.5学时；参加运动会志愿服务2学时；参加党员先锋服务队0.5学时；参加爱在卅五楼活动1学时；</v>
      </c>
      <c r="F144">
        <f>院外时长!C144</f>
        <v>0</v>
      </c>
      <c r="G144" s="22">
        <f>院外时长!D144</f>
        <v>0</v>
      </c>
      <c r="H144">
        <f>第二学期!D144</f>
        <v>6</v>
      </c>
      <c r="I144" s="9" t="str">
        <f>第二学期!C144</f>
        <v>参加春季运动会志愿服务4学时；担任迎新志愿者2学时；</v>
      </c>
      <c r="J144">
        <f>院外时长!E144</f>
        <v>0</v>
      </c>
      <c r="K144" s="22">
        <f>院外时长!F144</f>
        <v>0</v>
      </c>
    </row>
    <row r="145" customHeight="1" spans="1:11">
      <c r="A145" s="8" t="s">
        <v>154</v>
      </c>
      <c r="B145" s="8">
        <v>2300017826</v>
      </c>
      <c r="C145">
        <f t="shared" si="2"/>
        <v>26.5</v>
      </c>
      <c r="D145">
        <f>第一学期!D145</f>
        <v>9</v>
      </c>
      <c r="E145" s="9" t="str">
        <f>第一学期!C145</f>
        <v>参加北京动物园志愿服务4学时；参加党员先锋服务队2学时；参加新年晚会志愿活动3学时；</v>
      </c>
      <c r="F145">
        <f>院外时长!C145</f>
        <v>5</v>
      </c>
      <c r="G145" s="22" t="str">
        <f>院外时长!D145</f>
        <v>世界艾滋病日 燕园科普活动3学时；硕士生统考志愿服务2学时；</v>
      </c>
      <c r="H145">
        <f>第二学期!D145</f>
        <v>12.5</v>
      </c>
      <c r="I145" s="9" t="str">
        <f>第二学期!C145</f>
        <v>参加元行力行自行车小分队4.5学时；参加大钊阅览室志愿服务8学时；</v>
      </c>
      <c r="J145">
        <f>院外时长!E145</f>
        <v>0</v>
      </c>
      <c r="K145" s="22">
        <f>院外时长!F145</f>
        <v>0</v>
      </c>
    </row>
    <row r="146" customHeight="1" spans="1:11">
      <c r="A146" s="8" t="s">
        <v>155</v>
      </c>
      <c r="B146" s="8">
        <v>2300017742</v>
      </c>
      <c r="C146">
        <f t="shared" si="2"/>
        <v>19</v>
      </c>
      <c r="D146">
        <f>第一学期!D146</f>
        <v>0</v>
      </c>
      <c r="E146" s="9" t="str">
        <f>第一学期!C146</f>
        <v/>
      </c>
      <c r="F146">
        <f>院外时长!C146</f>
        <v>0</v>
      </c>
      <c r="G146" s="22">
        <f>院外时长!D146</f>
        <v>0</v>
      </c>
      <c r="H146">
        <f>第二学期!D146</f>
        <v>10.5</v>
      </c>
      <c r="I146" s="9" t="str">
        <f>第二学期!C146</f>
        <v>参加元行力行自行车小分队7.5学时；参加春季运动会志愿服务2学时；担任校园开放日志愿者1学时；</v>
      </c>
      <c r="J146">
        <f>院外时长!E146</f>
        <v>8.5</v>
      </c>
      <c r="K146" s="22" t="str">
        <f>院外时长!F146</f>
        <v>北京大学物理学院水火箭比赛6学时；2024年物理文化节2.5学时</v>
      </c>
    </row>
    <row r="147" customHeight="1" spans="1:11">
      <c r="A147" s="8" t="s">
        <v>156</v>
      </c>
      <c r="B147" s="8">
        <v>2300017472</v>
      </c>
      <c r="C147">
        <f t="shared" si="2"/>
        <v>71.5</v>
      </c>
      <c r="D147">
        <f>第一学期!D147</f>
        <v>7.5</v>
      </c>
      <c r="E147" s="9" t="str">
        <f>第一学期!C147</f>
        <v>参加北京动物园志愿服务4学时；参加元行传薪系列志愿服务3.5学时；</v>
      </c>
      <c r="F147">
        <f>院外时长!C147</f>
        <v>3</v>
      </c>
      <c r="G147" s="22" t="str">
        <f>院外时长!D147</f>
        <v>爱心社助残部守望星空志愿服务3学时；</v>
      </c>
      <c r="H147">
        <f>第二学期!D147</f>
        <v>1</v>
      </c>
      <c r="I147" s="9" t="str">
        <f>第二学期!C147</f>
        <v>担任校园开放日志愿者1学时；</v>
      </c>
      <c r="J147">
        <f>院外时长!E147</f>
        <v>60</v>
      </c>
      <c r="K147" s="22" t="str">
        <f>院外时长!F147</f>
        <v>AIMUN志愿者60学时；</v>
      </c>
    </row>
    <row r="148" customHeight="1" spans="1:11">
      <c r="A148" s="8" t="s">
        <v>157</v>
      </c>
      <c r="B148" s="8">
        <v>2300017795</v>
      </c>
      <c r="C148">
        <f t="shared" si="2"/>
        <v>13.5</v>
      </c>
      <c r="D148">
        <f>第一学期!D148</f>
        <v>0</v>
      </c>
      <c r="E148" s="9" t="str">
        <f>第一学期!C148</f>
        <v/>
      </c>
      <c r="F148">
        <f>院外时长!C148</f>
        <v>0</v>
      </c>
      <c r="G148" s="22">
        <f>院外时长!D148</f>
        <v>0</v>
      </c>
      <c r="H148">
        <f>第二学期!D148</f>
        <v>13.5</v>
      </c>
      <c r="I148" s="9" t="str">
        <f>第二学期!C148</f>
        <v>参加元行力行自行车小分队5学时；参加元行力行未名湖志愿服务4.5学时；参加北京动物园志愿服务4学时；</v>
      </c>
      <c r="J148">
        <f>院外时长!E148</f>
        <v>0</v>
      </c>
      <c r="K148" s="22">
        <f>院外时长!F148</f>
        <v>0</v>
      </c>
    </row>
    <row r="149" customHeight="1" spans="1:11">
      <c r="A149" s="8" t="s">
        <v>158</v>
      </c>
      <c r="B149" s="8">
        <v>2300017802</v>
      </c>
      <c r="C149">
        <f t="shared" si="2"/>
        <v>25</v>
      </c>
      <c r="D149">
        <f>第一学期!D149</f>
        <v>2</v>
      </c>
      <c r="E149" s="9" t="str">
        <f>第一学期!C149</f>
        <v>参加运动会志愿服务2学时；</v>
      </c>
      <c r="F149">
        <f>院外时长!C149</f>
        <v>0</v>
      </c>
      <c r="G149" s="22">
        <f>院外时长!D149</f>
        <v>0</v>
      </c>
      <c r="H149">
        <f>第二学期!D149</f>
        <v>5</v>
      </c>
      <c r="I149" s="9" t="str">
        <f>第二学期!C149</f>
        <v>参加北京动物园志愿服务5学时；</v>
      </c>
      <c r="J149">
        <f>院外时长!E149</f>
        <v>18</v>
      </c>
      <c r="K149" s="22" t="str">
        <f>院外时长!F149</f>
        <v>本科生毕业典礼5.5学时；元培学院毕业典礼志愿服务4.5学时；北京大学2024年高招志愿服务8学时；</v>
      </c>
    </row>
    <row r="150" customHeight="1" spans="1:11">
      <c r="A150" s="8" t="s">
        <v>159</v>
      </c>
      <c r="B150" s="8">
        <v>2300017791</v>
      </c>
      <c r="C150">
        <f t="shared" si="2"/>
        <v>16.5</v>
      </c>
      <c r="D150">
        <f>第一学期!D150</f>
        <v>5.5</v>
      </c>
      <c r="E150" s="9" t="str">
        <f>第一学期!C150</f>
        <v>参加元行力行未名湖志愿服务1.5学时；参加北京动物园志愿服务4学时；</v>
      </c>
      <c r="F150">
        <f>院外时长!C150</f>
        <v>0</v>
      </c>
      <c r="G150" s="22">
        <f>院外时长!D150</f>
        <v>0</v>
      </c>
      <c r="H150">
        <f>第二学期!D150</f>
        <v>7</v>
      </c>
      <c r="I150" s="9" t="str">
        <f>第二学期!C150</f>
        <v>参加元行力行未名湖志愿服务3学时；参加北京动物园志愿服务4学时；</v>
      </c>
      <c r="J150">
        <f>院外时长!E150</f>
        <v>4</v>
      </c>
      <c r="K150" s="22" t="str">
        <f>院外时长!F150</f>
        <v>2024春图书馆志愿服务第二期4学时；</v>
      </c>
    </row>
    <row r="151" customHeight="1" spans="1:11">
      <c r="A151" s="8" t="s">
        <v>160</v>
      </c>
      <c r="B151" s="8">
        <v>2300017477</v>
      </c>
      <c r="C151">
        <f t="shared" si="2"/>
        <v>16.5</v>
      </c>
      <c r="D151">
        <f>第一学期!D151</f>
        <v>0.5</v>
      </c>
      <c r="E151" s="9" t="str">
        <f>第一学期!C151</f>
        <v>参加35楼门厅管理志愿服务0.5学时；</v>
      </c>
      <c r="F151">
        <f>院外时长!C151</f>
        <v>16</v>
      </c>
      <c r="G151" s="22" t="str">
        <f>院外时长!D151</f>
        <v>烛光共读3学时；“友伴我行”书信交流活动13学时；</v>
      </c>
      <c r="H151">
        <f>第二学期!D151</f>
        <v>0</v>
      </c>
      <c r="I151" s="9" t="str">
        <f>第二学期!C151</f>
        <v/>
      </c>
      <c r="J151">
        <f>院外时长!E151</f>
        <v>0</v>
      </c>
      <c r="K151" s="22">
        <f>院外时长!F151</f>
        <v>0</v>
      </c>
    </row>
    <row r="152" customHeight="1" spans="1:11">
      <c r="A152" s="8" t="s">
        <v>161</v>
      </c>
      <c r="B152" s="8">
        <v>2300017815</v>
      </c>
      <c r="C152">
        <f t="shared" si="2"/>
        <v>30</v>
      </c>
      <c r="D152">
        <f>第一学期!D152</f>
        <v>0</v>
      </c>
      <c r="E152" s="9" t="str">
        <f>第一学期!C152</f>
        <v/>
      </c>
      <c r="F152">
        <f>院外时长!C152</f>
        <v>30</v>
      </c>
      <c r="G152" s="22" t="str">
        <f>院外时长!D152</f>
        <v>漫画图书馆志愿者30学时；</v>
      </c>
      <c r="H152">
        <f>第二学期!D152</f>
        <v>0</v>
      </c>
      <c r="I152" s="9" t="str">
        <f>第二学期!C152</f>
        <v/>
      </c>
      <c r="J152">
        <f>院外时长!E152</f>
        <v>0</v>
      </c>
      <c r="K152" s="22">
        <f>院外时长!F152</f>
        <v>0</v>
      </c>
    </row>
    <row r="153" customHeight="1" spans="1:11">
      <c r="A153" s="8" t="s">
        <v>162</v>
      </c>
      <c r="B153" s="8">
        <v>2300017787</v>
      </c>
      <c r="C153">
        <f t="shared" si="2"/>
        <v>16.5</v>
      </c>
      <c r="D153">
        <f>第一学期!D153</f>
        <v>0</v>
      </c>
      <c r="E153" s="9" t="str">
        <f>第一学期!C153</f>
        <v/>
      </c>
      <c r="F153">
        <f>院外时长!C153</f>
        <v>4</v>
      </c>
      <c r="G153" s="22" t="str">
        <f>院外时长!D153</f>
        <v>返校宣讲4学时；</v>
      </c>
      <c r="H153">
        <f>第二学期!D153</f>
        <v>12.5</v>
      </c>
      <c r="I153" s="9" t="str">
        <f>第二学期!C153</f>
        <v>参加元行力行自行车小分队4学时；参加元行力行未名湖志愿服务3学时；参加北京动物园志愿服务4学时；参加35楼门厅管理志愿服务1.5学时；</v>
      </c>
      <c r="J153">
        <f>院外时长!E153</f>
        <v>0</v>
      </c>
      <c r="K153" s="22">
        <f>院外时长!F153</f>
        <v>0</v>
      </c>
    </row>
    <row r="154" customHeight="1" spans="1:11">
      <c r="A154" s="8" t="s">
        <v>163</v>
      </c>
      <c r="B154" s="8">
        <v>2300017827</v>
      </c>
      <c r="C154">
        <f t="shared" si="2"/>
        <v>17.5</v>
      </c>
      <c r="D154">
        <f>第一学期!D154</f>
        <v>4</v>
      </c>
      <c r="E154" s="9" t="str">
        <f>第一学期!C154</f>
        <v>参加北京动物园志愿服务4学时；</v>
      </c>
      <c r="F154">
        <f>院外时长!C154</f>
        <v>13.5</v>
      </c>
      <c r="G154" s="22" t="str">
        <f>院外时长!D154</f>
        <v>志愿者大会10学时；硕士生统考志愿服务2学时；扫雪志愿活动1.5学时</v>
      </c>
      <c r="H154">
        <f>第二学期!D154</f>
        <v>0</v>
      </c>
      <c r="I154" s="9" t="str">
        <f>第二学期!C154</f>
        <v/>
      </c>
      <c r="J154">
        <f>院外时长!E154</f>
        <v>0</v>
      </c>
      <c r="K154" s="22">
        <f>院外时长!F154</f>
        <v>0</v>
      </c>
    </row>
    <row r="155" customHeight="1" spans="1:11">
      <c r="A155" s="8" t="s">
        <v>164</v>
      </c>
      <c r="B155" s="8">
        <v>2200017467</v>
      </c>
      <c r="C155">
        <f t="shared" si="2"/>
        <v>3</v>
      </c>
      <c r="D155">
        <f>第一学期!D155</f>
        <v>3</v>
      </c>
      <c r="E155" s="9" t="str">
        <f>第一学期!C155</f>
        <v>参加新年晚会志愿活动3学时；</v>
      </c>
      <c r="F155">
        <f>院外时长!C155</f>
        <v>0</v>
      </c>
      <c r="G155" s="22">
        <f>院外时长!D155</f>
        <v>0</v>
      </c>
      <c r="H155">
        <f>第二学期!D155</f>
        <v>0</v>
      </c>
      <c r="I155" s="9" t="str">
        <f>第二学期!C155</f>
        <v/>
      </c>
      <c r="J155">
        <f>院外时长!E155</f>
        <v>0</v>
      </c>
      <c r="K155" s="22">
        <f>院外时长!F155</f>
        <v>0</v>
      </c>
    </row>
    <row r="156" customHeight="1" spans="1:11">
      <c r="A156" s="8" t="s">
        <v>165</v>
      </c>
      <c r="B156" s="8">
        <v>2300017469</v>
      </c>
      <c r="C156">
        <f t="shared" si="2"/>
        <v>24</v>
      </c>
      <c r="D156">
        <f>第一学期!D156</f>
        <v>0</v>
      </c>
      <c r="E156" s="9" t="str">
        <f>第一学期!C156</f>
        <v/>
      </c>
      <c r="F156">
        <f>院外时长!C156</f>
        <v>8</v>
      </c>
      <c r="G156" s="22" t="str">
        <f>院外时长!D156</f>
        <v>护老周4学时；入户陪伴4学时；</v>
      </c>
      <c r="H156">
        <f>第二学期!D156</f>
        <v>0</v>
      </c>
      <c r="I156" s="9" t="str">
        <f>第二学期!C156</f>
        <v/>
      </c>
      <c r="J156">
        <f>院外时长!E156</f>
        <v>16</v>
      </c>
      <c r="K156" s="22" t="str">
        <f>院外时长!F156</f>
        <v>帮老人拿药4学时；爱心社人生回忆录活动4学时；爱心社入户陪伴4学时；老年体验活动4学时；</v>
      </c>
    </row>
    <row r="157" customHeight="1" spans="1:11">
      <c r="A157" s="8" t="s">
        <v>166</v>
      </c>
      <c r="B157" s="8">
        <v>2300017844</v>
      </c>
      <c r="C157">
        <f t="shared" si="2"/>
        <v>26</v>
      </c>
      <c r="D157">
        <f>第一学期!D157</f>
        <v>6</v>
      </c>
      <c r="E157" s="9" t="str">
        <f>第一学期!C157</f>
        <v>参加元行力行自行车小分队0.5学时；参加35楼门厅管理志愿服务0.5学时；参加运动会志愿服务2学时；参加新年晚会志愿活动3学时；</v>
      </c>
      <c r="F157">
        <f>院外时长!C157</f>
        <v>0</v>
      </c>
      <c r="G157" s="22">
        <f>院外时长!D157</f>
        <v>0</v>
      </c>
      <c r="H157">
        <f>第二学期!D157</f>
        <v>10</v>
      </c>
      <c r="I157" s="9" t="str">
        <f>第二学期!C157</f>
        <v>参加北京动物园志愿服务4学时；担任迎新志愿者6学时；</v>
      </c>
      <c r="J157">
        <f>院外时长!E157</f>
        <v>10</v>
      </c>
      <c r="K157" s="22" t="str">
        <f>院外时长!F157</f>
        <v>春季学期校运会10学时；</v>
      </c>
    </row>
    <row r="158" customHeight="1" spans="1:11">
      <c r="A158" s="8" t="s">
        <v>167</v>
      </c>
      <c r="B158" s="8">
        <v>2200017730</v>
      </c>
      <c r="C158">
        <f t="shared" si="2"/>
        <v>22</v>
      </c>
      <c r="D158">
        <f>第一学期!D158</f>
        <v>0</v>
      </c>
      <c r="E158" s="9" t="str">
        <f>第一学期!C158</f>
        <v/>
      </c>
      <c r="F158">
        <f>院外时长!C158</f>
        <v>15</v>
      </c>
      <c r="G158" s="22" t="str">
        <f>院外时长!D158</f>
        <v>北京大学新生杯15学时；</v>
      </c>
      <c r="H158">
        <f>第二学期!D158</f>
        <v>7</v>
      </c>
      <c r="I158" s="9" t="str">
        <f>第二学期!C158</f>
        <v>参加元行力行自行车小分队4学时；担任迎新志愿者3学时；</v>
      </c>
      <c r="J158">
        <f>院外时长!E158</f>
        <v>0</v>
      </c>
      <c r="K158" s="22">
        <f>院外时长!F158</f>
        <v>0</v>
      </c>
    </row>
    <row r="159" customHeight="1" spans="1:11">
      <c r="A159" s="8" t="s">
        <v>168</v>
      </c>
      <c r="B159" s="8">
        <v>2300017818</v>
      </c>
      <c r="C159">
        <f t="shared" si="2"/>
        <v>19.5</v>
      </c>
      <c r="D159">
        <f>第一学期!D159</f>
        <v>4</v>
      </c>
      <c r="E159" s="9" t="str">
        <f>第一学期!C159</f>
        <v>参加北京动物园志愿服务4学时；</v>
      </c>
      <c r="F159">
        <f>院外时长!C159</f>
        <v>4</v>
      </c>
      <c r="G159" s="22" t="str">
        <f>院外时长!D159</f>
        <v>北京大学2024年领航新燕返乡社会实践活动4学时；</v>
      </c>
      <c r="H159">
        <f>第二学期!D159</f>
        <v>11.5</v>
      </c>
      <c r="I159" s="9" t="str">
        <f>第二学期!C159</f>
        <v>参加元行力行自行车小分队8.5学时；参加元行力行未名湖志愿服务3学时；</v>
      </c>
      <c r="J159">
        <f>院外时长!E159</f>
        <v>0</v>
      </c>
      <c r="K159" s="22">
        <f>院外时长!F159</f>
        <v>0</v>
      </c>
    </row>
    <row r="160" customHeight="1" spans="1:11">
      <c r="A160" s="8" t="s">
        <v>169</v>
      </c>
      <c r="B160" s="8">
        <v>2300017854</v>
      </c>
      <c r="C160">
        <f t="shared" si="2"/>
        <v>19.5</v>
      </c>
      <c r="D160">
        <f>第一学期!D160</f>
        <v>1.5</v>
      </c>
      <c r="E160" s="9" t="str">
        <f>第一学期!C160</f>
        <v>参加元行力行未名湖志愿服务1.5学时；</v>
      </c>
      <c r="F160">
        <f>院外时长!C160</f>
        <v>4</v>
      </c>
      <c r="G160" s="22" t="str">
        <f>院外时长!D160</f>
        <v>返乡宣讲4学时；</v>
      </c>
      <c r="H160">
        <f>第二学期!D160</f>
        <v>0</v>
      </c>
      <c r="I160" s="9" t="str">
        <f>第二学期!C160</f>
        <v/>
      </c>
      <c r="J160">
        <f>院外时长!E160</f>
        <v>14</v>
      </c>
      <c r="K160" s="22" t="str">
        <f>院外时长!F160</f>
        <v>北京大学-熨斗九年制学校书信交流活动8学时；2024春图书馆志愿服务第一期6学时；</v>
      </c>
    </row>
    <row r="161" customHeight="1" spans="1:11">
      <c r="A161" s="8" t="s">
        <v>170</v>
      </c>
      <c r="B161" s="8">
        <v>2300017790</v>
      </c>
      <c r="C161">
        <f t="shared" si="2"/>
        <v>8</v>
      </c>
      <c r="D161">
        <f>第一学期!D161</f>
        <v>8</v>
      </c>
      <c r="E161" s="9" t="str">
        <f>第一学期!C161</f>
        <v>参加运动会志愿服务2学时；参加党员先锋服务队5学时；参加爱在卅五楼活动1学时；</v>
      </c>
      <c r="F161">
        <f>院外时长!C161</f>
        <v>0</v>
      </c>
      <c r="G161" s="22">
        <f>院外时长!D161</f>
        <v>0</v>
      </c>
      <c r="H161">
        <f>第二学期!D161</f>
        <v>0</v>
      </c>
      <c r="I161" s="9" t="str">
        <f>第二学期!C161</f>
        <v/>
      </c>
      <c r="J161">
        <f>院外时长!E161</f>
        <v>0</v>
      </c>
      <c r="K161" s="22">
        <f>院外时长!F161</f>
        <v>0</v>
      </c>
    </row>
    <row r="162" customHeight="1" spans="1:11">
      <c r="A162" s="8" t="s">
        <v>171</v>
      </c>
      <c r="B162" s="8">
        <v>2300017468</v>
      </c>
      <c r="C162">
        <f t="shared" si="2"/>
        <v>18</v>
      </c>
      <c r="D162">
        <f>第一学期!D162</f>
        <v>10</v>
      </c>
      <c r="E162" s="9" t="str">
        <f>第一学期!C162</f>
        <v>参加北京动物园志愿服务4学时；参加一二九后勤组4学时；参加爱在卅五楼活动2学时；</v>
      </c>
      <c r="F162">
        <f>院外时长!C162</f>
        <v>3</v>
      </c>
      <c r="G162" s="22" t="str">
        <f>院外时长!D162</f>
        <v>“世界艾滋病日”燕园科普活动志愿服务3学时；</v>
      </c>
      <c r="H162">
        <f>第二学期!D162</f>
        <v>5</v>
      </c>
      <c r="I162" s="9" t="str">
        <f>第二学期!C162</f>
        <v>参加元行传薪系列志愿服务5学时；</v>
      </c>
      <c r="J162">
        <f>院外时长!E162</f>
        <v>0</v>
      </c>
      <c r="K162" s="22">
        <f>院外时长!F162</f>
        <v>0</v>
      </c>
    </row>
    <row r="163" customHeight="1" spans="1:11">
      <c r="A163" s="8" t="s">
        <v>172</v>
      </c>
      <c r="B163" s="8">
        <v>2300017800</v>
      </c>
      <c r="C163">
        <f t="shared" si="2"/>
        <v>23</v>
      </c>
      <c r="D163">
        <f>第一学期!D163</f>
        <v>7.5</v>
      </c>
      <c r="E163" s="9" t="str">
        <f>第一学期!C163</f>
        <v>参加元行力行未名湖志愿服务3学时；参加元行传薪系列志愿服务4.5学时；</v>
      </c>
      <c r="F163">
        <f>院外时长!C163</f>
        <v>6</v>
      </c>
      <c r="G163" s="22" t="str">
        <f>院外时长!D163</f>
        <v>尺素心友与解忧6学时</v>
      </c>
      <c r="H163">
        <f>第二学期!D163</f>
        <v>1.5</v>
      </c>
      <c r="I163" s="9" t="str">
        <f>第二学期!C163</f>
        <v>参加元行力行未名湖志愿服务1.5学时；</v>
      </c>
      <c r="J163">
        <f>院外时长!E163</f>
        <v>8</v>
      </c>
      <c r="K163" s="22" t="str">
        <f>院外时长!F163</f>
        <v>尺素心友与解忧8学时；</v>
      </c>
    </row>
    <row r="164" customHeight="1" spans="1:11">
      <c r="A164" s="8" t="s">
        <v>173</v>
      </c>
      <c r="B164" s="8">
        <v>2200017814</v>
      </c>
      <c r="C164">
        <f t="shared" si="2"/>
        <v>0</v>
      </c>
      <c r="D164">
        <f>第一学期!D164</f>
        <v>0</v>
      </c>
      <c r="E164" s="9" t="str">
        <f>第一学期!C164</f>
        <v/>
      </c>
      <c r="F164">
        <f>院外时长!C164</f>
        <v>0</v>
      </c>
      <c r="G164" s="22">
        <f>院外时长!D164</f>
        <v>0</v>
      </c>
      <c r="H164">
        <f>第二学期!D164</f>
        <v>0</v>
      </c>
      <c r="I164" s="9" t="str">
        <f>第二学期!C164</f>
        <v/>
      </c>
      <c r="J164">
        <f>院外时长!E164</f>
        <v>0</v>
      </c>
      <c r="K164" s="22">
        <f>院外时长!F164</f>
        <v>0</v>
      </c>
    </row>
    <row r="165" customHeight="1" spans="1:11">
      <c r="A165" s="8" t="s">
        <v>174</v>
      </c>
      <c r="B165" s="8">
        <v>2200067730</v>
      </c>
      <c r="C165">
        <f t="shared" si="2"/>
        <v>0.5</v>
      </c>
      <c r="D165">
        <f>第一学期!D165</f>
        <v>0.5</v>
      </c>
      <c r="E165" s="9" t="str">
        <f>第一学期!C165</f>
        <v>参加35楼门厅管理志愿服务0.5学时；</v>
      </c>
      <c r="F165">
        <f>院外时长!C165</f>
        <v>0</v>
      </c>
      <c r="G165" s="22">
        <f>院外时长!D165</f>
        <v>0</v>
      </c>
      <c r="H165">
        <f>第二学期!D165</f>
        <v>0</v>
      </c>
      <c r="I165" s="9" t="str">
        <f>第二学期!C165</f>
        <v/>
      </c>
      <c r="J165">
        <f>院外时长!E165</f>
        <v>0</v>
      </c>
      <c r="K165" s="22">
        <f>院外时长!F165</f>
        <v>0</v>
      </c>
    </row>
    <row r="166" customHeight="1" spans="1:11">
      <c r="A166" s="8" t="s">
        <v>175</v>
      </c>
      <c r="B166" s="8">
        <v>2200067723</v>
      </c>
      <c r="C166">
        <f t="shared" si="2"/>
        <v>0</v>
      </c>
      <c r="D166">
        <f>第一学期!D166</f>
        <v>0</v>
      </c>
      <c r="E166" s="9" t="str">
        <f>第一学期!C166</f>
        <v/>
      </c>
      <c r="F166">
        <f>院外时长!C166</f>
        <v>0</v>
      </c>
      <c r="G166" s="22">
        <f>院外时长!D166</f>
        <v>0</v>
      </c>
      <c r="H166">
        <f>第二学期!D166</f>
        <v>0</v>
      </c>
      <c r="I166" s="9" t="str">
        <f>第二学期!C166</f>
        <v/>
      </c>
      <c r="J166">
        <f>院外时长!E166</f>
        <v>0</v>
      </c>
      <c r="K166" s="22">
        <f>院外时长!F166</f>
        <v>0</v>
      </c>
    </row>
    <row r="167" customHeight="1" spans="1:11">
      <c r="A167" s="8" t="s">
        <v>176</v>
      </c>
      <c r="B167" s="8">
        <v>2200067728</v>
      </c>
      <c r="C167">
        <f t="shared" si="2"/>
        <v>15</v>
      </c>
      <c r="D167">
        <f>第一学期!D167</f>
        <v>8.5</v>
      </c>
      <c r="E167" s="9" t="str">
        <f>第一学期!C167</f>
        <v>参加元行力行自行车小分队5学时；参加35楼门厅管理志愿服务3.5学时；</v>
      </c>
      <c r="F167">
        <f>院外时长!C167</f>
        <v>0</v>
      </c>
      <c r="G167" s="22">
        <f>院外时长!D167</f>
        <v>0</v>
      </c>
      <c r="H167">
        <f>第二学期!D167</f>
        <v>6.5</v>
      </c>
      <c r="I167" s="9" t="str">
        <f>第二学期!C167</f>
        <v>参加元行力行自行车小分队4学时；参加35楼门厅管理志愿服务1.5学时；担任健身房志愿者1学时；</v>
      </c>
      <c r="J167">
        <f>院外时长!E167</f>
        <v>0</v>
      </c>
      <c r="K167" s="22">
        <f>院外时长!F167</f>
        <v>0</v>
      </c>
    </row>
    <row r="168" customHeight="1" spans="1:11">
      <c r="A168" s="8" t="s">
        <v>177</v>
      </c>
      <c r="B168" s="8">
        <v>2200067726</v>
      </c>
      <c r="C168">
        <f t="shared" si="2"/>
        <v>7</v>
      </c>
      <c r="D168">
        <f>第一学期!D168</f>
        <v>4</v>
      </c>
      <c r="E168" s="9" t="str">
        <f>第一学期!C168</f>
        <v>参加元行力行自行车小分队4学时；</v>
      </c>
      <c r="F168">
        <f>院外时长!C168</f>
        <v>0</v>
      </c>
      <c r="G168" s="22">
        <f>院外时长!D168</f>
        <v>0</v>
      </c>
      <c r="H168">
        <f>第二学期!D168</f>
        <v>3</v>
      </c>
      <c r="I168" s="9" t="str">
        <f>第二学期!C168</f>
        <v>担任健身房志愿者3学时；</v>
      </c>
      <c r="J168">
        <f>院外时长!E168</f>
        <v>0</v>
      </c>
      <c r="K168" s="22">
        <f>院外时长!F168</f>
        <v>0</v>
      </c>
    </row>
    <row r="169" customHeight="1" spans="1:11">
      <c r="A169" s="8" t="s">
        <v>178</v>
      </c>
      <c r="B169" s="8">
        <v>2200067731</v>
      </c>
      <c r="C169">
        <f t="shared" si="2"/>
        <v>12</v>
      </c>
      <c r="D169">
        <f>第一学期!D169</f>
        <v>8.5</v>
      </c>
      <c r="E169" s="9" t="str">
        <f>第一学期!C169</f>
        <v>参加元行力行自行车小分队8.5学时；</v>
      </c>
      <c r="F169">
        <f>院外时长!C169</f>
        <v>0</v>
      </c>
      <c r="G169" s="22">
        <f>院外时长!D169</f>
        <v>0</v>
      </c>
      <c r="H169">
        <f>第二学期!D169</f>
        <v>3.5</v>
      </c>
      <c r="I169" s="9" t="str">
        <f>第二学期!C169</f>
        <v>参加元行力行自行车小分队3.5学时；</v>
      </c>
      <c r="J169">
        <f>院外时长!E169</f>
        <v>0</v>
      </c>
      <c r="K169" s="22">
        <f>院外时长!F169</f>
        <v>0</v>
      </c>
    </row>
    <row r="170" customHeight="1" spans="1:11">
      <c r="A170" s="8" t="s">
        <v>179</v>
      </c>
      <c r="B170" s="8">
        <v>2200067732</v>
      </c>
      <c r="C170">
        <f t="shared" si="2"/>
        <v>7</v>
      </c>
      <c r="D170">
        <f>第一学期!D170</f>
        <v>7</v>
      </c>
      <c r="E170" s="9" t="str">
        <f>第一学期!C170</f>
        <v>参加元行力行自行车小分队0.5学时；参加元行力行未名湖志愿服务3学时；参加35楼门厅管理志愿服务0.5学时；参加地下健身房志愿服务活动3学时；</v>
      </c>
      <c r="F170">
        <f>院外时长!C170</f>
        <v>0</v>
      </c>
      <c r="G170" s="22">
        <f>院外时长!D170</f>
        <v>0</v>
      </c>
      <c r="H170">
        <f>第二学期!D170</f>
        <v>0</v>
      </c>
      <c r="I170" s="9" t="str">
        <f>第二学期!C170</f>
        <v/>
      </c>
      <c r="J170">
        <f>院外时长!E170</f>
        <v>0</v>
      </c>
      <c r="K170" s="22">
        <f>院外时长!F170</f>
        <v>0</v>
      </c>
    </row>
    <row r="171" customHeight="1" spans="1:11">
      <c r="A171" s="8" t="s">
        <v>180</v>
      </c>
      <c r="B171" s="8">
        <v>2200067727</v>
      </c>
      <c r="C171">
        <f t="shared" si="2"/>
        <v>7.5</v>
      </c>
      <c r="D171">
        <f>第一学期!D171</f>
        <v>5</v>
      </c>
      <c r="E171" s="9" t="str">
        <f>第一学期!C171</f>
        <v>参加元行力行自行车小分队5学时；</v>
      </c>
      <c r="F171">
        <f>院外时长!C171</f>
        <v>0</v>
      </c>
      <c r="G171" s="22">
        <f>院外时长!D171</f>
        <v>0</v>
      </c>
      <c r="H171">
        <f>第二学期!D171</f>
        <v>2.5</v>
      </c>
      <c r="I171" s="9" t="str">
        <f>第二学期!C171</f>
        <v>参加元行力行自行车小分队2.5学时；</v>
      </c>
      <c r="J171">
        <f>院外时长!E171</f>
        <v>0</v>
      </c>
      <c r="K171" s="22">
        <f>院外时长!F171</f>
        <v>0</v>
      </c>
    </row>
    <row r="172" customHeight="1" spans="1:11">
      <c r="A172" s="8" t="s">
        <v>181</v>
      </c>
      <c r="B172" s="8">
        <v>2200067729</v>
      </c>
      <c r="C172">
        <f t="shared" si="2"/>
        <v>6</v>
      </c>
      <c r="D172">
        <f>第一学期!D172</f>
        <v>2.5</v>
      </c>
      <c r="E172" s="9" t="str">
        <f>第一学期!C172</f>
        <v>参加元行力行自行车小分队2.5学时；</v>
      </c>
      <c r="F172">
        <f>院外时长!C172</f>
        <v>0</v>
      </c>
      <c r="G172" s="22">
        <f>院外时长!D172</f>
        <v>0</v>
      </c>
      <c r="H172">
        <f>第二学期!D172</f>
        <v>3.5</v>
      </c>
      <c r="I172" s="9" t="str">
        <f>第二学期!C172</f>
        <v>参加元行力行自行车小分队3.5学时；</v>
      </c>
      <c r="J172">
        <f>院外时长!E172</f>
        <v>0</v>
      </c>
      <c r="K172" s="22">
        <f>院外时长!F172</f>
        <v>0</v>
      </c>
    </row>
    <row r="173" customHeight="1" spans="1:11">
      <c r="A173" s="8" t="s">
        <v>182</v>
      </c>
      <c r="B173" s="8">
        <v>2200017850</v>
      </c>
      <c r="C173">
        <f t="shared" si="2"/>
        <v>5</v>
      </c>
      <c r="D173">
        <f>第一学期!D173</f>
        <v>3.5</v>
      </c>
      <c r="E173" s="9" t="str">
        <f>第一学期!C173</f>
        <v>参加元行力行自行车小分队3.5学时；</v>
      </c>
      <c r="F173">
        <f>院外时长!C173</f>
        <v>0</v>
      </c>
      <c r="G173" s="22">
        <f>院外时长!D173</f>
        <v>0</v>
      </c>
      <c r="H173">
        <f>第二学期!D173</f>
        <v>1.5</v>
      </c>
      <c r="I173" s="9" t="str">
        <f>第二学期!C173</f>
        <v>参加元行力行未名湖志愿服务1.5学时；</v>
      </c>
      <c r="J173">
        <f>院外时长!E173</f>
        <v>0</v>
      </c>
      <c r="K173" s="22">
        <f>院外时长!F173</f>
        <v>0</v>
      </c>
    </row>
    <row r="174" customHeight="1" spans="1:11">
      <c r="A174" s="8" t="s">
        <v>183</v>
      </c>
      <c r="B174" s="8">
        <v>2200067724</v>
      </c>
      <c r="C174">
        <f t="shared" si="2"/>
        <v>7</v>
      </c>
      <c r="D174">
        <f>第一学期!D174</f>
        <v>4</v>
      </c>
      <c r="E174" s="9" t="str">
        <f>第一学期!C174</f>
        <v>参加元行力行自行车小分队4学时；</v>
      </c>
      <c r="F174">
        <f>院外时长!C174</f>
        <v>0</v>
      </c>
      <c r="G174" s="22">
        <f>院外时长!D174</f>
        <v>0</v>
      </c>
      <c r="H174">
        <f>第二学期!D174</f>
        <v>3</v>
      </c>
      <c r="I174" s="9" t="str">
        <f>第二学期!C174</f>
        <v>参加元行力行自行车小分队3学时；</v>
      </c>
      <c r="J174">
        <f>院外时长!E174</f>
        <v>0</v>
      </c>
      <c r="K174" s="22">
        <f>院外时长!F174</f>
        <v>0</v>
      </c>
    </row>
    <row r="175" customHeight="1" spans="1:11">
      <c r="A175" s="8" t="s">
        <v>184</v>
      </c>
      <c r="B175" s="8">
        <v>2200067733</v>
      </c>
      <c r="C175">
        <f t="shared" si="2"/>
        <v>5.5</v>
      </c>
      <c r="D175">
        <f>第一学期!D175</f>
        <v>4.5</v>
      </c>
      <c r="E175" s="9" t="str">
        <f>第一学期!C175</f>
        <v>参加元行力行自行车小分队3学时；参加35楼门厅管理志愿服务1.5学时；</v>
      </c>
      <c r="F175">
        <f>院外时长!C175</f>
        <v>0</v>
      </c>
      <c r="G175" s="22">
        <f>院外时长!D175</f>
        <v>0</v>
      </c>
      <c r="H175">
        <f>第二学期!D175</f>
        <v>1</v>
      </c>
      <c r="I175" s="9" t="str">
        <f>第二学期!C175</f>
        <v>参加元行力行自行车小分队1学时；</v>
      </c>
      <c r="J175">
        <f>院外时长!E175</f>
        <v>0</v>
      </c>
      <c r="K175" s="22">
        <f>院外时长!F175</f>
        <v>0</v>
      </c>
    </row>
    <row r="176" customHeight="1" spans="1:11">
      <c r="A176" s="8" t="s">
        <v>185</v>
      </c>
      <c r="B176" s="8">
        <v>2200067722</v>
      </c>
      <c r="C176">
        <f t="shared" si="2"/>
        <v>9</v>
      </c>
      <c r="D176">
        <f>第一学期!D176</f>
        <v>7</v>
      </c>
      <c r="E176" s="9" t="str">
        <f>第一学期!C176</f>
        <v>参加元行力行自行车小分队7学时；</v>
      </c>
      <c r="F176">
        <f>院外时长!C176</f>
        <v>0</v>
      </c>
      <c r="G176" s="22">
        <f>院外时长!D176</f>
        <v>0</v>
      </c>
      <c r="H176">
        <f>第二学期!D176</f>
        <v>2</v>
      </c>
      <c r="I176" s="9" t="str">
        <f>第二学期!C176</f>
        <v>参加元行力行自行车小分队2学时；</v>
      </c>
      <c r="J176">
        <f>院外时长!E176</f>
        <v>0</v>
      </c>
      <c r="K176" s="22">
        <f>院外时长!F176</f>
        <v>0</v>
      </c>
    </row>
    <row r="177" customHeight="1" spans="1:11">
      <c r="A177" s="8" t="s">
        <v>186</v>
      </c>
      <c r="B177" s="8">
        <v>2300017736</v>
      </c>
      <c r="C177">
        <f t="shared" si="2"/>
        <v>15.5</v>
      </c>
      <c r="D177">
        <f>第一学期!D177</f>
        <v>11.5</v>
      </c>
      <c r="E177" s="9" t="str">
        <f>第一学期!C177</f>
        <v>参加元行力行未名湖志愿服务1.5学时；参加35楼门厅管理志愿服务1学时；参加党员先锋服务队6学时；参加新年晚会志愿活动3学时；</v>
      </c>
      <c r="F177">
        <f>院外时长!C177</f>
        <v>4</v>
      </c>
      <c r="G177" s="22" t="str">
        <f>院外时长!D177</f>
        <v>北京大学2024年领航新燕返乡社会实践活动4学时；</v>
      </c>
      <c r="H177">
        <f>第二学期!D177</f>
        <v>0</v>
      </c>
      <c r="I177" s="9" t="str">
        <f>第二学期!C177</f>
        <v/>
      </c>
      <c r="J177">
        <f>院外时长!E177</f>
        <v>0</v>
      </c>
      <c r="K177" s="22">
        <f>院外时长!F177</f>
        <v>0</v>
      </c>
    </row>
    <row r="178" customHeight="1" spans="1:11">
      <c r="A178" s="8" t="s">
        <v>187</v>
      </c>
      <c r="B178" s="8">
        <v>2300017783</v>
      </c>
      <c r="C178">
        <f t="shared" si="2"/>
        <v>16.5</v>
      </c>
      <c r="D178">
        <f>第一学期!D178</f>
        <v>0</v>
      </c>
      <c r="E178" s="9" t="str">
        <f>第一学期!C178</f>
        <v/>
      </c>
      <c r="F178">
        <f>院外时长!C178</f>
        <v>0</v>
      </c>
      <c r="G178" s="22">
        <f>院外时长!D178</f>
        <v>0</v>
      </c>
      <c r="H178">
        <f>第二学期!D178</f>
        <v>16.5</v>
      </c>
      <c r="I178" s="9" t="str">
        <f>第二学期!C178</f>
        <v>参加元行力行未名湖志愿服务4.5学时；参加大钊阅览室志愿服务8学时；参加北京动物园志愿服务4学时；</v>
      </c>
      <c r="J178">
        <f>院外时长!E178</f>
        <v>0</v>
      </c>
      <c r="K178" s="22">
        <f>院外时长!F178</f>
        <v>0</v>
      </c>
    </row>
    <row r="179" customHeight="1" spans="1:11">
      <c r="A179" s="8" t="s">
        <v>188</v>
      </c>
      <c r="B179" s="8">
        <v>2300017738</v>
      </c>
      <c r="C179">
        <f t="shared" si="2"/>
        <v>18</v>
      </c>
      <c r="D179">
        <f>第一学期!D179</f>
        <v>2</v>
      </c>
      <c r="E179" s="9" t="str">
        <f>第一学期!C179</f>
        <v>参加元行力行自行车小分队2学时；</v>
      </c>
      <c r="F179">
        <f>院外时长!C179</f>
        <v>0</v>
      </c>
      <c r="G179" s="22">
        <f>院外时长!D179</f>
        <v>0</v>
      </c>
      <c r="H179">
        <f>第二学期!D179</f>
        <v>16</v>
      </c>
      <c r="I179" s="9" t="str">
        <f>第二学期!C179</f>
        <v>参加元行力行自行车小分队12学时；担任迎新志愿者4学时；</v>
      </c>
      <c r="J179">
        <f>院外时长!E179</f>
        <v>0</v>
      </c>
      <c r="K179" s="22">
        <f>院外时长!F179</f>
        <v>0</v>
      </c>
    </row>
    <row r="180" customHeight="1" spans="1:11">
      <c r="A180" s="8" t="s">
        <v>189</v>
      </c>
      <c r="B180" s="8">
        <v>2300017784</v>
      </c>
      <c r="C180">
        <f t="shared" si="2"/>
        <v>12</v>
      </c>
      <c r="D180">
        <f>第一学期!D180</f>
        <v>4</v>
      </c>
      <c r="E180" s="9" t="str">
        <f>第一学期!C180</f>
        <v>参加北京动物园志愿服务4学时；</v>
      </c>
      <c r="F180">
        <f>院外时长!C180</f>
        <v>0</v>
      </c>
      <c r="G180" s="22">
        <f>院外时长!D180</f>
        <v>0</v>
      </c>
      <c r="H180">
        <f>第二学期!D180</f>
        <v>8</v>
      </c>
      <c r="I180" s="9" t="str">
        <f>第二学期!C180</f>
        <v>参加元行力行自行车小分队1学时；参加大钊阅览室志愿服务2学时；参加北京动物园志愿服务5学时；</v>
      </c>
      <c r="J180">
        <f>院外时长!E180</f>
        <v>0</v>
      </c>
      <c r="K180" s="22">
        <f>院外时长!F180</f>
        <v>0</v>
      </c>
    </row>
    <row r="181" customHeight="1" spans="1:11">
      <c r="A181" s="8" t="s">
        <v>190</v>
      </c>
      <c r="B181" s="8">
        <v>2300017705</v>
      </c>
      <c r="C181">
        <f t="shared" si="2"/>
        <v>22</v>
      </c>
      <c r="D181">
        <f>第一学期!D181</f>
        <v>8.5</v>
      </c>
      <c r="E181" s="9" t="str">
        <f>第一学期!C181</f>
        <v>参加元行力行自行车小分队2学时；参加元行力行未名湖志愿服务4.5学时；参加运动会志愿服务2学时；</v>
      </c>
      <c r="F181">
        <f>院外时长!C181</f>
        <v>0</v>
      </c>
      <c r="G181" s="22">
        <f>院外时长!D181</f>
        <v>0</v>
      </c>
      <c r="H181">
        <f>第二学期!D181</f>
        <v>13.5</v>
      </c>
      <c r="I181" s="9" t="str">
        <f>第二学期!C181</f>
        <v>参加元行力行自行车小分队5学时；参加元行力行未名湖志愿服务6学时；参加35楼门厅管理志愿服务2.5学时；</v>
      </c>
      <c r="J181">
        <f>院外时长!E181</f>
        <v>0</v>
      </c>
      <c r="K181" s="22">
        <f>院外时长!F181</f>
        <v>0</v>
      </c>
    </row>
    <row r="182" customHeight="1" spans="1:11">
      <c r="A182" s="8" t="s">
        <v>191</v>
      </c>
      <c r="B182" s="8">
        <v>2300017846</v>
      </c>
      <c r="C182">
        <f t="shared" si="2"/>
        <v>4</v>
      </c>
      <c r="D182">
        <f>第一学期!D182</f>
        <v>4</v>
      </c>
      <c r="E182" s="9" t="str">
        <f>第一学期!C182</f>
        <v>参加北京动物园志愿服务4学时；</v>
      </c>
      <c r="F182">
        <f>院外时长!C182</f>
        <v>0</v>
      </c>
      <c r="G182" s="22">
        <f>院外时长!D182</f>
        <v>0</v>
      </c>
      <c r="H182">
        <f>第二学期!D182</f>
        <v>0</v>
      </c>
      <c r="I182" s="9" t="str">
        <f>第二学期!C182</f>
        <v/>
      </c>
      <c r="J182">
        <f>院外时长!E182</f>
        <v>0</v>
      </c>
      <c r="K182" s="22">
        <f>院外时长!F182</f>
        <v>0</v>
      </c>
    </row>
    <row r="183" customHeight="1" spans="1:11">
      <c r="A183" s="8" t="s">
        <v>192</v>
      </c>
      <c r="B183" s="8">
        <v>2300017415</v>
      </c>
      <c r="C183">
        <f t="shared" si="2"/>
        <v>26</v>
      </c>
      <c r="D183">
        <f>第一学期!D183</f>
        <v>0</v>
      </c>
      <c r="E183" s="9" t="str">
        <f>第一学期!C183</f>
        <v/>
      </c>
      <c r="F183">
        <f>院外时长!C183</f>
        <v>4</v>
      </c>
      <c r="G183" s="22" t="str">
        <f>院外时长!D183</f>
        <v>领航新燕返乡社会实践4学时；</v>
      </c>
      <c r="H183">
        <f>第二学期!D183</f>
        <v>0</v>
      </c>
      <c r="I183" s="9" t="str">
        <f>第二学期!C183</f>
        <v/>
      </c>
      <c r="J183">
        <f>院外时长!E183</f>
        <v>22</v>
      </c>
      <c r="K183" s="22" t="str">
        <f>院外时长!F183</f>
        <v>连心课堂3学时；心灵治愈，青春同行19学时；</v>
      </c>
    </row>
    <row r="184" customHeight="1" spans="1:11">
      <c r="A184" s="8" t="s">
        <v>193</v>
      </c>
      <c r="B184" s="8">
        <v>2300017785</v>
      </c>
      <c r="C184">
        <f t="shared" si="2"/>
        <v>9</v>
      </c>
      <c r="D184">
        <f>第一学期!D184</f>
        <v>4</v>
      </c>
      <c r="E184" s="9" t="str">
        <f>第一学期!C184</f>
        <v>参加北京动物园志愿服务4学时；</v>
      </c>
      <c r="F184">
        <f>院外时长!C184</f>
        <v>0</v>
      </c>
      <c r="G184" s="22">
        <f>院外时长!D184</f>
        <v>0</v>
      </c>
      <c r="H184">
        <f>第二学期!D184</f>
        <v>5</v>
      </c>
      <c r="I184" s="9" t="str">
        <f>第二学期!C184</f>
        <v>参加元行力行自行车小分队1学时；参加北京动物园志愿服务4学时；</v>
      </c>
      <c r="J184">
        <f>院外时长!E184</f>
        <v>0</v>
      </c>
      <c r="K184" s="22">
        <f>院外时长!F184</f>
        <v>0</v>
      </c>
    </row>
    <row r="185" customHeight="1" spans="1:11">
      <c r="A185" s="8" t="s">
        <v>194</v>
      </c>
      <c r="B185" s="8">
        <v>2300017831</v>
      </c>
      <c r="C185">
        <f t="shared" si="2"/>
        <v>17</v>
      </c>
      <c r="D185">
        <f>第一学期!D185</f>
        <v>4.5</v>
      </c>
      <c r="E185" s="9" t="str">
        <f>第一学期!C185</f>
        <v>参加北京动物园志愿服务4学时；参加35楼门厅管理志愿服务0.5学时；</v>
      </c>
      <c r="F185">
        <f>院外时长!C185</f>
        <v>4</v>
      </c>
      <c r="G185" s="22" t="str">
        <f>院外时长!D185</f>
        <v>北京大学2024年领航新燕返乡社会实践活动4学时；</v>
      </c>
      <c r="H185">
        <f>第二学期!D185</f>
        <v>8.5</v>
      </c>
      <c r="I185" s="9" t="str">
        <f>第二学期!C185</f>
        <v>参加元行力行自行车小分队3学时；参加元行力行未名湖志愿服务1.5学时；参加北京动物园志愿服务4学时；</v>
      </c>
      <c r="J185">
        <f>院外时长!E185</f>
        <v>0</v>
      </c>
      <c r="K185" s="22">
        <f>院外时长!F185</f>
        <v>0</v>
      </c>
    </row>
    <row r="186" customHeight="1" spans="1:11">
      <c r="A186" s="8" t="s">
        <v>195</v>
      </c>
      <c r="B186" s="8">
        <v>2200067725</v>
      </c>
      <c r="C186">
        <f t="shared" si="2"/>
        <v>20.5</v>
      </c>
      <c r="D186">
        <f>第一学期!D186</f>
        <v>20.5</v>
      </c>
      <c r="E186" s="9" t="str">
        <f>第一学期!C186</f>
        <v>参加35楼门厅管理志愿服务4.5学时；参加元培书房志愿服务活动16学时；</v>
      </c>
      <c r="F186">
        <f>院外时长!C186</f>
        <v>0</v>
      </c>
      <c r="G186" s="22">
        <f>院外时长!D186</f>
        <v>0</v>
      </c>
      <c r="H186">
        <f>第二学期!D186</f>
        <v>0</v>
      </c>
      <c r="I186" s="9" t="str">
        <f>第二学期!C186</f>
        <v/>
      </c>
      <c r="J186">
        <f>院外时长!E186</f>
        <v>0</v>
      </c>
      <c r="K186" s="22">
        <f>院外时长!F186</f>
        <v>0</v>
      </c>
    </row>
    <row r="187" customHeight="1" spans="1:11">
      <c r="A187" s="8" t="s">
        <v>196</v>
      </c>
      <c r="B187" s="8">
        <v>2300017839</v>
      </c>
      <c r="C187">
        <f t="shared" si="2"/>
        <v>19.5</v>
      </c>
      <c r="D187">
        <f>第一学期!D187</f>
        <v>8</v>
      </c>
      <c r="E187" s="9" t="str">
        <f>第一学期!C187</f>
        <v>参加北京动物园志愿服务4学时；参加党员先锋服务队4学时；</v>
      </c>
      <c r="F187">
        <f>院外时长!C187</f>
        <v>0</v>
      </c>
      <c r="G187" s="22">
        <f>院外时长!D187</f>
        <v>0</v>
      </c>
      <c r="H187">
        <f>第二学期!D187</f>
        <v>7.5</v>
      </c>
      <c r="I187" s="9" t="str">
        <f>第二学期!C187</f>
        <v>参加元行力行未名湖志愿服务1.5学时；参加北京动物园志愿服务5学时；担任校园开放日志愿者1学时；</v>
      </c>
      <c r="J187">
        <f>院外时长!E187</f>
        <v>4</v>
      </c>
      <c r="K187" s="22" t="str">
        <f>院外时长!F187</f>
        <v>元培学院“元来如此”学生文化节志愿服务4学时；</v>
      </c>
    </row>
    <row r="188" customHeight="1" spans="1:11">
      <c r="A188" s="8" t="s">
        <v>197</v>
      </c>
      <c r="B188" s="8">
        <v>2200017771</v>
      </c>
      <c r="C188">
        <f t="shared" si="2"/>
        <v>25</v>
      </c>
      <c r="D188">
        <f>第一学期!D188</f>
        <v>25</v>
      </c>
      <c r="E188" s="9" t="str">
        <f>第一学期!C188</f>
        <v>参加元气咖啡厅志愿服务25学时；</v>
      </c>
      <c r="F188">
        <f>院外时长!C188</f>
        <v>0</v>
      </c>
      <c r="G188" s="22">
        <f>院外时长!D188</f>
        <v>0</v>
      </c>
      <c r="H188">
        <f>第二学期!D188</f>
        <v>0</v>
      </c>
      <c r="I188" s="9" t="str">
        <f>第二学期!C188</f>
        <v/>
      </c>
      <c r="J188">
        <f>院外时长!E188</f>
        <v>0</v>
      </c>
      <c r="K188" s="22">
        <f>院外时长!F188</f>
        <v>0</v>
      </c>
    </row>
    <row r="189" customHeight="1" spans="1:11">
      <c r="A189" s="8" t="s">
        <v>198</v>
      </c>
      <c r="B189" s="8">
        <v>2300067732</v>
      </c>
      <c r="C189">
        <f t="shared" si="2"/>
        <v>16.5</v>
      </c>
      <c r="D189">
        <f>第一学期!D189</f>
        <v>2.5</v>
      </c>
      <c r="E189" s="9" t="str">
        <f>第一学期!C189</f>
        <v>参加元行力行自行车小分队0.5学时；参加元行力行未名湖志愿服务1.5学时；参加35楼门厅管理志愿服务0.5学时；</v>
      </c>
      <c r="F189">
        <f>院外时长!C189</f>
        <v>0</v>
      </c>
      <c r="G189" s="22">
        <f>院外时长!D189</f>
        <v>0</v>
      </c>
      <c r="H189">
        <f>第二学期!D189</f>
        <v>4</v>
      </c>
      <c r="I189" s="9" t="str">
        <f>第二学期!C189</f>
        <v>参加元行力行自行车小分队2学时；参加35楼门厅管理志愿服务2学时；</v>
      </c>
      <c r="J189">
        <f>院外时长!E189</f>
        <v>10</v>
      </c>
      <c r="K189" s="22" t="str">
        <f>院外时长!F189</f>
        <v>中超志愿者10学时；</v>
      </c>
    </row>
    <row r="190" customHeight="1" spans="1:11">
      <c r="A190" s="8" t="s">
        <v>199</v>
      </c>
      <c r="B190" s="8">
        <v>2300017462</v>
      </c>
      <c r="C190">
        <f t="shared" si="2"/>
        <v>30.5</v>
      </c>
      <c r="D190">
        <f>第一学期!D190</f>
        <v>2.5</v>
      </c>
      <c r="E190" s="9" t="str">
        <f>第一学期!C190</f>
        <v>参加元行力行自行车小分队0.5学时；参加党员先锋服务队2学时；</v>
      </c>
      <c r="F190">
        <f>院外时长!C190</f>
        <v>0</v>
      </c>
      <c r="G190" s="22">
        <f>院外时长!D190</f>
        <v>0</v>
      </c>
      <c r="H190">
        <f>第二学期!D190</f>
        <v>12</v>
      </c>
      <c r="I190" s="9" t="str">
        <f>第二学期!C190</f>
        <v>担任书院课助教12学时；</v>
      </c>
      <c r="J190">
        <f>院外时长!E190</f>
        <v>16</v>
      </c>
      <c r="K190" s="22" t="str">
        <f>院外时长!F190</f>
        <v>看见西部内蒙古线下支教16学时；</v>
      </c>
    </row>
    <row r="191" customHeight="1" spans="1:11">
      <c r="A191" s="8" t="s">
        <v>200</v>
      </c>
      <c r="B191" s="8">
        <v>2200017486</v>
      </c>
      <c r="C191">
        <f t="shared" si="2"/>
        <v>27</v>
      </c>
      <c r="D191">
        <f>第一学期!D191</f>
        <v>27</v>
      </c>
      <c r="E191" s="9" t="str">
        <f>第一学期!C191</f>
        <v>参加元培书房志愿服务活动27学时；</v>
      </c>
      <c r="F191">
        <f>院外时长!C191</f>
        <v>0</v>
      </c>
      <c r="G191" s="22">
        <f>院外时长!D191</f>
        <v>0</v>
      </c>
      <c r="H191">
        <f>第二学期!D191</f>
        <v>0</v>
      </c>
      <c r="I191" s="9" t="str">
        <f>第二学期!C191</f>
        <v/>
      </c>
      <c r="J191">
        <f>院外时长!E191</f>
        <v>0</v>
      </c>
      <c r="K191" s="22">
        <f>院外时长!F191</f>
        <v>0</v>
      </c>
    </row>
    <row r="192" customHeight="1" spans="1:11">
      <c r="A192" s="8" t="s">
        <v>201</v>
      </c>
      <c r="B192" s="8">
        <v>2300017731</v>
      </c>
      <c r="C192">
        <f t="shared" si="2"/>
        <v>59</v>
      </c>
      <c r="D192">
        <f>第一学期!D192</f>
        <v>6.5</v>
      </c>
      <c r="E192" s="9" t="str">
        <f>第一学期!C192</f>
        <v>参加元行力行未名湖志愿服务4.5学时；参加大钊阅览室志愿服务2学时；</v>
      </c>
      <c r="F192">
        <f>院外时长!C192</f>
        <v>0</v>
      </c>
      <c r="G192" s="22">
        <f>院外时长!D192</f>
        <v>0</v>
      </c>
      <c r="H192">
        <f>第二学期!D192</f>
        <v>8</v>
      </c>
      <c r="I192" s="9" t="str">
        <f>第二学期!C192</f>
        <v>参加元行力行未名湖志愿服务6学时；参加大钊阅览室志愿服务2学时；</v>
      </c>
      <c r="J192">
        <f>院外时长!E192</f>
        <v>44.5</v>
      </c>
      <c r="K192" s="22" t="str">
        <f>院外时长!F192</f>
        <v>（8690381）法律咨询 /（15692516）北京大学法律援助协会44.5学时；</v>
      </c>
    </row>
    <row r="193" customHeight="1" spans="1:11">
      <c r="A193" s="8" t="s">
        <v>202</v>
      </c>
      <c r="B193" s="8">
        <v>2300017409</v>
      </c>
      <c r="C193">
        <f t="shared" si="2"/>
        <v>23</v>
      </c>
      <c r="D193">
        <f>第一学期!D193</f>
        <v>0</v>
      </c>
      <c r="E193" s="9" t="str">
        <f>第一学期!C193</f>
        <v/>
      </c>
      <c r="F193">
        <f>院外时长!C193</f>
        <v>4</v>
      </c>
      <c r="G193" s="22" t="str">
        <f>院外时长!D193</f>
        <v>北京大学2024年领航新燕返乡社会实践活动4学时；</v>
      </c>
      <c r="H193">
        <f>第二学期!D193</f>
        <v>5</v>
      </c>
      <c r="I193" s="9" t="str">
        <f>第二学期!C193</f>
        <v>参加元行力行自行车小分队5学时；</v>
      </c>
      <c r="J193">
        <f>院外时长!E193</f>
        <v>14</v>
      </c>
      <c r="K193" s="22" t="str">
        <f>院外时长!F193</f>
        <v>五四长跑志愿者14学时；</v>
      </c>
    </row>
    <row r="194" customHeight="1" spans="1:11">
      <c r="A194" s="8" t="s">
        <v>203</v>
      </c>
      <c r="B194" s="8">
        <v>2300017767</v>
      </c>
      <c r="C194">
        <f t="shared" si="2"/>
        <v>30</v>
      </c>
      <c r="D194">
        <f>第一学期!D194</f>
        <v>15</v>
      </c>
      <c r="E194" s="9" t="str">
        <f>第一学期!C194</f>
        <v>参加运动会志愿服务2学时；参加地下健身房志愿服务活动1学时；参加元培书房志愿服务活动12学时；</v>
      </c>
      <c r="F194">
        <f>院外时长!C194</f>
        <v>4</v>
      </c>
      <c r="G194" s="22" t="str">
        <f>院外时长!D194</f>
        <v>北京大学2024年领航新燕返乡社会实践活动4学时；</v>
      </c>
      <c r="H194">
        <f>第二学期!D194</f>
        <v>7</v>
      </c>
      <c r="I194" s="9" t="str">
        <f>第二学期!C194</f>
        <v>参加元行力行自行车小分队3学时；担任迎新志愿者4学时；</v>
      </c>
      <c r="J194">
        <f>院外时长!E194</f>
        <v>4</v>
      </c>
      <c r="K194" s="22" t="str">
        <f>院外时长!F194</f>
        <v>北京大学运动会开幕式志愿服务4学时；</v>
      </c>
    </row>
    <row r="195" customHeight="1" spans="1:11">
      <c r="A195" s="8" t="s">
        <v>204</v>
      </c>
      <c r="B195" s="8">
        <v>2300017463</v>
      </c>
      <c r="C195">
        <f t="shared" ref="C195:C216" si="3">D195+F195+H195+J195</f>
        <v>18</v>
      </c>
      <c r="D195">
        <f>第一学期!D195</f>
        <v>12</v>
      </c>
      <c r="E195" s="9" t="str">
        <f>第一学期!C195</f>
        <v>参加北京动物园志愿服务9学时；参加35楼门厅管理志愿服务3学时；</v>
      </c>
      <c r="F195">
        <f>院外时长!C195</f>
        <v>0</v>
      </c>
      <c r="G195" s="22">
        <f>院外时长!D195</f>
        <v>0</v>
      </c>
      <c r="H195">
        <f>第二学期!D195</f>
        <v>6</v>
      </c>
      <c r="I195" s="9" t="str">
        <f>第二学期!C195</f>
        <v>参加元行力行自行车小分队1学时；参加北京动物园志愿服务5学时；</v>
      </c>
      <c r="J195">
        <f>院外时长!E195</f>
        <v>0</v>
      </c>
      <c r="K195" s="22">
        <f>院外时长!F195</f>
        <v>0</v>
      </c>
    </row>
    <row r="196" customHeight="1" spans="1:11">
      <c r="A196" s="8" t="s">
        <v>205</v>
      </c>
      <c r="B196" s="8">
        <v>2300067740</v>
      </c>
      <c r="C196">
        <f t="shared" si="3"/>
        <v>17</v>
      </c>
      <c r="D196">
        <f>第一学期!D196</f>
        <v>7</v>
      </c>
      <c r="E196" s="9" t="str">
        <f>第一学期!C196</f>
        <v>参加元行力行自行车小分队1.5学时；参加元行力行未名湖志愿服务3学时；参加35楼门厅管理志愿服务2.5学时；</v>
      </c>
      <c r="F196">
        <f>院外时长!C196</f>
        <v>0</v>
      </c>
      <c r="G196" s="22">
        <f>院外时长!D196</f>
        <v>0</v>
      </c>
      <c r="H196">
        <f>第二学期!D196</f>
        <v>10</v>
      </c>
      <c r="I196" s="9" t="str">
        <f>第二学期!C196</f>
        <v>参加元行力行自行车小分队3.5学时；参加元行力行未名湖志愿服务4.5学时；参加35楼门厅管理志愿服务2学时；</v>
      </c>
      <c r="J196">
        <f>院外时长!E196</f>
        <v>0</v>
      </c>
      <c r="K196" s="22">
        <f>院外时长!F196</f>
        <v>0</v>
      </c>
    </row>
    <row r="197" customHeight="1" spans="1:11">
      <c r="A197" s="8" t="s">
        <v>206</v>
      </c>
      <c r="B197" s="8">
        <v>2300017779</v>
      </c>
      <c r="C197">
        <f t="shared" si="3"/>
        <v>16</v>
      </c>
      <c r="D197">
        <f>第一学期!D197</f>
        <v>2.5</v>
      </c>
      <c r="E197" s="9" t="str">
        <f>第一学期!C197</f>
        <v>参加元行力行自行车小分队1学时；参加元行力行未名湖志愿服务1.5学时；</v>
      </c>
      <c r="F197">
        <f>院外时长!C197</f>
        <v>4</v>
      </c>
      <c r="G197" s="22" t="str">
        <f>院外时长!D197</f>
        <v>北京大学2024领航新燕返乡社会实践活动4学时；</v>
      </c>
      <c r="H197">
        <f>第二学期!D197</f>
        <v>9.5</v>
      </c>
      <c r="I197" s="9" t="str">
        <f>第二学期!C197</f>
        <v>参加元行力行自行车小分队3.5学时；参加元行力行未名湖志愿服务6学时；</v>
      </c>
      <c r="J197">
        <f>院外时长!E197</f>
        <v>0</v>
      </c>
      <c r="K197" s="22">
        <f>院外时长!F197</f>
        <v>0</v>
      </c>
    </row>
    <row r="198" customHeight="1" spans="1:11">
      <c r="A198" s="8" t="s">
        <v>207</v>
      </c>
      <c r="B198" s="8">
        <v>2300017452</v>
      </c>
      <c r="C198">
        <f t="shared" si="3"/>
        <v>31</v>
      </c>
      <c r="D198">
        <f>第一学期!D198</f>
        <v>9</v>
      </c>
      <c r="E198" s="9" t="str">
        <f>第一学期!C198</f>
        <v>参加北京动物园志愿服务8学时；参加35楼门厅管理志愿服务1学时；</v>
      </c>
      <c r="F198">
        <f>院外时长!C198</f>
        <v>0</v>
      </c>
      <c r="G198" s="22">
        <f>院外时长!D198</f>
        <v>0</v>
      </c>
      <c r="H198">
        <f>第二学期!D198</f>
        <v>22</v>
      </c>
      <c r="I198" s="9" t="str">
        <f>第二学期!C198</f>
        <v>参加大钊阅览室志愿服务20学时；参加春季运动会志愿服务2学时；</v>
      </c>
      <c r="J198">
        <f>院外时长!E198</f>
        <v>0</v>
      </c>
      <c r="K198" s="22">
        <f>院外时长!F198</f>
        <v>0</v>
      </c>
    </row>
    <row r="199" customHeight="1" spans="1:11">
      <c r="A199" s="8" t="s">
        <v>208</v>
      </c>
      <c r="B199" s="8">
        <v>2300067736</v>
      </c>
      <c r="C199">
        <f t="shared" si="3"/>
        <v>13.5</v>
      </c>
      <c r="D199">
        <f>第一学期!D199</f>
        <v>3</v>
      </c>
      <c r="E199" s="9" t="str">
        <f>第一学期!C199</f>
        <v>参加元行力行自行车小分队1学时；参加元行力行未名湖志愿服务1.5学时；参加35楼门厅管理志愿服务0.5学时；</v>
      </c>
      <c r="F199">
        <f>院外时长!C199</f>
        <v>0</v>
      </c>
      <c r="G199" s="22">
        <f>院外时长!D199</f>
        <v>0</v>
      </c>
      <c r="H199">
        <f>第二学期!D199</f>
        <v>3.5</v>
      </c>
      <c r="I199" s="9" t="str">
        <f>第二学期!C199</f>
        <v>参加元行力行自行车小分队1.5学时；参加元行力行未名湖志愿服务1.5学时；参加35楼门厅管理志愿服务0.5学时；</v>
      </c>
      <c r="J199">
        <f>院外时长!E199</f>
        <v>7</v>
      </c>
      <c r="K199" s="22" t="str">
        <f>院外时长!F199</f>
        <v>2024年度北京动物园一日志愿服务4学时；元培学院“元来如此”学生文化节志愿服务3学时；</v>
      </c>
    </row>
    <row r="200" customHeight="1" spans="1:11">
      <c r="A200" s="8" t="s">
        <v>209</v>
      </c>
      <c r="B200" s="8">
        <v>2300067741</v>
      </c>
      <c r="C200">
        <f t="shared" si="3"/>
        <v>14</v>
      </c>
      <c r="D200">
        <f>第一学期!D200</f>
        <v>6.5</v>
      </c>
      <c r="E200" s="9" t="str">
        <f>第一学期!C200</f>
        <v>参加元行力行自行车小分队1.5学时；参加元行力行未名湖志愿服务3学时；参加35楼门厅管理志愿服务2学时；</v>
      </c>
      <c r="F200">
        <f>院外时长!C200</f>
        <v>0</v>
      </c>
      <c r="G200" s="22">
        <f>院外时长!D200</f>
        <v>0</v>
      </c>
      <c r="H200">
        <f>第二学期!D200</f>
        <v>7.5</v>
      </c>
      <c r="I200" s="9" t="str">
        <f>第二学期!C200</f>
        <v>参加元行力行自行车小分队4学时；参加35楼门厅管理志愿服务3.5学时；</v>
      </c>
      <c r="J200">
        <f>院外时长!E200</f>
        <v>0</v>
      </c>
      <c r="K200" s="22">
        <f>院外时长!F200</f>
        <v>0</v>
      </c>
    </row>
    <row r="201" customHeight="1" spans="1:11">
      <c r="A201" s="8" t="s">
        <v>210</v>
      </c>
      <c r="B201" s="8">
        <v>2300067731</v>
      </c>
      <c r="C201">
        <f t="shared" si="3"/>
        <v>24.5</v>
      </c>
      <c r="D201">
        <f>第一学期!D201</f>
        <v>6.5</v>
      </c>
      <c r="E201" s="9" t="str">
        <f>第一学期!C201</f>
        <v>参加元行力行自行车小分队3学时；参加元行力行未名湖志愿服务1.5学时；参加35楼门厅管理志愿服务2学时；</v>
      </c>
      <c r="F201">
        <f>院外时长!C201</f>
        <v>0</v>
      </c>
      <c r="G201" s="22">
        <f>院外时长!D201</f>
        <v>0</v>
      </c>
      <c r="H201">
        <f>第二学期!D201</f>
        <v>10</v>
      </c>
      <c r="I201" s="9" t="str">
        <f>第二学期!C201</f>
        <v>参加元行力行自行车小分队3学时；参加元行力行未名湖志愿服务3学时；参加35楼门厅管理志愿服务4学时；</v>
      </c>
      <c r="J201">
        <f>院外时长!E201</f>
        <v>8</v>
      </c>
      <c r="K201" s="22" t="str">
        <f>院外时长!F201</f>
        <v>中超志愿者8学时；</v>
      </c>
    </row>
    <row r="202" customHeight="1" spans="1:11">
      <c r="A202" s="8" t="s">
        <v>211</v>
      </c>
      <c r="B202" s="8">
        <v>2300067739</v>
      </c>
      <c r="C202">
        <f t="shared" si="3"/>
        <v>15</v>
      </c>
      <c r="D202">
        <f>第一学期!D202</f>
        <v>2</v>
      </c>
      <c r="E202" s="9" t="str">
        <f>第一学期!C202</f>
        <v>参加元行力行未名湖志愿服务1.5学时；参加35楼门厅管理志愿服务0.5学时；</v>
      </c>
      <c r="F202">
        <f>院外时长!C202</f>
        <v>0</v>
      </c>
      <c r="G202" s="22">
        <f>院外时长!D202</f>
        <v>0</v>
      </c>
      <c r="H202">
        <f>第二学期!D202</f>
        <v>6</v>
      </c>
      <c r="I202" s="9" t="str">
        <f>第二学期!C202</f>
        <v>参加元行力行自行车小分队1学时；参加35楼门厅管理志愿服务5学时；</v>
      </c>
      <c r="J202">
        <f>院外时长!E202</f>
        <v>7</v>
      </c>
      <c r="K202" s="22" t="str">
        <f>院外时长!F202</f>
        <v>2024年世界防治结核病日主题宣传活动7学时；</v>
      </c>
    </row>
    <row r="203" customHeight="1" spans="1:11">
      <c r="A203" s="8" t="s">
        <v>212</v>
      </c>
      <c r="B203" s="8">
        <v>2300067733</v>
      </c>
      <c r="C203">
        <f t="shared" si="3"/>
        <v>23.5</v>
      </c>
      <c r="D203">
        <f>第一学期!D203</f>
        <v>8.5</v>
      </c>
      <c r="E203" s="9" t="str">
        <f>第一学期!C203</f>
        <v>参加元行力行自行车小分队1.5学时；参加元行力行未名湖志愿服务3学时；参加35楼门厅管理志愿服务4学时；</v>
      </c>
      <c r="F203">
        <f>院外时长!C203</f>
        <v>0</v>
      </c>
      <c r="G203" s="22">
        <f>院外时长!D203</f>
        <v>0</v>
      </c>
      <c r="H203">
        <f>第二学期!D203</f>
        <v>15</v>
      </c>
      <c r="I203" s="9" t="str">
        <f>第二学期!C203</f>
        <v>参加元行力行自行车小分队1.5学时；参加元行力行未名湖志愿服务1.5学时；参加大钊阅览室志愿服务12学时；</v>
      </c>
      <c r="J203">
        <f>院外时长!E203</f>
        <v>0</v>
      </c>
      <c r="K203" s="22">
        <f>院外时长!F203</f>
        <v>0</v>
      </c>
    </row>
    <row r="204" customHeight="1" spans="1:11">
      <c r="A204" s="8" t="s">
        <v>213</v>
      </c>
      <c r="B204" s="8">
        <v>2300067734</v>
      </c>
      <c r="C204">
        <f t="shared" si="3"/>
        <v>19</v>
      </c>
      <c r="D204">
        <f>第一学期!D204</f>
        <v>8</v>
      </c>
      <c r="E204" s="9" t="str">
        <f>第一学期!C204</f>
        <v>参加元行力行未名湖志愿服务1.5学时；参加35楼门厅管理志愿服务2.5学时；参加地下健身房志愿服务活动4学时；</v>
      </c>
      <c r="F204">
        <f>院外时长!C204</f>
        <v>0</v>
      </c>
      <c r="G204" s="22">
        <f>院外时长!D204</f>
        <v>0</v>
      </c>
      <c r="H204">
        <f>第二学期!D204</f>
        <v>11</v>
      </c>
      <c r="I204" s="9" t="str">
        <f>第二学期!C204</f>
        <v>参加元行力行自行车小分队2.5学时；参加大钊阅览室志愿服务6学时；参加35楼门厅管理志愿服务2.5学时；</v>
      </c>
      <c r="J204">
        <f>院外时长!E204</f>
        <v>0</v>
      </c>
      <c r="K204" s="22">
        <f>院外时长!F204</f>
        <v>0</v>
      </c>
    </row>
    <row r="205" customHeight="1" spans="1:11">
      <c r="A205" s="8" t="s">
        <v>214</v>
      </c>
      <c r="B205" s="8">
        <v>2300067735</v>
      </c>
      <c r="C205">
        <f t="shared" si="3"/>
        <v>16</v>
      </c>
      <c r="D205">
        <f>第一学期!D205</f>
        <v>6.5</v>
      </c>
      <c r="E205" s="9" t="str">
        <f>第一学期!C205</f>
        <v>参加元行力行自行车小分队2学时；参加元行力行未名湖志愿服务1.5学时；参加35楼门厅管理志愿服务3学时；</v>
      </c>
      <c r="F205">
        <f>院外时长!C205</f>
        <v>0</v>
      </c>
      <c r="G205" s="22">
        <f>院外时长!D205</f>
        <v>0</v>
      </c>
      <c r="H205">
        <f>第二学期!D205</f>
        <v>9.5</v>
      </c>
      <c r="I205" s="9" t="str">
        <f>第二学期!C205</f>
        <v>参加元行力行自行车小分队0.5学时；参加大钊阅览室志愿服务8学时；参加35楼门厅管理志愿服务1学时；</v>
      </c>
      <c r="J205">
        <f>院外时长!E205</f>
        <v>0</v>
      </c>
      <c r="K205" s="22">
        <f>院外时长!F205</f>
        <v>0</v>
      </c>
    </row>
    <row r="206" customHeight="1" spans="1:11">
      <c r="A206" s="8" t="s">
        <v>215</v>
      </c>
      <c r="B206" s="8">
        <v>2300067737</v>
      </c>
      <c r="C206">
        <f t="shared" si="3"/>
        <v>18.5</v>
      </c>
      <c r="D206">
        <f>第一学期!D206</f>
        <v>9</v>
      </c>
      <c r="E206" s="9" t="str">
        <f>第一学期!C206</f>
        <v>参加元行力行自行车小分队1学时；参加元行力行未名湖志愿服务6学时；参加35楼门厅管理志愿服务2学时；</v>
      </c>
      <c r="F206">
        <f>院外时长!C206</f>
        <v>0</v>
      </c>
      <c r="G206" s="22">
        <f>院外时长!D206</f>
        <v>0</v>
      </c>
      <c r="H206">
        <f>第二学期!D206</f>
        <v>9.5</v>
      </c>
      <c r="I206" s="9" t="str">
        <f>第二学期!C206</f>
        <v>参加元行力行自行车小分队3.5学时；参加元行力行未名湖志愿服务4.5学时；参加35楼门厅管理志愿服务1.5学时；</v>
      </c>
      <c r="J206">
        <f>院外时长!E206</f>
        <v>0</v>
      </c>
      <c r="K206" s="22">
        <f>院外时长!F206</f>
        <v>0</v>
      </c>
    </row>
    <row r="207" customHeight="1" spans="1:11">
      <c r="A207" s="8" t="s">
        <v>216</v>
      </c>
      <c r="B207" s="8">
        <v>2300067742</v>
      </c>
      <c r="C207">
        <f t="shared" si="3"/>
        <v>16.5</v>
      </c>
      <c r="D207">
        <f>第一学期!D207</f>
        <v>6.5</v>
      </c>
      <c r="E207" s="9" t="str">
        <f>第一学期!C207</f>
        <v>参加元行力行自行车小分队1.5学时；参加元行力行未名湖志愿服务3学时；参加35楼门厅管理志愿服务2学时；</v>
      </c>
      <c r="F207">
        <f>院外时长!C207</f>
        <v>0</v>
      </c>
      <c r="G207" s="22">
        <f>院外时长!D207</f>
        <v>0</v>
      </c>
      <c r="H207">
        <f>第二学期!D207</f>
        <v>10</v>
      </c>
      <c r="I207" s="9" t="str">
        <f>第二学期!C207</f>
        <v>参加元行力行自行车小分队5学时；参加元行力行未名湖志愿服务3学时；参加35楼门厅管理志愿服务2学时；</v>
      </c>
      <c r="J207">
        <f>院外时长!E207</f>
        <v>0</v>
      </c>
      <c r="K207" s="22">
        <f>院外时长!F207</f>
        <v>0</v>
      </c>
    </row>
    <row r="208" customHeight="1" spans="1:11">
      <c r="A208" s="8" t="s">
        <v>217</v>
      </c>
      <c r="B208" s="8">
        <v>2300017711</v>
      </c>
      <c r="C208">
        <f t="shared" si="3"/>
        <v>31.5</v>
      </c>
      <c r="D208">
        <f>第一学期!D208</f>
        <v>11.5</v>
      </c>
      <c r="E208" s="9" t="str">
        <f>第一学期!C208</f>
        <v>参加一二九后勤组7学时；参加党员先锋服务队4.5学时；</v>
      </c>
      <c r="F208">
        <f>院外时长!C208</f>
        <v>13</v>
      </c>
      <c r="G208" s="22" t="str">
        <f>院外时长!D208</f>
        <v>北京大学第三十二届挑战杯校赛10学时；冠军讲堂“钟秉枢：塑造健全人格，续写强国篇章”讲座志愿服务3学时；</v>
      </c>
      <c r="H208">
        <f>第二学期!D208</f>
        <v>7</v>
      </c>
      <c r="I208" s="9" t="str">
        <f>第二学期!C208</f>
        <v>参加元行力行自行车小分队7学时；</v>
      </c>
      <c r="J208">
        <f>院外时长!E208</f>
        <v>0</v>
      </c>
      <c r="K208" s="22">
        <f>院外时长!F208</f>
        <v>0</v>
      </c>
    </row>
    <row r="209" customHeight="1" spans="1:11">
      <c r="A209" s="8" t="s">
        <v>218</v>
      </c>
      <c r="B209" s="8">
        <v>2300017834</v>
      </c>
      <c r="C209">
        <f t="shared" si="3"/>
        <v>37</v>
      </c>
      <c r="D209">
        <f>第一学期!D209</f>
        <v>37</v>
      </c>
      <c r="E209" s="9" t="str">
        <f>第一学期!C209</f>
        <v>参加35楼门厅管理志愿服务3学时；参加元培书房志愿服务活动34学时；</v>
      </c>
      <c r="F209">
        <f>院外时长!C209</f>
        <v>0</v>
      </c>
      <c r="G209" s="22">
        <f>院外时长!D209</f>
        <v>0</v>
      </c>
      <c r="H209">
        <f>第二学期!D209</f>
        <v>0</v>
      </c>
      <c r="I209" s="9" t="str">
        <f>第二学期!C209</f>
        <v/>
      </c>
      <c r="J209">
        <f>院外时长!E209</f>
        <v>0</v>
      </c>
      <c r="K209" s="22">
        <f>院外时长!F209</f>
        <v>0</v>
      </c>
    </row>
    <row r="210" customHeight="1" spans="1:11">
      <c r="A210" s="8" t="s">
        <v>219</v>
      </c>
      <c r="B210" s="8">
        <v>2300017735</v>
      </c>
      <c r="C210">
        <f t="shared" si="3"/>
        <v>28</v>
      </c>
      <c r="D210">
        <f>第一学期!D210</f>
        <v>28</v>
      </c>
      <c r="E210" s="9" t="str">
        <f>第一学期!C210</f>
        <v>参加元培书房志愿服务活动28学时；</v>
      </c>
      <c r="F210">
        <f>院外时长!C210</f>
        <v>0</v>
      </c>
      <c r="G210" s="22">
        <f>院外时长!D210</f>
        <v>0</v>
      </c>
      <c r="H210">
        <f>第二学期!D210</f>
        <v>0</v>
      </c>
      <c r="I210" s="9" t="str">
        <f>第二学期!C210</f>
        <v/>
      </c>
      <c r="J210">
        <f>院外时长!E210</f>
        <v>0</v>
      </c>
      <c r="K210" s="22">
        <f>院外时长!F210</f>
        <v>0</v>
      </c>
    </row>
    <row r="211" customHeight="1" spans="1:11">
      <c r="A211" s="8" t="s">
        <v>220</v>
      </c>
      <c r="B211" s="8">
        <v>2300017475</v>
      </c>
      <c r="C211">
        <f t="shared" si="3"/>
        <v>46.5</v>
      </c>
      <c r="D211">
        <f>第一学期!D211</f>
        <v>35</v>
      </c>
      <c r="E211" s="9" t="str">
        <f>第一学期!C211</f>
        <v>参加北京动物园志愿服务4学时；参加党员先锋服务队5学时；参加爱在卅五楼活动2学时；参加元培书房志愿服务活动24学时；</v>
      </c>
      <c r="F211">
        <f>院外时长!C211</f>
        <v>10</v>
      </c>
      <c r="G211" s="22" t="str">
        <f>院外时长!D211</f>
        <v>融合爱心项目10学时；</v>
      </c>
      <c r="H211">
        <f>第二学期!D211</f>
        <v>1.5</v>
      </c>
      <c r="I211" s="9" t="str">
        <f>第二学期!C211</f>
        <v>参加元行力行未名湖志愿服务1.5学时；</v>
      </c>
      <c r="J211">
        <f>院外时长!E211</f>
        <v>0</v>
      </c>
      <c r="K211" s="22">
        <f>院外时长!F211</f>
        <v>0</v>
      </c>
    </row>
    <row r="212" customHeight="1" spans="1:11">
      <c r="A212" s="8" t="s">
        <v>221</v>
      </c>
      <c r="B212" s="8">
        <v>2300017816</v>
      </c>
      <c r="C212">
        <f t="shared" si="3"/>
        <v>20.5</v>
      </c>
      <c r="D212">
        <f>第一学期!D212</f>
        <v>2.5</v>
      </c>
      <c r="E212" s="9" t="str">
        <f>第一学期!C212</f>
        <v>参加35楼门厅管理志愿服务2.5学时；</v>
      </c>
      <c r="F212">
        <f>院外时长!C212</f>
        <v>8</v>
      </c>
      <c r="G212" s="22" t="str">
        <f>院外时长!D212</f>
        <v>2023-2024 图书校对4学时；北京大学2024年领航新燕返乡社会实践活动4学时；</v>
      </c>
      <c r="H212">
        <f>第二学期!D212</f>
        <v>0</v>
      </c>
      <c r="I212" s="9" t="str">
        <f>第二学期!C212</f>
        <v/>
      </c>
      <c r="J212">
        <f>院外时长!E212</f>
        <v>10</v>
      </c>
      <c r="K212" s="22" t="str">
        <f>院外时长!F212</f>
        <v>图书校对10学时；</v>
      </c>
    </row>
    <row r="213" customHeight="1" spans="1:11">
      <c r="A213" s="8" t="s">
        <v>222</v>
      </c>
      <c r="B213" s="8">
        <v>2300017754</v>
      </c>
      <c r="C213">
        <f t="shared" si="3"/>
        <v>17.5</v>
      </c>
      <c r="D213">
        <f>第一学期!D213</f>
        <v>0.5</v>
      </c>
      <c r="E213" s="9" t="str">
        <f>第一学期!C213</f>
        <v>参加元行力行自行车小分队0.5学时；</v>
      </c>
      <c r="F213">
        <f>院外时长!C213</f>
        <v>0</v>
      </c>
      <c r="G213" s="22">
        <f>院外时长!D213</f>
        <v>0</v>
      </c>
      <c r="H213">
        <f>第二学期!D213</f>
        <v>0</v>
      </c>
      <c r="I213" s="9" t="str">
        <f>第二学期!C213</f>
        <v/>
      </c>
      <c r="J213">
        <f>院外时长!E213</f>
        <v>17</v>
      </c>
      <c r="K213" s="22" t="str">
        <f>院外时长!F213</f>
        <v>巧手编织坐垫17学时；</v>
      </c>
    </row>
    <row r="214" customHeight="1" spans="1:11">
      <c r="A214" s="8" t="s">
        <v>223</v>
      </c>
      <c r="B214" s="8">
        <v>2300017850</v>
      </c>
      <c r="C214">
        <f t="shared" si="3"/>
        <v>47</v>
      </c>
      <c r="D214">
        <f>第一学期!D214</f>
        <v>0</v>
      </c>
      <c r="E214" s="9" t="str">
        <f>第一学期!C214</f>
        <v/>
      </c>
      <c r="F214">
        <f>院外时长!C214</f>
        <v>6</v>
      </c>
      <c r="G214" s="22" t="str">
        <f>院外时长!D214</f>
        <v>返乡社会实践6学时；</v>
      </c>
      <c r="H214">
        <f>第二学期!D214</f>
        <v>1</v>
      </c>
      <c r="I214" s="9" t="str">
        <f>第二学期!C214</f>
        <v>参加元行力行自行车小分队1学时；</v>
      </c>
      <c r="J214">
        <f>院外时长!E214</f>
        <v>40</v>
      </c>
      <c r="K214" s="22" t="str">
        <f>院外时长!F214</f>
        <v>招生组志愿服务40学时；</v>
      </c>
    </row>
    <row r="215" customHeight="1" spans="1:11">
      <c r="A215" s="8" t="s">
        <v>224</v>
      </c>
      <c r="B215" s="8">
        <v>2300017788</v>
      </c>
      <c r="C215">
        <f t="shared" si="3"/>
        <v>55</v>
      </c>
      <c r="D215">
        <f>第一学期!D215</f>
        <v>21</v>
      </c>
      <c r="E215" s="9" t="str">
        <f>第一学期!C215</f>
        <v>参加元行力行自行车小分队0.5学时；参加大钊阅览室志愿服务12学时；参加北京动物园志愿服务4学时；参加35楼门厅管理志愿服务2.5学时；参加党员先锋服务队2学时；</v>
      </c>
      <c r="F215">
        <f>院外时长!C215</f>
        <v>6</v>
      </c>
      <c r="G215" s="22" t="str">
        <f>院外时长!D215</f>
        <v>我为师生站班岗•校园快递服务团2学时；北京大学2024年领航新燕返乡社会实践活动4学时</v>
      </c>
      <c r="H215">
        <f>第二学期!D215</f>
        <v>5</v>
      </c>
      <c r="I215" s="9" t="str">
        <f>第二学期!C215</f>
        <v>参加元行力行自行车小分队5学时；</v>
      </c>
      <c r="J215">
        <f>院外时长!E215</f>
        <v>23</v>
      </c>
      <c r="K215" s="22" t="str">
        <f>院外时长!F215</f>
        <v>首都高校田径运动会20学时；2024春图书馆志愿服务第四期3学时；</v>
      </c>
    </row>
    <row r="216" customHeight="1" spans="1:11">
      <c r="A216" s="8" t="s">
        <v>225</v>
      </c>
      <c r="B216" s="8">
        <v>2300017451</v>
      </c>
      <c r="C216">
        <f t="shared" si="3"/>
        <v>62.5</v>
      </c>
      <c r="D216">
        <f>第一学期!D216</f>
        <v>3</v>
      </c>
      <c r="E216" s="9" t="str">
        <f>第一学期!C216</f>
        <v>参加35楼门厅管理志愿服务1.5学时；参加党员先锋服务队1.5学时；</v>
      </c>
      <c r="F216">
        <f>院外时长!C216</f>
        <v>4</v>
      </c>
      <c r="G216" s="22" t="str">
        <f>院外时长!D216</f>
        <v>北京大学2024领航新燕返乡社会实践活动4学时；</v>
      </c>
      <c r="H216">
        <f>第二学期!D216</f>
        <v>13.5</v>
      </c>
      <c r="I216" s="9" t="str">
        <f>第二学期!C216</f>
        <v>参加元行力行自行车小分队2学时；参加元行力行未名湖志愿服务1.5学时；参加35楼门厅管理志愿服务1学时；参加春季运动会志愿服务2学时；担任迎新志愿者6学时；担任校园开放日志愿者1学时；</v>
      </c>
      <c r="J216">
        <f>院外时长!E216</f>
        <v>42</v>
      </c>
      <c r="K216" s="22" t="str">
        <f>院外时长!F216</f>
        <v>研究生院讲述活动志愿者9学时；博士学位授予仪式志愿者13学时；北京大学第五届五四青春长跑志愿者20学时；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临川学校"/>
  <dimension ref="A1:C216"/>
  <sheetViews>
    <sheetView topLeftCell="A193" workbookViewId="0">
      <selection activeCell="A1" sqref="A1"/>
    </sheetView>
  </sheetViews>
  <sheetFormatPr defaultColWidth="9.81818181818182" defaultRowHeight="13" outlineLevelCol="2"/>
  <sheetData>
    <row r="1" spans="1:3">
      <c r="A1" t="s">
        <v>0</v>
      </c>
      <c r="B1" t="s">
        <v>1</v>
      </c>
      <c r="C1" t="s">
        <v>248</v>
      </c>
    </row>
    <row r="2" spans="1:3">
      <c r="A2" s="8" t="s">
        <v>11</v>
      </c>
      <c r="B2" s="8">
        <v>2200017462</v>
      </c>
      <c r="C2">
        <v>0</v>
      </c>
    </row>
    <row r="3" spans="1:3">
      <c r="A3" s="8" t="s">
        <v>12</v>
      </c>
      <c r="B3" s="8">
        <v>2300017419</v>
      </c>
      <c r="C3">
        <v>0</v>
      </c>
    </row>
    <row r="4" spans="1:3">
      <c r="A4" s="8" t="s">
        <v>13</v>
      </c>
      <c r="B4" s="8">
        <v>2300017793</v>
      </c>
      <c r="C4">
        <v>0</v>
      </c>
    </row>
    <row r="5" spans="1:3">
      <c r="A5" s="8" t="s">
        <v>14</v>
      </c>
      <c r="B5" s="8">
        <v>2300017803</v>
      </c>
      <c r="C5">
        <v>0</v>
      </c>
    </row>
    <row r="6" spans="1:3">
      <c r="A6" s="8" t="s">
        <v>15</v>
      </c>
      <c r="B6" s="8">
        <v>2300017721</v>
      </c>
      <c r="C6">
        <v>0</v>
      </c>
    </row>
    <row r="7" spans="1:3">
      <c r="A7" s="8" t="s">
        <v>16</v>
      </c>
      <c r="B7" s="8">
        <v>2300017821</v>
      </c>
      <c r="C7">
        <v>0</v>
      </c>
    </row>
    <row r="8" spans="1:3">
      <c r="A8" s="8" t="s">
        <v>17</v>
      </c>
      <c r="B8" s="8">
        <v>2200017835</v>
      </c>
      <c r="C8">
        <v>0</v>
      </c>
    </row>
    <row r="9" spans="1:3">
      <c r="A9" s="8" t="s">
        <v>18</v>
      </c>
      <c r="B9" s="8">
        <v>2300017813</v>
      </c>
      <c r="C9">
        <v>0</v>
      </c>
    </row>
    <row r="10" spans="1:3">
      <c r="A10" s="8" t="s">
        <v>19</v>
      </c>
      <c r="B10" s="8">
        <v>2300017766</v>
      </c>
      <c r="C10">
        <v>0</v>
      </c>
    </row>
    <row r="11" spans="1:3">
      <c r="A11" s="8" t="s">
        <v>20</v>
      </c>
      <c r="B11" s="8">
        <v>2200017454</v>
      </c>
      <c r="C11">
        <v>0</v>
      </c>
    </row>
    <row r="12" spans="1:3">
      <c r="A12" s="8" t="s">
        <v>21</v>
      </c>
      <c r="B12" s="8">
        <v>2300017723</v>
      </c>
      <c r="C12">
        <v>0</v>
      </c>
    </row>
    <row r="13" spans="1:3">
      <c r="A13" s="8" t="s">
        <v>22</v>
      </c>
      <c r="B13" s="8">
        <v>2300017730</v>
      </c>
      <c r="C13">
        <v>0</v>
      </c>
    </row>
    <row r="14" spans="1:3">
      <c r="A14" s="8" t="s">
        <v>23</v>
      </c>
      <c r="B14" s="8">
        <v>2300017709</v>
      </c>
      <c r="C14">
        <v>0</v>
      </c>
    </row>
    <row r="15" spans="1:3">
      <c r="A15" s="8" t="s">
        <v>24</v>
      </c>
      <c r="B15" s="8">
        <v>2300017414</v>
      </c>
      <c r="C15">
        <v>0</v>
      </c>
    </row>
    <row r="16" spans="1:3">
      <c r="A16" s="8" t="s">
        <v>25</v>
      </c>
      <c r="B16" s="8">
        <v>2300017401</v>
      </c>
      <c r="C16">
        <v>0</v>
      </c>
    </row>
    <row r="17" spans="1:3">
      <c r="A17" s="8" t="s">
        <v>26</v>
      </c>
      <c r="B17" s="8">
        <v>2200017827</v>
      </c>
      <c r="C17">
        <v>0</v>
      </c>
    </row>
    <row r="18" spans="1:3">
      <c r="A18" s="8" t="s">
        <v>27</v>
      </c>
      <c r="B18" s="8">
        <v>2300017817</v>
      </c>
      <c r="C18">
        <v>0</v>
      </c>
    </row>
    <row r="19" spans="1:3">
      <c r="A19" s="8" t="s">
        <v>28</v>
      </c>
      <c r="B19" s="8">
        <v>2200017840</v>
      </c>
      <c r="C19">
        <v>0</v>
      </c>
    </row>
    <row r="20" spans="1:3">
      <c r="A20" s="8" t="s">
        <v>29</v>
      </c>
      <c r="B20" s="8">
        <v>2300017417</v>
      </c>
      <c r="C20">
        <v>0</v>
      </c>
    </row>
    <row r="21" spans="1:3">
      <c r="A21" s="8" t="s">
        <v>30</v>
      </c>
      <c r="B21" s="8">
        <v>2200016813</v>
      </c>
      <c r="C21">
        <v>0</v>
      </c>
    </row>
    <row r="22" spans="1:3">
      <c r="A22" s="8" t="s">
        <v>31</v>
      </c>
      <c r="B22" s="8">
        <v>2300017768</v>
      </c>
      <c r="C22">
        <v>0</v>
      </c>
    </row>
    <row r="23" spans="1:3">
      <c r="A23" s="8" t="s">
        <v>32</v>
      </c>
      <c r="B23" s="8">
        <v>2200017410</v>
      </c>
      <c r="C23">
        <v>0</v>
      </c>
    </row>
    <row r="24" spans="1:3">
      <c r="A24" s="8" t="s">
        <v>33</v>
      </c>
      <c r="B24" s="8">
        <v>2300017830</v>
      </c>
      <c r="C24">
        <v>0</v>
      </c>
    </row>
    <row r="25" spans="1:3">
      <c r="A25" s="8" t="s">
        <v>34</v>
      </c>
      <c r="B25" s="8">
        <v>2200017704</v>
      </c>
      <c r="C25">
        <v>0</v>
      </c>
    </row>
    <row r="26" spans="1:3">
      <c r="A26" s="8" t="s">
        <v>35</v>
      </c>
      <c r="B26" s="8">
        <v>2300017748</v>
      </c>
      <c r="C26">
        <v>0</v>
      </c>
    </row>
    <row r="27" spans="1:3">
      <c r="A27" s="8" t="s">
        <v>36</v>
      </c>
      <c r="B27" s="8">
        <v>2300017774</v>
      </c>
      <c r="C27">
        <v>0</v>
      </c>
    </row>
    <row r="28" spans="1:3">
      <c r="A28" s="8" t="s">
        <v>37</v>
      </c>
      <c r="B28" s="8">
        <v>2300017402</v>
      </c>
      <c r="C28">
        <v>0</v>
      </c>
    </row>
    <row r="29" spans="1:3">
      <c r="A29" s="8" t="s">
        <v>38</v>
      </c>
      <c r="B29" s="8">
        <v>2300017706</v>
      </c>
      <c r="C29">
        <v>0</v>
      </c>
    </row>
    <row r="30" spans="1:3">
      <c r="A30" s="8" t="s">
        <v>39</v>
      </c>
      <c r="B30" s="8">
        <v>2300017832</v>
      </c>
      <c r="C30">
        <v>0</v>
      </c>
    </row>
    <row r="31" spans="1:3">
      <c r="A31" s="8" t="s">
        <v>40</v>
      </c>
      <c r="B31" s="8">
        <v>2300017734</v>
      </c>
      <c r="C31">
        <v>0</v>
      </c>
    </row>
    <row r="32" spans="1:3">
      <c r="A32" s="8" t="s">
        <v>41</v>
      </c>
      <c r="B32" s="8">
        <v>2300017717</v>
      </c>
      <c r="C32">
        <v>0</v>
      </c>
    </row>
    <row r="33" spans="1:3">
      <c r="A33" s="8" t="s">
        <v>42</v>
      </c>
      <c r="B33" s="8">
        <v>2300017741</v>
      </c>
      <c r="C33">
        <v>0</v>
      </c>
    </row>
    <row r="34" spans="1:3">
      <c r="A34" s="8" t="s">
        <v>43</v>
      </c>
      <c r="B34" s="8">
        <v>2300017781</v>
      </c>
      <c r="C34">
        <v>0</v>
      </c>
    </row>
    <row r="35" spans="1:3">
      <c r="A35" s="8" t="s">
        <v>44</v>
      </c>
      <c r="B35" s="8">
        <v>2300017425</v>
      </c>
      <c r="C35">
        <v>0</v>
      </c>
    </row>
    <row r="36" spans="1:3">
      <c r="A36" s="8" t="s">
        <v>45</v>
      </c>
      <c r="B36" s="8">
        <v>2300017796</v>
      </c>
      <c r="C36">
        <v>0</v>
      </c>
    </row>
    <row r="37" spans="1:3">
      <c r="A37" s="8" t="s">
        <v>46</v>
      </c>
      <c r="B37" s="8">
        <v>2300017835</v>
      </c>
      <c r="C37">
        <v>0</v>
      </c>
    </row>
    <row r="38" spans="1:3">
      <c r="A38" s="8" t="s">
        <v>47</v>
      </c>
      <c r="B38" s="8">
        <v>2300017749</v>
      </c>
      <c r="C38">
        <v>0</v>
      </c>
    </row>
    <row r="39" spans="1:3">
      <c r="A39" s="8" t="s">
        <v>48</v>
      </c>
      <c r="B39" s="8">
        <v>2300017456</v>
      </c>
      <c r="C39">
        <v>0</v>
      </c>
    </row>
    <row r="40" spans="1:3">
      <c r="A40" s="8" t="s">
        <v>49</v>
      </c>
      <c r="B40" s="8">
        <v>2200017473</v>
      </c>
      <c r="C40">
        <v>5</v>
      </c>
    </row>
    <row r="41" spans="1:3">
      <c r="A41" s="8" t="s">
        <v>50</v>
      </c>
      <c r="B41" s="8">
        <v>2300017762</v>
      </c>
      <c r="C41">
        <v>0</v>
      </c>
    </row>
    <row r="42" spans="1:3">
      <c r="A42" s="8" t="s">
        <v>51</v>
      </c>
      <c r="B42" s="8">
        <v>2300017718</v>
      </c>
      <c r="C42">
        <v>0</v>
      </c>
    </row>
    <row r="43" spans="1:3">
      <c r="A43" s="8" t="s">
        <v>52</v>
      </c>
      <c r="B43" s="8">
        <v>2300017752</v>
      </c>
      <c r="C43">
        <v>0</v>
      </c>
    </row>
    <row r="44" spans="1:3">
      <c r="A44" s="8" t="s">
        <v>53</v>
      </c>
      <c r="B44" s="8">
        <v>2200067719</v>
      </c>
      <c r="C44">
        <v>0</v>
      </c>
    </row>
    <row r="45" spans="1:3">
      <c r="A45" s="8" t="s">
        <v>54</v>
      </c>
      <c r="B45" s="8">
        <v>2200017732</v>
      </c>
      <c r="C45">
        <v>0</v>
      </c>
    </row>
    <row r="46" spans="1:3">
      <c r="A46" s="8" t="s">
        <v>55</v>
      </c>
      <c r="B46" s="8">
        <v>2200017823</v>
      </c>
      <c r="C46">
        <v>0</v>
      </c>
    </row>
    <row r="47" spans="1:3">
      <c r="A47" s="8" t="s">
        <v>56</v>
      </c>
      <c r="B47" s="8">
        <v>2200017458</v>
      </c>
      <c r="C47">
        <v>0</v>
      </c>
    </row>
    <row r="48" spans="1:3">
      <c r="A48" s="8" t="s">
        <v>57</v>
      </c>
      <c r="B48" s="8">
        <v>2300017466</v>
      </c>
      <c r="C48">
        <v>0</v>
      </c>
    </row>
    <row r="49" spans="1:3">
      <c r="A49" s="8" t="s">
        <v>58</v>
      </c>
      <c r="B49" s="8">
        <v>2300017713</v>
      </c>
      <c r="C49">
        <v>0</v>
      </c>
    </row>
    <row r="50" spans="1:3">
      <c r="A50" s="8" t="s">
        <v>59</v>
      </c>
      <c r="B50" s="8">
        <v>1900017748</v>
      </c>
      <c r="C50">
        <v>0</v>
      </c>
    </row>
    <row r="51" spans="1:3">
      <c r="A51" s="8" t="s">
        <v>60</v>
      </c>
      <c r="B51" s="8">
        <v>2300017703</v>
      </c>
      <c r="C51">
        <v>0</v>
      </c>
    </row>
    <row r="52" spans="1:3">
      <c r="A52" s="8" t="s">
        <v>61</v>
      </c>
      <c r="B52" s="8">
        <v>2200067702</v>
      </c>
      <c r="C52">
        <v>0</v>
      </c>
    </row>
    <row r="53" spans="1:3">
      <c r="A53" s="8" t="s">
        <v>62</v>
      </c>
      <c r="B53" s="8">
        <v>2300017478</v>
      </c>
      <c r="C53">
        <v>0</v>
      </c>
    </row>
    <row r="54" spans="1:3">
      <c r="A54" s="8" t="s">
        <v>63</v>
      </c>
      <c r="B54" s="8">
        <v>2300017727</v>
      </c>
      <c r="C54">
        <v>0</v>
      </c>
    </row>
    <row r="55" spans="1:3">
      <c r="A55" s="8" t="s">
        <v>64</v>
      </c>
      <c r="B55" s="8">
        <v>2300017758</v>
      </c>
      <c r="C55">
        <v>0</v>
      </c>
    </row>
    <row r="56" spans="1:3">
      <c r="A56" s="8" t="s">
        <v>65</v>
      </c>
      <c r="B56" s="8">
        <v>2300017719</v>
      </c>
      <c r="C56">
        <v>0</v>
      </c>
    </row>
    <row r="57" spans="1:3">
      <c r="A57" s="8" t="s">
        <v>66</v>
      </c>
      <c r="B57" s="8">
        <v>2200017801</v>
      </c>
      <c r="C57">
        <v>0</v>
      </c>
    </row>
    <row r="58" spans="1:3">
      <c r="A58" s="8" t="s">
        <v>67</v>
      </c>
      <c r="B58" s="8">
        <v>2300017473</v>
      </c>
      <c r="C58">
        <v>0</v>
      </c>
    </row>
    <row r="59" spans="1:3">
      <c r="A59" s="8" t="s">
        <v>68</v>
      </c>
      <c r="B59" s="8">
        <v>2200017407</v>
      </c>
      <c r="C59">
        <v>0</v>
      </c>
    </row>
    <row r="60" spans="1:3">
      <c r="A60" s="8" t="s">
        <v>69</v>
      </c>
      <c r="B60" s="8">
        <v>2200017471</v>
      </c>
      <c r="C60">
        <v>0</v>
      </c>
    </row>
    <row r="61" spans="1:3">
      <c r="A61" s="8" t="s">
        <v>70</v>
      </c>
      <c r="B61" s="8">
        <v>2200017461</v>
      </c>
      <c r="C61">
        <v>0</v>
      </c>
    </row>
    <row r="62" spans="1:3">
      <c r="A62" s="8" t="s">
        <v>71</v>
      </c>
      <c r="B62" s="8">
        <v>2300017739</v>
      </c>
      <c r="C62">
        <v>0</v>
      </c>
    </row>
    <row r="63" spans="1:3">
      <c r="A63" s="8" t="s">
        <v>72</v>
      </c>
      <c r="B63" s="8">
        <v>2300017480</v>
      </c>
      <c r="C63">
        <v>0</v>
      </c>
    </row>
    <row r="64" spans="1:3">
      <c r="A64" s="8" t="s">
        <v>73</v>
      </c>
      <c r="B64" s="8">
        <v>2200017800</v>
      </c>
      <c r="C64">
        <v>0</v>
      </c>
    </row>
    <row r="65" spans="1:3">
      <c r="A65" s="8" t="s">
        <v>74</v>
      </c>
      <c r="B65" s="8">
        <v>2000017756</v>
      </c>
      <c r="C65">
        <v>0</v>
      </c>
    </row>
    <row r="66" spans="1:3">
      <c r="A66" s="8" t="s">
        <v>75</v>
      </c>
      <c r="B66" s="8">
        <v>2300017702</v>
      </c>
      <c r="C66">
        <v>0</v>
      </c>
    </row>
    <row r="67" spans="1:3">
      <c r="A67" s="8" t="s">
        <v>76</v>
      </c>
      <c r="B67" s="8">
        <v>2300017428</v>
      </c>
      <c r="C67">
        <v>0</v>
      </c>
    </row>
    <row r="68" spans="1:3">
      <c r="A68" s="8" t="s">
        <v>77</v>
      </c>
      <c r="B68" s="8">
        <v>2300017805</v>
      </c>
      <c r="C68">
        <v>0</v>
      </c>
    </row>
    <row r="69" spans="1:3">
      <c r="A69" s="8" t="s">
        <v>78</v>
      </c>
      <c r="B69" s="8">
        <v>2200017797</v>
      </c>
      <c r="C69">
        <v>0</v>
      </c>
    </row>
    <row r="70" spans="1:3">
      <c r="A70" s="8" t="s">
        <v>79</v>
      </c>
      <c r="B70" s="8">
        <v>2200017707</v>
      </c>
      <c r="C70">
        <v>0</v>
      </c>
    </row>
    <row r="71" spans="1:3">
      <c r="A71" s="8" t="s">
        <v>80</v>
      </c>
      <c r="B71" s="8">
        <v>2300017411</v>
      </c>
      <c r="C71">
        <v>0</v>
      </c>
    </row>
    <row r="72" spans="1:3">
      <c r="A72" s="8" t="s">
        <v>81</v>
      </c>
      <c r="B72" s="8">
        <v>2200017729</v>
      </c>
      <c r="C72">
        <v>0</v>
      </c>
    </row>
    <row r="73" spans="1:3">
      <c r="A73" s="8" t="s">
        <v>82</v>
      </c>
      <c r="B73" s="8">
        <v>2300017444</v>
      </c>
      <c r="C73">
        <v>0</v>
      </c>
    </row>
    <row r="74" spans="1:3">
      <c r="A74" s="8" t="s">
        <v>83</v>
      </c>
      <c r="B74" s="8">
        <v>2300017701</v>
      </c>
      <c r="C74">
        <v>0</v>
      </c>
    </row>
    <row r="75" spans="1:3">
      <c r="A75" s="8" t="s">
        <v>84</v>
      </c>
      <c r="B75" s="8">
        <v>2300017729</v>
      </c>
      <c r="C75">
        <v>0</v>
      </c>
    </row>
    <row r="76" spans="1:3">
      <c r="A76" s="8" t="s">
        <v>85</v>
      </c>
      <c r="B76" s="8">
        <v>2300017732</v>
      </c>
      <c r="C76">
        <v>0</v>
      </c>
    </row>
    <row r="77" spans="1:3">
      <c r="A77" s="8" t="s">
        <v>86</v>
      </c>
      <c r="B77" s="8">
        <v>2300017725</v>
      </c>
      <c r="C77">
        <v>0</v>
      </c>
    </row>
    <row r="78" spans="1:3">
      <c r="A78" s="8" t="s">
        <v>87</v>
      </c>
      <c r="B78" s="8">
        <v>2300017746</v>
      </c>
      <c r="C78">
        <v>0</v>
      </c>
    </row>
    <row r="79" spans="1:3">
      <c r="A79" s="8" t="s">
        <v>88</v>
      </c>
      <c r="B79" s="8">
        <v>2300017840</v>
      </c>
      <c r="C79">
        <v>0</v>
      </c>
    </row>
    <row r="80" spans="1:3">
      <c r="A80" s="8" t="s">
        <v>89</v>
      </c>
      <c r="B80" s="8">
        <v>2300017426</v>
      </c>
      <c r="C80">
        <v>0</v>
      </c>
    </row>
    <row r="81" spans="1:3">
      <c r="A81" s="8" t="s">
        <v>90</v>
      </c>
      <c r="B81" s="8">
        <v>2300017445</v>
      </c>
      <c r="C81">
        <v>0</v>
      </c>
    </row>
    <row r="82" spans="1:3">
      <c r="A82" s="8" t="s">
        <v>91</v>
      </c>
      <c r="B82" s="8">
        <v>2300017422</v>
      </c>
      <c r="C82">
        <v>5</v>
      </c>
    </row>
    <row r="83" spans="1:3">
      <c r="A83" s="8" t="s">
        <v>92</v>
      </c>
      <c r="B83" s="8">
        <v>2300017761</v>
      </c>
      <c r="C83">
        <v>0</v>
      </c>
    </row>
    <row r="84" spans="1:3">
      <c r="A84" s="8" t="s">
        <v>93</v>
      </c>
      <c r="B84" s="8">
        <v>2300017429</v>
      </c>
      <c r="C84">
        <v>0</v>
      </c>
    </row>
    <row r="85" spans="1:3">
      <c r="A85" s="8" t="s">
        <v>94</v>
      </c>
      <c r="B85" s="8">
        <v>2300067720</v>
      </c>
      <c r="C85">
        <v>0</v>
      </c>
    </row>
    <row r="86" spans="1:3">
      <c r="A86" s="8" t="s">
        <v>95</v>
      </c>
      <c r="B86" s="8">
        <v>2300067710</v>
      </c>
      <c r="C86">
        <v>0</v>
      </c>
    </row>
    <row r="87" spans="1:3">
      <c r="A87" s="8" t="s">
        <v>96</v>
      </c>
      <c r="B87" s="8">
        <v>2300017764</v>
      </c>
      <c r="C87">
        <v>0</v>
      </c>
    </row>
    <row r="88" spans="1:3">
      <c r="A88" s="8" t="s">
        <v>97</v>
      </c>
      <c r="B88" s="8">
        <v>2300067707</v>
      </c>
      <c r="C88">
        <v>0</v>
      </c>
    </row>
    <row r="89" spans="1:3">
      <c r="A89" s="8" t="s">
        <v>98</v>
      </c>
      <c r="B89" s="8">
        <v>2300017786</v>
      </c>
      <c r="C89">
        <v>0</v>
      </c>
    </row>
    <row r="90" spans="1:3">
      <c r="A90" s="8" t="s">
        <v>99</v>
      </c>
      <c r="B90" s="8">
        <v>2300067703</v>
      </c>
      <c r="C90">
        <v>0</v>
      </c>
    </row>
    <row r="91" spans="1:3">
      <c r="A91" s="8" t="s">
        <v>100</v>
      </c>
      <c r="B91" s="8">
        <v>2300067714</v>
      </c>
      <c r="C91">
        <v>0</v>
      </c>
    </row>
    <row r="92" spans="1:3">
      <c r="A92" s="8" t="s">
        <v>101</v>
      </c>
      <c r="B92" s="8">
        <v>2300067730</v>
      </c>
      <c r="C92">
        <v>0</v>
      </c>
    </row>
    <row r="93" spans="1:3">
      <c r="A93" s="8" t="s">
        <v>102</v>
      </c>
      <c r="B93" s="8">
        <v>2300017453</v>
      </c>
      <c r="C93">
        <v>0</v>
      </c>
    </row>
    <row r="94" spans="1:3">
      <c r="A94" s="8" t="s">
        <v>103</v>
      </c>
      <c r="B94" s="8">
        <v>2300067706</v>
      </c>
      <c r="C94">
        <v>0</v>
      </c>
    </row>
    <row r="95" spans="1:3">
      <c r="A95" s="8" t="s">
        <v>104</v>
      </c>
      <c r="B95" s="8">
        <v>2300067727</v>
      </c>
      <c r="C95">
        <v>0</v>
      </c>
    </row>
    <row r="96" spans="1:3">
      <c r="A96" s="8" t="s">
        <v>105</v>
      </c>
      <c r="B96" s="8">
        <v>2300067701</v>
      </c>
      <c r="C96">
        <v>0</v>
      </c>
    </row>
    <row r="97" spans="1:3">
      <c r="A97" s="8" t="s">
        <v>106</v>
      </c>
      <c r="B97" s="8">
        <v>2300067719</v>
      </c>
      <c r="C97">
        <v>0</v>
      </c>
    </row>
    <row r="98" spans="1:3">
      <c r="A98" s="8" t="s">
        <v>107</v>
      </c>
      <c r="B98" s="8">
        <v>2300067708</v>
      </c>
      <c r="C98">
        <v>0</v>
      </c>
    </row>
    <row r="99" spans="1:3">
      <c r="A99" s="8" t="s">
        <v>108</v>
      </c>
      <c r="B99" s="8">
        <v>2300067729</v>
      </c>
      <c r="C99">
        <v>0</v>
      </c>
    </row>
    <row r="100" spans="1:3">
      <c r="A100" s="8" t="s">
        <v>109</v>
      </c>
      <c r="B100" s="8">
        <v>2300067705</v>
      </c>
      <c r="C100">
        <v>0</v>
      </c>
    </row>
    <row r="101" spans="1:3">
      <c r="A101" s="8" t="s">
        <v>110</v>
      </c>
      <c r="B101" s="8">
        <v>2300067722</v>
      </c>
      <c r="C101">
        <v>0</v>
      </c>
    </row>
    <row r="102" spans="1:3">
      <c r="A102" s="8" t="s">
        <v>111</v>
      </c>
      <c r="B102" s="8">
        <v>2300067716</v>
      </c>
      <c r="C102">
        <v>0</v>
      </c>
    </row>
    <row r="103" spans="1:3">
      <c r="A103" s="8" t="s">
        <v>112</v>
      </c>
      <c r="B103" s="8">
        <v>2300067721</v>
      </c>
      <c r="C103">
        <v>0</v>
      </c>
    </row>
    <row r="104" spans="1:3">
      <c r="A104" s="8" t="s">
        <v>113</v>
      </c>
      <c r="B104" s="8">
        <v>2300067724</v>
      </c>
      <c r="C104">
        <v>0</v>
      </c>
    </row>
    <row r="105" spans="1:3">
      <c r="A105" s="8" t="s">
        <v>114</v>
      </c>
      <c r="B105" s="8">
        <v>2300067715</v>
      </c>
      <c r="C105">
        <v>0</v>
      </c>
    </row>
    <row r="106" spans="1:3">
      <c r="A106" s="8" t="s">
        <v>115</v>
      </c>
      <c r="B106" s="8">
        <v>2300067723</v>
      </c>
      <c r="C106">
        <v>0</v>
      </c>
    </row>
    <row r="107" spans="1:3">
      <c r="A107" s="8" t="s">
        <v>116</v>
      </c>
      <c r="B107" s="8">
        <v>2300067713</v>
      </c>
      <c r="C107">
        <v>0</v>
      </c>
    </row>
    <row r="108" spans="1:3">
      <c r="A108" s="8" t="s">
        <v>117</v>
      </c>
      <c r="B108" s="8">
        <v>2300067717</v>
      </c>
      <c r="C108">
        <v>0</v>
      </c>
    </row>
    <row r="109" spans="1:3">
      <c r="A109" s="8" t="s">
        <v>118</v>
      </c>
      <c r="B109" s="8">
        <v>2300067712</v>
      </c>
      <c r="C109">
        <v>0</v>
      </c>
    </row>
    <row r="110" spans="1:3">
      <c r="A110" s="8" t="s">
        <v>119</v>
      </c>
      <c r="B110" s="8">
        <v>2300067702</v>
      </c>
      <c r="C110">
        <v>0</v>
      </c>
    </row>
    <row r="111" spans="1:3">
      <c r="A111" s="8" t="s">
        <v>120</v>
      </c>
      <c r="B111" s="8">
        <v>2300067709</v>
      </c>
      <c r="C111">
        <v>0</v>
      </c>
    </row>
    <row r="112" spans="1:3">
      <c r="A112" s="8" t="s">
        <v>121</v>
      </c>
      <c r="B112" s="8">
        <v>2300067726</v>
      </c>
      <c r="C112">
        <v>0</v>
      </c>
    </row>
    <row r="113" spans="1:3">
      <c r="A113" s="8" t="s">
        <v>122</v>
      </c>
      <c r="B113" s="8">
        <v>2300067704</v>
      </c>
      <c r="C113">
        <v>0</v>
      </c>
    </row>
    <row r="114" spans="1:3">
      <c r="A114" s="8" t="s">
        <v>123</v>
      </c>
      <c r="B114" s="8">
        <v>2300067718</v>
      </c>
      <c r="C114">
        <v>0</v>
      </c>
    </row>
    <row r="115" spans="1:3">
      <c r="A115" s="8" t="s">
        <v>124</v>
      </c>
      <c r="B115" s="8">
        <v>2300067725</v>
      </c>
      <c r="C115">
        <v>0</v>
      </c>
    </row>
    <row r="116" spans="1:3">
      <c r="A116" s="8" t="s">
        <v>125</v>
      </c>
      <c r="B116" s="8">
        <v>2300017412</v>
      </c>
      <c r="C116">
        <v>0</v>
      </c>
    </row>
    <row r="117" spans="1:3">
      <c r="A117" s="8" t="s">
        <v>126</v>
      </c>
      <c r="B117" s="8">
        <v>2300067728</v>
      </c>
      <c r="C117">
        <v>0</v>
      </c>
    </row>
    <row r="118" spans="1:3">
      <c r="A118" s="8" t="s">
        <v>127</v>
      </c>
      <c r="B118" s="8">
        <v>2300067711</v>
      </c>
      <c r="C118">
        <v>0</v>
      </c>
    </row>
    <row r="119" spans="1:3">
      <c r="A119" s="8" t="s">
        <v>128</v>
      </c>
      <c r="B119" s="8">
        <v>2300017843</v>
      </c>
      <c r="C119">
        <v>0</v>
      </c>
    </row>
    <row r="120" spans="1:3">
      <c r="A120" s="8" t="s">
        <v>129</v>
      </c>
      <c r="B120" s="8">
        <v>2300017744</v>
      </c>
      <c r="C120">
        <v>0</v>
      </c>
    </row>
    <row r="121" spans="1:3">
      <c r="A121" s="8" t="s">
        <v>130</v>
      </c>
      <c r="B121" s="8">
        <v>2300017405</v>
      </c>
      <c r="C121">
        <v>0</v>
      </c>
    </row>
    <row r="122" spans="1:3">
      <c r="A122" s="8" t="s">
        <v>131</v>
      </c>
      <c r="B122" s="8">
        <v>2300017751</v>
      </c>
      <c r="C122">
        <v>0</v>
      </c>
    </row>
    <row r="123" spans="1:3">
      <c r="A123" s="8" t="s">
        <v>132</v>
      </c>
      <c r="B123" s="8">
        <v>2300017410</v>
      </c>
      <c r="C123">
        <v>0</v>
      </c>
    </row>
    <row r="124" spans="1:3">
      <c r="A124" s="8" t="s">
        <v>133</v>
      </c>
      <c r="B124" s="8">
        <v>2200017760</v>
      </c>
      <c r="C124">
        <v>0</v>
      </c>
    </row>
    <row r="125" spans="1:3">
      <c r="A125" s="8" t="s">
        <v>134</v>
      </c>
      <c r="B125" s="8">
        <v>2300017811</v>
      </c>
      <c r="C125">
        <v>0</v>
      </c>
    </row>
    <row r="126" spans="1:3">
      <c r="A126" s="8" t="s">
        <v>135</v>
      </c>
      <c r="B126" s="8">
        <v>2300017448</v>
      </c>
      <c r="C126">
        <v>0</v>
      </c>
    </row>
    <row r="127" spans="1:3">
      <c r="A127" s="8" t="s">
        <v>136</v>
      </c>
      <c r="B127" s="8">
        <v>2300017794</v>
      </c>
      <c r="C127">
        <v>0</v>
      </c>
    </row>
    <row r="128" spans="1:3">
      <c r="A128" s="8" t="s">
        <v>137</v>
      </c>
      <c r="B128" s="8">
        <v>2100017703</v>
      </c>
      <c r="C128">
        <v>0</v>
      </c>
    </row>
    <row r="129" spans="1:3">
      <c r="A129" s="8" t="s">
        <v>138</v>
      </c>
      <c r="B129" s="8">
        <v>2300017471</v>
      </c>
      <c r="C129">
        <v>0</v>
      </c>
    </row>
    <row r="130" spans="1:3">
      <c r="A130" s="8" t="s">
        <v>139</v>
      </c>
      <c r="B130" s="8">
        <v>2300017467</v>
      </c>
      <c r="C130">
        <v>0</v>
      </c>
    </row>
    <row r="131" spans="1:3">
      <c r="A131" s="8" t="s">
        <v>140</v>
      </c>
      <c r="B131" s="8">
        <v>2300017780</v>
      </c>
      <c r="C131">
        <v>0</v>
      </c>
    </row>
    <row r="132" spans="1:3">
      <c r="A132" s="8" t="s">
        <v>141</v>
      </c>
      <c r="B132" s="8">
        <v>2300017461</v>
      </c>
      <c r="C132">
        <v>0</v>
      </c>
    </row>
    <row r="133" spans="1:3">
      <c r="A133" s="8" t="s">
        <v>142</v>
      </c>
      <c r="B133" s="8">
        <v>2300017712</v>
      </c>
      <c r="C133">
        <v>0</v>
      </c>
    </row>
    <row r="134" spans="1:3">
      <c r="A134" s="8" t="s">
        <v>143</v>
      </c>
      <c r="B134" s="8">
        <v>2300017789</v>
      </c>
      <c r="C134">
        <v>0</v>
      </c>
    </row>
    <row r="135" spans="1:3">
      <c r="A135" s="8" t="s">
        <v>144</v>
      </c>
      <c r="B135" s="8">
        <v>2200017714</v>
      </c>
      <c r="C135">
        <v>0</v>
      </c>
    </row>
    <row r="136" spans="1:3">
      <c r="A136" s="8" t="s">
        <v>145</v>
      </c>
      <c r="B136" s="8">
        <v>2300017810</v>
      </c>
      <c r="C136">
        <v>0</v>
      </c>
    </row>
    <row r="137" spans="1:3">
      <c r="A137" s="8" t="s">
        <v>146</v>
      </c>
      <c r="B137" s="8">
        <v>2300017806</v>
      </c>
      <c r="C137">
        <v>0</v>
      </c>
    </row>
    <row r="138" spans="1:3">
      <c r="A138" s="8" t="s">
        <v>147</v>
      </c>
      <c r="B138" s="8">
        <v>2300017750</v>
      </c>
      <c r="C138">
        <v>0</v>
      </c>
    </row>
    <row r="139" spans="1:3">
      <c r="A139" s="8" t="s">
        <v>148</v>
      </c>
      <c r="B139" s="8">
        <v>2300017777</v>
      </c>
      <c r="C139">
        <v>0</v>
      </c>
    </row>
    <row r="140" spans="1:3">
      <c r="A140" s="8" t="s">
        <v>149</v>
      </c>
      <c r="B140" s="8">
        <v>2300017798</v>
      </c>
      <c r="C140">
        <v>0</v>
      </c>
    </row>
    <row r="141" spans="1:3">
      <c r="A141" s="8" t="s">
        <v>150</v>
      </c>
      <c r="B141" s="8">
        <v>2300017733</v>
      </c>
      <c r="C141">
        <v>0</v>
      </c>
    </row>
    <row r="142" spans="1:3">
      <c r="A142" s="8" t="s">
        <v>151</v>
      </c>
      <c r="B142" s="8">
        <v>2300017757</v>
      </c>
      <c r="C142">
        <v>0</v>
      </c>
    </row>
    <row r="143" spans="1:3">
      <c r="A143" s="8" t="s">
        <v>152</v>
      </c>
      <c r="B143" s="8">
        <v>2300017804</v>
      </c>
      <c r="C143">
        <v>0</v>
      </c>
    </row>
    <row r="144" spans="1:3">
      <c r="A144" s="8" t="s">
        <v>153</v>
      </c>
      <c r="B144" s="8">
        <v>2300017446</v>
      </c>
      <c r="C144">
        <v>0</v>
      </c>
    </row>
    <row r="145" spans="1:3">
      <c r="A145" s="8" t="s">
        <v>154</v>
      </c>
      <c r="B145" s="8">
        <v>2300017826</v>
      </c>
      <c r="C145">
        <v>0</v>
      </c>
    </row>
    <row r="146" spans="1:3">
      <c r="A146" s="8" t="s">
        <v>155</v>
      </c>
      <c r="B146" s="8">
        <v>2300017742</v>
      </c>
      <c r="C146">
        <v>0</v>
      </c>
    </row>
    <row r="147" spans="1:3">
      <c r="A147" s="8" t="s">
        <v>156</v>
      </c>
      <c r="B147" s="8">
        <v>2300017472</v>
      </c>
      <c r="C147">
        <v>0</v>
      </c>
    </row>
    <row r="148" spans="1:3">
      <c r="A148" s="8" t="s">
        <v>157</v>
      </c>
      <c r="B148" s="8">
        <v>2300017795</v>
      </c>
      <c r="C148">
        <v>0</v>
      </c>
    </row>
    <row r="149" spans="1:3">
      <c r="A149" s="8" t="s">
        <v>158</v>
      </c>
      <c r="B149" s="8">
        <v>2300017802</v>
      </c>
      <c r="C149">
        <v>0</v>
      </c>
    </row>
    <row r="150" spans="1:3">
      <c r="A150" s="8" t="s">
        <v>159</v>
      </c>
      <c r="B150" s="8">
        <v>2300017791</v>
      </c>
      <c r="C150">
        <v>0</v>
      </c>
    </row>
    <row r="151" spans="1:3">
      <c r="A151" s="8" t="s">
        <v>160</v>
      </c>
      <c r="B151" s="8">
        <v>2300017477</v>
      </c>
      <c r="C151">
        <v>0</v>
      </c>
    </row>
    <row r="152" spans="1:3">
      <c r="A152" s="8" t="s">
        <v>161</v>
      </c>
      <c r="B152" s="8">
        <v>2300017815</v>
      </c>
      <c r="C152">
        <v>0</v>
      </c>
    </row>
    <row r="153" spans="1:3">
      <c r="A153" s="8" t="s">
        <v>162</v>
      </c>
      <c r="B153" s="8">
        <v>2300017787</v>
      </c>
      <c r="C153">
        <v>0</v>
      </c>
    </row>
    <row r="154" spans="1:3">
      <c r="A154" s="8" t="s">
        <v>163</v>
      </c>
      <c r="B154" s="8">
        <v>2300017827</v>
      </c>
      <c r="C154">
        <v>0</v>
      </c>
    </row>
    <row r="155" spans="1:3">
      <c r="A155" s="8" t="s">
        <v>164</v>
      </c>
      <c r="B155" s="8">
        <v>2200017467</v>
      </c>
      <c r="C155">
        <v>0</v>
      </c>
    </row>
    <row r="156" spans="1:3">
      <c r="A156" s="8" t="s">
        <v>165</v>
      </c>
      <c r="B156" s="8">
        <v>2300017469</v>
      </c>
      <c r="C156">
        <v>0</v>
      </c>
    </row>
    <row r="157" spans="1:3">
      <c r="A157" s="8" t="s">
        <v>166</v>
      </c>
      <c r="B157" s="8">
        <v>2300017844</v>
      </c>
      <c r="C157">
        <v>0</v>
      </c>
    </row>
    <row r="158" spans="1:3">
      <c r="A158" s="8" t="s">
        <v>167</v>
      </c>
      <c r="B158" s="8">
        <v>2200017730</v>
      </c>
      <c r="C158">
        <v>0</v>
      </c>
    </row>
    <row r="159" spans="1:3">
      <c r="A159" s="8" t="s">
        <v>168</v>
      </c>
      <c r="B159" s="8">
        <v>2300017818</v>
      </c>
      <c r="C159">
        <v>0</v>
      </c>
    </row>
    <row r="160" spans="1:3">
      <c r="A160" s="8" t="s">
        <v>169</v>
      </c>
      <c r="B160" s="8">
        <v>2300017854</v>
      </c>
      <c r="C160">
        <v>0</v>
      </c>
    </row>
    <row r="161" spans="1:3">
      <c r="A161" s="8" t="s">
        <v>170</v>
      </c>
      <c r="B161" s="8">
        <v>2300017790</v>
      </c>
      <c r="C161">
        <v>0</v>
      </c>
    </row>
    <row r="162" spans="1:3">
      <c r="A162" s="8" t="s">
        <v>171</v>
      </c>
      <c r="B162" s="8">
        <v>2300017468</v>
      </c>
      <c r="C162">
        <v>0</v>
      </c>
    </row>
    <row r="163" spans="1:3">
      <c r="A163" s="8" t="s">
        <v>172</v>
      </c>
      <c r="B163" s="8">
        <v>2300017800</v>
      </c>
      <c r="C163">
        <v>0</v>
      </c>
    </row>
    <row r="164" spans="1:3">
      <c r="A164" s="8" t="s">
        <v>173</v>
      </c>
      <c r="B164" s="8">
        <v>2200017814</v>
      </c>
      <c r="C164">
        <v>0</v>
      </c>
    </row>
    <row r="165" spans="1:3">
      <c r="A165" s="8" t="s">
        <v>174</v>
      </c>
      <c r="B165" s="8">
        <v>2200067730</v>
      </c>
      <c r="C165">
        <v>0</v>
      </c>
    </row>
    <row r="166" spans="1:3">
      <c r="A166" s="8" t="s">
        <v>175</v>
      </c>
      <c r="B166" s="8">
        <v>2200067723</v>
      </c>
      <c r="C166">
        <v>0</v>
      </c>
    </row>
    <row r="167" spans="1:3">
      <c r="A167" s="8" t="s">
        <v>176</v>
      </c>
      <c r="B167" s="8">
        <v>2200067728</v>
      </c>
      <c r="C167">
        <v>0</v>
      </c>
    </row>
    <row r="168" spans="1:3">
      <c r="A168" s="8" t="s">
        <v>177</v>
      </c>
      <c r="B168" s="8">
        <v>2200067726</v>
      </c>
      <c r="C168">
        <v>0</v>
      </c>
    </row>
    <row r="169" spans="1:3">
      <c r="A169" s="8" t="s">
        <v>178</v>
      </c>
      <c r="B169" s="8">
        <v>2200067731</v>
      </c>
      <c r="C169">
        <v>0</v>
      </c>
    </row>
    <row r="170" spans="1:3">
      <c r="A170" s="8" t="s">
        <v>179</v>
      </c>
      <c r="B170" s="8">
        <v>2200067732</v>
      </c>
      <c r="C170">
        <v>0</v>
      </c>
    </row>
    <row r="171" spans="1:3">
      <c r="A171" s="8" t="s">
        <v>180</v>
      </c>
      <c r="B171" s="8">
        <v>2200067727</v>
      </c>
      <c r="C171">
        <v>0</v>
      </c>
    </row>
    <row r="172" spans="1:3">
      <c r="A172" s="8" t="s">
        <v>181</v>
      </c>
      <c r="B172" s="8">
        <v>2200067729</v>
      </c>
      <c r="C172">
        <v>0</v>
      </c>
    </row>
    <row r="173" spans="1:3">
      <c r="A173" s="8" t="s">
        <v>182</v>
      </c>
      <c r="B173" s="8">
        <v>2200017850</v>
      </c>
      <c r="C173">
        <v>0</v>
      </c>
    </row>
    <row r="174" spans="1:3">
      <c r="A174" s="8" t="s">
        <v>183</v>
      </c>
      <c r="B174" s="8">
        <v>2200067724</v>
      </c>
      <c r="C174">
        <v>0</v>
      </c>
    </row>
    <row r="175" spans="1:3">
      <c r="A175" s="8" t="s">
        <v>184</v>
      </c>
      <c r="B175" s="8">
        <v>2200067733</v>
      </c>
      <c r="C175">
        <v>0</v>
      </c>
    </row>
    <row r="176" spans="1:3">
      <c r="A176" s="8" t="s">
        <v>185</v>
      </c>
      <c r="B176" s="8">
        <v>2200067722</v>
      </c>
      <c r="C176">
        <v>0</v>
      </c>
    </row>
    <row r="177" spans="1:3">
      <c r="A177" s="8" t="s">
        <v>186</v>
      </c>
      <c r="B177" s="8">
        <v>2300017736</v>
      </c>
      <c r="C177">
        <v>0</v>
      </c>
    </row>
    <row r="178" spans="1:3">
      <c r="A178" s="8" t="s">
        <v>187</v>
      </c>
      <c r="B178" s="8">
        <v>2300017783</v>
      </c>
      <c r="C178">
        <v>0</v>
      </c>
    </row>
    <row r="179" spans="1:3">
      <c r="A179" s="8" t="s">
        <v>188</v>
      </c>
      <c r="B179" s="8">
        <v>2300017738</v>
      </c>
      <c r="C179">
        <v>0</v>
      </c>
    </row>
    <row r="180" spans="1:3">
      <c r="A180" s="8" t="s">
        <v>189</v>
      </c>
      <c r="B180" s="8">
        <v>2300017784</v>
      </c>
      <c r="C180">
        <v>0</v>
      </c>
    </row>
    <row r="181" spans="1:3">
      <c r="A181" s="8" t="s">
        <v>190</v>
      </c>
      <c r="B181" s="8">
        <v>2300017705</v>
      </c>
      <c r="C181">
        <v>0</v>
      </c>
    </row>
    <row r="182" spans="1:3">
      <c r="A182" s="8" t="s">
        <v>191</v>
      </c>
      <c r="B182" s="8">
        <v>2300017846</v>
      </c>
      <c r="C182">
        <v>0</v>
      </c>
    </row>
    <row r="183" spans="1:3">
      <c r="A183" s="8" t="s">
        <v>192</v>
      </c>
      <c r="B183" s="8">
        <v>2300017415</v>
      </c>
      <c r="C183">
        <v>0</v>
      </c>
    </row>
    <row r="184" spans="1:3">
      <c r="A184" s="8" t="s">
        <v>193</v>
      </c>
      <c r="B184" s="8">
        <v>2300017785</v>
      </c>
      <c r="C184">
        <v>0</v>
      </c>
    </row>
    <row r="185" spans="1:3">
      <c r="A185" s="8" t="s">
        <v>194</v>
      </c>
      <c r="B185" s="8">
        <v>2300017831</v>
      </c>
      <c r="C185">
        <v>0</v>
      </c>
    </row>
    <row r="186" spans="1:3">
      <c r="A186" s="8" t="s">
        <v>195</v>
      </c>
      <c r="B186" s="8">
        <v>2200067725</v>
      </c>
      <c r="C186">
        <v>0</v>
      </c>
    </row>
    <row r="187" spans="1:3">
      <c r="A187" s="8" t="s">
        <v>196</v>
      </c>
      <c r="B187" s="8">
        <v>2300017839</v>
      </c>
      <c r="C187">
        <v>0</v>
      </c>
    </row>
    <row r="188" spans="1:3">
      <c r="A188" s="8" t="s">
        <v>197</v>
      </c>
      <c r="B188" s="8">
        <v>2200017771</v>
      </c>
      <c r="C188">
        <v>0</v>
      </c>
    </row>
    <row r="189" spans="1:3">
      <c r="A189" s="8" t="s">
        <v>198</v>
      </c>
      <c r="B189" s="8">
        <v>2300067732</v>
      </c>
      <c r="C189">
        <v>0</v>
      </c>
    </row>
    <row r="190" spans="1:3">
      <c r="A190" s="8" t="s">
        <v>199</v>
      </c>
      <c r="B190" s="8">
        <v>2300017462</v>
      </c>
      <c r="C190">
        <v>0</v>
      </c>
    </row>
    <row r="191" spans="1:3">
      <c r="A191" s="8" t="s">
        <v>200</v>
      </c>
      <c r="B191" s="8">
        <v>2200017486</v>
      </c>
      <c r="C191">
        <v>0</v>
      </c>
    </row>
    <row r="192" spans="1:3">
      <c r="A192" s="8" t="s">
        <v>201</v>
      </c>
      <c r="B192" s="8">
        <v>2300017731</v>
      </c>
      <c r="C192">
        <v>0</v>
      </c>
    </row>
    <row r="193" spans="1:3">
      <c r="A193" s="8" t="s">
        <v>202</v>
      </c>
      <c r="B193" s="8">
        <v>2300017409</v>
      </c>
      <c r="C193">
        <v>0</v>
      </c>
    </row>
    <row r="194" spans="1:3">
      <c r="A194" s="8" t="s">
        <v>203</v>
      </c>
      <c r="B194" s="8">
        <v>2300017767</v>
      </c>
      <c r="C194">
        <v>0</v>
      </c>
    </row>
    <row r="195" spans="1:3">
      <c r="A195" s="8" t="s">
        <v>204</v>
      </c>
      <c r="B195" s="8">
        <v>2300017463</v>
      </c>
      <c r="C195">
        <v>0</v>
      </c>
    </row>
    <row r="196" spans="1:3">
      <c r="A196" s="8" t="s">
        <v>205</v>
      </c>
      <c r="B196" s="8">
        <v>2300067740</v>
      </c>
      <c r="C196">
        <v>0</v>
      </c>
    </row>
    <row r="197" spans="1:3">
      <c r="A197" s="8" t="s">
        <v>206</v>
      </c>
      <c r="B197" s="8">
        <v>2300017779</v>
      </c>
      <c r="C197">
        <v>0</v>
      </c>
    </row>
    <row r="198" spans="1:3">
      <c r="A198" s="8" t="s">
        <v>207</v>
      </c>
      <c r="B198" s="8">
        <v>2300017452</v>
      </c>
      <c r="C198">
        <v>0</v>
      </c>
    </row>
    <row r="199" spans="1:3">
      <c r="A199" s="8" t="s">
        <v>208</v>
      </c>
      <c r="B199" s="8">
        <v>2300067736</v>
      </c>
      <c r="C199">
        <v>0</v>
      </c>
    </row>
    <row r="200" spans="1:3">
      <c r="A200" s="8" t="s">
        <v>209</v>
      </c>
      <c r="B200" s="8">
        <v>2300067741</v>
      </c>
      <c r="C200">
        <v>0</v>
      </c>
    </row>
    <row r="201" spans="1:3">
      <c r="A201" s="8" t="s">
        <v>210</v>
      </c>
      <c r="B201" s="8">
        <v>2300067731</v>
      </c>
      <c r="C201">
        <v>0</v>
      </c>
    </row>
    <row r="202" spans="1:3">
      <c r="A202" s="8" t="s">
        <v>211</v>
      </c>
      <c r="B202" s="8">
        <v>2300067739</v>
      </c>
      <c r="C202">
        <v>0</v>
      </c>
    </row>
    <row r="203" spans="1:3">
      <c r="A203" s="8" t="s">
        <v>212</v>
      </c>
      <c r="B203" s="8">
        <v>2300067733</v>
      </c>
      <c r="C203">
        <v>0</v>
      </c>
    </row>
    <row r="204" spans="1:3">
      <c r="A204" s="8" t="s">
        <v>213</v>
      </c>
      <c r="B204" s="8">
        <v>2300067734</v>
      </c>
      <c r="C204">
        <v>0</v>
      </c>
    </row>
    <row r="205" spans="1:3">
      <c r="A205" s="8" t="s">
        <v>214</v>
      </c>
      <c r="B205" s="8">
        <v>2300067735</v>
      </c>
      <c r="C205">
        <v>0</v>
      </c>
    </row>
    <row r="206" spans="1:3">
      <c r="A206" s="8" t="s">
        <v>215</v>
      </c>
      <c r="B206" s="8">
        <v>2300067737</v>
      </c>
      <c r="C206">
        <v>0</v>
      </c>
    </row>
    <row r="207" spans="1:3">
      <c r="A207" s="8" t="s">
        <v>216</v>
      </c>
      <c r="B207" s="8">
        <v>2300067742</v>
      </c>
      <c r="C207">
        <v>0</v>
      </c>
    </row>
    <row r="208" spans="1:3">
      <c r="A208" s="8" t="s">
        <v>217</v>
      </c>
      <c r="B208" s="8">
        <v>2300017711</v>
      </c>
      <c r="C208">
        <v>0</v>
      </c>
    </row>
    <row r="209" spans="1:3">
      <c r="A209" s="8" t="s">
        <v>218</v>
      </c>
      <c r="B209" s="8">
        <v>2300017834</v>
      </c>
      <c r="C209">
        <v>0</v>
      </c>
    </row>
    <row r="210" spans="1:3">
      <c r="A210" s="8" t="s">
        <v>219</v>
      </c>
      <c r="B210" s="8">
        <v>2300017735</v>
      </c>
      <c r="C210">
        <v>0</v>
      </c>
    </row>
    <row r="211" spans="1:3">
      <c r="A211" s="8" t="s">
        <v>220</v>
      </c>
      <c r="B211" s="8">
        <v>2300017475</v>
      </c>
      <c r="C211">
        <v>0</v>
      </c>
    </row>
    <row r="212" spans="1:3">
      <c r="A212" s="8" t="s">
        <v>221</v>
      </c>
      <c r="B212" s="8">
        <v>2300017816</v>
      </c>
      <c r="C212">
        <v>0</v>
      </c>
    </row>
    <row r="213" spans="1:3">
      <c r="A213" s="8" t="s">
        <v>222</v>
      </c>
      <c r="B213" s="8">
        <v>2300017754</v>
      </c>
      <c r="C213">
        <v>0</v>
      </c>
    </row>
    <row r="214" spans="1:3">
      <c r="A214" s="8" t="s">
        <v>223</v>
      </c>
      <c r="B214" s="8">
        <v>2300017850</v>
      </c>
      <c r="C214">
        <v>0</v>
      </c>
    </row>
    <row r="215" spans="1:3">
      <c r="A215" s="8" t="s">
        <v>224</v>
      </c>
      <c r="B215" s="8">
        <v>2300017788</v>
      </c>
      <c r="C215">
        <v>0</v>
      </c>
    </row>
    <row r="216" spans="1:3">
      <c r="A216" s="8" t="s">
        <v>225</v>
      </c>
      <c r="B216" s="8">
        <v>2300017451</v>
      </c>
      <c r="C216"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一二九"/>
  <dimension ref="A1:C216"/>
  <sheetViews>
    <sheetView workbookViewId="0">
      <selection activeCell="A1" sqref="A1"/>
    </sheetView>
  </sheetViews>
  <sheetFormatPr defaultColWidth="9.81818181818182" defaultRowHeight="13" outlineLevelCol="2"/>
  <sheetData>
    <row r="1" spans="1:3">
      <c r="A1" t="s">
        <v>0</v>
      </c>
      <c r="B1" t="s">
        <v>1</v>
      </c>
      <c r="C1" t="s">
        <v>248</v>
      </c>
    </row>
    <row r="2" spans="1:3">
      <c r="A2" s="8" t="s">
        <v>11</v>
      </c>
      <c r="B2" s="8">
        <v>2200017462</v>
      </c>
      <c r="C2">
        <v>0</v>
      </c>
    </row>
    <row r="3" spans="1:3">
      <c r="A3" s="8" t="s">
        <v>12</v>
      </c>
      <c r="B3" s="8">
        <v>2300017419</v>
      </c>
      <c r="C3">
        <v>0</v>
      </c>
    </row>
    <row r="4" spans="1:3">
      <c r="A4" s="8" t="s">
        <v>13</v>
      </c>
      <c r="B4" s="8">
        <v>2300017793</v>
      </c>
      <c r="C4">
        <v>0</v>
      </c>
    </row>
    <row r="5" spans="1:3">
      <c r="A5" s="8" t="s">
        <v>14</v>
      </c>
      <c r="B5" s="8">
        <v>2300017803</v>
      </c>
      <c r="C5">
        <v>0</v>
      </c>
    </row>
    <row r="6" spans="1:3">
      <c r="A6" s="8" t="s">
        <v>15</v>
      </c>
      <c r="B6" s="8">
        <v>2300017721</v>
      </c>
      <c r="C6">
        <v>0</v>
      </c>
    </row>
    <row r="7" spans="1:3">
      <c r="A7" s="8" t="s">
        <v>16</v>
      </c>
      <c r="B7" s="8">
        <v>2300017821</v>
      </c>
      <c r="C7">
        <v>0</v>
      </c>
    </row>
    <row r="8" spans="1:3">
      <c r="A8" s="8" t="s">
        <v>17</v>
      </c>
      <c r="B8" s="8">
        <v>2200017835</v>
      </c>
      <c r="C8">
        <v>0</v>
      </c>
    </row>
    <row r="9" spans="1:3">
      <c r="A9" s="8" t="s">
        <v>18</v>
      </c>
      <c r="B9" s="8">
        <v>2300017813</v>
      </c>
      <c r="C9">
        <v>0</v>
      </c>
    </row>
    <row r="10" spans="1:3">
      <c r="A10" s="8" t="s">
        <v>19</v>
      </c>
      <c r="B10" s="8">
        <v>2300017766</v>
      </c>
      <c r="C10">
        <v>0</v>
      </c>
    </row>
    <row r="11" spans="1:3">
      <c r="A11" s="8" t="s">
        <v>20</v>
      </c>
      <c r="B11" s="8">
        <v>2200017454</v>
      </c>
      <c r="C11">
        <v>0</v>
      </c>
    </row>
    <row r="12" spans="1:3">
      <c r="A12" s="8" t="s">
        <v>21</v>
      </c>
      <c r="B12" s="8">
        <v>2300017723</v>
      </c>
      <c r="C12">
        <v>0</v>
      </c>
    </row>
    <row r="13" spans="1:3">
      <c r="A13" s="8" t="s">
        <v>22</v>
      </c>
      <c r="B13" s="8">
        <v>2300017730</v>
      </c>
      <c r="C13">
        <v>0</v>
      </c>
    </row>
    <row r="14" spans="1:3">
      <c r="A14" s="8" t="s">
        <v>23</v>
      </c>
      <c r="B14" s="8">
        <v>2300017709</v>
      </c>
      <c r="C14">
        <v>0</v>
      </c>
    </row>
    <row r="15" spans="1:3">
      <c r="A15" s="8" t="s">
        <v>24</v>
      </c>
      <c r="B15" s="8">
        <v>2300017414</v>
      </c>
      <c r="C15">
        <v>0</v>
      </c>
    </row>
    <row r="16" spans="1:3">
      <c r="A16" s="8" t="s">
        <v>25</v>
      </c>
      <c r="B16" s="8">
        <v>2300017401</v>
      </c>
      <c r="C16">
        <v>0</v>
      </c>
    </row>
    <row r="17" spans="1:3">
      <c r="A17" s="8" t="s">
        <v>26</v>
      </c>
      <c r="B17" s="8">
        <v>2200017827</v>
      </c>
      <c r="C17">
        <v>0</v>
      </c>
    </row>
    <row r="18" spans="1:3">
      <c r="A18" s="8" t="s">
        <v>27</v>
      </c>
      <c r="B18" s="8">
        <v>2300017817</v>
      </c>
      <c r="C18">
        <v>0</v>
      </c>
    </row>
    <row r="19" spans="1:3">
      <c r="A19" s="8" t="s">
        <v>28</v>
      </c>
      <c r="B19" s="8">
        <v>2200017840</v>
      </c>
      <c r="C19">
        <v>0</v>
      </c>
    </row>
    <row r="20" spans="1:3">
      <c r="A20" s="8" t="s">
        <v>29</v>
      </c>
      <c r="B20" s="8">
        <v>2300017417</v>
      </c>
      <c r="C20">
        <v>0</v>
      </c>
    </row>
    <row r="21" spans="1:3">
      <c r="A21" s="8" t="s">
        <v>30</v>
      </c>
      <c r="B21" s="8">
        <v>2200016813</v>
      </c>
      <c r="C21">
        <v>0</v>
      </c>
    </row>
    <row r="22" spans="1:3">
      <c r="A22" s="8" t="s">
        <v>31</v>
      </c>
      <c r="B22" s="8">
        <v>2300017768</v>
      </c>
      <c r="C22">
        <v>0</v>
      </c>
    </row>
    <row r="23" spans="1:3">
      <c r="A23" s="8" t="s">
        <v>32</v>
      </c>
      <c r="B23" s="8">
        <v>2200017410</v>
      </c>
      <c r="C23">
        <v>0</v>
      </c>
    </row>
    <row r="24" spans="1:3">
      <c r="A24" s="8" t="s">
        <v>33</v>
      </c>
      <c r="B24" s="8">
        <v>2300017830</v>
      </c>
      <c r="C24">
        <v>0</v>
      </c>
    </row>
    <row r="25" spans="1:3">
      <c r="A25" s="8" t="s">
        <v>34</v>
      </c>
      <c r="B25" s="8">
        <v>2200017704</v>
      </c>
      <c r="C25">
        <v>0</v>
      </c>
    </row>
    <row r="26" spans="1:3">
      <c r="A26" s="8" t="s">
        <v>35</v>
      </c>
      <c r="B26" s="8">
        <v>2300017748</v>
      </c>
      <c r="C26">
        <v>0</v>
      </c>
    </row>
    <row r="27" spans="1:3">
      <c r="A27" s="8" t="s">
        <v>36</v>
      </c>
      <c r="B27" s="8">
        <v>2300017774</v>
      </c>
      <c r="C27">
        <v>0</v>
      </c>
    </row>
    <row r="28" spans="1:3">
      <c r="A28" s="8" t="s">
        <v>37</v>
      </c>
      <c r="B28" s="8">
        <v>2300017402</v>
      </c>
      <c r="C28">
        <v>0</v>
      </c>
    </row>
    <row r="29" spans="1:3">
      <c r="A29" s="8" t="s">
        <v>38</v>
      </c>
      <c r="B29" s="8">
        <v>2300017706</v>
      </c>
      <c r="C29">
        <v>0</v>
      </c>
    </row>
    <row r="30" spans="1:3">
      <c r="A30" s="8" t="s">
        <v>39</v>
      </c>
      <c r="B30" s="8">
        <v>2300017832</v>
      </c>
      <c r="C30">
        <v>0</v>
      </c>
    </row>
    <row r="31" spans="1:3">
      <c r="A31" s="8" t="s">
        <v>40</v>
      </c>
      <c r="B31" s="8">
        <v>2300017734</v>
      </c>
      <c r="C31">
        <v>0</v>
      </c>
    </row>
    <row r="32" spans="1:3">
      <c r="A32" s="8" t="s">
        <v>41</v>
      </c>
      <c r="B32" s="8">
        <v>2300017717</v>
      </c>
      <c r="C32">
        <v>0</v>
      </c>
    </row>
    <row r="33" spans="1:3">
      <c r="A33" s="8" t="s">
        <v>42</v>
      </c>
      <c r="B33" s="8">
        <v>2300017741</v>
      </c>
      <c r="C33">
        <v>0</v>
      </c>
    </row>
    <row r="34" spans="1:3">
      <c r="A34" s="8" t="s">
        <v>43</v>
      </c>
      <c r="B34" s="8">
        <v>2300017781</v>
      </c>
      <c r="C34">
        <v>0</v>
      </c>
    </row>
    <row r="35" spans="1:3">
      <c r="A35" s="8" t="s">
        <v>44</v>
      </c>
      <c r="B35" s="8">
        <v>2300017425</v>
      </c>
      <c r="C35">
        <v>0</v>
      </c>
    </row>
    <row r="36" spans="1:3">
      <c r="A36" s="8" t="s">
        <v>45</v>
      </c>
      <c r="B36" s="8">
        <v>2300017796</v>
      </c>
      <c r="C36">
        <v>0</v>
      </c>
    </row>
    <row r="37" spans="1:3">
      <c r="A37" s="8" t="s">
        <v>46</v>
      </c>
      <c r="B37" s="8">
        <v>2300017835</v>
      </c>
      <c r="C37">
        <v>0</v>
      </c>
    </row>
    <row r="38" spans="1:3">
      <c r="A38" s="8" t="s">
        <v>47</v>
      </c>
      <c r="B38" s="8">
        <v>2300017749</v>
      </c>
      <c r="C38">
        <v>0</v>
      </c>
    </row>
    <row r="39" spans="1:3">
      <c r="A39" s="8" t="s">
        <v>48</v>
      </c>
      <c r="B39" s="8">
        <v>2300017456</v>
      </c>
      <c r="C39">
        <v>0</v>
      </c>
    </row>
    <row r="40" spans="1:3">
      <c r="A40" s="8" t="s">
        <v>49</v>
      </c>
      <c r="B40" s="8">
        <v>2200017473</v>
      </c>
      <c r="C40">
        <v>0</v>
      </c>
    </row>
    <row r="41" spans="1:3">
      <c r="A41" s="8" t="s">
        <v>50</v>
      </c>
      <c r="B41" s="8">
        <v>2300017762</v>
      </c>
      <c r="C41">
        <v>0</v>
      </c>
    </row>
    <row r="42" spans="1:3">
      <c r="A42" s="8" t="s">
        <v>51</v>
      </c>
      <c r="B42" s="8">
        <v>2300017718</v>
      </c>
      <c r="C42">
        <v>0</v>
      </c>
    </row>
    <row r="43" spans="1:3">
      <c r="A43" s="8" t="s">
        <v>52</v>
      </c>
      <c r="B43" s="8">
        <v>2300017752</v>
      </c>
      <c r="C43">
        <v>0</v>
      </c>
    </row>
    <row r="44" spans="1:3">
      <c r="A44" s="8" t="s">
        <v>53</v>
      </c>
      <c r="B44" s="8">
        <v>2200067719</v>
      </c>
      <c r="C44">
        <v>0</v>
      </c>
    </row>
    <row r="45" spans="1:3">
      <c r="A45" s="8" t="s">
        <v>54</v>
      </c>
      <c r="B45" s="8">
        <v>2200017732</v>
      </c>
      <c r="C45">
        <v>0</v>
      </c>
    </row>
    <row r="46" spans="1:3">
      <c r="A46" s="8" t="s">
        <v>55</v>
      </c>
      <c r="B46" s="8">
        <v>2200017823</v>
      </c>
      <c r="C46">
        <v>0</v>
      </c>
    </row>
    <row r="47" spans="1:3">
      <c r="A47" s="8" t="s">
        <v>56</v>
      </c>
      <c r="B47" s="8">
        <v>2200017458</v>
      </c>
      <c r="C47">
        <v>0</v>
      </c>
    </row>
    <row r="48" spans="1:3">
      <c r="A48" s="8" t="s">
        <v>57</v>
      </c>
      <c r="B48" s="8">
        <v>2300017466</v>
      </c>
      <c r="C48">
        <v>0</v>
      </c>
    </row>
    <row r="49" spans="1:3">
      <c r="A49" s="8" t="s">
        <v>58</v>
      </c>
      <c r="B49" s="8">
        <v>2300017713</v>
      </c>
      <c r="C49">
        <v>0</v>
      </c>
    </row>
    <row r="50" spans="1:3">
      <c r="A50" s="8" t="s">
        <v>59</v>
      </c>
      <c r="B50" s="8">
        <v>1900017748</v>
      </c>
      <c r="C50">
        <v>0</v>
      </c>
    </row>
    <row r="51" spans="1:3">
      <c r="A51" s="8" t="s">
        <v>60</v>
      </c>
      <c r="B51" s="8">
        <v>2300017703</v>
      </c>
      <c r="C51">
        <v>0</v>
      </c>
    </row>
    <row r="52" spans="1:3">
      <c r="A52" s="8" t="s">
        <v>61</v>
      </c>
      <c r="B52" s="8">
        <v>2200067702</v>
      </c>
      <c r="C52">
        <v>0</v>
      </c>
    </row>
    <row r="53" spans="1:3">
      <c r="A53" s="8" t="s">
        <v>62</v>
      </c>
      <c r="B53" s="8">
        <v>2300017478</v>
      </c>
      <c r="C53">
        <v>0</v>
      </c>
    </row>
    <row r="54" spans="1:3">
      <c r="A54" s="8" t="s">
        <v>63</v>
      </c>
      <c r="B54" s="8">
        <v>2300017727</v>
      </c>
      <c r="C54">
        <v>0</v>
      </c>
    </row>
    <row r="55" spans="1:3">
      <c r="A55" s="8" t="s">
        <v>64</v>
      </c>
      <c r="B55" s="8">
        <v>2300017758</v>
      </c>
      <c r="C55">
        <v>0</v>
      </c>
    </row>
    <row r="56" spans="1:3">
      <c r="A56" s="8" t="s">
        <v>65</v>
      </c>
      <c r="B56" s="8">
        <v>2300017719</v>
      </c>
      <c r="C56">
        <v>0</v>
      </c>
    </row>
    <row r="57" spans="1:3">
      <c r="A57" s="8" t="s">
        <v>66</v>
      </c>
      <c r="B57" s="8">
        <v>2200017801</v>
      </c>
      <c r="C57">
        <v>0</v>
      </c>
    </row>
    <row r="58" spans="1:3">
      <c r="A58" s="8" t="s">
        <v>67</v>
      </c>
      <c r="B58" s="8">
        <v>2300017473</v>
      </c>
      <c r="C58">
        <v>6.5</v>
      </c>
    </row>
    <row r="59" spans="1:3">
      <c r="A59" s="8" t="s">
        <v>68</v>
      </c>
      <c r="B59" s="8">
        <v>2200017407</v>
      </c>
      <c r="C59">
        <v>0</v>
      </c>
    </row>
    <row r="60" spans="1:3">
      <c r="A60" s="8" t="s">
        <v>69</v>
      </c>
      <c r="B60" s="8">
        <v>2200017471</v>
      </c>
      <c r="C60">
        <v>0</v>
      </c>
    </row>
    <row r="61" spans="1:3">
      <c r="A61" s="8" t="s">
        <v>70</v>
      </c>
      <c r="B61" s="8">
        <v>2200017461</v>
      </c>
      <c r="C61">
        <v>0</v>
      </c>
    </row>
    <row r="62" spans="1:3">
      <c r="A62" s="8" t="s">
        <v>71</v>
      </c>
      <c r="B62" s="8">
        <v>2300017739</v>
      </c>
      <c r="C62">
        <v>0</v>
      </c>
    </row>
    <row r="63" spans="1:3">
      <c r="A63" s="8" t="s">
        <v>72</v>
      </c>
      <c r="B63" s="8">
        <v>2300017480</v>
      </c>
      <c r="C63">
        <v>0</v>
      </c>
    </row>
    <row r="64" spans="1:3">
      <c r="A64" s="8" t="s">
        <v>73</v>
      </c>
      <c r="B64" s="8">
        <v>2200017800</v>
      </c>
      <c r="C64">
        <v>0</v>
      </c>
    </row>
    <row r="65" spans="1:3">
      <c r="A65" s="8" t="s">
        <v>74</v>
      </c>
      <c r="B65" s="8">
        <v>2000017756</v>
      </c>
      <c r="C65">
        <v>0</v>
      </c>
    </row>
    <row r="66" spans="1:3">
      <c r="A66" s="8" t="s">
        <v>75</v>
      </c>
      <c r="B66" s="8">
        <v>2300017702</v>
      </c>
      <c r="C66">
        <v>0</v>
      </c>
    </row>
    <row r="67" spans="1:3">
      <c r="A67" s="8" t="s">
        <v>76</v>
      </c>
      <c r="B67" s="8">
        <v>2300017428</v>
      </c>
      <c r="C67">
        <v>0</v>
      </c>
    </row>
    <row r="68" spans="1:3">
      <c r="A68" s="8" t="s">
        <v>77</v>
      </c>
      <c r="B68" s="8">
        <v>2300017805</v>
      </c>
      <c r="C68">
        <v>0</v>
      </c>
    </row>
    <row r="69" spans="1:3">
      <c r="A69" s="8" t="s">
        <v>78</v>
      </c>
      <c r="B69" s="8">
        <v>2200017797</v>
      </c>
      <c r="C69">
        <v>0</v>
      </c>
    </row>
    <row r="70" spans="1:3">
      <c r="A70" s="8" t="s">
        <v>79</v>
      </c>
      <c r="B70" s="8">
        <v>2200017707</v>
      </c>
      <c r="C70">
        <v>0</v>
      </c>
    </row>
    <row r="71" spans="1:3">
      <c r="A71" s="8" t="s">
        <v>80</v>
      </c>
      <c r="B71" s="8">
        <v>2300017411</v>
      </c>
      <c r="C71">
        <v>0</v>
      </c>
    </row>
    <row r="72" spans="1:3">
      <c r="A72" s="8" t="s">
        <v>81</v>
      </c>
      <c r="B72" s="8">
        <v>2200017729</v>
      </c>
      <c r="C72">
        <v>0</v>
      </c>
    </row>
    <row r="73" spans="1:3">
      <c r="A73" s="8" t="s">
        <v>82</v>
      </c>
      <c r="B73" s="8">
        <v>2300017444</v>
      </c>
      <c r="C73">
        <v>0</v>
      </c>
    </row>
    <row r="74" spans="1:3">
      <c r="A74" s="8" t="s">
        <v>83</v>
      </c>
      <c r="B74" s="8">
        <v>2300017701</v>
      </c>
      <c r="C74">
        <v>0</v>
      </c>
    </row>
    <row r="75" spans="1:3">
      <c r="A75" s="8" t="s">
        <v>84</v>
      </c>
      <c r="B75" s="8">
        <v>2300017729</v>
      </c>
      <c r="C75">
        <v>0</v>
      </c>
    </row>
    <row r="76" spans="1:3">
      <c r="A76" s="8" t="s">
        <v>85</v>
      </c>
      <c r="B76" s="8">
        <v>2300017732</v>
      </c>
      <c r="C76">
        <v>0</v>
      </c>
    </row>
    <row r="77" spans="1:3">
      <c r="A77" s="8" t="s">
        <v>86</v>
      </c>
      <c r="B77" s="8">
        <v>2300017725</v>
      </c>
      <c r="C77">
        <v>0</v>
      </c>
    </row>
    <row r="78" spans="1:3">
      <c r="A78" s="8" t="s">
        <v>87</v>
      </c>
      <c r="B78" s="8">
        <v>2300017746</v>
      </c>
      <c r="C78">
        <v>0</v>
      </c>
    </row>
    <row r="79" spans="1:3">
      <c r="A79" s="8" t="s">
        <v>88</v>
      </c>
      <c r="B79" s="8">
        <v>2300017840</v>
      </c>
      <c r="C79">
        <v>0</v>
      </c>
    </row>
    <row r="80" spans="1:3">
      <c r="A80" s="8" t="s">
        <v>89</v>
      </c>
      <c r="B80" s="8">
        <v>2300017426</v>
      </c>
      <c r="C80">
        <v>0</v>
      </c>
    </row>
    <row r="81" spans="1:3">
      <c r="A81" s="8" t="s">
        <v>90</v>
      </c>
      <c r="B81" s="8">
        <v>2300017445</v>
      </c>
      <c r="C81">
        <v>0</v>
      </c>
    </row>
    <row r="82" spans="1:3">
      <c r="A82" s="8" t="s">
        <v>91</v>
      </c>
      <c r="B82" s="8">
        <v>2300017422</v>
      </c>
      <c r="C82">
        <v>0</v>
      </c>
    </row>
    <row r="83" spans="1:3">
      <c r="A83" s="8" t="s">
        <v>92</v>
      </c>
      <c r="B83" s="8">
        <v>2300017761</v>
      </c>
      <c r="C83">
        <v>0</v>
      </c>
    </row>
    <row r="84" spans="1:3">
      <c r="A84" s="8" t="s">
        <v>93</v>
      </c>
      <c r="B84" s="8">
        <v>2300017429</v>
      </c>
      <c r="C84">
        <v>0</v>
      </c>
    </row>
    <row r="85" spans="1:3">
      <c r="A85" s="8" t="s">
        <v>94</v>
      </c>
      <c r="B85" s="8">
        <v>2300067720</v>
      </c>
      <c r="C85">
        <v>0</v>
      </c>
    </row>
    <row r="86" spans="1:3">
      <c r="A86" s="8" t="s">
        <v>95</v>
      </c>
      <c r="B86" s="8">
        <v>2300067710</v>
      </c>
      <c r="C86">
        <v>0</v>
      </c>
    </row>
    <row r="87" spans="1:3">
      <c r="A87" s="8" t="s">
        <v>96</v>
      </c>
      <c r="B87" s="8">
        <v>2300017764</v>
      </c>
      <c r="C87">
        <v>0</v>
      </c>
    </row>
    <row r="88" spans="1:3">
      <c r="A88" s="8" t="s">
        <v>97</v>
      </c>
      <c r="B88" s="8">
        <v>2300067707</v>
      </c>
      <c r="C88">
        <v>0</v>
      </c>
    </row>
    <row r="89" spans="1:3">
      <c r="A89" s="8" t="s">
        <v>98</v>
      </c>
      <c r="B89" s="8">
        <v>2300017786</v>
      </c>
      <c r="C89">
        <v>0</v>
      </c>
    </row>
    <row r="90" spans="1:3">
      <c r="A90" s="8" t="s">
        <v>99</v>
      </c>
      <c r="B90" s="8">
        <v>2300067703</v>
      </c>
      <c r="C90">
        <v>0</v>
      </c>
    </row>
    <row r="91" spans="1:3">
      <c r="A91" s="8" t="s">
        <v>100</v>
      </c>
      <c r="B91" s="8">
        <v>2300067714</v>
      </c>
      <c r="C91">
        <v>0</v>
      </c>
    </row>
    <row r="92" spans="1:3">
      <c r="A92" s="8" t="s">
        <v>101</v>
      </c>
      <c r="B92" s="8">
        <v>2300067730</v>
      </c>
      <c r="C92">
        <v>0</v>
      </c>
    </row>
    <row r="93" spans="1:3">
      <c r="A93" s="8" t="s">
        <v>102</v>
      </c>
      <c r="B93" s="8">
        <v>2300017453</v>
      </c>
      <c r="C93">
        <v>0</v>
      </c>
    </row>
    <row r="94" spans="1:3">
      <c r="A94" s="8" t="s">
        <v>103</v>
      </c>
      <c r="B94" s="8">
        <v>2300067706</v>
      </c>
      <c r="C94">
        <v>0</v>
      </c>
    </row>
    <row r="95" spans="1:3">
      <c r="A95" s="8" t="s">
        <v>104</v>
      </c>
      <c r="B95" s="8">
        <v>2300067727</v>
      </c>
      <c r="C95">
        <v>0</v>
      </c>
    </row>
    <row r="96" spans="1:3">
      <c r="A96" s="8" t="s">
        <v>105</v>
      </c>
      <c r="B96" s="8">
        <v>2300067701</v>
      </c>
      <c r="C96">
        <v>0</v>
      </c>
    </row>
    <row r="97" spans="1:3">
      <c r="A97" s="8" t="s">
        <v>106</v>
      </c>
      <c r="B97" s="8">
        <v>2300067719</v>
      </c>
      <c r="C97">
        <v>0</v>
      </c>
    </row>
    <row r="98" spans="1:3">
      <c r="A98" s="8" t="s">
        <v>107</v>
      </c>
      <c r="B98" s="8">
        <v>2300067708</v>
      </c>
      <c r="C98">
        <v>0</v>
      </c>
    </row>
    <row r="99" spans="1:3">
      <c r="A99" s="8" t="s">
        <v>108</v>
      </c>
      <c r="B99" s="8">
        <v>2300067729</v>
      </c>
      <c r="C99">
        <v>0</v>
      </c>
    </row>
    <row r="100" spans="1:3">
      <c r="A100" s="8" t="s">
        <v>109</v>
      </c>
      <c r="B100" s="8">
        <v>2300067705</v>
      </c>
      <c r="C100">
        <v>0</v>
      </c>
    </row>
    <row r="101" spans="1:3">
      <c r="A101" s="8" t="s">
        <v>110</v>
      </c>
      <c r="B101" s="8">
        <v>2300067722</v>
      </c>
      <c r="C101">
        <v>0</v>
      </c>
    </row>
    <row r="102" spans="1:3">
      <c r="A102" s="8" t="s">
        <v>111</v>
      </c>
      <c r="B102" s="8">
        <v>2300067716</v>
      </c>
      <c r="C102">
        <v>0</v>
      </c>
    </row>
    <row r="103" spans="1:3">
      <c r="A103" s="8" t="s">
        <v>112</v>
      </c>
      <c r="B103" s="8">
        <v>2300067721</v>
      </c>
      <c r="C103">
        <v>0</v>
      </c>
    </row>
    <row r="104" spans="1:3">
      <c r="A104" s="8" t="s">
        <v>113</v>
      </c>
      <c r="B104" s="8">
        <v>2300067724</v>
      </c>
      <c r="C104">
        <v>0</v>
      </c>
    </row>
    <row r="105" spans="1:3">
      <c r="A105" s="8" t="s">
        <v>114</v>
      </c>
      <c r="B105" s="8">
        <v>2300067715</v>
      </c>
      <c r="C105">
        <v>0</v>
      </c>
    </row>
    <row r="106" spans="1:3">
      <c r="A106" s="8" t="s">
        <v>115</v>
      </c>
      <c r="B106" s="8">
        <v>2300067723</v>
      </c>
      <c r="C106">
        <v>0</v>
      </c>
    </row>
    <row r="107" spans="1:3">
      <c r="A107" s="8" t="s">
        <v>116</v>
      </c>
      <c r="B107" s="8">
        <v>2300067713</v>
      </c>
      <c r="C107">
        <v>0</v>
      </c>
    </row>
    <row r="108" spans="1:3">
      <c r="A108" s="8" t="s">
        <v>117</v>
      </c>
      <c r="B108" s="8">
        <v>2300067717</v>
      </c>
      <c r="C108">
        <v>0</v>
      </c>
    </row>
    <row r="109" spans="1:3">
      <c r="A109" s="8" t="s">
        <v>118</v>
      </c>
      <c r="B109" s="8">
        <v>2300067712</v>
      </c>
      <c r="C109">
        <v>0</v>
      </c>
    </row>
    <row r="110" spans="1:3">
      <c r="A110" s="8" t="s">
        <v>119</v>
      </c>
      <c r="B110" s="8">
        <v>2300067702</v>
      </c>
      <c r="C110">
        <v>0</v>
      </c>
    </row>
    <row r="111" spans="1:3">
      <c r="A111" s="8" t="s">
        <v>120</v>
      </c>
      <c r="B111" s="8">
        <v>2300067709</v>
      </c>
      <c r="C111">
        <v>0</v>
      </c>
    </row>
    <row r="112" spans="1:3">
      <c r="A112" s="8" t="s">
        <v>121</v>
      </c>
      <c r="B112" s="8">
        <v>2300067726</v>
      </c>
      <c r="C112">
        <v>0</v>
      </c>
    </row>
    <row r="113" spans="1:3">
      <c r="A113" s="8" t="s">
        <v>122</v>
      </c>
      <c r="B113" s="8">
        <v>2300067704</v>
      </c>
      <c r="C113">
        <v>0</v>
      </c>
    </row>
    <row r="114" spans="1:3">
      <c r="A114" s="8" t="s">
        <v>123</v>
      </c>
      <c r="B114" s="8">
        <v>2300067718</v>
      </c>
      <c r="C114">
        <v>0</v>
      </c>
    </row>
    <row r="115" spans="1:3">
      <c r="A115" s="8" t="s">
        <v>124</v>
      </c>
      <c r="B115" s="8">
        <v>2300067725</v>
      </c>
      <c r="C115">
        <v>0</v>
      </c>
    </row>
    <row r="116" spans="1:3">
      <c r="A116" s="8" t="s">
        <v>125</v>
      </c>
      <c r="B116" s="8">
        <v>2300017412</v>
      </c>
      <c r="C116">
        <v>0</v>
      </c>
    </row>
    <row r="117" spans="1:3">
      <c r="A117" s="8" t="s">
        <v>126</v>
      </c>
      <c r="B117" s="8">
        <v>2300067728</v>
      </c>
      <c r="C117">
        <v>0</v>
      </c>
    </row>
    <row r="118" spans="1:3">
      <c r="A118" s="8" t="s">
        <v>127</v>
      </c>
      <c r="B118" s="8">
        <v>2300067711</v>
      </c>
      <c r="C118">
        <v>0</v>
      </c>
    </row>
    <row r="119" spans="1:3">
      <c r="A119" s="8" t="s">
        <v>128</v>
      </c>
      <c r="B119" s="8">
        <v>2300017843</v>
      </c>
      <c r="C119">
        <v>0</v>
      </c>
    </row>
    <row r="120" spans="1:3">
      <c r="A120" s="8" t="s">
        <v>129</v>
      </c>
      <c r="B120" s="8">
        <v>2300017744</v>
      </c>
      <c r="C120">
        <v>0</v>
      </c>
    </row>
    <row r="121" spans="1:3">
      <c r="A121" s="8" t="s">
        <v>130</v>
      </c>
      <c r="B121" s="8">
        <v>2300017405</v>
      </c>
      <c r="C121">
        <v>0</v>
      </c>
    </row>
    <row r="122" spans="1:3">
      <c r="A122" s="8" t="s">
        <v>131</v>
      </c>
      <c r="B122" s="8">
        <v>2300017751</v>
      </c>
      <c r="C122">
        <v>0</v>
      </c>
    </row>
    <row r="123" spans="1:3">
      <c r="A123" s="8" t="s">
        <v>132</v>
      </c>
      <c r="B123" s="8">
        <v>2300017410</v>
      </c>
      <c r="C123">
        <v>0</v>
      </c>
    </row>
    <row r="124" spans="1:3">
      <c r="A124" s="8" t="s">
        <v>133</v>
      </c>
      <c r="B124" s="8">
        <v>2200017760</v>
      </c>
      <c r="C124">
        <v>0</v>
      </c>
    </row>
    <row r="125" spans="1:3">
      <c r="A125" s="8" t="s">
        <v>134</v>
      </c>
      <c r="B125" s="8">
        <v>2300017811</v>
      </c>
      <c r="C125">
        <v>0</v>
      </c>
    </row>
    <row r="126" spans="1:3">
      <c r="A126" s="8" t="s">
        <v>135</v>
      </c>
      <c r="B126" s="8">
        <v>2300017448</v>
      </c>
      <c r="C126">
        <v>0</v>
      </c>
    </row>
    <row r="127" spans="1:3">
      <c r="A127" s="8" t="s">
        <v>136</v>
      </c>
      <c r="B127" s="8">
        <v>2300017794</v>
      </c>
      <c r="C127">
        <v>0</v>
      </c>
    </row>
    <row r="128" spans="1:3">
      <c r="A128" s="8" t="s">
        <v>137</v>
      </c>
      <c r="B128" s="8">
        <v>2100017703</v>
      </c>
      <c r="C128">
        <v>0</v>
      </c>
    </row>
    <row r="129" spans="1:3">
      <c r="A129" s="8" t="s">
        <v>138</v>
      </c>
      <c r="B129" s="8">
        <v>2300017471</v>
      </c>
      <c r="C129">
        <v>0</v>
      </c>
    </row>
    <row r="130" spans="1:3">
      <c r="A130" s="8" t="s">
        <v>139</v>
      </c>
      <c r="B130" s="8">
        <v>2300017467</v>
      </c>
      <c r="C130">
        <v>2</v>
      </c>
    </row>
    <row r="131" spans="1:3">
      <c r="A131" s="8" t="s">
        <v>140</v>
      </c>
      <c r="B131" s="8">
        <v>2300017780</v>
      </c>
      <c r="C131">
        <v>0</v>
      </c>
    </row>
    <row r="132" spans="1:3">
      <c r="A132" s="8" t="s">
        <v>141</v>
      </c>
      <c r="B132" s="8">
        <v>2300017461</v>
      </c>
      <c r="C132">
        <v>0</v>
      </c>
    </row>
    <row r="133" spans="1:3">
      <c r="A133" s="8" t="s">
        <v>142</v>
      </c>
      <c r="B133" s="8">
        <v>2300017712</v>
      </c>
      <c r="C133">
        <v>0</v>
      </c>
    </row>
    <row r="134" spans="1:3">
      <c r="A134" s="8" t="s">
        <v>143</v>
      </c>
      <c r="B134" s="8">
        <v>2300017789</v>
      </c>
      <c r="C134">
        <v>0</v>
      </c>
    </row>
    <row r="135" spans="1:3">
      <c r="A135" s="8" t="s">
        <v>144</v>
      </c>
      <c r="B135" s="8">
        <v>2200017714</v>
      </c>
      <c r="C135">
        <v>0</v>
      </c>
    </row>
    <row r="136" spans="1:3">
      <c r="A136" s="8" t="s">
        <v>145</v>
      </c>
      <c r="B136" s="8">
        <v>2300017810</v>
      </c>
      <c r="C136">
        <v>0</v>
      </c>
    </row>
    <row r="137" spans="1:3">
      <c r="A137" s="8" t="s">
        <v>146</v>
      </c>
      <c r="B137" s="8">
        <v>2300017806</v>
      </c>
      <c r="C137">
        <v>0</v>
      </c>
    </row>
    <row r="138" spans="1:3">
      <c r="A138" s="8" t="s">
        <v>147</v>
      </c>
      <c r="B138" s="8">
        <v>2300017750</v>
      </c>
      <c r="C138">
        <v>0</v>
      </c>
    </row>
    <row r="139" spans="1:3">
      <c r="A139" s="8" t="s">
        <v>148</v>
      </c>
      <c r="B139" s="8">
        <v>2300017777</v>
      </c>
      <c r="C139">
        <v>6</v>
      </c>
    </row>
    <row r="140" spans="1:3">
      <c r="A140" s="8" t="s">
        <v>149</v>
      </c>
      <c r="B140" s="8">
        <v>2300017798</v>
      </c>
      <c r="C140">
        <v>0</v>
      </c>
    </row>
    <row r="141" spans="1:3">
      <c r="A141" s="8" t="s">
        <v>150</v>
      </c>
      <c r="B141" s="8">
        <v>2300017733</v>
      </c>
      <c r="C141">
        <v>0</v>
      </c>
    </row>
    <row r="142" spans="1:3">
      <c r="A142" s="8" t="s">
        <v>151</v>
      </c>
      <c r="B142" s="8">
        <v>2300017757</v>
      </c>
      <c r="C142">
        <v>0</v>
      </c>
    </row>
    <row r="143" spans="1:3">
      <c r="A143" s="8" t="s">
        <v>152</v>
      </c>
      <c r="B143" s="8">
        <v>2300017804</v>
      </c>
      <c r="C143">
        <v>0</v>
      </c>
    </row>
    <row r="144" spans="1:3">
      <c r="A144" s="8" t="s">
        <v>153</v>
      </c>
      <c r="B144" s="8">
        <v>2300017446</v>
      </c>
      <c r="C144">
        <v>6.5</v>
      </c>
    </row>
    <row r="145" spans="1:3">
      <c r="A145" s="8" t="s">
        <v>154</v>
      </c>
      <c r="B145" s="8">
        <v>2300017826</v>
      </c>
      <c r="C145">
        <v>0</v>
      </c>
    </row>
    <row r="146" spans="1:3">
      <c r="A146" s="8" t="s">
        <v>155</v>
      </c>
      <c r="B146" s="8">
        <v>2300017742</v>
      </c>
      <c r="C146">
        <v>0</v>
      </c>
    </row>
    <row r="147" spans="1:3">
      <c r="A147" s="8" t="s">
        <v>156</v>
      </c>
      <c r="B147" s="8">
        <v>2300017472</v>
      </c>
      <c r="C147">
        <v>0</v>
      </c>
    </row>
    <row r="148" spans="1:3">
      <c r="A148" s="8" t="s">
        <v>157</v>
      </c>
      <c r="B148" s="8">
        <v>2300017795</v>
      </c>
      <c r="C148">
        <v>0</v>
      </c>
    </row>
    <row r="149" spans="1:3">
      <c r="A149" s="8" t="s">
        <v>158</v>
      </c>
      <c r="B149" s="8">
        <v>2300017802</v>
      </c>
      <c r="C149">
        <v>0</v>
      </c>
    </row>
    <row r="150" spans="1:3">
      <c r="A150" s="8" t="s">
        <v>159</v>
      </c>
      <c r="B150" s="8">
        <v>2300017791</v>
      </c>
      <c r="C150">
        <v>0</v>
      </c>
    </row>
    <row r="151" spans="1:3">
      <c r="A151" s="8" t="s">
        <v>160</v>
      </c>
      <c r="B151" s="8">
        <v>2300017477</v>
      </c>
      <c r="C151">
        <v>0</v>
      </c>
    </row>
    <row r="152" spans="1:3">
      <c r="A152" s="8" t="s">
        <v>161</v>
      </c>
      <c r="B152" s="8">
        <v>2300017815</v>
      </c>
      <c r="C152">
        <v>0</v>
      </c>
    </row>
    <row r="153" spans="1:3">
      <c r="A153" s="8" t="s">
        <v>162</v>
      </c>
      <c r="B153" s="8">
        <v>2300017787</v>
      </c>
      <c r="C153">
        <v>0</v>
      </c>
    </row>
    <row r="154" spans="1:3">
      <c r="A154" s="8" t="s">
        <v>163</v>
      </c>
      <c r="B154" s="8">
        <v>2300017827</v>
      </c>
      <c r="C154">
        <v>0</v>
      </c>
    </row>
    <row r="155" spans="1:3">
      <c r="A155" s="8" t="s">
        <v>164</v>
      </c>
      <c r="B155" s="8">
        <v>2200017467</v>
      </c>
      <c r="C155">
        <v>0</v>
      </c>
    </row>
    <row r="156" spans="1:3">
      <c r="A156" s="8" t="s">
        <v>165</v>
      </c>
      <c r="B156" s="8">
        <v>2300017469</v>
      </c>
      <c r="C156">
        <v>0</v>
      </c>
    </row>
    <row r="157" spans="1:3">
      <c r="A157" s="8" t="s">
        <v>166</v>
      </c>
      <c r="B157" s="8">
        <v>2300017844</v>
      </c>
      <c r="C157">
        <v>0</v>
      </c>
    </row>
    <row r="158" spans="1:3">
      <c r="A158" s="8" t="s">
        <v>167</v>
      </c>
      <c r="B158" s="8">
        <v>2200017730</v>
      </c>
      <c r="C158">
        <v>0</v>
      </c>
    </row>
    <row r="159" spans="1:3">
      <c r="A159" s="8" t="s">
        <v>168</v>
      </c>
      <c r="B159" s="8">
        <v>2300017818</v>
      </c>
      <c r="C159">
        <v>0</v>
      </c>
    </row>
    <row r="160" spans="1:3">
      <c r="A160" s="8" t="s">
        <v>169</v>
      </c>
      <c r="B160" s="8">
        <v>2300017854</v>
      </c>
      <c r="C160">
        <v>0</v>
      </c>
    </row>
    <row r="161" spans="1:3">
      <c r="A161" s="8" t="s">
        <v>170</v>
      </c>
      <c r="B161" s="8">
        <v>2300017790</v>
      </c>
      <c r="C161">
        <v>0</v>
      </c>
    </row>
    <row r="162" spans="1:3">
      <c r="A162" s="8" t="s">
        <v>171</v>
      </c>
      <c r="B162" s="8">
        <v>2300017468</v>
      </c>
      <c r="C162">
        <v>4</v>
      </c>
    </row>
    <row r="163" spans="1:3">
      <c r="A163" s="8" t="s">
        <v>172</v>
      </c>
      <c r="B163" s="8">
        <v>2300017800</v>
      </c>
      <c r="C163">
        <v>0</v>
      </c>
    </row>
    <row r="164" spans="1:3">
      <c r="A164" s="8" t="s">
        <v>173</v>
      </c>
      <c r="B164" s="8">
        <v>2200017814</v>
      </c>
      <c r="C164">
        <v>0</v>
      </c>
    </row>
    <row r="165" spans="1:3">
      <c r="A165" s="8" t="s">
        <v>174</v>
      </c>
      <c r="B165" s="8">
        <v>2200067730</v>
      </c>
      <c r="C165">
        <v>0</v>
      </c>
    </row>
    <row r="166" spans="1:3">
      <c r="A166" s="8" t="s">
        <v>175</v>
      </c>
      <c r="B166" s="8">
        <v>2200067723</v>
      </c>
      <c r="C166">
        <v>0</v>
      </c>
    </row>
    <row r="167" spans="1:3">
      <c r="A167" s="8" t="s">
        <v>176</v>
      </c>
      <c r="B167" s="8">
        <v>2200067728</v>
      </c>
      <c r="C167">
        <v>0</v>
      </c>
    </row>
    <row r="168" spans="1:3">
      <c r="A168" s="8" t="s">
        <v>177</v>
      </c>
      <c r="B168" s="8">
        <v>2200067726</v>
      </c>
      <c r="C168">
        <v>0</v>
      </c>
    </row>
    <row r="169" spans="1:3">
      <c r="A169" s="8" t="s">
        <v>178</v>
      </c>
      <c r="B169" s="8">
        <v>2200067731</v>
      </c>
      <c r="C169">
        <v>0</v>
      </c>
    </row>
    <row r="170" spans="1:3">
      <c r="A170" s="8" t="s">
        <v>179</v>
      </c>
      <c r="B170" s="8">
        <v>2200067732</v>
      </c>
      <c r="C170">
        <v>0</v>
      </c>
    </row>
    <row r="171" spans="1:3">
      <c r="A171" s="8" t="s">
        <v>180</v>
      </c>
      <c r="B171" s="8">
        <v>2200067727</v>
      </c>
      <c r="C171">
        <v>0</v>
      </c>
    </row>
    <row r="172" spans="1:3">
      <c r="A172" s="8" t="s">
        <v>181</v>
      </c>
      <c r="B172" s="8">
        <v>2200067729</v>
      </c>
      <c r="C172">
        <v>0</v>
      </c>
    </row>
    <row r="173" spans="1:3">
      <c r="A173" s="8" t="s">
        <v>182</v>
      </c>
      <c r="B173" s="8">
        <v>2200017850</v>
      </c>
      <c r="C173">
        <v>0</v>
      </c>
    </row>
    <row r="174" spans="1:3">
      <c r="A174" s="8" t="s">
        <v>183</v>
      </c>
      <c r="B174" s="8">
        <v>2200067724</v>
      </c>
      <c r="C174">
        <v>0</v>
      </c>
    </row>
    <row r="175" spans="1:3">
      <c r="A175" s="8" t="s">
        <v>184</v>
      </c>
      <c r="B175" s="8">
        <v>2200067733</v>
      </c>
      <c r="C175">
        <v>0</v>
      </c>
    </row>
    <row r="176" spans="1:3">
      <c r="A176" s="8" t="s">
        <v>185</v>
      </c>
      <c r="B176" s="8">
        <v>2200067722</v>
      </c>
      <c r="C176">
        <v>0</v>
      </c>
    </row>
    <row r="177" spans="1:3">
      <c r="A177" s="8" t="s">
        <v>186</v>
      </c>
      <c r="B177" s="8">
        <v>2300017736</v>
      </c>
      <c r="C177">
        <v>0</v>
      </c>
    </row>
    <row r="178" spans="1:3">
      <c r="A178" s="8" t="s">
        <v>187</v>
      </c>
      <c r="B178" s="8">
        <v>2300017783</v>
      </c>
      <c r="C178">
        <v>0</v>
      </c>
    </row>
    <row r="179" spans="1:3">
      <c r="A179" s="8" t="s">
        <v>188</v>
      </c>
      <c r="B179" s="8">
        <v>2300017738</v>
      </c>
      <c r="C179">
        <v>0</v>
      </c>
    </row>
    <row r="180" spans="1:3">
      <c r="A180" s="8" t="s">
        <v>189</v>
      </c>
      <c r="B180" s="8">
        <v>2300017784</v>
      </c>
      <c r="C180">
        <v>0</v>
      </c>
    </row>
    <row r="181" spans="1:3">
      <c r="A181" s="8" t="s">
        <v>190</v>
      </c>
      <c r="B181" s="8">
        <v>2300017705</v>
      </c>
      <c r="C181">
        <v>0</v>
      </c>
    </row>
    <row r="182" spans="1:3">
      <c r="A182" s="8" t="s">
        <v>191</v>
      </c>
      <c r="B182" s="8">
        <v>2300017846</v>
      </c>
      <c r="C182">
        <v>0</v>
      </c>
    </row>
    <row r="183" spans="1:3">
      <c r="A183" s="8" t="s">
        <v>192</v>
      </c>
      <c r="B183" s="8">
        <v>2300017415</v>
      </c>
      <c r="C183">
        <v>0</v>
      </c>
    </row>
    <row r="184" spans="1:3">
      <c r="A184" s="8" t="s">
        <v>193</v>
      </c>
      <c r="B184" s="8">
        <v>2300017785</v>
      </c>
      <c r="C184">
        <v>0</v>
      </c>
    </row>
    <row r="185" spans="1:3">
      <c r="A185" s="8" t="s">
        <v>194</v>
      </c>
      <c r="B185" s="8">
        <v>2300017831</v>
      </c>
      <c r="C185">
        <v>0</v>
      </c>
    </row>
    <row r="186" spans="1:3">
      <c r="A186" s="8" t="s">
        <v>195</v>
      </c>
      <c r="B186" s="8">
        <v>2200067725</v>
      </c>
      <c r="C186">
        <v>0</v>
      </c>
    </row>
    <row r="187" spans="1:3">
      <c r="A187" s="8" t="s">
        <v>196</v>
      </c>
      <c r="B187" s="8">
        <v>2300017839</v>
      </c>
      <c r="C187">
        <v>0</v>
      </c>
    </row>
    <row r="188" spans="1:3">
      <c r="A188" s="8" t="s">
        <v>197</v>
      </c>
      <c r="B188" s="8">
        <v>2200017771</v>
      </c>
      <c r="C188">
        <v>0</v>
      </c>
    </row>
    <row r="189" spans="1:3">
      <c r="A189" s="8" t="s">
        <v>198</v>
      </c>
      <c r="B189" s="8">
        <v>2300067732</v>
      </c>
      <c r="C189">
        <v>0</v>
      </c>
    </row>
    <row r="190" spans="1:3">
      <c r="A190" s="8" t="s">
        <v>199</v>
      </c>
      <c r="B190" s="8">
        <v>2300017462</v>
      </c>
      <c r="C190">
        <v>0</v>
      </c>
    </row>
    <row r="191" spans="1:3">
      <c r="A191" s="8" t="s">
        <v>200</v>
      </c>
      <c r="B191" s="8">
        <v>2200017486</v>
      </c>
      <c r="C191">
        <v>0</v>
      </c>
    </row>
    <row r="192" spans="1:3">
      <c r="A192" s="8" t="s">
        <v>201</v>
      </c>
      <c r="B192" s="8">
        <v>2300017731</v>
      </c>
      <c r="C192">
        <v>0</v>
      </c>
    </row>
    <row r="193" spans="1:3">
      <c r="A193" s="8" t="s">
        <v>202</v>
      </c>
      <c r="B193" s="8">
        <v>2300017409</v>
      </c>
      <c r="C193">
        <v>0</v>
      </c>
    </row>
    <row r="194" spans="1:3">
      <c r="A194" s="8" t="s">
        <v>203</v>
      </c>
      <c r="B194" s="8">
        <v>2300017767</v>
      </c>
      <c r="C194">
        <v>0</v>
      </c>
    </row>
    <row r="195" spans="1:3">
      <c r="A195" s="8" t="s">
        <v>204</v>
      </c>
      <c r="B195" s="8">
        <v>2300017463</v>
      </c>
      <c r="C195">
        <v>0</v>
      </c>
    </row>
    <row r="196" spans="1:3">
      <c r="A196" s="8" t="s">
        <v>205</v>
      </c>
      <c r="B196" s="8">
        <v>2300067740</v>
      </c>
      <c r="C196">
        <v>0</v>
      </c>
    </row>
    <row r="197" spans="1:3">
      <c r="A197" s="8" t="s">
        <v>206</v>
      </c>
      <c r="B197" s="8">
        <v>2300017779</v>
      </c>
      <c r="C197">
        <v>0</v>
      </c>
    </row>
    <row r="198" spans="1:3">
      <c r="A198" s="8" t="s">
        <v>207</v>
      </c>
      <c r="B198" s="8">
        <v>2300017452</v>
      </c>
      <c r="C198">
        <v>0</v>
      </c>
    </row>
    <row r="199" spans="1:3">
      <c r="A199" s="8" t="s">
        <v>208</v>
      </c>
      <c r="B199" s="8">
        <v>2300067736</v>
      </c>
      <c r="C199">
        <v>0</v>
      </c>
    </row>
    <row r="200" spans="1:3">
      <c r="A200" s="8" t="s">
        <v>209</v>
      </c>
      <c r="B200" s="8">
        <v>2300067741</v>
      </c>
      <c r="C200">
        <v>0</v>
      </c>
    </row>
    <row r="201" spans="1:3">
      <c r="A201" s="8" t="s">
        <v>210</v>
      </c>
      <c r="B201" s="8">
        <v>2300067731</v>
      </c>
      <c r="C201">
        <v>0</v>
      </c>
    </row>
    <row r="202" spans="1:3">
      <c r="A202" s="8" t="s">
        <v>211</v>
      </c>
      <c r="B202" s="8">
        <v>2300067739</v>
      </c>
      <c r="C202">
        <v>0</v>
      </c>
    </row>
    <row r="203" spans="1:3">
      <c r="A203" s="8" t="s">
        <v>212</v>
      </c>
      <c r="B203" s="8">
        <v>2300067733</v>
      </c>
      <c r="C203">
        <v>0</v>
      </c>
    </row>
    <row r="204" spans="1:3">
      <c r="A204" s="8" t="s">
        <v>213</v>
      </c>
      <c r="B204" s="8">
        <v>2300067734</v>
      </c>
      <c r="C204">
        <v>0</v>
      </c>
    </row>
    <row r="205" spans="1:3">
      <c r="A205" s="8" t="s">
        <v>214</v>
      </c>
      <c r="B205" s="8">
        <v>2300067735</v>
      </c>
      <c r="C205">
        <v>0</v>
      </c>
    </row>
    <row r="206" spans="1:3">
      <c r="A206" s="8" t="s">
        <v>215</v>
      </c>
      <c r="B206" s="8">
        <v>2300067737</v>
      </c>
      <c r="C206">
        <v>0</v>
      </c>
    </row>
    <row r="207" spans="1:3">
      <c r="A207" s="8" t="s">
        <v>216</v>
      </c>
      <c r="B207" s="8">
        <v>2300067742</v>
      </c>
      <c r="C207">
        <v>0</v>
      </c>
    </row>
    <row r="208" spans="1:3">
      <c r="A208" s="8" t="s">
        <v>217</v>
      </c>
      <c r="B208" s="8">
        <v>2300017711</v>
      </c>
      <c r="C208">
        <v>7</v>
      </c>
    </row>
    <row r="209" spans="1:3">
      <c r="A209" s="8" t="s">
        <v>218</v>
      </c>
      <c r="B209" s="8">
        <v>2300017834</v>
      </c>
      <c r="C209">
        <v>0</v>
      </c>
    </row>
    <row r="210" spans="1:3">
      <c r="A210" s="8" t="s">
        <v>219</v>
      </c>
      <c r="B210" s="8">
        <v>2300017735</v>
      </c>
      <c r="C210">
        <v>0</v>
      </c>
    </row>
    <row r="211" spans="1:3">
      <c r="A211" s="8" t="s">
        <v>220</v>
      </c>
      <c r="B211" s="8">
        <v>2300017475</v>
      </c>
      <c r="C211">
        <v>0</v>
      </c>
    </row>
    <row r="212" spans="1:3">
      <c r="A212" s="8" t="s">
        <v>221</v>
      </c>
      <c r="B212" s="8">
        <v>2300017816</v>
      </c>
      <c r="C212">
        <v>0</v>
      </c>
    </row>
    <row r="213" spans="1:3">
      <c r="A213" s="8" t="s">
        <v>222</v>
      </c>
      <c r="B213" s="8">
        <v>2300017754</v>
      </c>
      <c r="C213">
        <v>0</v>
      </c>
    </row>
    <row r="214" spans="1:3">
      <c r="A214" s="8" t="s">
        <v>223</v>
      </c>
      <c r="B214" s="8">
        <v>2300017850</v>
      </c>
      <c r="C214">
        <v>0</v>
      </c>
    </row>
    <row r="215" spans="1:3">
      <c r="A215" s="8" t="s">
        <v>224</v>
      </c>
      <c r="B215" s="8">
        <v>2300017788</v>
      </c>
      <c r="C215">
        <v>0</v>
      </c>
    </row>
    <row r="216" spans="1:3">
      <c r="A216" s="8" t="s">
        <v>225</v>
      </c>
      <c r="B216" s="8">
        <v>2300017451</v>
      </c>
      <c r="C216">
        <v>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运动会"/>
  <dimension ref="A1:D216"/>
  <sheetViews>
    <sheetView workbookViewId="0">
      <selection activeCell="D42" sqref="D42"/>
    </sheetView>
  </sheetViews>
  <sheetFormatPr defaultColWidth="9.81818181818182" defaultRowHeight="13" outlineLevelCol="3"/>
  <sheetData>
    <row r="1" spans="1:4">
      <c r="A1" t="s">
        <v>0</v>
      </c>
      <c r="B1" t="s">
        <v>1</v>
      </c>
      <c r="C1" t="s">
        <v>248</v>
      </c>
      <c r="D1" t="s">
        <v>250</v>
      </c>
    </row>
    <row r="2" spans="1:3">
      <c r="A2" s="8" t="s">
        <v>11</v>
      </c>
      <c r="B2" s="8">
        <v>2200017462</v>
      </c>
      <c r="C2">
        <v>0</v>
      </c>
    </row>
    <row r="3" spans="1:3">
      <c r="A3" s="8" t="s">
        <v>12</v>
      </c>
      <c r="B3" s="8">
        <v>2300017419</v>
      </c>
      <c r="C3">
        <v>0</v>
      </c>
    </row>
    <row r="4" spans="1:3">
      <c r="A4" s="8" t="s">
        <v>13</v>
      </c>
      <c r="B4" s="8">
        <v>2300017793</v>
      </c>
      <c r="C4">
        <v>0</v>
      </c>
    </row>
    <row r="5" spans="1:3">
      <c r="A5" s="8" t="s">
        <v>14</v>
      </c>
      <c r="B5" s="8">
        <v>2300017803</v>
      </c>
      <c r="C5">
        <v>0</v>
      </c>
    </row>
    <row r="6" spans="1:3">
      <c r="A6" s="8" t="s">
        <v>15</v>
      </c>
      <c r="B6" s="8">
        <v>2300017721</v>
      </c>
      <c r="C6">
        <v>0</v>
      </c>
    </row>
    <row r="7" spans="1:4">
      <c r="A7" s="8" t="s">
        <v>16</v>
      </c>
      <c r="B7" s="8">
        <v>2300017821</v>
      </c>
      <c r="C7">
        <v>0</v>
      </c>
      <c r="D7">
        <v>2</v>
      </c>
    </row>
    <row r="8" spans="1:3">
      <c r="A8" s="8" t="s">
        <v>17</v>
      </c>
      <c r="B8" s="8">
        <v>2200017835</v>
      </c>
      <c r="C8">
        <v>0</v>
      </c>
    </row>
    <row r="9" spans="1:4">
      <c r="A9" s="8" t="s">
        <v>18</v>
      </c>
      <c r="B9" s="8">
        <v>2300017813</v>
      </c>
      <c r="C9">
        <v>0</v>
      </c>
      <c r="D9">
        <v>2</v>
      </c>
    </row>
    <row r="10" spans="1:4">
      <c r="A10" s="8" t="s">
        <v>19</v>
      </c>
      <c r="B10" s="8">
        <v>2300017766</v>
      </c>
      <c r="C10">
        <v>0</v>
      </c>
      <c r="D10">
        <v>2</v>
      </c>
    </row>
    <row r="11" spans="1:3">
      <c r="A11" s="8" t="s">
        <v>20</v>
      </c>
      <c r="B11" s="8">
        <v>2200017454</v>
      </c>
      <c r="C11">
        <v>0</v>
      </c>
    </row>
    <row r="12" spans="1:3">
      <c r="A12" s="8" t="s">
        <v>21</v>
      </c>
      <c r="B12" s="8">
        <v>2300017723</v>
      </c>
      <c r="C12">
        <v>0</v>
      </c>
    </row>
    <row r="13" spans="1:3">
      <c r="A13" s="8" t="s">
        <v>22</v>
      </c>
      <c r="B13" s="8">
        <v>2300017730</v>
      </c>
      <c r="C13">
        <v>0</v>
      </c>
    </row>
    <row r="14" spans="1:3">
      <c r="A14" s="8" t="s">
        <v>23</v>
      </c>
      <c r="B14" s="8">
        <v>2300017709</v>
      </c>
      <c r="C14">
        <v>0</v>
      </c>
    </row>
    <row r="15" spans="1:3">
      <c r="A15" s="8" t="s">
        <v>24</v>
      </c>
      <c r="B15" s="8">
        <v>2300017414</v>
      </c>
      <c r="C15">
        <v>0</v>
      </c>
    </row>
    <row r="16" spans="1:3">
      <c r="A16" s="8" t="s">
        <v>25</v>
      </c>
      <c r="B16" s="8">
        <v>2300017401</v>
      </c>
      <c r="C16">
        <v>2</v>
      </c>
    </row>
    <row r="17" spans="1:3">
      <c r="A17" s="8" t="s">
        <v>26</v>
      </c>
      <c r="B17" s="8">
        <v>2200017827</v>
      </c>
      <c r="C17">
        <v>0</v>
      </c>
    </row>
    <row r="18" spans="1:3">
      <c r="A18" s="8" t="s">
        <v>27</v>
      </c>
      <c r="B18" s="8">
        <v>2300017817</v>
      </c>
      <c r="C18">
        <v>0</v>
      </c>
    </row>
    <row r="19" spans="1:3">
      <c r="A19" s="8" t="s">
        <v>28</v>
      </c>
      <c r="B19" s="8">
        <v>2200017840</v>
      </c>
      <c r="C19">
        <v>0</v>
      </c>
    </row>
    <row r="20" spans="1:3">
      <c r="A20" s="8" t="s">
        <v>29</v>
      </c>
      <c r="B20" s="8">
        <v>2300017417</v>
      </c>
      <c r="C20">
        <v>0</v>
      </c>
    </row>
    <row r="21" spans="1:3">
      <c r="A21" s="8" t="s">
        <v>30</v>
      </c>
      <c r="B21" s="8">
        <v>2200016813</v>
      </c>
      <c r="C21">
        <v>0</v>
      </c>
    </row>
    <row r="22" spans="1:3">
      <c r="A22" s="8" t="s">
        <v>31</v>
      </c>
      <c r="B22" s="8">
        <v>2300017768</v>
      </c>
      <c r="C22">
        <v>0</v>
      </c>
    </row>
    <row r="23" spans="1:3">
      <c r="A23" s="8" t="s">
        <v>32</v>
      </c>
      <c r="B23" s="8">
        <v>2200017410</v>
      </c>
      <c r="C23">
        <v>0</v>
      </c>
    </row>
    <row r="24" spans="1:3">
      <c r="A24" s="8" t="s">
        <v>33</v>
      </c>
      <c r="B24" s="8">
        <v>2300017830</v>
      </c>
      <c r="C24">
        <v>0</v>
      </c>
    </row>
    <row r="25" spans="1:3">
      <c r="A25" s="8" t="s">
        <v>34</v>
      </c>
      <c r="B25" s="8">
        <v>2200017704</v>
      </c>
      <c r="C25">
        <v>0</v>
      </c>
    </row>
    <row r="26" spans="1:4">
      <c r="A26" s="8" t="s">
        <v>35</v>
      </c>
      <c r="B26" s="8">
        <v>2300017748</v>
      </c>
      <c r="C26">
        <v>0</v>
      </c>
      <c r="D26">
        <v>4</v>
      </c>
    </row>
    <row r="27" spans="1:4">
      <c r="A27" s="8" t="s">
        <v>36</v>
      </c>
      <c r="B27" s="8">
        <v>2300017774</v>
      </c>
      <c r="C27">
        <v>0</v>
      </c>
      <c r="D27">
        <v>2</v>
      </c>
    </row>
    <row r="28" spans="1:3">
      <c r="A28" s="8" t="s">
        <v>37</v>
      </c>
      <c r="B28" s="8">
        <v>2300017402</v>
      </c>
      <c r="C28">
        <v>0</v>
      </c>
    </row>
    <row r="29" spans="1:3">
      <c r="A29" s="8" t="s">
        <v>38</v>
      </c>
      <c r="B29" s="8">
        <v>2300017706</v>
      </c>
      <c r="C29">
        <v>0</v>
      </c>
    </row>
    <row r="30" spans="1:4">
      <c r="A30" s="8" t="s">
        <v>39</v>
      </c>
      <c r="B30" s="8">
        <v>2300017832</v>
      </c>
      <c r="C30">
        <v>0</v>
      </c>
      <c r="D30">
        <v>4</v>
      </c>
    </row>
    <row r="31" spans="1:3">
      <c r="A31" s="8" t="s">
        <v>40</v>
      </c>
      <c r="B31" s="8">
        <v>2300017734</v>
      </c>
      <c r="C31">
        <v>0</v>
      </c>
    </row>
    <row r="32" spans="1:3">
      <c r="A32" s="8" t="s">
        <v>41</v>
      </c>
      <c r="B32" s="8">
        <v>2300017717</v>
      </c>
      <c r="C32">
        <v>0</v>
      </c>
    </row>
    <row r="33" spans="1:3">
      <c r="A33" s="8" t="s">
        <v>42</v>
      </c>
      <c r="B33" s="8">
        <v>2300017741</v>
      </c>
      <c r="C33">
        <v>0</v>
      </c>
    </row>
    <row r="34" spans="1:3">
      <c r="A34" s="8" t="s">
        <v>43</v>
      </c>
      <c r="B34" s="8">
        <v>2300017781</v>
      </c>
      <c r="C34">
        <v>0</v>
      </c>
    </row>
    <row r="35" spans="1:3">
      <c r="A35" s="8" t="s">
        <v>44</v>
      </c>
      <c r="B35" s="8">
        <v>2300017425</v>
      </c>
      <c r="C35">
        <v>0</v>
      </c>
    </row>
    <row r="36" spans="1:3">
      <c r="A36" s="8" t="s">
        <v>45</v>
      </c>
      <c r="B36" s="8">
        <v>2300017796</v>
      </c>
      <c r="C36">
        <v>0</v>
      </c>
    </row>
    <row r="37" spans="1:3">
      <c r="A37" s="8" t="s">
        <v>46</v>
      </c>
      <c r="B37" s="8">
        <v>2300017835</v>
      </c>
      <c r="C37">
        <v>0</v>
      </c>
    </row>
    <row r="38" spans="1:3">
      <c r="A38" s="8" t="s">
        <v>47</v>
      </c>
      <c r="B38" s="8">
        <v>2300017749</v>
      </c>
      <c r="C38">
        <v>0</v>
      </c>
    </row>
    <row r="39" spans="1:3">
      <c r="A39" s="8" t="s">
        <v>48</v>
      </c>
      <c r="B39" s="8">
        <v>2300017456</v>
      </c>
      <c r="C39">
        <v>0</v>
      </c>
    </row>
    <row r="40" spans="1:3">
      <c r="A40" s="8" t="s">
        <v>49</v>
      </c>
      <c r="B40" s="8">
        <v>2200017473</v>
      </c>
      <c r="C40">
        <v>0</v>
      </c>
    </row>
    <row r="41" spans="1:3">
      <c r="A41" s="8" t="s">
        <v>50</v>
      </c>
      <c r="B41" s="8">
        <v>2300017762</v>
      </c>
      <c r="C41">
        <v>2</v>
      </c>
    </row>
    <row r="42" spans="1:4">
      <c r="A42" s="8" t="s">
        <v>51</v>
      </c>
      <c r="B42" s="8">
        <v>2300017718</v>
      </c>
      <c r="C42">
        <v>0</v>
      </c>
      <c r="D42">
        <v>4</v>
      </c>
    </row>
    <row r="43" spans="1:3">
      <c r="A43" s="8" t="s">
        <v>52</v>
      </c>
      <c r="B43" s="8">
        <v>2300017752</v>
      </c>
      <c r="C43">
        <v>0</v>
      </c>
    </row>
    <row r="44" spans="1:3">
      <c r="A44" s="8" t="s">
        <v>53</v>
      </c>
      <c r="B44" s="8">
        <v>2200067719</v>
      </c>
      <c r="C44">
        <v>0</v>
      </c>
    </row>
    <row r="45" spans="1:4">
      <c r="A45" s="8" t="s">
        <v>54</v>
      </c>
      <c r="B45" s="8">
        <v>2200017732</v>
      </c>
      <c r="C45">
        <v>0</v>
      </c>
      <c r="D45">
        <v>2</v>
      </c>
    </row>
    <row r="46" spans="1:3">
      <c r="A46" s="8" t="s">
        <v>55</v>
      </c>
      <c r="B46" s="8">
        <v>2200017823</v>
      </c>
      <c r="C46">
        <v>0</v>
      </c>
    </row>
    <row r="47" spans="1:3">
      <c r="A47" s="8" t="s">
        <v>56</v>
      </c>
      <c r="B47" s="8">
        <v>2200017458</v>
      </c>
      <c r="C47">
        <v>0</v>
      </c>
    </row>
    <row r="48" spans="1:3">
      <c r="A48" s="8" t="s">
        <v>57</v>
      </c>
      <c r="B48" s="8">
        <v>2300017466</v>
      </c>
      <c r="C48">
        <v>0</v>
      </c>
    </row>
    <row r="49" spans="1:4">
      <c r="A49" s="8" t="s">
        <v>58</v>
      </c>
      <c r="B49" s="8">
        <v>2300017713</v>
      </c>
      <c r="C49">
        <v>0</v>
      </c>
      <c r="D49">
        <v>2</v>
      </c>
    </row>
    <row r="50" spans="1:3">
      <c r="A50" s="8" t="s">
        <v>59</v>
      </c>
      <c r="B50" s="8">
        <v>1900017748</v>
      </c>
      <c r="C50">
        <v>0</v>
      </c>
    </row>
    <row r="51" spans="1:3">
      <c r="A51" s="8" t="s">
        <v>60</v>
      </c>
      <c r="B51" s="8">
        <v>2300017703</v>
      </c>
      <c r="C51">
        <v>0</v>
      </c>
    </row>
    <row r="52" spans="1:3">
      <c r="A52" s="8" t="s">
        <v>61</v>
      </c>
      <c r="B52" s="8">
        <v>2200067702</v>
      </c>
      <c r="C52">
        <v>0</v>
      </c>
    </row>
    <row r="53" spans="1:3">
      <c r="A53" s="8" t="s">
        <v>62</v>
      </c>
      <c r="B53" s="8">
        <v>2300017478</v>
      </c>
      <c r="C53">
        <v>0</v>
      </c>
    </row>
    <row r="54" spans="1:4">
      <c r="A54" s="8" t="s">
        <v>63</v>
      </c>
      <c r="B54" s="8">
        <v>2300017727</v>
      </c>
      <c r="C54">
        <v>0</v>
      </c>
      <c r="D54">
        <v>6</v>
      </c>
    </row>
    <row r="55" spans="1:3">
      <c r="A55" s="8" t="s">
        <v>64</v>
      </c>
      <c r="B55" s="8">
        <v>2300017758</v>
      </c>
      <c r="C55">
        <v>0</v>
      </c>
    </row>
    <row r="56" spans="1:3">
      <c r="A56" s="8" t="s">
        <v>65</v>
      </c>
      <c r="B56" s="8">
        <v>2300017719</v>
      </c>
      <c r="C56">
        <v>0</v>
      </c>
    </row>
    <row r="57" spans="1:3">
      <c r="A57" s="8" t="s">
        <v>66</v>
      </c>
      <c r="B57" s="8">
        <v>2200017801</v>
      </c>
      <c r="C57">
        <v>0</v>
      </c>
    </row>
    <row r="58" spans="1:3">
      <c r="A58" s="8" t="s">
        <v>67</v>
      </c>
      <c r="B58" s="8">
        <v>2300017473</v>
      </c>
      <c r="C58">
        <v>0</v>
      </c>
    </row>
    <row r="59" spans="1:3">
      <c r="A59" s="8" t="s">
        <v>68</v>
      </c>
      <c r="B59" s="8">
        <v>2200017407</v>
      </c>
      <c r="C59">
        <v>0</v>
      </c>
    </row>
    <row r="60" spans="1:4">
      <c r="A60" s="8" t="s">
        <v>69</v>
      </c>
      <c r="B60" s="8">
        <v>2200017471</v>
      </c>
      <c r="C60">
        <v>0</v>
      </c>
      <c r="D60">
        <v>2</v>
      </c>
    </row>
    <row r="61" spans="1:3">
      <c r="A61" s="8" t="s">
        <v>70</v>
      </c>
      <c r="B61" s="8">
        <v>2200017461</v>
      </c>
      <c r="C61">
        <v>0</v>
      </c>
    </row>
    <row r="62" spans="1:4">
      <c r="A62" s="8" t="s">
        <v>71</v>
      </c>
      <c r="B62" s="8">
        <v>2300017739</v>
      </c>
      <c r="C62">
        <v>0</v>
      </c>
      <c r="D62">
        <v>2</v>
      </c>
    </row>
    <row r="63" spans="1:3">
      <c r="A63" s="8" t="s">
        <v>72</v>
      </c>
      <c r="B63" s="8">
        <v>2300017480</v>
      </c>
      <c r="C63">
        <v>0</v>
      </c>
    </row>
    <row r="64" spans="1:4">
      <c r="A64" s="8" t="s">
        <v>73</v>
      </c>
      <c r="B64" s="8">
        <v>2200017800</v>
      </c>
      <c r="C64">
        <v>0</v>
      </c>
      <c r="D64">
        <v>2</v>
      </c>
    </row>
    <row r="65" spans="1:3">
      <c r="A65" s="8" t="s">
        <v>74</v>
      </c>
      <c r="B65" s="8">
        <v>2000017756</v>
      </c>
      <c r="C65">
        <v>0</v>
      </c>
    </row>
    <row r="66" spans="1:3">
      <c r="A66" s="8" t="s">
        <v>75</v>
      </c>
      <c r="B66" s="8">
        <v>2300017702</v>
      </c>
      <c r="C66">
        <v>0</v>
      </c>
    </row>
    <row r="67" spans="1:3">
      <c r="A67" s="8" t="s">
        <v>76</v>
      </c>
      <c r="B67" s="8">
        <v>2300017428</v>
      </c>
      <c r="C67">
        <v>0</v>
      </c>
    </row>
    <row r="68" spans="1:3">
      <c r="A68" s="8" t="s">
        <v>77</v>
      </c>
      <c r="B68" s="8">
        <v>2300017805</v>
      </c>
      <c r="C68">
        <v>0</v>
      </c>
    </row>
    <row r="69" spans="1:4">
      <c r="A69" s="8" t="s">
        <v>78</v>
      </c>
      <c r="B69" s="8">
        <v>2200017797</v>
      </c>
      <c r="C69">
        <v>0</v>
      </c>
      <c r="D69">
        <v>2</v>
      </c>
    </row>
    <row r="70" spans="1:3">
      <c r="A70" s="8" t="s">
        <v>79</v>
      </c>
      <c r="B70" s="8">
        <v>2200017707</v>
      </c>
      <c r="C70">
        <v>0</v>
      </c>
    </row>
    <row r="71" spans="1:3">
      <c r="A71" s="8" t="s">
        <v>80</v>
      </c>
      <c r="B71" s="8">
        <v>2300017411</v>
      </c>
      <c r="C71">
        <v>0</v>
      </c>
    </row>
    <row r="72" spans="1:3">
      <c r="A72" s="8" t="s">
        <v>81</v>
      </c>
      <c r="B72" s="8">
        <v>2200017729</v>
      </c>
      <c r="C72">
        <v>0</v>
      </c>
    </row>
    <row r="73" spans="1:4">
      <c r="A73" s="8" t="s">
        <v>82</v>
      </c>
      <c r="B73" s="8">
        <v>2300017444</v>
      </c>
      <c r="C73">
        <v>0</v>
      </c>
      <c r="D73">
        <v>2</v>
      </c>
    </row>
    <row r="74" spans="1:3">
      <c r="A74" s="8" t="s">
        <v>83</v>
      </c>
      <c r="B74" s="8">
        <v>2300017701</v>
      </c>
      <c r="C74">
        <v>0</v>
      </c>
    </row>
    <row r="75" spans="1:3">
      <c r="A75" s="8" t="s">
        <v>84</v>
      </c>
      <c r="B75" s="8">
        <v>2300017729</v>
      </c>
      <c r="C75">
        <v>0</v>
      </c>
    </row>
    <row r="76" spans="1:4">
      <c r="A76" s="8" t="s">
        <v>85</v>
      </c>
      <c r="B76" s="8">
        <v>2300017732</v>
      </c>
      <c r="C76">
        <v>0</v>
      </c>
      <c r="D76">
        <v>2</v>
      </c>
    </row>
    <row r="77" spans="1:3">
      <c r="A77" s="8" t="s">
        <v>86</v>
      </c>
      <c r="B77" s="8">
        <v>2300017725</v>
      </c>
      <c r="C77">
        <v>0</v>
      </c>
    </row>
    <row r="78" spans="1:3">
      <c r="A78" s="8" t="s">
        <v>87</v>
      </c>
      <c r="B78" s="8">
        <v>2300017746</v>
      </c>
      <c r="C78">
        <v>0</v>
      </c>
    </row>
    <row r="79" spans="1:3">
      <c r="A79" s="8" t="s">
        <v>88</v>
      </c>
      <c r="B79" s="8">
        <v>2300017840</v>
      </c>
      <c r="C79">
        <v>0</v>
      </c>
    </row>
    <row r="80" spans="1:3">
      <c r="A80" s="8" t="s">
        <v>89</v>
      </c>
      <c r="B80" s="8">
        <v>2300017426</v>
      </c>
      <c r="C80">
        <v>0</v>
      </c>
    </row>
    <row r="81" spans="1:4">
      <c r="A81" s="8" t="s">
        <v>90</v>
      </c>
      <c r="B81" s="8">
        <v>2300017445</v>
      </c>
      <c r="C81">
        <v>0</v>
      </c>
      <c r="D81">
        <v>2</v>
      </c>
    </row>
    <row r="82" spans="1:3">
      <c r="A82" s="8" t="s">
        <v>91</v>
      </c>
      <c r="B82" s="8">
        <v>2300017422</v>
      </c>
      <c r="C82">
        <v>0</v>
      </c>
    </row>
    <row r="83" spans="1:3">
      <c r="A83" s="8" t="s">
        <v>92</v>
      </c>
      <c r="B83" s="8">
        <v>2300017761</v>
      </c>
      <c r="C83">
        <v>0</v>
      </c>
    </row>
    <row r="84" spans="1:3">
      <c r="A84" s="8" t="s">
        <v>93</v>
      </c>
      <c r="B84" s="8">
        <v>2300017429</v>
      </c>
      <c r="C84">
        <v>0</v>
      </c>
    </row>
    <row r="85" spans="1:4">
      <c r="A85" s="8" t="s">
        <v>94</v>
      </c>
      <c r="B85" s="8">
        <v>2300067720</v>
      </c>
      <c r="C85">
        <v>2</v>
      </c>
      <c r="D85">
        <v>4</v>
      </c>
    </row>
    <row r="86" spans="1:3">
      <c r="A86" s="8" t="s">
        <v>95</v>
      </c>
      <c r="B86" s="8">
        <v>2300067710</v>
      </c>
      <c r="C86">
        <v>0</v>
      </c>
    </row>
    <row r="87" spans="1:3">
      <c r="A87" s="8" t="s">
        <v>96</v>
      </c>
      <c r="B87" s="8">
        <v>2300017764</v>
      </c>
      <c r="C87">
        <v>0</v>
      </c>
    </row>
    <row r="88" spans="1:4">
      <c r="A88" s="8" t="s">
        <v>97</v>
      </c>
      <c r="B88" s="8">
        <v>2300067707</v>
      </c>
      <c r="C88">
        <v>0</v>
      </c>
      <c r="D88">
        <v>2</v>
      </c>
    </row>
    <row r="89" spans="1:4">
      <c r="A89" s="8" t="s">
        <v>98</v>
      </c>
      <c r="B89" s="8">
        <v>2300017786</v>
      </c>
      <c r="C89">
        <v>0</v>
      </c>
      <c r="D89">
        <v>2</v>
      </c>
    </row>
    <row r="90" spans="1:3">
      <c r="A90" s="8" t="s">
        <v>99</v>
      </c>
      <c r="B90" s="8">
        <v>2300067703</v>
      </c>
      <c r="C90">
        <v>0</v>
      </c>
    </row>
    <row r="91" spans="1:3">
      <c r="A91" s="8" t="s">
        <v>100</v>
      </c>
      <c r="B91" s="8">
        <v>2300067714</v>
      </c>
      <c r="C91">
        <v>0</v>
      </c>
    </row>
    <row r="92" spans="1:3">
      <c r="A92" s="8" t="s">
        <v>101</v>
      </c>
      <c r="B92" s="8">
        <v>2300067730</v>
      </c>
      <c r="C92">
        <v>0</v>
      </c>
    </row>
    <row r="93" spans="1:3">
      <c r="A93" s="8" t="s">
        <v>102</v>
      </c>
      <c r="B93" s="8">
        <v>2300017453</v>
      </c>
      <c r="C93">
        <v>0</v>
      </c>
    </row>
    <row r="94" spans="1:4">
      <c r="A94" s="8" t="s">
        <v>103</v>
      </c>
      <c r="B94" s="8">
        <v>2300067706</v>
      </c>
      <c r="C94">
        <v>0</v>
      </c>
      <c r="D94">
        <v>2</v>
      </c>
    </row>
    <row r="95" spans="1:4">
      <c r="A95" s="8" t="s">
        <v>104</v>
      </c>
      <c r="B95" s="8">
        <v>2300067727</v>
      </c>
      <c r="C95">
        <v>0</v>
      </c>
      <c r="D95">
        <v>2</v>
      </c>
    </row>
    <row r="96" spans="1:4">
      <c r="A96" s="8" t="s">
        <v>105</v>
      </c>
      <c r="B96" s="8">
        <v>2300067701</v>
      </c>
      <c r="C96">
        <v>0</v>
      </c>
      <c r="D96">
        <v>2</v>
      </c>
    </row>
    <row r="97" spans="1:4">
      <c r="A97" s="8" t="s">
        <v>106</v>
      </c>
      <c r="B97" s="8">
        <v>2300067719</v>
      </c>
      <c r="C97">
        <v>2</v>
      </c>
      <c r="D97">
        <v>6</v>
      </c>
    </row>
    <row r="98" spans="1:4">
      <c r="A98" s="8" t="s">
        <v>107</v>
      </c>
      <c r="B98" s="8">
        <v>2300067708</v>
      </c>
      <c r="C98">
        <v>0</v>
      </c>
      <c r="D98">
        <v>4</v>
      </c>
    </row>
    <row r="99" spans="1:3">
      <c r="A99" s="8" t="s">
        <v>108</v>
      </c>
      <c r="B99" s="8">
        <v>2300067729</v>
      </c>
      <c r="C99">
        <v>0</v>
      </c>
    </row>
    <row r="100" spans="1:3">
      <c r="A100" s="8" t="s">
        <v>109</v>
      </c>
      <c r="B100" s="8">
        <v>2300067705</v>
      </c>
      <c r="C100">
        <v>2</v>
      </c>
    </row>
    <row r="101" spans="1:4">
      <c r="A101" s="8" t="s">
        <v>110</v>
      </c>
      <c r="B101" s="8">
        <v>2300067722</v>
      </c>
      <c r="C101">
        <v>0</v>
      </c>
      <c r="D101">
        <v>4</v>
      </c>
    </row>
    <row r="102" spans="1:3">
      <c r="A102" s="8" t="s">
        <v>111</v>
      </c>
      <c r="B102" s="8">
        <v>2300067716</v>
      </c>
      <c r="C102">
        <v>0</v>
      </c>
    </row>
    <row r="103" spans="1:3">
      <c r="A103" s="8" t="s">
        <v>112</v>
      </c>
      <c r="B103" s="8">
        <v>2300067721</v>
      </c>
      <c r="C103">
        <v>0</v>
      </c>
    </row>
    <row r="104" spans="1:3">
      <c r="A104" s="8" t="s">
        <v>113</v>
      </c>
      <c r="B104" s="8">
        <v>2300067724</v>
      </c>
      <c r="C104">
        <v>0</v>
      </c>
    </row>
    <row r="105" spans="1:3">
      <c r="A105" s="8" t="s">
        <v>114</v>
      </c>
      <c r="B105" s="8">
        <v>2300067715</v>
      </c>
      <c r="C105">
        <v>0</v>
      </c>
    </row>
    <row r="106" spans="1:4">
      <c r="A106" s="8" t="s">
        <v>115</v>
      </c>
      <c r="B106" s="8">
        <v>2300067723</v>
      </c>
      <c r="C106">
        <v>0</v>
      </c>
      <c r="D106">
        <v>2</v>
      </c>
    </row>
    <row r="107" spans="1:4">
      <c r="A107" s="8" t="s">
        <v>116</v>
      </c>
      <c r="B107" s="8">
        <v>2300067713</v>
      </c>
      <c r="C107">
        <v>0</v>
      </c>
      <c r="D107">
        <v>2</v>
      </c>
    </row>
    <row r="108" spans="1:4">
      <c r="A108" s="8" t="s">
        <v>117</v>
      </c>
      <c r="B108" s="8">
        <v>2300067717</v>
      </c>
      <c r="C108">
        <v>0</v>
      </c>
      <c r="D108">
        <v>4</v>
      </c>
    </row>
    <row r="109" spans="1:4">
      <c r="A109" s="8" t="s">
        <v>118</v>
      </c>
      <c r="B109" s="8">
        <v>2300067712</v>
      </c>
      <c r="C109">
        <v>0</v>
      </c>
      <c r="D109">
        <v>4</v>
      </c>
    </row>
    <row r="110" spans="1:4">
      <c r="A110" s="8" t="s">
        <v>119</v>
      </c>
      <c r="B110" s="8">
        <v>2300067702</v>
      </c>
      <c r="C110">
        <v>2</v>
      </c>
      <c r="D110">
        <v>2</v>
      </c>
    </row>
    <row r="111" spans="1:4">
      <c r="A111" s="8" t="s">
        <v>120</v>
      </c>
      <c r="B111" s="8">
        <v>2300067709</v>
      </c>
      <c r="C111">
        <v>0</v>
      </c>
      <c r="D111">
        <v>2</v>
      </c>
    </row>
    <row r="112" spans="1:3">
      <c r="A112" s="8" t="s">
        <v>121</v>
      </c>
      <c r="B112" s="8">
        <v>2300067726</v>
      </c>
      <c r="C112">
        <v>0</v>
      </c>
    </row>
    <row r="113" spans="1:4">
      <c r="A113" s="8" t="s">
        <v>122</v>
      </c>
      <c r="B113" s="8">
        <v>2300067704</v>
      </c>
      <c r="C113">
        <v>0</v>
      </c>
      <c r="D113">
        <v>4</v>
      </c>
    </row>
    <row r="114" spans="1:4">
      <c r="A114" s="8" t="s">
        <v>123</v>
      </c>
      <c r="B114" s="8">
        <v>2300067718</v>
      </c>
      <c r="C114">
        <v>0</v>
      </c>
      <c r="D114">
        <v>4</v>
      </c>
    </row>
    <row r="115" spans="1:4">
      <c r="A115" s="8" t="s">
        <v>124</v>
      </c>
      <c r="B115" s="8">
        <v>2300067725</v>
      </c>
      <c r="C115">
        <v>0</v>
      </c>
      <c r="D115">
        <v>2</v>
      </c>
    </row>
    <row r="116" spans="1:3">
      <c r="A116" s="8" t="s">
        <v>125</v>
      </c>
      <c r="B116" s="8">
        <v>2300017412</v>
      </c>
      <c r="C116">
        <v>0</v>
      </c>
    </row>
    <row r="117" spans="1:3">
      <c r="A117" s="8" t="s">
        <v>126</v>
      </c>
      <c r="B117" s="8">
        <v>2300067728</v>
      </c>
      <c r="C117">
        <v>0</v>
      </c>
    </row>
    <row r="118" spans="1:4">
      <c r="A118" s="8" t="s">
        <v>127</v>
      </c>
      <c r="B118" s="8">
        <v>2300067711</v>
      </c>
      <c r="C118">
        <v>0</v>
      </c>
      <c r="D118">
        <v>8</v>
      </c>
    </row>
    <row r="119" spans="1:3">
      <c r="A119" s="8" t="s">
        <v>128</v>
      </c>
      <c r="B119" s="8">
        <v>2300017843</v>
      </c>
      <c r="C119">
        <v>0</v>
      </c>
    </row>
    <row r="120" spans="1:4">
      <c r="A120" s="8" t="s">
        <v>129</v>
      </c>
      <c r="B120" s="8">
        <v>2300017744</v>
      </c>
      <c r="C120">
        <v>0</v>
      </c>
      <c r="D120">
        <v>2</v>
      </c>
    </row>
    <row r="121" spans="1:3">
      <c r="A121" s="8" t="s">
        <v>130</v>
      </c>
      <c r="B121" s="8">
        <v>2300017405</v>
      </c>
      <c r="C121">
        <v>0</v>
      </c>
    </row>
    <row r="122" spans="1:3">
      <c r="A122" s="8" t="s">
        <v>131</v>
      </c>
      <c r="B122" s="8">
        <v>2300017751</v>
      </c>
      <c r="C122">
        <v>0</v>
      </c>
    </row>
    <row r="123" spans="1:3">
      <c r="A123" s="8" t="s">
        <v>132</v>
      </c>
      <c r="B123" s="8">
        <v>2300017410</v>
      </c>
      <c r="C123">
        <v>0</v>
      </c>
    </row>
    <row r="124" spans="1:3">
      <c r="A124" s="8" t="s">
        <v>133</v>
      </c>
      <c r="B124" s="8">
        <v>2200017760</v>
      </c>
      <c r="C124">
        <v>0</v>
      </c>
    </row>
    <row r="125" spans="1:3">
      <c r="A125" s="8" t="s">
        <v>134</v>
      </c>
      <c r="B125" s="8">
        <v>2300017811</v>
      </c>
      <c r="C125">
        <v>2</v>
      </c>
    </row>
    <row r="126" spans="1:3">
      <c r="A126" s="8" t="s">
        <v>135</v>
      </c>
      <c r="B126" s="8">
        <v>2300017448</v>
      </c>
      <c r="C126">
        <v>0</v>
      </c>
    </row>
    <row r="127" spans="1:3">
      <c r="A127" s="8" t="s">
        <v>136</v>
      </c>
      <c r="B127" s="8">
        <v>2300017794</v>
      </c>
      <c r="C127">
        <v>0</v>
      </c>
    </row>
    <row r="128" spans="1:3">
      <c r="A128" s="8" t="s">
        <v>137</v>
      </c>
      <c r="B128" s="8">
        <v>2100017703</v>
      </c>
      <c r="C128">
        <v>0</v>
      </c>
    </row>
    <row r="129" spans="1:3">
      <c r="A129" s="8" t="s">
        <v>138</v>
      </c>
      <c r="B129" s="8">
        <v>2300017471</v>
      </c>
      <c r="C129">
        <v>0</v>
      </c>
    </row>
    <row r="130" spans="1:3">
      <c r="A130" s="8" t="s">
        <v>139</v>
      </c>
      <c r="B130" s="8">
        <v>2300017467</v>
      </c>
      <c r="C130">
        <v>0</v>
      </c>
    </row>
    <row r="131" spans="1:3">
      <c r="A131" s="8" t="s">
        <v>140</v>
      </c>
      <c r="B131" s="8">
        <v>2300017780</v>
      </c>
      <c r="C131">
        <v>0</v>
      </c>
    </row>
    <row r="132" spans="1:3">
      <c r="A132" s="8" t="s">
        <v>141</v>
      </c>
      <c r="B132" s="8">
        <v>2300017461</v>
      </c>
      <c r="C132">
        <v>0</v>
      </c>
    </row>
    <row r="133" spans="1:3">
      <c r="A133" s="8" t="s">
        <v>142</v>
      </c>
      <c r="B133" s="8">
        <v>2300017712</v>
      </c>
      <c r="C133">
        <v>0</v>
      </c>
    </row>
    <row r="134" spans="1:4">
      <c r="A134" s="8" t="s">
        <v>143</v>
      </c>
      <c r="B134" s="8">
        <v>2300017789</v>
      </c>
      <c r="C134">
        <v>0</v>
      </c>
      <c r="D134">
        <v>2</v>
      </c>
    </row>
    <row r="135" spans="1:3">
      <c r="A135" s="8" t="s">
        <v>144</v>
      </c>
      <c r="B135" s="8">
        <v>2200017714</v>
      </c>
      <c r="C135">
        <v>0</v>
      </c>
    </row>
    <row r="136" spans="1:3">
      <c r="A136" s="8" t="s">
        <v>145</v>
      </c>
      <c r="B136" s="8">
        <v>2300017810</v>
      </c>
      <c r="C136">
        <v>0</v>
      </c>
    </row>
    <row r="137" spans="1:3">
      <c r="A137" s="8" t="s">
        <v>146</v>
      </c>
      <c r="B137" s="8">
        <v>2300017806</v>
      </c>
      <c r="C137">
        <v>0</v>
      </c>
    </row>
    <row r="138" spans="1:3">
      <c r="A138" s="8" t="s">
        <v>147</v>
      </c>
      <c r="B138" s="8">
        <v>2300017750</v>
      </c>
      <c r="C138">
        <v>2</v>
      </c>
    </row>
    <row r="139" spans="1:4">
      <c r="A139" s="8" t="s">
        <v>148</v>
      </c>
      <c r="B139" s="8">
        <v>2300017777</v>
      </c>
      <c r="C139">
        <v>2</v>
      </c>
      <c r="D139">
        <v>4</v>
      </c>
    </row>
    <row r="140" spans="1:3">
      <c r="A140" s="8" t="s">
        <v>149</v>
      </c>
      <c r="B140" s="8">
        <v>2300017798</v>
      </c>
      <c r="C140">
        <v>0</v>
      </c>
    </row>
    <row r="141" spans="1:3">
      <c r="A141" s="8" t="s">
        <v>150</v>
      </c>
      <c r="B141" s="8">
        <v>2300017733</v>
      </c>
      <c r="C141">
        <v>0</v>
      </c>
    </row>
    <row r="142" spans="1:3">
      <c r="A142" s="8" t="s">
        <v>151</v>
      </c>
      <c r="B142" s="8">
        <v>2300017757</v>
      </c>
      <c r="C142">
        <v>0</v>
      </c>
    </row>
    <row r="143" spans="1:4">
      <c r="A143" s="8" t="s">
        <v>152</v>
      </c>
      <c r="B143" s="8">
        <v>2300017804</v>
      </c>
      <c r="C143">
        <v>0</v>
      </c>
      <c r="D143">
        <v>2</v>
      </c>
    </row>
    <row r="144" spans="1:4">
      <c r="A144" s="8" t="s">
        <v>153</v>
      </c>
      <c r="B144" s="8">
        <v>2300017446</v>
      </c>
      <c r="C144">
        <v>2</v>
      </c>
      <c r="D144">
        <v>4</v>
      </c>
    </row>
    <row r="145" spans="1:3">
      <c r="A145" s="8" t="s">
        <v>154</v>
      </c>
      <c r="B145" s="8">
        <v>2300017826</v>
      </c>
      <c r="C145">
        <v>0</v>
      </c>
    </row>
    <row r="146" spans="1:4">
      <c r="A146" s="8" t="s">
        <v>155</v>
      </c>
      <c r="B146" s="8">
        <v>2300017742</v>
      </c>
      <c r="C146">
        <v>0</v>
      </c>
      <c r="D146">
        <v>2</v>
      </c>
    </row>
    <row r="147" spans="1:3">
      <c r="A147" s="8" t="s">
        <v>156</v>
      </c>
      <c r="B147" s="8">
        <v>2300017472</v>
      </c>
      <c r="C147">
        <v>0</v>
      </c>
    </row>
    <row r="148" spans="1:3">
      <c r="A148" s="8" t="s">
        <v>157</v>
      </c>
      <c r="B148" s="8">
        <v>2300017795</v>
      </c>
      <c r="C148">
        <v>0</v>
      </c>
    </row>
    <row r="149" spans="1:3">
      <c r="A149" s="8" t="s">
        <v>158</v>
      </c>
      <c r="B149" s="8">
        <v>2300017802</v>
      </c>
      <c r="C149">
        <v>2</v>
      </c>
    </row>
    <row r="150" spans="1:3">
      <c r="A150" s="8" t="s">
        <v>159</v>
      </c>
      <c r="B150" s="8">
        <v>2300017791</v>
      </c>
      <c r="C150">
        <v>0</v>
      </c>
    </row>
    <row r="151" spans="1:3">
      <c r="A151" s="8" t="s">
        <v>160</v>
      </c>
      <c r="B151" s="8">
        <v>2300017477</v>
      </c>
      <c r="C151">
        <v>0</v>
      </c>
    </row>
    <row r="152" spans="1:3">
      <c r="A152" s="8" t="s">
        <v>161</v>
      </c>
      <c r="B152" s="8">
        <v>2300017815</v>
      </c>
      <c r="C152">
        <v>0</v>
      </c>
    </row>
    <row r="153" spans="1:3">
      <c r="A153" s="8" t="s">
        <v>162</v>
      </c>
      <c r="B153" s="8">
        <v>2300017787</v>
      </c>
      <c r="C153">
        <v>0</v>
      </c>
    </row>
    <row r="154" spans="1:3">
      <c r="A154" s="8" t="s">
        <v>163</v>
      </c>
      <c r="B154" s="8">
        <v>2300017827</v>
      </c>
      <c r="C154">
        <v>0</v>
      </c>
    </row>
    <row r="155" spans="1:3">
      <c r="A155" s="8" t="s">
        <v>164</v>
      </c>
      <c r="B155" s="8">
        <v>2200017467</v>
      </c>
      <c r="C155">
        <v>0</v>
      </c>
    </row>
    <row r="156" spans="1:3">
      <c r="A156" s="8" t="s">
        <v>165</v>
      </c>
      <c r="B156" s="8">
        <v>2300017469</v>
      </c>
      <c r="C156">
        <v>0</v>
      </c>
    </row>
    <row r="157" spans="1:3">
      <c r="A157" s="8" t="s">
        <v>166</v>
      </c>
      <c r="B157" s="8">
        <v>2300017844</v>
      </c>
      <c r="C157">
        <v>2</v>
      </c>
    </row>
    <row r="158" spans="1:3">
      <c r="A158" s="8" t="s">
        <v>167</v>
      </c>
      <c r="B158" s="8">
        <v>2200017730</v>
      </c>
      <c r="C158">
        <v>0</v>
      </c>
    </row>
    <row r="159" spans="1:3">
      <c r="A159" s="8" t="s">
        <v>168</v>
      </c>
      <c r="B159" s="8">
        <v>2300017818</v>
      </c>
      <c r="C159">
        <v>0</v>
      </c>
    </row>
    <row r="160" spans="1:3">
      <c r="A160" s="8" t="s">
        <v>169</v>
      </c>
      <c r="B160" s="8">
        <v>2300017854</v>
      </c>
      <c r="C160">
        <v>0</v>
      </c>
    </row>
    <row r="161" spans="1:3">
      <c r="A161" s="8" t="s">
        <v>170</v>
      </c>
      <c r="B161" s="8">
        <v>2300017790</v>
      </c>
      <c r="C161">
        <v>2</v>
      </c>
    </row>
    <row r="162" spans="1:3">
      <c r="A162" s="8" t="s">
        <v>171</v>
      </c>
      <c r="B162" s="8">
        <v>2300017468</v>
      </c>
      <c r="C162">
        <v>0</v>
      </c>
    </row>
    <row r="163" spans="1:3">
      <c r="A163" s="8" t="s">
        <v>172</v>
      </c>
      <c r="B163" s="8">
        <v>2300017800</v>
      </c>
      <c r="C163">
        <v>0</v>
      </c>
    </row>
    <row r="164" spans="1:3">
      <c r="A164" s="8" t="s">
        <v>173</v>
      </c>
      <c r="B164" s="8">
        <v>2200017814</v>
      </c>
      <c r="C164">
        <v>0</v>
      </c>
    </row>
    <row r="165" spans="1:3">
      <c r="A165" s="8" t="s">
        <v>174</v>
      </c>
      <c r="B165" s="8">
        <v>2200067730</v>
      </c>
      <c r="C165">
        <v>0</v>
      </c>
    </row>
    <row r="166" spans="1:3">
      <c r="A166" s="8" t="s">
        <v>175</v>
      </c>
      <c r="B166" s="8">
        <v>2200067723</v>
      </c>
      <c r="C166">
        <v>0</v>
      </c>
    </row>
    <row r="167" spans="1:3">
      <c r="A167" s="8" t="s">
        <v>176</v>
      </c>
      <c r="B167" s="8">
        <v>2200067728</v>
      </c>
      <c r="C167">
        <v>0</v>
      </c>
    </row>
    <row r="168" spans="1:3">
      <c r="A168" s="8" t="s">
        <v>177</v>
      </c>
      <c r="B168" s="8">
        <v>2200067726</v>
      </c>
      <c r="C168">
        <v>0</v>
      </c>
    </row>
    <row r="169" spans="1:3">
      <c r="A169" s="8" t="s">
        <v>178</v>
      </c>
      <c r="B169" s="8">
        <v>2200067731</v>
      </c>
      <c r="C169">
        <v>0</v>
      </c>
    </row>
    <row r="170" spans="1:3">
      <c r="A170" s="8" t="s">
        <v>179</v>
      </c>
      <c r="B170" s="8">
        <v>2200067732</v>
      </c>
      <c r="C170">
        <v>0</v>
      </c>
    </row>
    <row r="171" spans="1:3">
      <c r="A171" s="8" t="s">
        <v>180</v>
      </c>
      <c r="B171" s="8">
        <v>2200067727</v>
      </c>
      <c r="C171">
        <v>0</v>
      </c>
    </row>
    <row r="172" spans="1:3">
      <c r="A172" s="8" t="s">
        <v>181</v>
      </c>
      <c r="B172" s="8">
        <v>2200067729</v>
      </c>
      <c r="C172">
        <v>0</v>
      </c>
    </row>
    <row r="173" spans="1:3">
      <c r="A173" s="8" t="s">
        <v>182</v>
      </c>
      <c r="B173" s="8">
        <v>2200017850</v>
      </c>
      <c r="C173">
        <v>0</v>
      </c>
    </row>
    <row r="174" spans="1:3">
      <c r="A174" s="8" t="s">
        <v>183</v>
      </c>
      <c r="B174" s="8">
        <v>2200067724</v>
      </c>
      <c r="C174">
        <v>0</v>
      </c>
    </row>
    <row r="175" spans="1:3">
      <c r="A175" s="8" t="s">
        <v>184</v>
      </c>
      <c r="B175" s="8">
        <v>2200067733</v>
      </c>
      <c r="C175">
        <v>0</v>
      </c>
    </row>
    <row r="176" spans="1:3">
      <c r="A176" s="8" t="s">
        <v>185</v>
      </c>
      <c r="B176" s="8">
        <v>2200067722</v>
      </c>
      <c r="C176">
        <v>0</v>
      </c>
    </row>
    <row r="177" spans="1:3">
      <c r="A177" s="8" t="s">
        <v>186</v>
      </c>
      <c r="B177" s="8">
        <v>2300017736</v>
      </c>
      <c r="C177">
        <v>0</v>
      </c>
    </row>
    <row r="178" spans="1:3">
      <c r="A178" s="8" t="s">
        <v>187</v>
      </c>
      <c r="B178" s="8">
        <v>2300017783</v>
      </c>
      <c r="C178">
        <v>0</v>
      </c>
    </row>
    <row r="179" spans="1:3">
      <c r="A179" s="8" t="s">
        <v>188</v>
      </c>
      <c r="B179" s="8">
        <v>2300017738</v>
      </c>
      <c r="C179">
        <v>0</v>
      </c>
    </row>
    <row r="180" spans="1:3">
      <c r="A180" s="8" t="s">
        <v>189</v>
      </c>
      <c r="B180" s="8">
        <v>2300017784</v>
      </c>
      <c r="C180">
        <v>0</v>
      </c>
    </row>
    <row r="181" spans="1:3">
      <c r="A181" s="8" t="s">
        <v>190</v>
      </c>
      <c r="B181" s="8">
        <v>2300017705</v>
      </c>
      <c r="C181">
        <v>2</v>
      </c>
    </row>
    <row r="182" spans="1:3">
      <c r="A182" s="8" t="s">
        <v>191</v>
      </c>
      <c r="B182" s="8">
        <v>2300017846</v>
      </c>
      <c r="C182">
        <v>0</v>
      </c>
    </row>
    <row r="183" spans="1:3">
      <c r="A183" s="8" t="s">
        <v>192</v>
      </c>
      <c r="B183" s="8">
        <v>2300017415</v>
      </c>
      <c r="C183">
        <v>0</v>
      </c>
    </row>
    <row r="184" spans="1:3">
      <c r="A184" s="8" t="s">
        <v>193</v>
      </c>
      <c r="B184" s="8">
        <v>2300017785</v>
      </c>
      <c r="C184">
        <v>0</v>
      </c>
    </row>
    <row r="185" spans="1:3">
      <c r="A185" s="8" t="s">
        <v>194</v>
      </c>
      <c r="B185" s="8">
        <v>2300017831</v>
      </c>
      <c r="C185">
        <v>0</v>
      </c>
    </row>
    <row r="186" spans="1:3">
      <c r="A186" s="8" t="s">
        <v>195</v>
      </c>
      <c r="B186" s="8">
        <v>2200067725</v>
      </c>
      <c r="C186">
        <v>0</v>
      </c>
    </row>
    <row r="187" spans="1:3">
      <c r="A187" s="8" t="s">
        <v>196</v>
      </c>
      <c r="B187" s="8">
        <v>2300017839</v>
      </c>
      <c r="C187">
        <v>0</v>
      </c>
    </row>
    <row r="188" spans="1:3">
      <c r="A188" s="8" t="s">
        <v>197</v>
      </c>
      <c r="B188" s="8">
        <v>2200017771</v>
      </c>
      <c r="C188">
        <v>0</v>
      </c>
    </row>
    <row r="189" spans="1:3">
      <c r="A189" s="8" t="s">
        <v>198</v>
      </c>
      <c r="B189" s="8">
        <v>2300067732</v>
      </c>
      <c r="C189">
        <v>0</v>
      </c>
    </row>
    <row r="190" spans="1:3">
      <c r="A190" s="8" t="s">
        <v>199</v>
      </c>
      <c r="B190" s="8">
        <v>2300017462</v>
      </c>
      <c r="C190">
        <v>0</v>
      </c>
    </row>
    <row r="191" spans="1:3">
      <c r="A191" s="8" t="s">
        <v>200</v>
      </c>
      <c r="B191" s="8">
        <v>2200017486</v>
      </c>
      <c r="C191">
        <v>0</v>
      </c>
    </row>
    <row r="192" spans="1:3">
      <c r="A192" s="8" t="s">
        <v>201</v>
      </c>
      <c r="B192" s="8">
        <v>2300017731</v>
      </c>
      <c r="C192">
        <v>0</v>
      </c>
    </row>
    <row r="193" spans="1:3">
      <c r="A193" s="8" t="s">
        <v>202</v>
      </c>
      <c r="B193" s="8">
        <v>2300017409</v>
      </c>
      <c r="C193">
        <v>0</v>
      </c>
    </row>
    <row r="194" spans="1:3">
      <c r="A194" s="8" t="s">
        <v>203</v>
      </c>
      <c r="B194" s="8">
        <v>2300017767</v>
      </c>
      <c r="C194">
        <v>2</v>
      </c>
    </row>
    <row r="195" spans="1:3">
      <c r="A195" s="8" t="s">
        <v>204</v>
      </c>
      <c r="B195" s="8">
        <v>2300017463</v>
      </c>
      <c r="C195">
        <v>0</v>
      </c>
    </row>
    <row r="196" spans="1:3">
      <c r="A196" s="8" t="s">
        <v>205</v>
      </c>
      <c r="B196" s="8">
        <v>2300067740</v>
      </c>
      <c r="C196">
        <v>0</v>
      </c>
    </row>
    <row r="197" spans="1:3">
      <c r="A197" s="8" t="s">
        <v>206</v>
      </c>
      <c r="B197" s="8">
        <v>2300017779</v>
      </c>
      <c r="C197">
        <v>0</v>
      </c>
    </row>
    <row r="198" spans="1:4">
      <c r="A198" s="8" t="s">
        <v>207</v>
      </c>
      <c r="B198" s="8">
        <v>2300017452</v>
      </c>
      <c r="C198">
        <v>0</v>
      </c>
      <c r="D198">
        <v>2</v>
      </c>
    </row>
    <row r="199" spans="1:3">
      <c r="A199" s="8" t="s">
        <v>208</v>
      </c>
      <c r="B199" s="8">
        <v>2300067736</v>
      </c>
      <c r="C199">
        <v>0</v>
      </c>
    </row>
    <row r="200" spans="1:3">
      <c r="A200" s="8" t="s">
        <v>209</v>
      </c>
      <c r="B200" s="8">
        <v>2300067741</v>
      </c>
      <c r="C200">
        <v>0</v>
      </c>
    </row>
    <row r="201" spans="1:3">
      <c r="A201" s="8" t="s">
        <v>210</v>
      </c>
      <c r="B201" s="8">
        <v>2300067731</v>
      </c>
      <c r="C201">
        <v>0</v>
      </c>
    </row>
    <row r="202" spans="1:3">
      <c r="A202" s="8" t="s">
        <v>211</v>
      </c>
      <c r="B202" s="8">
        <v>2300067739</v>
      </c>
      <c r="C202">
        <v>0</v>
      </c>
    </row>
    <row r="203" spans="1:3">
      <c r="A203" s="8" t="s">
        <v>212</v>
      </c>
      <c r="B203" s="8">
        <v>2300067733</v>
      </c>
      <c r="C203">
        <v>0</v>
      </c>
    </row>
    <row r="204" spans="1:3">
      <c r="A204" s="8" t="s">
        <v>213</v>
      </c>
      <c r="B204" s="8">
        <v>2300067734</v>
      </c>
      <c r="C204">
        <v>0</v>
      </c>
    </row>
    <row r="205" spans="1:3">
      <c r="A205" s="8" t="s">
        <v>214</v>
      </c>
      <c r="B205" s="8">
        <v>2300067735</v>
      </c>
      <c r="C205">
        <v>0</v>
      </c>
    </row>
    <row r="206" spans="1:3">
      <c r="A206" s="8" t="s">
        <v>215</v>
      </c>
      <c r="B206" s="8">
        <v>2300067737</v>
      </c>
      <c r="C206">
        <v>0</v>
      </c>
    </row>
    <row r="207" spans="1:3">
      <c r="A207" s="8" t="s">
        <v>216</v>
      </c>
      <c r="B207" s="8">
        <v>2300067742</v>
      </c>
      <c r="C207">
        <v>0</v>
      </c>
    </row>
    <row r="208" spans="1:3">
      <c r="A208" s="8" t="s">
        <v>217</v>
      </c>
      <c r="B208" s="8">
        <v>2300017711</v>
      </c>
      <c r="C208">
        <v>0</v>
      </c>
    </row>
    <row r="209" spans="1:3">
      <c r="A209" s="8" t="s">
        <v>218</v>
      </c>
      <c r="B209" s="8">
        <v>2300017834</v>
      </c>
      <c r="C209">
        <v>0</v>
      </c>
    </row>
    <row r="210" spans="1:3">
      <c r="A210" s="8" t="s">
        <v>219</v>
      </c>
      <c r="B210" s="8">
        <v>2300017735</v>
      </c>
      <c r="C210">
        <v>0</v>
      </c>
    </row>
    <row r="211" spans="1:3">
      <c r="A211" s="8" t="s">
        <v>220</v>
      </c>
      <c r="B211" s="8">
        <v>2300017475</v>
      </c>
      <c r="C211">
        <v>0</v>
      </c>
    </row>
    <row r="212" spans="1:3">
      <c r="A212" s="8" t="s">
        <v>221</v>
      </c>
      <c r="B212" s="8">
        <v>2300017816</v>
      </c>
      <c r="C212">
        <v>0</v>
      </c>
    </row>
    <row r="213" spans="1:3">
      <c r="A213" s="8" t="s">
        <v>222</v>
      </c>
      <c r="B213" s="8">
        <v>2300017754</v>
      </c>
      <c r="C213">
        <v>0</v>
      </c>
    </row>
    <row r="214" spans="1:3">
      <c r="A214" s="8" t="s">
        <v>223</v>
      </c>
      <c r="B214" s="8">
        <v>2300017850</v>
      </c>
      <c r="C214">
        <v>0</v>
      </c>
    </row>
    <row r="215" spans="1:3">
      <c r="A215" s="8" t="s">
        <v>224</v>
      </c>
      <c r="B215" s="8">
        <v>2300017788</v>
      </c>
      <c r="C215">
        <v>0</v>
      </c>
    </row>
    <row r="216" spans="1:4">
      <c r="A216" s="8" t="s">
        <v>225</v>
      </c>
      <c r="B216" s="8">
        <v>2300017451</v>
      </c>
      <c r="C216">
        <v>0</v>
      </c>
      <c r="D216">
        <v>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咖啡厅"/>
  <dimension ref="A1:C216"/>
  <sheetViews>
    <sheetView topLeftCell="A152" workbookViewId="0">
      <selection activeCell="C188" sqref="C188"/>
    </sheetView>
  </sheetViews>
  <sheetFormatPr defaultColWidth="9.81818181818182" defaultRowHeight="13" outlineLevelCol="2"/>
  <sheetData>
    <row r="1" spans="1:3">
      <c r="A1" t="s">
        <v>0</v>
      </c>
      <c r="B1" t="s">
        <v>1</v>
      </c>
      <c r="C1" t="s">
        <v>248</v>
      </c>
    </row>
    <row r="2" spans="1:2">
      <c r="A2" s="8" t="s">
        <v>11</v>
      </c>
      <c r="B2" s="8">
        <v>2200017462</v>
      </c>
    </row>
    <row r="3" spans="1:2">
      <c r="A3" s="8" t="s">
        <v>12</v>
      </c>
      <c r="B3" s="8">
        <v>2300017419</v>
      </c>
    </row>
    <row r="4" spans="1:2">
      <c r="A4" s="8" t="s">
        <v>13</v>
      </c>
      <c r="B4" s="8">
        <v>2300017793</v>
      </c>
    </row>
    <row r="5" spans="1:2">
      <c r="A5" s="8" t="s">
        <v>14</v>
      </c>
      <c r="B5" s="8">
        <v>2300017803</v>
      </c>
    </row>
    <row r="6" spans="1:2">
      <c r="A6" s="8" t="s">
        <v>15</v>
      </c>
      <c r="B6" s="8">
        <v>2300017721</v>
      </c>
    </row>
    <row r="7" spans="1:2">
      <c r="A7" s="8" t="s">
        <v>16</v>
      </c>
      <c r="B7" s="8">
        <v>2300017821</v>
      </c>
    </row>
    <row r="8" spans="1:2">
      <c r="A8" s="8" t="s">
        <v>17</v>
      </c>
      <c r="B8" s="8">
        <v>2200017835</v>
      </c>
    </row>
    <row r="9" spans="1:2">
      <c r="A9" s="8" t="s">
        <v>18</v>
      </c>
      <c r="B9" s="8">
        <v>2300017813</v>
      </c>
    </row>
    <row r="10" spans="1:2">
      <c r="A10" s="8" t="s">
        <v>19</v>
      </c>
      <c r="B10" s="8">
        <v>2300017766</v>
      </c>
    </row>
    <row r="11" spans="1:2">
      <c r="A11" s="8" t="s">
        <v>20</v>
      </c>
      <c r="B11" s="8">
        <v>2200017454</v>
      </c>
    </row>
    <row r="12" spans="1:2">
      <c r="A12" s="8" t="s">
        <v>21</v>
      </c>
      <c r="B12" s="8">
        <v>2300017723</v>
      </c>
    </row>
    <row r="13" spans="1:2">
      <c r="A13" s="8" t="s">
        <v>22</v>
      </c>
      <c r="B13" s="8">
        <v>2300017730</v>
      </c>
    </row>
    <row r="14" spans="1:2">
      <c r="A14" s="8" t="s">
        <v>23</v>
      </c>
      <c r="B14" s="8">
        <v>2300017709</v>
      </c>
    </row>
    <row r="15" spans="1:2">
      <c r="A15" s="8" t="s">
        <v>24</v>
      </c>
      <c r="B15" s="8">
        <v>2300017414</v>
      </c>
    </row>
    <row r="16" spans="1:2">
      <c r="A16" s="8" t="s">
        <v>25</v>
      </c>
      <c r="B16" s="8">
        <v>2300017401</v>
      </c>
    </row>
    <row r="17" spans="1:2">
      <c r="A17" s="8" t="s">
        <v>26</v>
      </c>
      <c r="B17" s="8">
        <v>2200017827</v>
      </c>
    </row>
    <row r="18" spans="1:2">
      <c r="A18" s="8" t="s">
        <v>27</v>
      </c>
      <c r="B18" s="8">
        <v>2300017817</v>
      </c>
    </row>
    <row r="19" spans="1:2">
      <c r="A19" s="8" t="s">
        <v>28</v>
      </c>
      <c r="B19" s="8">
        <v>2200017840</v>
      </c>
    </row>
    <row r="20" spans="1:2">
      <c r="A20" s="8" t="s">
        <v>29</v>
      </c>
      <c r="B20" s="8">
        <v>2300017417</v>
      </c>
    </row>
    <row r="21" spans="1:2">
      <c r="A21" s="8" t="s">
        <v>30</v>
      </c>
      <c r="B21" s="8">
        <v>2200016813</v>
      </c>
    </row>
    <row r="22" spans="1:2">
      <c r="A22" s="8" t="s">
        <v>31</v>
      </c>
      <c r="B22" s="8">
        <v>2300017768</v>
      </c>
    </row>
    <row r="23" spans="1:2">
      <c r="A23" s="8" t="s">
        <v>32</v>
      </c>
      <c r="B23" s="8">
        <v>2200017410</v>
      </c>
    </row>
    <row r="24" spans="1:2">
      <c r="A24" s="8" t="s">
        <v>33</v>
      </c>
      <c r="B24" s="8">
        <v>2300017830</v>
      </c>
    </row>
    <row r="25" spans="1:2">
      <c r="A25" s="8" t="s">
        <v>34</v>
      </c>
      <c r="B25" s="8">
        <v>2200017704</v>
      </c>
    </row>
    <row r="26" spans="1:2">
      <c r="A26" s="8" t="s">
        <v>35</v>
      </c>
      <c r="B26" s="8">
        <v>2300017748</v>
      </c>
    </row>
    <row r="27" spans="1:2">
      <c r="A27" s="8" t="s">
        <v>36</v>
      </c>
      <c r="B27" s="8">
        <v>2300017774</v>
      </c>
    </row>
    <row r="28" spans="1:2">
      <c r="A28" s="8" t="s">
        <v>37</v>
      </c>
      <c r="B28" s="8">
        <v>2300017402</v>
      </c>
    </row>
    <row r="29" spans="1:2">
      <c r="A29" s="8" t="s">
        <v>38</v>
      </c>
      <c r="B29" s="8">
        <v>2300017706</v>
      </c>
    </row>
    <row r="30" spans="1:2">
      <c r="A30" s="8" t="s">
        <v>39</v>
      </c>
      <c r="B30" s="8">
        <v>2300017832</v>
      </c>
    </row>
    <row r="31" spans="1:2">
      <c r="A31" s="8" t="s">
        <v>40</v>
      </c>
      <c r="B31" s="8">
        <v>2300017734</v>
      </c>
    </row>
    <row r="32" spans="1:2">
      <c r="A32" s="8" t="s">
        <v>41</v>
      </c>
      <c r="B32" s="8">
        <v>2300017717</v>
      </c>
    </row>
    <row r="33" spans="1:2">
      <c r="A33" s="8" t="s">
        <v>42</v>
      </c>
      <c r="B33" s="8">
        <v>2300017741</v>
      </c>
    </row>
    <row r="34" spans="1:2">
      <c r="A34" s="8" t="s">
        <v>43</v>
      </c>
      <c r="B34" s="8">
        <v>2300017781</v>
      </c>
    </row>
    <row r="35" spans="1:2">
      <c r="A35" s="8" t="s">
        <v>44</v>
      </c>
      <c r="B35" s="8">
        <v>2300017425</v>
      </c>
    </row>
    <row r="36" spans="1:2">
      <c r="A36" s="8" t="s">
        <v>45</v>
      </c>
      <c r="B36" s="8">
        <v>2300017796</v>
      </c>
    </row>
    <row r="37" spans="1:2">
      <c r="A37" s="8" t="s">
        <v>46</v>
      </c>
      <c r="B37" s="8">
        <v>2300017835</v>
      </c>
    </row>
    <row r="38" spans="1:2">
      <c r="A38" s="8" t="s">
        <v>47</v>
      </c>
      <c r="B38" s="8">
        <v>2300017749</v>
      </c>
    </row>
    <row r="39" spans="1:2">
      <c r="A39" s="8" t="s">
        <v>48</v>
      </c>
      <c r="B39" s="8">
        <v>2300017456</v>
      </c>
    </row>
    <row r="40" spans="1:2">
      <c r="A40" s="8" t="s">
        <v>49</v>
      </c>
      <c r="B40" s="8">
        <v>2200017473</v>
      </c>
    </row>
    <row r="41" spans="1:2">
      <c r="A41" s="8" t="s">
        <v>50</v>
      </c>
      <c r="B41" s="8">
        <v>2300017762</v>
      </c>
    </row>
    <row r="42" spans="1:2">
      <c r="A42" s="8" t="s">
        <v>51</v>
      </c>
      <c r="B42" s="8">
        <v>2300017718</v>
      </c>
    </row>
    <row r="43" spans="1:2">
      <c r="A43" s="8" t="s">
        <v>52</v>
      </c>
      <c r="B43" s="8">
        <v>2300017752</v>
      </c>
    </row>
    <row r="44" spans="1:2">
      <c r="A44" s="8" t="s">
        <v>53</v>
      </c>
      <c r="B44" s="8">
        <v>2200067719</v>
      </c>
    </row>
    <row r="45" spans="1:2">
      <c r="A45" s="8" t="s">
        <v>54</v>
      </c>
      <c r="B45" s="8">
        <v>2200017732</v>
      </c>
    </row>
    <row r="46" spans="1:2">
      <c r="A46" s="8" t="s">
        <v>55</v>
      </c>
      <c r="B46" s="8">
        <v>2200017823</v>
      </c>
    </row>
    <row r="47" spans="1:2">
      <c r="A47" s="8" t="s">
        <v>56</v>
      </c>
      <c r="B47" s="8">
        <v>2200017458</v>
      </c>
    </row>
    <row r="48" spans="1:2">
      <c r="A48" s="8" t="s">
        <v>57</v>
      </c>
      <c r="B48" s="8">
        <v>2300017466</v>
      </c>
    </row>
    <row r="49" spans="1:2">
      <c r="A49" s="8" t="s">
        <v>58</v>
      </c>
      <c r="B49" s="8">
        <v>2300017713</v>
      </c>
    </row>
    <row r="50" spans="1:2">
      <c r="A50" s="8" t="s">
        <v>59</v>
      </c>
      <c r="B50" s="8">
        <v>1900017748</v>
      </c>
    </row>
    <row r="51" spans="1:2">
      <c r="A51" s="8" t="s">
        <v>60</v>
      </c>
      <c r="B51" s="8">
        <v>2300017703</v>
      </c>
    </row>
    <row r="52" spans="1:2">
      <c r="A52" s="8" t="s">
        <v>61</v>
      </c>
      <c r="B52" s="8">
        <v>2200067702</v>
      </c>
    </row>
    <row r="53" spans="1:2">
      <c r="A53" s="8" t="s">
        <v>62</v>
      </c>
      <c r="B53" s="8">
        <v>2300017478</v>
      </c>
    </row>
    <row r="54" spans="1:2">
      <c r="A54" s="8" t="s">
        <v>63</v>
      </c>
      <c r="B54" s="8">
        <v>2300017727</v>
      </c>
    </row>
    <row r="55" spans="1:2">
      <c r="A55" s="8" t="s">
        <v>64</v>
      </c>
      <c r="B55" s="8">
        <v>2300017758</v>
      </c>
    </row>
    <row r="56" spans="1:2">
      <c r="A56" s="8" t="s">
        <v>65</v>
      </c>
      <c r="B56" s="8">
        <v>2300017719</v>
      </c>
    </row>
    <row r="57" spans="1:2">
      <c r="A57" s="8" t="s">
        <v>66</v>
      </c>
      <c r="B57" s="8">
        <v>2200017801</v>
      </c>
    </row>
    <row r="58" spans="1:2">
      <c r="A58" s="8" t="s">
        <v>67</v>
      </c>
      <c r="B58" s="8">
        <v>2300017473</v>
      </c>
    </row>
    <row r="59" spans="1:2">
      <c r="A59" s="8" t="s">
        <v>68</v>
      </c>
      <c r="B59" s="8">
        <v>2200017407</v>
      </c>
    </row>
    <row r="60" spans="1:2">
      <c r="A60" s="8" t="s">
        <v>69</v>
      </c>
      <c r="B60" s="8">
        <v>2200017471</v>
      </c>
    </row>
    <row r="61" spans="1:2">
      <c r="A61" s="8" t="s">
        <v>70</v>
      </c>
      <c r="B61" s="8">
        <v>2200017461</v>
      </c>
    </row>
    <row r="62" spans="1:2">
      <c r="A62" s="8" t="s">
        <v>71</v>
      </c>
      <c r="B62" s="8">
        <v>2300017739</v>
      </c>
    </row>
    <row r="63" spans="1:2">
      <c r="A63" s="8" t="s">
        <v>72</v>
      </c>
      <c r="B63" s="8">
        <v>2300017480</v>
      </c>
    </row>
    <row r="64" spans="1:2">
      <c r="A64" s="8" t="s">
        <v>73</v>
      </c>
      <c r="B64" s="8">
        <v>2200017800</v>
      </c>
    </row>
    <row r="65" spans="1:2">
      <c r="A65" s="8" t="s">
        <v>74</v>
      </c>
      <c r="B65" s="8">
        <v>2000017756</v>
      </c>
    </row>
    <row r="66" spans="1:2">
      <c r="A66" s="8" t="s">
        <v>75</v>
      </c>
      <c r="B66" s="8">
        <v>2300017702</v>
      </c>
    </row>
    <row r="67" spans="1:2">
      <c r="A67" s="8" t="s">
        <v>76</v>
      </c>
      <c r="B67" s="8">
        <v>2300017428</v>
      </c>
    </row>
    <row r="68" spans="1:2">
      <c r="A68" s="8" t="s">
        <v>77</v>
      </c>
      <c r="B68" s="8">
        <v>2300017805</v>
      </c>
    </row>
    <row r="69" spans="1:2">
      <c r="A69" s="8" t="s">
        <v>78</v>
      </c>
      <c r="B69" s="8">
        <v>2200017797</v>
      </c>
    </row>
    <row r="70" spans="1:2">
      <c r="A70" s="8" t="s">
        <v>79</v>
      </c>
      <c r="B70" s="8">
        <v>2200017707</v>
      </c>
    </row>
    <row r="71" spans="1:2">
      <c r="A71" s="8" t="s">
        <v>80</v>
      </c>
      <c r="B71" s="8">
        <v>2300017411</v>
      </c>
    </row>
    <row r="72" spans="1:2">
      <c r="A72" s="8" t="s">
        <v>81</v>
      </c>
      <c r="B72" s="8">
        <v>2200017729</v>
      </c>
    </row>
    <row r="73" spans="1:2">
      <c r="A73" s="8" t="s">
        <v>82</v>
      </c>
      <c r="B73" s="8">
        <v>2300017444</v>
      </c>
    </row>
    <row r="74" spans="1:2">
      <c r="A74" s="8" t="s">
        <v>83</v>
      </c>
      <c r="B74" s="8">
        <v>2300017701</v>
      </c>
    </row>
    <row r="75" spans="1:2">
      <c r="A75" s="8" t="s">
        <v>84</v>
      </c>
      <c r="B75" s="8">
        <v>2300017729</v>
      </c>
    </row>
    <row r="76" spans="1:2">
      <c r="A76" s="8" t="s">
        <v>85</v>
      </c>
      <c r="B76" s="8">
        <v>2300017732</v>
      </c>
    </row>
    <row r="77" spans="1:2">
      <c r="A77" s="8" t="s">
        <v>86</v>
      </c>
      <c r="B77" s="8">
        <v>2300017725</v>
      </c>
    </row>
    <row r="78" spans="1:2">
      <c r="A78" s="8" t="s">
        <v>87</v>
      </c>
      <c r="B78" s="8">
        <v>2300017746</v>
      </c>
    </row>
    <row r="79" spans="1:2">
      <c r="A79" s="8" t="s">
        <v>88</v>
      </c>
      <c r="B79" s="8">
        <v>2300017840</v>
      </c>
    </row>
    <row r="80" spans="1:2">
      <c r="A80" s="8" t="s">
        <v>89</v>
      </c>
      <c r="B80" s="8">
        <v>2300017426</v>
      </c>
    </row>
    <row r="81" spans="1:2">
      <c r="A81" s="8" t="s">
        <v>90</v>
      </c>
      <c r="B81" s="8">
        <v>2300017445</v>
      </c>
    </row>
    <row r="82" spans="1:2">
      <c r="A82" s="8" t="s">
        <v>91</v>
      </c>
      <c r="B82" s="8">
        <v>2300017422</v>
      </c>
    </row>
    <row r="83" spans="1:2">
      <c r="A83" s="8" t="s">
        <v>92</v>
      </c>
      <c r="B83" s="8">
        <v>2300017761</v>
      </c>
    </row>
    <row r="84" spans="1:2">
      <c r="A84" s="8" t="s">
        <v>93</v>
      </c>
      <c r="B84" s="8">
        <v>2300017429</v>
      </c>
    </row>
    <row r="85" spans="1:2">
      <c r="A85" s="8" t="s">
        <v>94</v>
      </c>
      <c r="B85" s="8">
        <v>2300067720</v>
      </c>
    </row>
    <row r="86" spans="1:2">
      <c r="A86" s="8" t="s">
        <v>95</v>
      </c>
      <c r="B86" s="8">
        <v>2300067710</v>
      </c>
    </row>
    <row r="87" spans="1:2">
      <c r="A87" s="8" t="s">
        <v>96</v>
      </c>
      <c r="B87" s="8">
        <v>2300017764</v>
      </c>
    </row>
    <row r="88" spans="1:2">
      <c r="A88" s="8" t="s">
        <v>97</v>
      </c>
      <c r="B88" s="8">
        <v>2300067707</v>
      </c>
    </row>
    <row r="89" spans="1:2">
      <c r="A89" s="8" t="s">
        <v>98</v>
      </c>
      <c r="B89" s="8">
        <v>2300017786</v>
      </c>
    </row>
    <row r="90" spans="1:2">
      <c r="A90" s="8" t="s">
        <v>99</v>
      </c>
      <c r="B90" s="8">
        <v>2300067703</v>
      </c>
    </row>
    <row r="91" spans="1:2">
      <c r="A91" s="8" t="s">
        <v>100</v>
      </c>
      <c r="B91" s="8">
        <v>2300067714</v>
      </c>
    </row>
    <row r="92" spans="1:2">
      <c r="A92" s="8" t="s">
        <v>101</v>
      </c>
      <c r="B92" s="8">
        <v>2300067730</v>
      </c>
    </row>
    <row r="93" spans="1:2">
      <c r="A93" s="8" t="s">
        <v>102</v>
      </c>
      <c r="B93" s="8">
        <v>2300017453</v>
      </c>
    </row>
    <row r="94" spans="1:2">
      <c r="A94" s="8" t="s">
        <v>103</v>
      </c>
      <c r="B94" s="8">
        <v>2300067706</v>
      </c>
    </row>
    <row r="95" spans="1:2">
      <c r="A95" s="8" t="s">
        <v>104</v>
      </c>
      <c r="B95" s="8">
        <v>2300067727</v>
      </c>
    </row>
    <row r="96" spans="1:2">
      <c r="A96" s="8" t="s">
        <v>105</v>
      </c>
      <c r="B96" s="8">
        <v>2300067701</v>
      </c>
    </row>
    <row r="97" spans="1:2">
      <c r="A97" s="8" t="s">
        <v>106</v>
      </c>
      <c r="B97" s="8">
        <v>2300067719</v>
      </c>
    </row>
    <row r="98" spans="1:2">
      <c r="A98" s="8" t="s">
        <v>107</v>
      </c>
      <c r="B98" s="8">
        <v>2300067708</v>
      </c>
    </row>
    <row r="99" spans="1:2">
      <c r="A99" s="8" t="s">
        <v>108</v>
      </c>
      <c r="B99" s="8">
        <v>2300067729</v>
      </c>
    </row>
    <row r="100" spans="1:2">
      <c r="A100" s="8" t="s">
        <v>109</v>
      </c>
      <c r="B100" s="8">
        <v>2300067705</v>
      </c>
    </row>
    <row r="101" spans="1:2">
      <c r="A101" s="8" t="s">
        <v>110</v>
      </c>
      <c r="B101" s="8">
        <v>2300067722</v>
      </c>
    </row>
    <row r="102" spans="1:2">
      <c r="A102" s="8" t="s">
        <v>111</v>
      </c>
      <c r="B102" s="8">
        <v>2300067716</v>
      </c>
    </row>
    <row r="103" spans="1:2">
      <c r="A103" s="8" t="s">
        <v>112</v>
      </c>
      <c r="B103" s="8">
        <v>2300067721</v>
      </c>
    </row>
    <row r="104" spans="1:2">
      <c r="A104" s="8" t="s">
        <v>113</v>
      </c>
      <c r="B104" s="8">
        <v>2300067724</v>
      </c>
    </row>
    <row r="105" spans="1:2">
      <c r="A105" s="8" t="s">
        <v>114</v>
      </c>
      <c r="B105" s="8">
        <v>2300067715</v>
      </c>
    </row>
    <row r="106" spans="1:2">
      <c r="A106" s="8" t="s">
        <v>115</v>
      </c>
      <c r="B106" s="8">
        <v>2300067723</v>
      </c>
    </row>
    <row r="107" spans="1:2">
      <c r="A107" s="8" t="s">
        <v>116</v>
      </c>
      <c r="B107" s="8">
        <v>2300067713</v>
      </c>
    </row>
    <row r="108" spans="1:2">
      <c r="A108" s="8" t="s">
        <v>117</v>
      </c>
      <c r="B108" s="8">
        <v>2300067717</v>
      </c>
    </row>
    <row r="109" spans="1:2">
      <c r="A109" s="8" t="s">
        <v>118</v>
      </c>
      <c r="B109" s="8">
        <v>2300067712</v>
      </c>
    </row>
    <row r="110" spans="1:2">
      <c r="A110" s="8" t="s">
        <v>119</v>
      </c>
      <c r="B110" s="8">
        <v>2300067702</v>
      </c>
    </row>
    <row r="111" spans="1:2">
      <c r="A111" s="8" t="s">
        <v>120</v>
      </c>
      <c r="B111" s="8">
        <v>2300067709</v>
      </c>
    </row>
    <row r="112" spans="1:2">
      <c r="A112" s="8" t="s">
        <v>121</v>
      </c>
      <c r="B112" s="8">
        <v>2300067726</v>
      </c>
    </row>
    <row r="113" spans="1:2">
      <c r="A113" s="8" t="s">
        <v>122</v>
      </c>
      <c r="B113" s="8">
        <v>2300067704</v>
      </c>
    </row>
    <row r="114" spans="1:2">
      <c r="A114" s="8" t="s">
        <v>123</v>
      </c>
      <c r="B114" s="8">
        <v>2300067718</v>
      </c>
    </row>
    <row r="115" spans="1:2">
      <c r="A115" s="8" t="s">
        <v>124</v>
      </c>
      <c r="B115" s="8">
        <v>2300067725</v>
      </c>
    </row>
    <row r="116" spans="1:2">
      <c r="A116" s="8" t="s">
        <v>125</v>
      </c>
      <c r="B116" s="8">
        <v>2300017412</v>
      </c>
    </row>
    <row r="117" spans="1:2">
      <c r="A117" s="8" t="s">
        <v>126</v>
      </c>
      <c r="B117" s="8">
        <v>2300067728</v>
      </c>
    </row>
    <row r="118" spans="1:2">
      <c r="A118" s="8" t="s">
        <v>127</v>
      </c>
      <c r="B118" s="8">
        <v>2300067711</v>
      </c>
    </row>
    <row r="119" spans="1:2">
      <c r="A119" s="8" t="s">
        <v>128</v>
      </c>
      <c r="B119" s="8">
        <v>2300017843</v>
      </c>
    </row>
    <row r="120" spans="1:3">
      <c r="A120" s="8" t="s">
        <v>129</v>
      </c>
      <c r="B120" s="8">
        <v>2300017744</v>
      </c>
      <c r="C120">
        <v>30</v>
      </c>
    </row>
    <row r="121" spans="1:2">
      <c r="A121" s="8" t="s">
        <v>130</v>
      </c>
      <c r="B121" s="8">
        <v>2300017405</v>
      </c>
    </row>
    <row r="122" spans="1:2">
      <c r="A122" s="8" t="s">
        <v>131</v>
      </c>
      <c r="B122" s="8">
        <v>2300017751</v>
      </c>
    </row>
    <row r="123" spans="1:2">
      <c r="A123" s="8" t="s">
        <v>132</v>
      </c>
      <c r="B123" s="8">
        <v>2300017410</v>
      </c>
    </row>
    <row r="124" spans="1:2">
      <c r="A124" s="8" t="s">
        <v>133</v>
      </c>
      <c r="B124" s="8">
        <v>2200017760</v>
      </c>
    </row>
    <row r="125" spans="1:2">
      <c r="A125" s="8" t="s">
        <v>134</v>
      </c>
      <c r="B125" s="8">
        <v>2300017811</v>
      </c>
    </row>
    <row r="126" spans="1:2">
      <c r="A126" s="8" t="s">
        <v>135</v>
      </c>
      <c r="B126" s="8">
        <v>2300017448</v>
      </c>
    </row>
    <row r="127" spans="1:2">
      <c r="A127" s="8" t="s">
        <v>136</v>
      </c>
      <c r="B127" s="8">
        <v>2300017794</v>
      </c>
    </row>
    <row r="128" spans="1:2">
      <c r="A128" s="8" t="s">
        <v>137</v>
      </c>
      <c r="B128" s="8">
        <v>2100017703</v>
      </c>
    </row>
    <row r="129" spans="1:2">
      <c r="A129" s="8" t="s">
        <v>138</v>
      </c>
      <c r="B129" s="8">
        <v>2300017471</v>
      </c>
    </row>
    <row r="130" spans="1:2">
      <c r="A130" s="8" t="s">
        <v>139</v>
      </c>
      <c r="B130" s="8">
        <v>2300017467</v>
      </c>
    </row>
    <row r="131" spans="1:2">
      <c r="A131" s="8" t="s">
        <v>140</v>
      </c>
      <c r="B131" s="8">
        <v>2300017780</v>
      </c>
    </row>
    <row r="132" spans="1:2">
      <c r="A132" s="8" t="s">
        <v>141</v>
      </c>
      <c r="B132" s="8">
        <v>2300017461</v>
      </c>
    </row>
    <row r="133" spans="1:2">
      <c r="A133" s="8" t="s">
        <v>142</v>
      </c>
      <c r="B133" s="8">
        <v>2300017712</v>
      </c>
    </row>
    <row r="134" spans="1:2">
      <c r="A134" s="8" t="s">
        <v>143</v>
      </c>
      <c r="B134" s="8">
        <v>2300017789</v>
      </c>
    </row>
    <row r="135" spans="1:2">
      <c r="A135" s="8" t="s">
        <v>144</v>
      </c>
      <c r="B135" s="8">
        <v>2200017714</v>
      </c>
    </row>
    <row r="136" spans="1:2">
      <c r="A136" s="8" t="s">
        <v>145</v>
      </c>
      <c r="B136" s="8">
        <v>2300017810</v>
      </c>
    </row>
    <row r="137" spans="1:2">
      <c r="A137" s="8" t="s">
        <v>146</v>
      </c>
      <c r="B137" s="8">
        <v>2300017806</v>
      </c>
    </row>
    <row r="138" spans="1:3">
      <c r="A138" s="8" t="s">
        <v>147</v>
      </c>
      <c r="B138" s="8">
        <v>2300017750</v>
      </c>
      <c r="C138">
        <v>20</v>
      </c>
    </row>
    <row r="139" spans="1:2">
      <c r="A139" s="8" t="s">
        <v>148</v>
      </c>
      <c r="B139" s="8">
        <v>2300017777</v>
      </c>
    </row>
    <row r="140" spans="1:2">
      <c r="A140" s="8" t="s">
        <v>149</v>
      </c>
      <c r="B140" s="8">
        <v>2300017798</v>
      </c>
    </row>
    <row r="141" spans="1:2">
      <c r="A141" s="8" t="s">
        <v>150</v>
      </c>
      <c r="B141" s="8">
        <v>2300017733</v>
      </c>
    </row>
    <row r="142" spans="1:2">
      <c r="A142" s="8" t="s">
        <v>151</v>
      </c>
      <c r="B142" s="8">
        <v>2300017757</v>
      </c>
    </row>
    <row r="143" spans="1:2">
      <c r="A143" s="8" t="s">
        <v>152</v>
      </c>
      <c r="B143" s="8">
        <v>2300017804</v>
      </c>
    </row>
    <row r="144" spans="1:2">
      <c r="A144" s="8" t="s">
        <v>153</v>
      </c>
      <c r="B144" s="8">
        <v>2300017446</v>
      </c>
    </row>
    <row r="145" spans="1:2">
      <c r="A145" s="8" t="s">
        <v>154</v>
      </c>
      <c r="B145" s="8">
        <v>2300017826</v>
      </c>
    </row>
    <row r="146" spans="1:2">
      <c r="A146" s="8" t="s">
        <v>155</v>
      </c>
      <c r="B146" s="8">
        <v>2300017742</v>
      </c>
    </row>
    <row r="147" spans="1:2">
      <c r="A147" s="8" t="s">
        <v>156</v>
      </c>
      <c r="B147" s="8">
        <v>2300017472</v>
      </c>
    </row>
    <row r="148" spans="1:2">
      <c r="A148" s="8" t="s">
        <v>157</v>
      </c>
      <c r="B148" s="8">
        <v>2300017795</v>
      </c>
    </row>
    <row r="149" spans="1:2">
      <c r="A149" s="8" t="s">
        <v>158</v>
      </c>
      <c r="B149" s="8">
        <v>2300017802</v>
      </c>
    </row>
    <row r="150" spans="1:2">
      <c r="A150" s="8" t="s">
        <v>159</v>
      </c>
      <c r="B150" s="8">
        <v>2300017791</v>
      </c>
    </row>
    <row r="151" spans="1:2">
      <c r="A151" s="8" t="s">
        <v>160</v>
      </c>
      <c r="B151" s="8">
        <v>2300017477</v>
      </c>
    </row>
    <row r="152" spans="1:2">
      <c r="A152" s="8" t="s">
        <v>161</v>
      </c>
      <c r="B152" s="8">
        <v>2300017815</v>
      </c>
    </row>
    <row r="153" spans="1:2">
      <c r="A153" s="8" t="s">
        <v>162</v>
      </c>
      <c r="B153" s="8">
        <v>2300017787</v>
      </c>
    </row>
    <row r="154" spans="1:2">
      <c r="A154" s="8" t="s">
        <v>163</v>
      </c>
      <c r="B154" s="8">
        <v>2300017827</v>
      </c>
    </row>
    <row r="155" spans="1:2">
      <c r="A155" s="8" t="s">
        <v>164</v>
      </c>
      <c r="B155" s="8">
        <v>2200017467</v>
      </c>
    </row>
    <row r="156" spans="1:2">
      <c r="A156" s="8" t="s">
        <v>165</v>
      </c>
      <c r="B156" s="8">
        <v>2300017469</v>
      </c>
    </row>
    <row r="157" spans="1:2">
      <c r="A157" s="8" t="s">
        <v>166</v>
      </c>
      <c r="B157" s="8">
        <v>2300017844</v>
      </c>
    </row>
    <row r="158" spans="1:2">
      <c r="A158" s="8" t="s">
        <v>167</v>
      </c>
      <c r="B158" s="8">
        <v>2200017730</v>
      </c>
    </row>
    <row r="159" spans="1:2">
      <c r="A159" s="8" t="s">
        <v>168</v>
      </c>
      <c r="B159" s="8">
        <v>2300017818</v>
      </c>
    </row>
    <row r="160" spans="1:2">
      <c r="A160" s="8" t="s">
        <v>169</v>
      </c>
      <c r="B160" s="8">
        <v>2300017854</v>
      </c>
    </row>
    <row r="161" spans="1:2">
      <c r="A161" s="8" t="s">
        <v>170</v>
      </c>
      <c r="B161" s="8">
        <v>2300017790</v>
      </c>
    </row>
    <row r="162" spans="1:2">
      <c r="A162" s="8" t="s">
        <v>171</v>
      </c>
      <c r="B162" s="8">
        <v>2300017468</v>
      </c>
    </row>
    <row r="163" spans="1:2">
      <c r="A163" s="8" t="s">
        <v>172</v>
      </c>
      <c r="B163" s="8">
        <v>2300017800</v>
      </c>
    </row>
    <row r="164" spans="1:2">
      <c r="A164" s="8" t="s">
        <v>173</v>
      </c>
      <c r="B164" s="8">
        <v>2200017814</v>
      </c>
    </row>
    <row r="165" spans="1:2">
      <c r="A165" s="8" t="s">
        <v>174</v>
      </c>
      <c r="B165" s="8">
        <v>2200067730</v>
      </c>
    </row>
    <row r="166" spans="1:2">
      <c r="A166" s="8" t="s">
        <v>175</v>
      </c>
      <c r="B166" s="8">
        <v>2200067723</v>
      </c>
    </row>
    <row r="167" spans="1:2">
      <c r="A167" s="8" t="s">
        <v>176</v>
      </c>
      <c r="B167" s="8">
        <v>2200067728</v>
      </c>
    </row>
    <row r="168" spans="1:2">
      <c r="A168" s="8" t="s">
        <v>177</v>
      </c>
      <c r="B168" s="8">
        <v>2200067726</v>
      </c>
    </row>
    <row r="169" spans="1:2">
      <c r="A169" s="8" t="s">
        <v>178</v>
      </c>
      <c r="B169" s="8">
        <v>2200067731</v>
      </c>
    </row>
    <row r="170" spans="1:2">
      <c r="A170" s="8" t="s">
        <v>179</v>
      </c>
      <c r="B170" s="8">
        <v>2200067732</v>
      </c>
    </row>
    <row r="171" spans="1:2">
      <c r="A171" s="8" t="s">
        <v>180</v>
      </c>
      <c r="B171" s="8">
        <v>2200067727</v>
      </c>
    </row>
    <row r="172" spans="1:2">
      <c r="A172" s="8" t="s">
        <v>181</v>
      </c>
      <c r="B172" s="8">
        <v>2200067729</v>
      </c>
    </row>
    <row r="173" spans="1:2">
      <c r="A173" s="8" t="s">
        <v>182</v>
      </c>
      <c r="B173" s="8">
        <v>2200017850</v>
      </c>
    </row>
    <row r="174" spans="1:2">
      <c r="A174" s="8" t="s">
        <v>183</v>
      </c>
      <c r="B174" s="8">
        <v>2200067724</v>
      </c>
    </row>
    <row r="175" spans="1:2">
      <c r="A175" s="8" t="s">
        <v>184</v>
      </c>
      <c r="B175" s="8">
        <v>2200067733</v>
      </c>
    </row>
    <row r="176" spans="1:2">
      <c r="A176" s="8" t="s">
        <v>185</v>
      </c>
      <c r="B176" s="8">
        <v>2200067722</v>
      </c>
    </row>
    <row r="177" spans="1:2">
      <c r="A177" s="8" t="s">
        <v>186</v>
      </c>
      <c r="B177" s="8">
        <v>2300017736</v>
      </c>
    </row>
    <row r="178" spans="1:2">
      <c r="A178" s="8" t="s">
        <v>187</v>
      </c>
      <c r="B178" s="8">
        <v>2300017783</v>
      </c>
    </row>
    <row r="179" spans="1:2">
      <c r="A179" s="8" t="s">
        <v>188</v>
      </c>
      <c r="B179" s="8">
        <v>2300017738</v>
      </c>
    </row>
    <row r="180" spans="1:2">
      <c r="A180" s="8" t="s">
        <v>189</v>
      </c>
      <c r="B180" s="8">
        <v>2300017784</v>
      </c>
    </row>
    <row r="181" spans="1:2">
      <c r="A181" s="8" t="s">
        <v>190</v>
      </c>
      <c r="B181" s="8">
        <v>2300017705</v>
      </c>
    </row>
    <row r="182" spans="1:2">
      <c r="A182" s="8" t="s">
        <v>191</v>
      </c>
      <c r="B182" s="8">
        <v>2300017846</v>
      </c>
    </row>
    <row r="183" spans="1:2">
      <c r="A183" s="8" t="s">
        <v>192</v>
      </c>
      <c r="B183" s="8">
        <v>2300017415</v>
      </c>
    </row>
    <row r="184" spans="1:2">
      <c r="A184" s="8" t="s">
        <v>193</v>
      </c>
      <c r="B184" s="8">
        <v>2300017785</v>
      </c>
    </row>
    <row r="185" spans="1:2">
      <c r="A185" s="8" t="s">
        <v>194</v>
      </c>
      <c r="B185" s="8">
        <v>2300017831</v>
      </c>
    </row>
    <row r="186" spans="1:2">
      <c r="A186" s="8" t="s">
        <v>195</v>
      </c>
      <c r="B186" s="8">
        <v>2200067725</v>
      </c>
    </row>
    <row r="187" spans="1:2">
      <c r="A187" s="8" t="s">
        <v>196</v>
      </c>
      <c r="B187" s="8">
        <v>2300017839</v>
      </c>
    </row>
    <row r="188" spans="1:3">
      <c r="A188" s="8" t="s">
        <v>197</v>
      </c>
      <c r="B188" s="8">
        <v>2200017771</v>
      </c>
      <c r="C188">
        <v>25</v>
      </c>
    </row>
    <row r="189" spans="1:2">
      <c r="A189" s="8" t="s">
        <v>198</v>
      </c>
      <c r="B189" s="8">
        <v>2300067732</v>
      </c>
    </row>
    <row r="190" spans="1:2">
      <c r="A190" s="8" t="s">
        <v>199</v>
      </c>
      <c r="B190" s="8">
        <v>2300017462</v>
      </c>
    </row>
    <row r="191" spans="1:2">
      <c r="A191" s="8" t="s">
        <v>200</v>
      </c>
      <c r="B191" s="8">
        <v>2200017486</v>
      </c>
    </row>
    <row r="192" spans="1:2">
      <c r="A192" s="8" t="s">
        <v>201</v>
      </c>
      <c r="B192" s="8">
        <v>2300017731</v>
      </c>
    </row>
    <row r="193" spans="1:2">
      <c r="A193" s="8" t="s">
        <v>202</v>
      </c>
      <c r="B193" s="8">
        <v>2300017409</v>
      </c>
    </row>
    <row r="194" spans="1:2">
      <c r="A194" s="8" t="s">
        <v>203</v>
      </c>
      <c r="B194" s="8">
        <v>2300017767</v>
      </c>
    </row>
    <row r="195" spans="1:2">
      <c r="A195" s="8" t="s">
        <v>204</v>
      </c>
      <c r="B195" s="8">
        <v>2300017463</v>
      </c>
    </row>
    <row r="196" spans="1:2">
      <c r="A196" s="8" t="s">
        <v>205</v>
      </c>
      <c r="B196" s="8">
        <v>2300067740</v>
      </c>
    </row>
    <row r="197" spans="1:2">
      <c r="A197" s="8" t="s">
        <v>206</v>
      </c>
      <c r="B197" s="8">
        <v>2300017779</v>
      </c>
    </row>
    <row r="198" spans="1:2">
      <c r="A198" s="8" t="s">
        <v>207</v>
      </c>
      <c r="B198" s="8">
        <v>2300017452</v>
      </c>
    </row>
    <row r="199" spans="1:2">
      <c r="A199" s="8" t="s">
        <v>208</v>
      </c>
      <c r="B199" s="8">
        <v>2300067736</v>
      </c>
    </row>
    <row r="200" spans="1:2">
      <c r="A200" s="8" t="s">
        <v>209</v>
      </c>
      <c r="B200" s="8">
        <v>2300067741</v>
      </c>
    </row>
    <row r="201" spans="1:2">
      <c r="A201" s="8" t="s">
        <v>210</v>
      </c>
      <c r="B201" s="8">
        <v>2300067731</v>
      </c>
    </row>
    <row r="202" spans="1:2">
      <c r="A202" s="8" t="s">
        <v>211</v>
      </c>
      <c r="B202" s="8">
        <v>2300067739</v>
      </c>
    </row>
    <row r="203" spans="1:2">
      <c r="A203" s="8" t="s">
        <v>212</v>
      </c>
      <c r="B203" s="8">
        <v>2300067733</v>
      </c>
    </row>
    <row r="204" spans="1:2">
      <c r="A204" s="8" t="s">
        <v>213</v>
      </c>
      <c r="B204" s="8">
        <v>2300067734</v>
      </c>
    </row>
    <row r="205" spans="1:2">
      <c r="A205" s="8" t="s">
        <v>214</v>
      </c>
      <c r="B205" s="8">
        <v>2300067735</v>
      </c>
    </row>
    <row r="206" spans="1:2">
      <c r="A206" s="8" t="s">
        <v>215</v>
      </c>
      <c r="B206" s="8">
        <v>2300067737</v>
      </c>
    </row>
    <row r="207" spans="1:2">
      <c r="A207" s="8" t="s">
        <v>216</v>
      </c>
      <c r="B207" s="8">
        <v>2300067742</v>
      </c>
    </row>
    <row r="208" spans="1:2">
      <c r="A208" s="8" t="s">
        <v>217</v>
      </c>
      <c r="B208" s="8">
        <v>2300017711</v>
      </c>
    </row>
    <row r="209" spans="1:2">
      <c r="A209" s="8" t="s">
        <v>218</v>
      </c>
      <c r="B209" s="8">
        <v>2300017834</v>
      </c>
    </row>
    <row r="210" spans="1:2">
      <c r="A210" s="8" t="s">
        <v>219</v>
      </c>
      <c r="B210" s="8">
        <v>2300017735</v>
      </c>
    </row>
    <row r="211" spans="1:2">
      <c r="A211" s="8" t="s">
        <v>220</v>
      </c>
      <c r="B211" s="8">
        <v>2300017475</v>
      </c>
    </row>
    <row r="212" spans="1:2">
      <c r="A212" s="8" t="s">
        <v>221</v>
      </c>
      <c r="B212" s="8">
        <v>2300017816</v>
      </c>
    </row>
    <row r="213" spans="1:2">
      <c r="A213" s="8" t="s">
        <v>222</v>
      </c>
      <c r="B213" s="8">
        <v>2300017754</v>
      </c>
    </row>
    <row r="214" spans="1:2">
      <c r="A214" s="8" t="s">
        <v>223</v>
      </c>
      <c r="B214" s="8">
        <v>2300017850</v>
      </c>
    </row>
    <row r="215" spans="1:2">
      <c r="A215" s="8" t="s">
        <v>224</v>
      </c>
      <c r="B215" s="8">
        <v>2300017788</v>
      </c>
    </row>
    <row r="216" spans="1:2">
      <c r="A216" s="8" t="s">
        <v>225</v>
      </c>
      <c r="B216" s="8">
        <v>2300017451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书院课助教"/>
  <dimension ref="A1:D216"/>
  <sheetViews>
    <sheetView topLeftCell="A26" workbookViewId="0">
      <selection activeCell="E34" sqref="E34"/>
    </sheetView>
  </sheetViews>
  <sheetFormatPr defaultColWidth="9.81818181818182" defaultRowHeight="13" outlineLevelCol="3"/>
  <sheetData>
    <row r="1" spans="1:3">
      <c r="A1" t="s">
        <v>0</v>
      </c>
      <c r="B1" t="s">
        <v>1</v>
      </c>
      <c r="C1" t="s">
        <v>248</v>
      </c>
    </row>
    <row r="2" spans="1:2">
      <c r="A2" s="8" t="s">
        <v>11</v>
      </c>
      <c r="B2" s="8">
        <v>2200017462</v>
      </c>
    </row>
    <row r="3" spans="1:2">
      <c r="A3" s="8" t="s">
        <v>12</v>
      </c>
      <c r="B3" s="8">
        <v>2300017419</v>
      </c>
    </row>
    <row r="4" spans="1:2">
      <c r="A4" s="8" t="s">
        <v>13</v>
      </c>
      <c r="B4" s="8">
        <v>2300017793</v>
      </c>
    </row>
    <row r="5" spans="1:2">
      <c r="A5" s="8" t="s">
        <v>14</v>
      </c>
      <c r="B5" s="8">
        <v>2300017803</v>
      </c>
    </row>
    <row r="6" spans="1:2">
      <c r="A6" s="8" t="s">
        <v>15</v>
      </c>
      <c r="B6" s="8">
        <v>2300017721</v>
      </c>
    </row>
    <row r="7" spans="1:2">
      <c r="A7" s="8" t="s">
        <v>16</v>
      </c>
      <c r="B7" s="8">
        <v>2300017821</v>
      </c>
    </row>
    <row r="8" spans="1:2">
      <c r="A8" s="8" t="s">
        <v>17</v>
      </c>
      <c r="B8" s="8">
        <v>2200017835</v>
      </c>
    </row>
    <row r="9" spans="1:2">
      <c r="A9" s="8" t="s">
        <v>18</v>
      </c>
      <c r="B9" s="8">
        <v>2300017813</v>
      </c>
    </row>
    <row r="10" spans="1:2">
      <c r="A10" s="8" t="s">
        <v>19</v>
      </c>
      <c r="B10" s="8">
        <v>2300017766</v>
      </c>
    </row>
    <row r="11" spans="1:2">
      <c r="A11" s="8" t="s">
        <v>20</v>
      </c>
      <c r="B11" s="8">
        <v>2200017454</v>
      </c>
    </row>
    <row r="12" spans="1:2">
      <c r="A12" s="8" t="s">
        <v>21</v>
      </c>
      <c r="B12" s="8">
        <v>2300017723</v>
      </c>
    </row>
    <row r="13" spans="1:2">
      <c r="A13" s="8" t="s">
        <v>22</v>
      </c>
      <c r="B13" s="8">
        <v>2300017730</v>
      </c>
    </row>
    <row r="14" spans="1:2">
      <c r="A14" s="8" t="s">
        <v>23</v>
      </c>
      <c r="B14" s="8">
        <v>2300017709</v>
      </c>
    </row>
    <row r="15" spans="1:2">
      <c r="A15" s="8" t="s">
        <v>24</v>
      </c>
      <c r="B15" s="8">
        <v>2300017414</v>
      </c>
    </row>
    <row r="16" spans="1:2">
      <c r="A16" s="8" t="s">
        <v>25</v>
      </c>
      <c r="B16" s="8">
        <v>2300017401</v>
      </c>
    </row>
    <row r="17" spans="1:2">
      <c r="A17" s="8" t="s">
        <v>26</v>
      </c>
      <c r="B17" s="8">
        <v>2200017827</v>
      </c>
    </row>
    <row r="18" spans="1:2">
      <c r="A18" s="8" t="s">
        <v>27</v>
      </c>
      <c r="B18" s="8">
        <v>2300017817</v>
      </c>
    </row>
    <row r="19" spans="1:2">
      <c r="A19" s="8" t="s">
        <v>28</v>
      </c>
      <c r="B19" s="8">
        <v>2200017840</v>
      </c>
    </row>
    <row r="20" spans="1:2">
      <c r="A20" s="8" t="s">
        <v>29</v>
      </c>
      <c r="B20" s="8">
        <v>2300017417</v>
      </c>
    </row>
    <row r="21" spans="1:2">
      <c r="A21" s="8" t="s">
        <v>30</v>
      </c>
      <c r="B21" s="8">
        <v>2200016813</v>
      </c>
    </row>
    <row r="22" spans="1:2">
      <c r="A22" s="8" t="s">
        <v>31</v>
      </c>
      <c r="B22" s="8">
        <v>2300017768</v>
      </c>
    </row>
    <row r="23" spans="1:2">
      <c r="A23" s="8" t="s">
        <v>32</v>
      </c>
      <c r="B23" s="8">
        <v>2200017410</v>
      </c>
    </row>
    <row r="24" spans="1:2">
      <c r="A24" s="8" t="s">
        <v>33</v>
      </c>
      <c r="B24" s="8">
        <v>2300017830</v>
      </c>
    </row>
    <row r="25" spans="1:2">
      <c r="A25" s="8" t="s">
        <v>34</v>
      </c>
      <c r="B25" s="8">
        <v>2200017704</v>
      </c>
    </row>
    <row r="26" spans="1:4">
      <c r="A26" s="8" t="s">
        <v>35</v>
      </c>
      <c r="B26" s="8">
        <v>2300017748</v>
      </c>
      <c r="C26">
        <v>2</v>
      </c>
      <c r="D26">
        <v>4</v>
      </c>
    </row>
    <row r="27" spans="1:2">
      <c r="A27" s="8" t="s">
        <v>36</v>
      </c>
      <c r="B27" s="8">
        <v>2300017774</v>
      </c>
    </row>
    <row r="28" spans="1:2">
      <c r="A28" s="8" t="s">
        <v>37</v>
      </c>
      <c r="B28" s="8">
        <v>2300017402</v>
      </c>
    </row>
    <row r="29" spans="1:2">
      <c r="A29" s="8" t="s">
        <v>38</v>
      </c>
      <c r="B29" s="8">
        <v>2300017706</v>
      </c>
    </row>
    <row r="30" spans="1:2">
      <c r="A30" s="8" t="s">
        <v>39</v>
      </c>
      <c r="B30" s="8">
        <v>2300017832</v>
      </c>
    </row>
    <row r="31" spans="1:2">
      <c r="A31" s="8" t="s">
        <v>40</v>
      </c>
      <c r="B31" s="8">
        <v>2300017734</v>
      </c>
    </row>
    <row r="32" spans="1:2">
      <c r="A32" s="8" t="s">
        <v>41</v>
      </c>
      <c r="B32" s="8">
        <v>2300017717</v>
      </c>
    </row>
    <row r="33" spans="1:2">
      <c r="A33" s="8" t="s">
        <v>42</v>
      </c>
      <c r="B33" s="8">
        <v>2300017741</v>
      </c>
    </row>
    <row r="34" spans="1:2">
      <c r="A34" s="8" t="s">
        <v>43</v>
      </c>
      <c r="B34" s="8">
        <v>2300017781</v>
      </c>
    </row>
    <row r="35" spans="1:2">
      <c r="A35" s="8" t="s">
        <v>44</v>
      </c>
      <c r="B35" s="8">
        <v>2300017425</v>
      </c>
    </row>
    <row r="36" spans="1:2">
      <c r="A36" s="8" t="s">
        <v>45</v>
      </c>
      <c r="B36" s="8">
        <v>2300017796</v>
      </c>
    </row>
    <row r="37" spans="1:2">
      <c r="A37" s="8" t="s">
        <v>46</v>
      </c>
      <c r="B37" s="8">
        <v>2300017835</v>
      </c>
    </row>
    <row r="38" spans="1:2">
      <c r="A38" s="8" t="s">
        <v>47</v>
      </c>
      <c r="B38" s="8">
        <v>2300017749</v>
      </c>
    </row>
    <row r="39" spans="1:2">
      <c r="A39" s="8" t="s">
        <v>48</v>
      </c>
      <c r="B39" s="8">
        <v>2300017456</v>
      </c>
    </row>
    <row r="40" spans="1:2">
      <c r="A40" s="8" t="s">
        <v>49</v>
      </c>
      <c r="B40" s="8">
        <v>2200017473</v>
      </c>
    </row>
    <row r="41" spans="1:2">
      <c r="A41" s="8" t="s">
        <v>50</v>
      </c>
      <c r="B41" s="8">
        <v>2300017762</v>
      </c>
    </row>
    <row r="42" spans="1:2">
      <c r="A42" s="8" t="s">
        <v>51</v>
      </c>
      <c r="B42" s="8">
        <v>2300017718</v>
      </c>
    </row>
    <row r="43" spans="1:2">
      <c r="A43" s="8" t="s">
        <v>52</v>
      </c>
      <c r="B43" s="8">
        <v>2300017752</v>
      </c>
    </row>
    <row r="44" spans="1:2">
      <c r="A44" s="8" t="s">
        <v>53</v>
      </c>
      <c r="B44" s="8">
        <v>2200067719</v>
      </c>
    </row>
    <row r="45" spans="1:2">
      <c r="A45" s="8" t="s">
        <v>54</v>
      </c>
      <c r="B45" s="8">
        <v>2200017732</v>
      </c>
    </row>
    <row r="46" spans="1:2">
      <c r="A46" s="8" t="s">
        <v>55</v>
      </c>
      <c r="B46" s="8">
        <v>2200017823</v>
      </c>
    </row>
    <row r="47" spans="1:2">
      <c r="A47" s="8" t="s">
        <v>56</v>
      </c>
      <c r="B47" s="8">
        <v>2200017458</v>
      </c>
    </row>
    <row r="48" spans="1:2">
      <c r="A48" s="8" t="s">
        <v>57</v>
      </c>
      <c r="B48" s="8">
        <v>2300017466</v>
      </c>
    </row>
    <row r="49" spans="1:2">
      <c r="A49" s="8" t="s">
        <v>58</v>
      </c>
      <c r="B49" s="8">
        <v>2300017713</v>
      </c>
    </row>
    <row r="50" spans="1:2">
      <c r="A50" s="8" t="s">
        <v>59</v>
      </c>
      <c r="B50" s="8">
        <v>1900017748</v>
      </c>
    </row>
    <row r="51" spans="1:2">
      <c r="A51" s="8" t="s">
        <v>60</v>
      </c>
      <c r="B51" s="8">
        <v>2300017703</v>
      </c>
    </row>
    <row r="52" spans="1:2">
      <c r="A52" s="8" t="s">
        <v>61</v>
      </c>
      <c r="B52" s="8">
        <v>2200067702</v>
      </c>
    </row>
    <row r="53" spans="1:2">
      <c r="A53" s="8" t="s">
        <v>62</v>
      </c>
      <c r="B53" s="8">
        <v>2300017478</v>
      </c>
    </row>
    <row r="54" spans="1:2">
      <c r="A54" s="8" t="s">
        <v>63</v>
      </c>
      <c r="B54" s="8">
        <v>2300017727</v>
      </c>
    </row>
    <row r="55" spans="1:2">
      <c r="A55" s="8" t="s">
        <v>64</v>
      </c>
      <c r="B55" s="8">
        <v>2300017758</v>
      </c>
    </row>
    <row r="56" spans="1:2">
      <c r="A56" s="8" t="s">
        <v>65</v>
      </c>
      <c r="B56" s="8">
        <v>2300017719</v>
      </c>
    </row>
    <row r="57" spans="1:2">
      <c r="A57" s="8" t="s">
        <v>66</v>
      </c>
      <c r="B57" s="8">
        <v>2200017801</v>
      </c>
    </row>
    <row r="58" spans="1:2">
      <c r="A58" s="8" t="s">
        <v>67</v>
      </c>
      <c r="B58" s="8">
        <v>2300017473</v>
      </c>
    </row>
    <row r="59" spans="1:2">
      <c r="A59" s="8" t="s">
        <v>68</v>
      </c>
      <c r="B59" s="8">
        <v>2200017407</v>
      </c>
    </row>
    <row r="60" spans="1:2">
      <c r="A60" s="8" t="s">
        <v>69</v>
      </c>
      <c r="B60" s="8">
        <v>2200017471</v>
      </c>
    </row>
    <row r="61" spans="1:2">
      <c r="A61" s="8" t="s">
        <v>70</v>
      </c>
      <c r="B61" s="8">
        <v>2200017461</v>
      </c>
    </row>
    <row r="62" spans="1:2">
      <c r="A62" s="8" t="s">
        <v>71</v>
      </c>
      <c r="B62" s="8">
        <v>2300017739</v>
      </c>
    </row>
    <row r="63" spans="1:2">
      <c r="A63" s="8" t="s">
        <v>72</v>
      </c>
      <c r="B63" s="8">
        <v>2300017480</v>
      </c>
    </row>
    <row r="64" spans="1:2">
      <c r="A64" s="8" t="s">
        <v>73</v>
      </c>
      <c r="B64" s="8">
        <v>2200017800</v>
      </c>
    </row>
    <row r="65" spans="1:2">
      <c r="A65" s="8" t="s">
        <v>74</v>
      </c>
      <c r="B65" s="8">
        <v>2000017756</v>
      </c>
    </row>
    <row r="66" spans="1:2">
      <c r="A66" s="8" t="s">
        <v>75</v>
      </c>
      <c r="B66" s="8">
        <v>2300017702</v>
      </c>
    </row>
    <row r="67" spans="1:2">
      <c r="A67" s="8" t="s">
        <v>76</v>
      </c>
      <c r="B67" s="8">
        <v>2300017428</v>
      </c>
    </row>
    <row r="68" spans="1:2">
      <c r="A68" s="8" t="s">
        <v>77</v>
      </c>
      <c r="B68" s="8">
        <v>2300017805</v>
      </c>
    </row>
    <row r="69" spans="1:4">
      <c r="A69" s="8" t="s">
        <v>78</v>
      </c>
      <c r="B69" s="8">
        <v>2200017797</v>
      </c>
      <c r="C69">
        <v>12</v>
      </c>
      <c r="D69">
        <v>14</v>
      </c>
    </row>
    <row r="70" spans="1:2">
      <c r="A70" s="8" t="s">
        <v>79</v>
      </c>
      <c r="B70" s="8">
        <v>2200017707</v>
      </c>
    </row>
    <row r="71" spans="1:2">
      <c r="A71" s="8" t="s">
        <v>80</v>
      </c>
      <c r="B71" s="8">
        <v>2300017411</v>
      </c>
    </row>
    <row r="72" spans="1:2">
      <c r="A72" s="8" t="s">
        <v>81</v>
      </c>
      <c r="B72" s="8">
        <v>2200017729</v>
      </c>
    </row>
    <row r="73" spans="1:2">
      <c r="A73" s="8" t="s">
        <v>82</v>
      </c>
      <c r="B73" s="8">
        <v>2300017444</v>
      </c>
    </row>
    <row r="74" spans="1:2">
      <c r="A74" s="8" t="s">
        <v>83</v>
      </c>
      <c r="B74" s="8">
        <v>2300017701</v>
      </c>
    </row>
    <row r="75" spans="1:2">
      <c r="A75" s="8" t="s">
        <v>84</v>
      </c>
      <c r="B75" s="8">
        <v>2300017729</v>
      </c>
    </row>
    <row r="76" spans="1:2">
      <c r="A76" s="8" t="s">
        <v>85</v>
      </c>
      <c r="B76" s="8">
        <v>2300017732</v>
      </c>
    </row>
    <row r="77" spans="1:2">
      <c r="A77" s="8" t="s">
        <v>86</v>
      </c>
      <c r="B77" s="8">
        <v>2300017725</v>
      </c>
    </row>
    <row r="78" spans="1:2">
      <c r="A78" s="8" t="s">
        <v>87</v>
      </c>
      <c r="B78" s="8">
        <v>2300017746</v>
      </c>
    </row>
    <row r="79" spans="1:2">
      <c r="A79" s="8" t="s">
        <v>88</v>
      </c>
      <c r="B79" s="8">
        <v>2300017840</v>
      </c>
    </row>
    <row r="80" spans="1:2">
      <c r="A80" s="8" t="s">
        <v>89</v>
      </c>
      <c r="B80" s="8">
        <v>2300017426</v>
      </c>
    </row>
    <row r="81" spans="1:2">
      <c r="A81" s="8" t="s">
        <v>90</v>
      </c>
      <c r="B81" s="8">
        <v>2300017445</v>
      </c>
    </row>
    <row r="82" spans="1:2">
      <c r="A82" s="8" t="s">
        <v>91</v>
      </c>
      <c r="B82" s="8">
        <v>2300017422</v>
      </c>
    </row>
    <row r="83" spans="1:2">
      <c r="A83" s="8" t="s">
        <v>92</v>
      </c>
      <c r="B83" s="8">
        <v>2300017761</v>
      </c>
    </row>
    <row r="84" spans="1:2">
      <c r="A84" s="8" t="s">
        <v>93</v>
      </c>
      <c r="B84" s="8">
        <v>2300017429</v>
      </c>
    </row>
    <row r="85" spans="1:2">
      <c r="A85" s="8" t="s">
        <v>94</v>
      </c>
      <c r="B85" s="8">
        <v>2300067720</v>
      </c>
    </row>
    <row r="86" spans="1:2">
      <c r="A86" s="8" t="s">
        <v>95</v>
      </c>
      <c r="B86" s="8">
        <v>2300067710</v>
      </c>
    </row>
    <row r="87" spans="1:2">
      <c r="A87" s="8" t="s">
        <v>96</v>
      </c>
      <c r="B87" s="8">
        <v>2300017764</v>
      </c>
    </row>
    <row r="88" spans="1:2">
      <c r="A88" s="8" t="s">
        <v>97</v>
      </c>
      <c r="B88" s="8">
        <v>2300067707</v>
      </c>
    </row>
    <row r="89" spans="1:2">
      <c r="A89" s="8" t="s">
        <v>98</v>
      </c>
      <c r="B89" s="8">
        <v>2300017786</v>
      </c>
    </row>
    <row r="90" spans="1:2">
      <c r="A90" s="8" t="s">
        <v>99</v>
      </c>
      <c r="B90" s="8">
        <v>2300067703</v>
      </c>
    </row>
    <row r="91" spans="1:2">
      <c r="A91" s="8" t="s">
        <v>100</v>
      </c>
      <c r="B91" s="8">
        <v>2300067714</v>
      </c>
    </row>
    <row r="92" spans="1:2">
      <c r="A92" s="8" t="s">
        <v>101</v>
      </c>
      <c r="B92" s="8">
        <v>2300067730</v>
      </c>
    </row>
    <row r="93" spans="1:2">
      <c r="A93" s="8" t="s">
        <v>102</v>
      </c>
      <c r="B93" s="8">
        <v>2300017453</v>
      </c>
    </row>
    <row r="94" spans="1:2">
      <c r="A94" s="8" t="s">
        <v>103</v>
      </c>
      <c r="B94" s="8">
        <v>2300067706</v>
      </c>
    </row>
    <row r="95" spans="1:2">
      <c r="A95" s="8" t="s">
        <v>104</v>
      </c>
      <c r="B95" s="8">
        <v>2300067727</v>
      </c>
    </row>
    <row r="96" spans="1:2">
      <c r="A96" s="8" t="s">
        <v>105</v>
      </c>
      <c r="B96" s="8">
        <v>2300067701</v>
      </c>
    </row>
    <row r="97" spans="1:2">
      <c r="A97" s="8" t="s">
        <v>106</v>
      </c>
      <c r="B97" s="8">
        <v>2300067719</v>
      </c>
    </row>
    <row r="98" spans="1:2">
      <c r="A98" s="8" t="s">
        <v>107</v>
      </c>
      <c r="B98" s="8">
        <v>2300067708</v>
      </c>
    </row>
    <row r="99" spans="1:2">
      <c r="A99" s="8" t="s">
        <v>108</v>
      </c>
      <c r="B99" s="8">
        <v>2300067729</v>
      </c>
    </row>
    <row r="100" spans="1:2">
      <c r="A100" s="8" t="s">
        <v>109</v>
      </c>
      <c r="B100" s="8">
        <v>2300067705</v>
      </c>
    </row>
    <row r="101" spans="1:2">
      <c r="A101" s="8" t="s">
        <v>110</v>
      </c>
      <c r="B101" s="8">
        <v>2300067722</v>
      </c>
    </row>
    <row r="102" spans="1:2">
      <c r="A102" s="8" t="s">
        <v>111</v>
      </c>
      <c r="B102" s="8">
        <v>2300067716</v>
      </c>
    </row>
    <row r="103" spans="1:2">
      <c r="A103" s="8" t="s">
        <v>112</v>
      </c>
      <c r="B103" s="8">
        <v>2300067721</v>
      </c>
    </row>
    <row r="104" spans="1:2">
      <c r="A104" s="8" t="s">
        <v>113</v>
      </c>
      <c r="B104" s="8">
        <v>2300067724</v>
      </c>
    </row>
    <row r="105" spans="1:2">
      <c r="A105" s="8" t="s">
        <v>114</v>
      </c>
      <c r="B105" s="8">
        <v>2300067715</v>
      </c>
    </row>
    <row r="106" spans="1:2">
      <c r="A106" s="8" t="s">
        <v>115</v>
      </c>
      <c r="B106" s="8">
        <v>2300067723</v>
      </c>
    </row>
    <row r="107" spans="1:2">
      <c r="A107" s="8" t="s">
        <v>116</v>
      </c>
      <c r="B107" s="8">
        <v>2300067713</v>
      </c>
    </row>
    <row r="108" spans="1:2">
      <c r="A108" s="8" t="s">
        <v>117</v>
      </c>
      <c r="B108" s="8">
        <v>2300067717</v>
      </c>
    </row>
    <row r="109" spans="1:2">
      <c r="A109" s="8" t="s">
        <v>118</v>
      </c>
      <c r="B109" s="8">
        <v>2300067712</v>
      </c>
    </row>
    <row r="110" spans="1:2">
      <c r="A110" s="8" t="s">
        <v>119</v>
      </c>
      <c r="B110" s="8">
        <v>2300067702</v>
      </c>
    </row>
    <row r="111" spans="1:2">
      <c r="A111" s="8" t="s">
        <v>120</v>
      </c>
      <c r="B111" s="8">
        <v>2300067709</v>
      </c>
    </row>
    <row r="112" spans="1:2">
      <c r="A112" s="8" t="s">
        <v>121</v>
      </c>
      <c r="B112" s="8">
        <v>2300067726</v>
      </c>
    </row>
    <row r="113" spans="1:2">
      <c r="A113" s="8" t="s">
        <v>122</v>
      </c>
      <c r="B113" s="8">
        <v>2300067704</v>
      </c>
    </row>
    <row r="114" spans="1:2">
      <c r="A114" s="8" t="s">
        <v>123</v>
      </c>
      <c r="B114" s="8">
        <v>2300067718</v>
      </c>
    </row>
    <row r="115" spans="1:2">
      <c r="A115" s="8" t="s">
        <v>124</v>
      </c>
      <c r="B115" s="8">
        <v>2300067725</v>
      </c>
    </row>
    <row r="116" spans="1:2">
      <c r="A116" s="8" t="s">
        <v>125</v>
      </c>
      <c r="B116" s="8">
        <v>2300017412</v>
      </c>
    </row>
    <row r="117" spans="1:2">
      <c r="A117" s="8" t="s">
        <v>126</v>
      </c>
      <c r="B117" s="8">
        <v>2300067728</v>
      </c>
    </row>
    <row r="118" spans="1:2">
      <c r="A118" s="8" t="s">
        <v>127</v>
      </c>
      <c r="B118" s="8">
        <v>2300067711</v>
      </c>
    </row>
    <row r="119" spans="1:2">
      <c r="A119" s="8" t="s">
        <v>128</v>
      </c>
      <c r="B119" s="8">
        <v>2300017843</v>
      </c>
    </row>
    <row r="120" spans="1:2">
      <c r="A120" s="8" t="s">
        <v>129</v>
      </c>
      <c r="B120" s="8">
        <v>2300017744</v>
      </c>
    </row>
    <row r="121" spans="1:2">
      <c r="A121" s="8" t="s">
        <v>130</v>
      </c>
      <c r="B121" s="8">
        <v>2300017405</v>
      </c>
    </row>
    <row r="122" spans="1:2">
      <c r="A122" s="8" t="s">
        <v>131</v>
      </c>
      <c r="B122" s="8">
        <v>2300017751</v>
      </c>
    </row>
    <row r="123" spans="1:2">
      <c r="A123" s="8" t="s">
        <v>132</v>
      </c>
      <c r="B123" s="8">
        <v>2300017410</v>
      </c>
    </row>
    <row r="124" spans="1:2">
      <c r="A124" s="8" t="s">
        <v>133</v>
      </c>
      <c r="B124" s="8">
        <v>2200017760</v>
      </c>
    </row>
    <row r="125" spans="1:2">
      <c r="A125" s="8" t="s">
        <v>134</v>
      </c>
      <c r="B125" s="8">
        <v>2300017811</v>
      </c>
    </row>
    <row r="126" spans="1:2">
      <c r="A126" s="8" t="s">
        <v>135</v>
      </c>
      <c r="B126" s="8">
        <v>2300017448</v>
      </c>
    </row>
    <row r="127" spans="1:2">
      <c r="A127" s="8" t="s">
        <v>136</v>
      </c>
      <c r="B127" s="8">
        <v>2300017794</v>
      </c>
    </row>
    <row r="128" spans="1:2">
      <c r="A128" s="8" t="s">
        <v>137</v>
      </c>
      <c r="B128" s="8">
        <v>2100017703</v>
      </c>
    </row>
    <row r="129" spans="1:2">
      <c r="A129" s="8" t="s">
        <v>138</v>
      </c>
      <c r="B129" s="8">
        <v>2300017471</v>
      </c>
    </row>
    <row r="130" spans="1:2">
      <c r="A130" s="8" t="s">
        <v>139</v>
      </c>
      <c r="B130" s="8">
        <v>2300017467</v>
      </c>
    </row>
    <row r="131" spans="1:2">
      <c r="A131" s="8" t="s">
        <v>140</v>
      </c>
      <c r="B131" s="8">
        <v>2300017780</v>
      </c>
    </row>
    <row r="132" spans="1:2">
      <c r="A132" s="8" t="s">
        <v>141</v>
      </c>
      <c r="B132" s="8">
        <v>2300017461</v>
      </c>
    </row>
    <row r="133" spans="1:2">
      <c r="A133" s="8" t="s">
        <v>142</v>
      </c>
      <c r="B133" s="8">
        <v>2300017712</v>
      </c>
    </row>
    <row r="134" spans="1:2">
      <c r="A134" s="8" t="s">
        <v>143</v>
      </c>
      <c r="B134" s="8">
        <v>2300017789</v>
      </c>
    </row>
    <row r="135" spans="1:2">
      <c r="A135" s="8" t="s">
        <v>144</v>
      </c>
      <c r="B135" s="8">
        <v>2200017714</v>
      </c>
    </row>
    <row r="136" spans="1:2">
      <c r="A136" s="8" t="s">
        <v>145</v>
      </c>
      <c r="B136" s="8">
        <v>2300017810</v>
      </c>
    </row>
    <row r="137" spans="1:2">
      <c r="A137" s="8" t="s">
        <v>146</v>
      </c>
      <c r="B137" s="8">
        <v>2300017806</v>
      </c>
    </row>
    <row r="138" spans="1:2">
      <c r="A138" s="8" t="s">
        <v>147</v>
      </c>
      <c r="B138" s="8">
        <v>2300017750</v>
      </c>
    </row>
    <row r="139" spans="1:2">
      <c r="A139" s="8" t="s">
        <v>148</v>
      </c>
      <c r="B139" s="8">
        <v>2300017777</v>
      </c>
    </row>
    <row r="140" spans="1:2">
      <c r="A140" s="8" t="s">
        <v>149</v>
      </c>
      <c r="B140" s="8">
        <v>2300017798</v>
      </c>
    </row>
    <row r="141" spans="1:2">
      <c r="A141" s="8" t="s">
        <v>150</v>
      </c>
      <c r="B141" s="8">
        <v>2300017733</v>
      </c>
    </row>
    <row r="142" spans="1:2">
      <c r="A142" s="8" t="s">
        <v>151</v>
      </c>
      <c r="B142" s="8">
        <v>2300017757</v>
      </c>
    </row>
    <row r="143" spans="1:2">
      <c r="A143" s="8" t="s">
        <v>152</v>
      </c>
      <c r="B143" s="8">
        <v>2300017804</v>
      </c>
    </row>
    <row r="144" spans="1:2">
      <c r="A144" s="8" t="s">
        <v>153</v>
      </c>
      <c r="B144" s="8">
        <v>2300017446</v>
      </c>
    </row>
    <row r="145" spans="1:2">
      <c r="A145" s="8" t="s">
        <v>154</v>
      </c>
      <c r="B145" s="8">
        <v>2300017826</v>
      </c>
    </row>
    <row r="146" spans="1:2">
      <c r="A146" s="8" t="s">
        <v>155</v>
      </c>
      <c r="B146" s="8">
        <v>2300017742</v>
      </c>
    </row>
    <row r="147" spans="1:2">
      <c r="A147" s="8" t="s">
        <v>156</v>
      </c>
      <c r="B147" s="8">
        <v>2300017472</v>
      </c>
    </row>
    <row r="148" spans="1:2">
      <c r="A148" s="8" t="s">
        <v>157</v>
      </c>
      <c r="B148" s="8">
        <v>2300017795</v>
      </c>
    </row>
    <row r="149" spans="1:2">
      <c r="A149" s="8" t="s">
        <v>158</v>
      </c>
      <c r="B149" s="8">
        <v>2300017802</v>
      </c>
    </row>
    <row r="150" spans="1:2">
      <c r="A150" s="8" t="s">
        <v>159</v>
      </c>
      <c r="B150" s="8">
        <v>2300017791</v>
      </c>
    </row>
    <row r="151" spans="1:2">
      <c r="A151" s="8" t="s">
        <v>160</v>
      </c>
      <c r="B151" s="8">
        <v>2300017477</v>
      </c>
    </row>
    <row r="152" spans="1:2">
      <c r="A152" s="8" t="s">
        <v>161</v>
      </c>
      <c r="B152" s="8">
        <v>2300017815</v>
      </c>
    </row>
    <row r="153" spans="1:2">
      <c r="A153" s="8" t="s">
        <v>162</v>
      </c>
      <c r="B153" s="8">
        <v>2300017787</v>
      </c>
    </row>
    <row r="154" spans="1:2">
      <c r="A154" s="8" t="s">
        <v>163</v>
      </c>
      <c r="B154" s="8">
        <v>2300017827</v>
      </c>
    </row>
    <row r="155" spans="1:2">
      <c r="A155" s="8" t="s">
        <v>164</v>
      </c>
      <c r="B155" s="8">
        <v>2200017467</v>
      </c>
    </row>
    <row r="156" spans="1:2">
      <c r="A156" s="8" t="s">
        <v>165</v>
      </c>
      <c r="B156" s="8">
        <v>2300017469</v>
      </c>
    </row>
    <row r="157" spans="1:2">
      <c r="A157" s="8" t="s">
        <v>166</v>
      </c>
      <c r="B157" s="8">
        <v>2300017844</v>
      </c>
    </row>
    <row r="158" spans="1:2">
      <c r="A158" s="8" t="s">
        <v>167</v>
      </c>
      <c r="B158" s="8">
        <v>2200017730</v>
      </c>
    </row>
    <row r="159" spans="1:2">
      <c r="A159" s="8" t="s">
        <v>168</v>
      </c>
      <c r="B159" s="8">
        <v>2300017818</v>
      </c>
    </row>
    <row r="160" spans="1:2">
      <c r="A160" s="8" t="s">
        <v>169</v>
      </c>
      <c r="B160" s="8">
        <v>2300017854</v>
      </c>
    </row>
    <row r="161" spans="1:2">
      <c r="A161" s="8" t="s">
        <v>170</v>
      </c>
      <c r="B161" s="8">
        <v>2300017790</v>
      </c>
    </row>
    <row r="162" spans="1:2">
      <c r="A162" s="8" t="s">
        <v>171</v>
      </c>
      <c r="B162" s="8">
        <v>2300017468</v>
      </c>
    </row>
    <row r="163" spans="1:2">
      <c r="A163" s="8" t="s">
        <v>172</v>
      </c>
      <c r="B163" s="8">
        <v>2300017800</v>
      </c>
    </row>
    <row r="164" spans="1:2">
      <c r="A164" s="8" t="s">
        <v>173</v>
      </c>
      <c r="B164" s="8">
        <v>2200017814</v>
      </c>
    </row>
    <row r="165" spans="1:2">
      <c r="A165" s="8" t="s">
        <v>174</v>
      </c>
      <c r="B165" s="8">
        <v>2200067730</v>
      </c>
    </row>
    <row r="166" spans="1:2">
      <c r="A166" s="8" t="s">
        <v>175</v>
      </c>
      <c r="B166" s="8">
        <v>2200067723</v>
      </c>
    </row>
    <row r="167" spans="1:2">
      <c r="A167" s="8" t="s">
        <v>176</v>
      </c>
      <c r="B167" s="8">
        <v>2200067728</v>
      </c>
    </row>
    <row r="168" spans="1:2">
      <c r="A168" s="8" t="s">
        <v>177</v>
      </c>
      <c r="B168" s="8">
        <v>2200067726</v>
      </c>
    </row>
    <row r="169" spans="1:2">
      <c r="A169" s="8" t="s">
        <v>178</v>
      </c>
      <c r="B169" s="8">
        <v>2200067731</v>
      </c>
    </row>
    <row r="170" spans="1:2">
      <c r="A170" s="8" t="s">
        <v>179</v>
      </c>
      <c r="B170" s="8">
        <v>2200067732</v>
      </c>
    </row>
    <row r="171" spans="1:2">
      <c r="A171" s="8" t="s">
        <v>180</v>
      </c>
      <c r="B171" s="8">
        <v>2200067727</v>
      </c>
    </row>
    <row r="172" spans="1:2">
      <c r="A172" s="8" t="s">
        <v>181</v>
      </c>
      <c r="B172" s="8">
        <v>2200067729</v>
      </c>
    </row>
    <row r="173" spans="1:2">
      <c r="A173" s="8" t="s">
        <v>182</v>
      </c>
      <c r="B173" s="8">
        <v>2200017850</v>
      </c>
    </row>
    <row r="174" spans="1:2">
      <c r="A174" s="8" t="s">
        <v>183</v>
      </c>
      <c r="B174" s="8">
        <v>2200067724</v>
      </c>
    </row>
    <row r="175" spans="1:2">
      <c r="A175" s="8" t="s">
        <v>184</v>
      </c>
      <c r="B175" s="8">
        <v>2200067733</v>
      </c>
    </row>
    <row r="176" spans="1:2">
      <c r="A176" s="8" t="s">
        <v>185</v>
      </c>
      <c r="B176" s="8">
        <v>2200067722</v>
      </c>
    </row>
    <row r="177" spans="1:2">
      <c r="A177" s="8" t="s">
        <v>186</v>
      </c>
      <c r="B177" s="8">
        <v>2300017736</v>
      </c>
    </row>
    <row r="178" spans="1:2">
      <c r="A178" s="8" t="s">
        <v>187</v>
      </c>
      <c r="B178" s="8">
        <v>2300017783</v>
      </c>
    </row>
    <row r="179" spans="1:2">
      <c r="A179" s="8" t="s">
        <v>188</v>
      </c>
      <c r="B179" s="8">
        <v>2300017738</v>
      </c>
    </row>
    <row r="180" spans="1:2">
      <c r="A180" s="8" t="s">
        <v>189</v>
      </c>
      <c r="B180" s="8">
        <v>2300017784</v>
      </c>
    </row>
    <row r="181" spans="1:2">
      <c r="A181" s="8" t="s">
        <v>190</v>
      </c>
      <c r="B181" s="8">
        <v>2300017705</v>
      </c>
    </row>
    <row r="182" spans="1:2">
      <c r="A182" s="8" t="s">
        <v>191</v>
      </c>
      <c r="B182" s="8">
        <v>2300017846</v>
      </c>
    </row>
    <row r="183" spans="1:2">
      <c r="A183" s="8" t="s">
        <v>192</v>
      </c>
      <c r="B183" s="8">
        <v>2300017415</v>
      </c>
    </row>
    <row r="184" spans="1:2">
      <c r="A184" s="8" t="s">
        <v>193</v>
      </c>
      <c r="B184" s="8">
        <v>2300017785</v>
      </c>
    </row>
    <row r="185" spans="1:2">
      <c r="A185" s="8" t="s">
        <v>194</v>
      </c>
      <c r="B185" s="8">
        <v>2300017831</v>
      </c>
    </row>
    <row r="186" spans="1:2">
      <c r="A186" s="8" t="s">
        <v>195</v>
      </c>
      <c r="B186" s="8">
        <v>2200067725</v>
      </c>
    </row>
    <row r="187" spans="1:2">
      <c r="A187" s="8" t="s">
        <v>196</v>
      </c>
      <c r="B187" s="8">
        <v>2300017839</v>
      </c>
    </row>
    <row r="188" spans="1:2">
      <c r="A188" s="8" t="s">
        <v>197</v>
      </c>
      <c r="B188" s="8">
        <v>2200017771</v>
      </c>
    </row>
    <row r="189" spans="1:2">
      <c r="A189" s="8" t="s">
        <v>198</v>
      </c>
      <c r="B189" s="8">
        <v>2300067732</v>
      </c>
    </row>
    <row r="190" spans="1:4">
      <c r="A190" s="8" t="s">
        <v>199</v>
      </c>
      <c r="B190" s="8">
        <v>2300017462</v>
      </c>
      <c r="D190">
        <v>12</v>
      </c>
    </row>
    <row r="191" spans="1:2">
      <c r="A191" s="8" t="s">
        <v>200</v>
      </c>
      <c r="B191" s="8">
        <v>2200017486</v>
      </c>
    </row>
    <row r="192" spans="1:2">
      <c r="A192" s="8" t="s">
        <v>201</v>
      </c>
      <c r="B192" s="8">
        <v>2300017731</v>
      </c>
    </row>
    <row r="193" spans="1:2">
      <c r="A193" s="8" t="s">
        <v>202</v>
      </c>
      <c r="B193" s="8">
        <v>2300017409</v>
      </c>
    </row>
    <row r="194" spans="1:2">
      <c r="A194" s="8" t="s">
        <v>203</v>
      </c>
      <c r="B194" s="8">
        <v>2300017767</v>
      </c>
    </row>
    <row r="195" spans="1:2">
      <c r="A195" s="8" t="s">
        <v>204</v>
      </c>
      <c r="B195" s="8">
        <v>2300017463</v>
      </c>
    </row>
    <row r="196" spans="1:2">
      <c r="A196" s="8" t="s">
        <v>205</v>
      </c>
      <c r="B196" s="8">
        <v>2300067740</v>
      </c>
    </row>
    <row r="197" spans="1:2">
      <c r="A197" s="8" t="s">
        <v>206</v>
      </c>
      <c r="B197" s="8">
        <v>2300017779</v>
      </c>
    </row>
    <row r="198" spans="1:2">
      <c r="A198" s="8" t="s">
        <v>207</v>
      </c>
      <c r="B198" s="8">
        <v>2300017452</v>
      </c>
    </row>
    <row r="199" spans="1:2">
      <c r="A199" s="8" t="s">
        <v>208</v>
      </c>
      <c r="B199" s="8">
        <v>2300067736</v>
      </c>
    </row>
    <row r="200" spans="1:2">
      <c r="A200" s="8" t="s">
        <v>209</v>
      </c>
      <c r="B200" s="8">
        <v>2300067741</v>
      </c>
    </row>
    <row r="201" spans="1:2">
      <c r="A201" s="8" t="s">
        <v>210</v>
      </c>
      <c r="B201" s="8">
        <v>2300067731</v>
      </c>
    </row>
    <row r="202" spans="1:2">
      <c r="A202" s="8" t="s">
        <v>211</v>
      </c>
      <c r="B202" s="8">
        <v>2300067739</v>
      </c>
    </row>
    <row r="203" spans="1:2">
      <c r="A203" s="8" t="s">
        <v>212</v>
      </c>
      <c r="B203" s="8">
        <v>2300067733</v>
      </c>
    </row>
    <row r="204" spans="1:2">
      <c r="A204" s="8" t="s">
        <v>213</v>
      </c>
      <c r="B204" s="8">
        <v>2300067734</v>
      </c>
    </row>
    <row r="205" spans="1:2">
      <c r="A205" s="8" t="s">
        <v>214</v>
      </c>
      <c r="B205" s="8">
        <v>2300067735</v>
      </c>
    </row>
    <row r="206" spans="1:2">
      <c r="A206" s="8" t="s">
        <v>215</v>
      </c>
      <c r="B206" s="8">
        <v>2300067737</v>
      </c>
    </row>
    <row r="207" spans="1:2">
      <c r="A207" s="8" t="s">
        <v>216</v>
      </c>
      <c r="B207" s="8">
        <v>2300067742</v>
      </c>
    </row>
    <row r="208" spans="1:2">
      <c r="A208" s="8" t="s">
        <v>217</v>
      </c>
      <c r="B208" s="8">
        <v>2300017711</v>
      </c>
    </row>
    <row r="209" spans="1:2">
      <c r="A209" s="8" t="s">
        <v>218</v>
      </c>
      <c r="B209" s="8">
        <v>2300017834</v>
      </c>
    </row>
    <row r="210" spans="1:2">
      <c r="A210" s="8" t="s">
        <v>219</v>
      </c>
      <c r="B210" s="8">
        <v>2300017735</v>
      </c>
    </row>
    <row r="211" spans="1:2">
      <c r="A211" s="8" t="s">
        <v>220</v>
      </c>
      <c r="B211" s="8">
        <v>2300017475</v>
      </c>
    </row>
    <row r="212" spans="1:2">
      <c r="A212" s="8" t="s">
        <v>221</v>
      </c>
      <c r="B212" s="8">
        <v>2300017816</v>
      </c>
    </row>
    <row r="213" spans="1:2">
      <c r="A213" s="8" t="s">
        <v>222</v>
      </c>
      <c r="B213" s="8">
        <v>2300017754</v>
      </c>
    </row>
    <row r="214" spans="1:2">
      <c r="A214" s="8" t="s">
        <v>223</v>
      </c>
      <c r="B214" s="8">
        <v>2300017850</v>
      </c>
    </row>
    <row r="215" spans="1:2">
      <c r="A215" s="8" t="s">
        <v>224</v>
      </c>
      <c r="B215" s="8">
        <v>2300017788</v>
      </c>
    </row>
    <row r="216" spans="1:2">
      <c r="A216" s="8" t="s">
        <v>225</v>
      </c>
      <c r="B216" s="8">
        <v>2300017451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6"/>
  <sheetViews>
    <sheetView topLeftCell="A100" workbookViewId="0">
      <selection activeCell="H172" sqref="H172"/>
    </sheetView>
  </sheetViews>
  <sheetFormatPr defaultColWidth="8.72727272727273" defaultRowHeight="13" outlineLevelCol="2"/>
  <cols>
    <col min="2" max="2" width="13.4545454545455" customWidth="1"/>
  </cols>
  <sheetData>
    <row r="1" spans="1:3">
      <c r="A1" s="1" t="s">
        <v>251</v>
      </c>
      <c r="B1" s="1" t="s">
        <v>252</v>
      </c>
      <c r="C1" s="1" t="s">
        <v>253</v>
      </c>
    </row>
    <row r="2" spans="1:3">
      <c r="A2" s="2" t="s">
        <v>254</v>
      </c>
      <c r="B2" s="3">
        <v>2200017462</v>
      </c>
      <c r="C2" s="17"/>
    </row>
    <row r="3" spans="1:3">
      <c r="A3" s="2" t="s">
        <v>255</v>
      </c>
      <c r="B3" s="3">
        <v>2300017419</v>
      </c>
      <c r="C3" s="17"/>
    </row>
    <row r="4" spans="1:3">
      <c r="A4" s="2" t="s">
        <v>256</v>
      </c>
      <c r="B4" s="3">
        <v>2300017793</v>
      </c>
      <c r="C4" s="17"/>
    </row>
    <row r="5" spans="1:3">
      <c r="A5" s="2" t="s">
        <v>257</v>
      </c>
      <c r="B5" s="3">
        <v>2300017803</v>
      </c>
      <c r="C5" s="17"/>
    </row>
    <row r="6" spans="1:3">
      <c r="A6" s="2" t="s">
        <v>258</v>
      </c>
      <c r="B6" s="3">
        <v>2300017721</v>
      </c>
      <c r="C6" s="17"/>
    </row>
    <row r="7" spans="1:3">
      <c r="A7" s="2" t="s">
        <v>259</v>
      </c>
      <c r="B7" s="3">
        <v>2300017821</v>
      </c>
      <c r="C7" s="17"/>
    </row>
    <row r="8" spans="1:3">
      <c r="A8" s="2" t="s">
        <v>260</v>
      </c>
      <c r="B8" s="3">
        <v>2200017835</v>
      </c>
      <c r="C8" s="17"/>
    </row>
    <row r="9" spans="1:3">
      <c r="A9" s="2" t="s">
        <v>261</v>
      </c>
      <c r="B9" s="3">
        <v>2300017813</v>
      </c>
      <c r="C9" s="17"/>
    </row>
    <row r="10" spans="1:3">
      <c r="A10" s="2" t="s">
        <v>262</v>
      </c>
      <c r="B10" s="3">
        <v>2300017766</v>
      </c>
      <c r="C10" s="17"/>
    </row>
    <row r="11" spans="1:3">
      <c r="A11" s="2" t="s">
        <v>263</v>
      </c>
      <c r="B11" s="3">
        <v>2200017454</v>
      </c>
      <c r="C11" s="17"/>
    </row>
    <row r="12" spans="1:3">
      <c r="A12" s="2" t="s">
        <v>264</v>
      </c>
      <c r="B12" s="3">
        <v>2300017723</v>
      </c>
      <c r="C12" s="17"/>
    </row>
    <row r="13" spans="1:3">
      <c r="A13" s="2" t="s">
        <v>265</v>
      </c>
      <c r="B13" s="3">
        <v>2300017730</v>
      </c>
      <c r="C13" s="17"/>
    </row>
    <row r="14" spans="1:3">
      <c r="A14" s="2" t="s">
        <v>266</v>
      </c>
      <c r="B14" s="3">
        <v>2300017709</v>
      </c>
      <c r="C14" s="17"/>
    </row>
    <row r="15" spans="1:3">
      <c r="A15" s="2" t="s">
        <v>267</v>
      </c>
      <c r="B15" s="3">
        <v>2300017414</v>
      </c>
      <c r="C15" s="17"/>
    </row>
    <row r="16" spans="1:3">
      <c r="A16" s="2" t="s">
        <v>268</v>
      </c>
      <c r="B16" s="3">
        <v>2300017401</v>
      </c>
      <c r="C16" s="18">
        <v>4</v>
      </c>
    </row>
    <row r="17" spans="1:3">
      <c r="A17" s="2" t="s">
        <v>269</v>
      </c>
      <c r="B17" s="3">
        <v>2200017827</v>
      </c>
      <c r="C17" s="17"/>
    </row>
    <row r="18" spans="1:3">
      <c r="A18" s="2" t="s">
        <v>270</v>
      </c>
      <c r="B18" s="3">
        <v>2300017817</v>
      </c>
      <c r="C18" s="17"/>
    </row>
    <row r="19" spans="1:3">
      <c r="A19" s="2" t="s">
        <v>271</v>
      </c>
      <c r="B19" s="3">
        <v>2200017840</v>
      </c>
      <c r="C19" s="17">
        <v>2</v>
      </c>
    </row>
    <row r="20" spans="1:3">
      <c r="A20" s="2" t="s">
        <v>272</v>
      </c>
      <c r="B20" s="3">
        <v>2300017417</v>
      </c>
      <c r="C20" s="17"/>
    </row>
    <row r="21" spans="1:3">
      <c r="A21" s="2" t="s">
        <v>273</v>
      </c>
      <c r="B21" s="3">
        <v>2200016813</v>
      </c>
      <c r="C21" s="17"/>
    </row>
    <row r="22" spans="1:3">
      <c r="A22" s="2" t="s">
        <v>274</v>
      </c>
      <c r="B22" s="3">
        <v>2300017768</v>
      </c>
      <c r="C22" s="17"/>
    </row>
    <row r="23" spans="1:3">
      <c r="A23" s="2" t="s">
        <v>275</v>
      </c>
      <c r="B23" s="3">
        <v>2200017410</v>
      </c>
      <c r="C23" s="17"/>
    </row>
    <row r="24" spans="1:3">
      <c r="A24" s="2" t="s">
        <v>276</v>
      </c>
      <c r="B24" s="3">
        <v>2300017830</v>
      </c>
      <c r="C24" s="17"/>
    </row>
    <row r="25" spans="1:3">
      <c r="A25" s="2" t="s">
        <v>277</v>
      </c>
      <c r="B25" s="3">
        <v>2200017704</v>
      </c>
      <c r="C25" s="17"/>
    </row>
    <row r="26" spans="1:3">
      <c r="A26" s="2" t="s">
        <v>278</v>
      </c>
      <c r="B26" s="3">
        <v>2300017748</v>
      </c>
      <c r="C26" s="17"/>
    </row>
    <row r="27" spans="1:3">
      <c r="A27" s="2" t="s">
        <v>279</v>
      </c>
      <c r="B27" s="3">
        <v>2300017774</v>
      </c>
      <c r="C27" s="17"/>
    </row>
    <row r="28" spans="1:3">
      <c r="A28" s="2" t="s">
        <v>280</v>
      </c>
      <c r="B28" s="3">
        <v>2300017402</v>
      </c>
      <c r="C28" s="17"/>
    </row>
    <row r="29" spans="1:3">
      <c r="A29" s="2" t="s">
        <v>281</v>
      </c>
      <c r="B29" s="3">
        <v>2300017706</v>
      </c>
      <c r="C29" s="17"/>
    </row>
    <row r="30" spans="1:3">
      <c r="A30" s="2" t="s">
        <v>282</v>
      </c>
      <c r="B30" s="3">
        <v>2300017832</v>
      </c>
      <c r="C30" s="17"/>
    </row>
    <row r="31" spans="1:3">
      <c r="A31" s="2" t="s">
        <v>283</v>
      </c>
      <c r="B31" s="3">
        <v>2300017734</v>
      </c>
      <c r="C31" s="17"/>
    </row>
    <row r="32" spans="1:3">
      <c r="A32" s="2" t="s">
        <v>284</v>
      </c>
      <c r="B32" s="3">
        <v>2300017717</v>
      </c>
      <c r="C32" s="17"/>
    </row>
    <row r="33" spans="1:3">
      <c r="A33" s="2" t="s">
        <v>285</v>
      </c>
      <c r="B33" s="3">
        <v>2300017741</v>
      </c>
      <c r="C33" s="17"/>
    </row>
    <row r="34" spans="1:3">
      <c r="A34" s="2" t="s">
        <v>286</v>
      </c>
      <c r="B34" s="3">
        <v>2300017781</v>
      </c>
      <c r="C34" s="17"/>
    </row>
    <row r="35" spans="1:3">
      <c r="A35" s="2" t="s">
        <v>287</v>
      </c>
      <c r="B35" s="3">
        <v>2300017425</v>
      </c>
      <c r="C35" s="17"/>
    </row>
    <row r="36" spans="1:3">
      <c r="A36" s="2" t="s">
        <v>288</v>
      </c>
      <c r="B36" s="3">
        <v>2300017796</v>
      </c>
      <c r="C36" s="17"/>
    </row>
    <row r="37" spans="1:3">
      <c r="A37" s="2" t="s">
        <v>289</v>
      </c>
      <c r="B37" s="3">
        <v>2300017835</v>
      </c>
      <c r="C37" s="17"/>
    </row>
    <row r="38" spans="1:3">
      <c r="A38" s="2" t="s">
        <v>290</v>
      </c>
      <c r="B38" s="3">
        <v>2300017749</v>
      </c>
      <c r="C38" s="17"/>
    </row>
    <row r="39" spans="1:3">
      <c r="A39" s="2" t="s">
        <v>291</v>
      </c>
      <c r="B39" s="3">
        <v>2300017456</v>
      </c>
      <c r="C39" s="17"/>
    </row>
    <row r="40" spans="1:3">
      <c r="A40" s="2" t="s">
        <v>292</v>
      </c>
      <c r="B40" s="3">
        <v>2200017473</v>
      </c>
      <c r="C40" s="17"/>
    </row>
    <row r="41" spans="1:3">
      <c r="A41" s="2" t="s">
        <v>293</v>
      </c>
      <c r="B41" s="3">
        <v>2300017762</v>
      </c>
      <c r="C41" s="17"/>
    </row>
    <row r="42" spans="1:3">
      <c r="A42" s="2" t="s">
        <v>294</v>
      </c>
      <c r="B42" s="3">
        <v>2300017718</v>
      </c>
      <c r="C42" s="17"/>
    </row>
    <row r="43" spans="1:3">
      <c r="A43" s="2" t="s">
        <v>295</v>
      </c>
      <c r="B43" s="3">
        <v>2300017752</v>
      </c>
      <c r="C43" s="17"/>
    </row>
    <row r="44" spans="1:3">
      <c r="A44" s="2" t="s">
        <v>296</v>
      </c>
      <c r="B44" s="3">
        <v>2200067719</v>
      </c>
      <c r="C44" s="17"/>
    </row>
    <row r="45" spans="1:3">
      <c r="A45" s="2" t="s">
        <v>297</v>
      </c>
      <c r="B45" s="3">
        <v>2200017732</v>
      </c>
      <c r="C45" s="17"/>
    </row>
    <row r="46" spans="1:3">
      <c r="A46" s="2" t="s">
        <v>298</v>
      </c>
      <c r="B46" s="3">
        <v>2200017823</v>
      </c>
      <c r="C46" s="17"/>
    </row>
    <row r="47" spans="1:3">
      <c r="A47" s="2" t="s">
        <v>299</v>
      </c>
      <c r="B47" s="3">
        <v>2200017458</v>
      </c>
      <c r="C47" s="17"/>
    </row>
    <row r="48" spans="1:3">
      <c r="A48" s="2" t="s">
        <v>300</v>
      </c>
      <c r="B48" s="3">
        <v>2300017466</v>
      </c>
      <c r="C48" s="17"/>
    </row>
    <row r="49" spans="1:3">
      <c r="A49" s="2" t="s">
        <v>301</v>
      </c>
      <c r="B49" s="3">
        <v>2300017713</v>
      </c>
      <c r="C49" s="17"/>
    </row>
    <row r="50" spans="1:3">
      <c r="A50" s="2" t="s">
        <v>302</v>
      </c>
      <c r="B50" s="3">
        <v>1900017748</v>
      </c>
      <c r="C50" s="17"/>
    </row>
    <row r="51" spans="1:3">
      <c r="A51" s="2" t="s">
        <v>303</v>
      </c>
      <c r="B51" s="3">
        <v>2300017703</v>
      </c>
      <c r="C51" s="17"/>
    </row>
    <row r="52" spans="1:3">
      <c r="A52" s="2" t="s">
        <v>304</v>
      </c>
      <c r="B52" s="3">
        <v>2200067702</v>
      </c>
      <c r="C52" s="17"/>
    </row>
    <row r="53" spans="1:3">
      <c r="A53" s="2" t="s">
        <v>305</v>
      </c>
      <c r="B53" s="3">
        <v>2300017478</v>
      </c>
      <c r="C53" s="17"/>
    </row>
    <row r="54" spans="1:3">
      <c r="A54" s="2" t="s">
        <v>306</v>
      </c>
      <c r="B54" s="3">
        <v>2300017727</v>
      </c>
      <c r="C54" s="17"/>
    </row>
    <row r="55" spans="1:3">
      <c r="A55" s="2" t="s">
        <v>307</v>
      </c>
      <c r="B55" s="3">
        <v>2300017758</v>
      </c>
      <c r="C55" s="17"/>
    </row>
    <row r="56" spans="1:3">
      <c r="A56" s="2" t="s">
        <v>308</v>
      </c>
      <c r="B56" s="3">
        <v>2300017719</v>
      </c>
      <c r="C56" s="17"/>
    </row>
    <row r="57" spans="1:3">
      <c r="A57" s="2" t="s">
        <v>309</v>
      </c>
      <c r="B57" s="3">
        <v>2200017801</v>
      </c>
      <c r="C57" s="17"/>
    </row>
    <row r="58" spans="1:3">
      <c r="A58" s="2" t="s">
        <v>310</v>
      </c>
      <c r="B58" s="3">
        <v>2300017473</v>
      </c>
      <c r="C58" s="18">
        <v>5</v>
      </c>
    </row>
    <row r="59" spans="1:3">
      <c r="A59" s="2" t="s">
        <v>311</v>
      </c>
      <c r="B59" s="3">
        <v>2200017407</v>
      </c>
      <c r="C59" s="17"/>
    </row>
    <row r="60" spans="1:3">
      <c r="A60" s="2" t="s">
        <v>312</v>
      </c>
      <c r="B60" s="3">
        <v>2200017471</v>
      </c>
      <c r="C60" s="17"/>
    </row>
    <row r="61" spans="1:3">
      <c r="A61" s="2" t="s">
        <v>313</v>
      </c>
      <c r="B61" s="3">
        <v>2200017461</v>
      </c>
      <c r="C61" s="17"/>
    </row>
    <row r="62" spans="1:3">
      <c r="A62" s="2" t="s">
        <v>314</v>
      </c>
      <c r="B62" s="3">
        <v>2300017739</v>
      </c>
      <c r="C62" s="17"/>
    </row>
    <row r="63" spans="1:3">
      <c r="A63" s="2" t="s">
        <v>315</v>
      </c>
      <c r="B63" s="3">
        <v>2300017480</v>
      </c>
      <c r="C63" s="17"/>
    </row>
    <row r="64" spans="1:3">
      <c r="A64" s="2" t="s">
        <v>316</v>
      </c>
      <c r="B64" s="3">
        <v>2200017800</v>
      </c>
      <c r="C64" s="17"/>
    </row>
    <row r="65" spans="1:3">
      <c r="A65" s="2" t="s">
        <v>317</v>
      </c>
      <c r="B65" s="3">
        <v>2000017756</v>
      </c>
      <c r="C65" s="17"/>
    </row>
    <row r="66" spans="1:3">
      <c r="A66" s="2" t="s">
        <v>318</v>
      </c>
      <c r="B66" s="3">
        <v>2300017702</v>
      </c>
      <c r="C66" s="17"/>
    </row>
    <row r="67" spans="1:3">
      <c r="A67" s="2" t="s">
        <v>319</v>
      </c>
      <c r="B67" s="3">
        <v>2300017428</v>
      </c>
      <c r="C67" s="17"/>
    </row>
    <row r="68" spans="1:3">
      <c r="A68" s="2" t="s">
        <v>320</v>
      </c>
      <c r="B68" s="3">
        <v>2300017805</v>
      </c>
      <c r="C68" s="17"/>
    </row>
    <row r="69" spans="1:3">
      <c r="A69" s="2" t="s">
        <v>321</v>
      </c>
      <c r="B69" s="3">
        <v>2200017797</v>
      </c>
      <c r="C69" s="17"/>
    </row>
    <row r="70" spans="1:3">
      <c r="A70" s="2" t="s">
        <v>322</v>
      </c>
      <c r="B70" s="3">
        <v>2200017707</v>
      </c>
      <c r="C70" s="17"/>
    </row>
    <row r="71" spans="1:3">
      <c r="A71" s="2" t="s">
        <v>323</v>
      </c>
      <c r="B71" s="3">
        <v>2300017411</v>
      </c>
      <c r="C71" s="17"/>
    </row>
    <row r="72" spans="1:3">
      <c r="A72" s="2" t="s">
        <v>324</v>
      </c>
      <c r="B72" s="3">
        <v>2200017729</v>
      </c>
      <c r="C72" s="17"/>
    </row>
    <row r="73" spans="1:3">
      <c r="A73" s="2" t="s">
        <v>325</v>
      </c>
      <c r="B73" s="3">
        <v>2300017444</v>
      </c>
      <c r="C73" s="17"/>
    </row>
    <row r="74" spans="1:3">
      <c r="A74" s="2" t="s">
        <v>326</v>
      </c>
      <c r="B74" s="3">
        <v>2300017701</v>
      </c>
      <c r="C74" s="17"/>
    </row>
    <row r="75" spans="1:3">
      <c r="A75" s="2" t="s">
        <v>327</v>
      </c>
      <c r="B75" s="3">
        <v>2300017729</v>
      </c>
      <c r="C75" s="18">
        <v>5.5</v>
      </c>
    </row>
    <row r="76" spans="1:3">
      <c r="A76" s="2" t="s">
        <v>328</v>
      </c>
      <c r="B76" s="3">
        <v>2300017732</v>
      </c>
      <c r="C76" s="17"/>
    </row>
    <row r="77" spans="1:3">
      <c r="A77" s="2" t="s">
        <v>329</v>
      </c>
      <c r="B77" s="3">
        <v>2300017725</v>
      </c>
      <c r="C77" s="17"/>
    </row>
    <row r="78" spans="1:3">
      <c r="A78" s="2" t="s">
        <v>330</v>
      </c>
      <c r="B78" s="3">
        <v>2300017746</v>
      </c>
      <c r="C78" s="17"/>
    </row>
    <row r="79" spans="1:3">
      <c r="A79" s="2" t="s">
        <v>331</v>
      </c>
      <c r="B79" s="3">
        <v>2300017840</v>
      </c>
      <c r="C79" s="17"/>
    </row>
    <row r="80" spans="1:3">
      <c r="A80" s="2" t="s">
        <v>332</v>
      </c>
      <c r="B80" s="3">
        <v>2300017426</v>
      </c>
      <c r="C80" s="17"/>
    </row>
    <row r="81" spans="1:3">
      <c r="A81" s="2" t="s">
        <v>333</v>
      </c>
      <c r="B81" s="3">
        <v>2300017445</v>
      </c>
      <c r="C81" s="18">
        <v>3.5</v>
      </c>
    </row>
    <row r="82" spans="1:3">
      <c r="A82" s="2" t="s">
        <v>334</v>
      </c>
      <c r="B82" s="3">
        <v>2300017422</v>
      </c>
      <c r="C82" s="17"/>
    </row>
    <row r="83" spans="1:3">
      <c r="A83" s="2" t="s">
        <v>335</v>
      </c>
      <c r="B83" s="3">
        <v>2300017761</v>
      </c>
      <c r="C83" s="17"/>
    </row>
    <row r="84" spans="1:3">
      <c r="A84" s="2" t="s">
        <v>336</v>
      </c>
      <c r="B84" s="3">
        <v>2300017429</v>
      </c>
      <c r="C84" s="17"/>
    </row>
    <row r="85" spans="1:3">
      <c r="A85" s="2" t="s">
        <v>337</v>
      </c>
      <c r="B85" s="3">
        <v>2300067720</v>
      </c>
      <c r="C85" s="17"/>
    </row>
    <row r="86" spans="1:3">
      <c r="A86" s="2" t="s">
        <v>338</v>
      </c>
      <c r="B86" s="3">
        <v>2300067710</v>
      </c>
      <c r="C86" s="17"/>
    </row>
    <row r="87" spans="1:3">
      <c r="A87" s="2" t="s">
        <v>339</v>
      </c>
      <c r="B87" s="3">
        <v>2300017764</v>
      </c>
      <c r="C87" s="17"/>
    </row>
    <row r="88" spans="1:3">
      <c r="A88" s="2" t="s">
        <v>340</v>
      </c>
      <c r="B88" s="3">
        <v>2300067707</v>
      </c>
      <c r="C88" s="17"/>
    </row>
    <row r="89" spans="1:3">
      <c r="A89" s="2" t="s">
        <v>341</v>
      </c>
      <c r="B89" s="3">
        <v>2300017786</v>
      </c>
      <c r="C89" s="17"/>
    </row>
    <row r="90" spans="1:3">
      <c r="A90" s="2" t="s">
        <v>342</v>
      </c>
      <c r="B90" s="3">
        <v>2300067703</v>
      </c>
      <c r="C90" s="17"/>
    </row>
    <row r="91" spans="1:3">
      <c r="A91" s="2" t="s">
        <v>343</v>
      </c>
      <c r="B91" s="3">
        <v>2300067714</v>
      </c>
      <c r="C91" s="17"/>
    </row>
    <row r="92" spans="1:3">
      <c r="A92" s="2" t="s">
        <v>344</v>
      </c>
      <c r="B92" s="3">
        <v>2300067730</v>
      </c>
      <c r="C92" s="17"/>
    </row>
    <row r="93" spans="1:3">
      <c r="A93" s="2" t="s">
        <v>345</v>
      </c>
      <c r="B93" s="3">
        <v>2300017453</v>
      </c>
      <c r="C93" s="17"/>
    </row>
    <row r="94" spans="1:3">
      <c r="A94" s="2" t="s">
        <v>346</v>
      </c>
      <c r="B94" s="3">
        <v>2300067706</v>
      </c>
      <c r="C94" s="17"/>
    </row>
    <row r="95" spans="1:3">
      <c r="A95" s="2" t="s">
        <v>347</v>
      </c>
      <c r="B95" s="3">
        <v>2300067727</v>
      </c>
      <c r="C95" s="17"/>
    </row>
    <row r="96" spans="1:3">
      <c r="A96" s="2" t="s">
        <v>348</v>
      </c>
      <c r="B96" s="3">
        <v>2300067701</v>
      </c>
      <c r="C96" s="17"/>
    </row>
    <row r="97" spans="1:3">
      <c r="A97" s="2" t="s">
        <v>349</v>
      </c>
      <c r="B97" s="3">
        <v>2300067719</v>
      </c>
      <c r="C97" s="17"/>
    </row>
    <row r="98" spans="1:3">
      <c r="A98" s="2" t="s">
        <v>350</v>
      </c>
      <c r="B98" s="3">
        <v>2300067708</v>
      </c>
      <c r="C98" s="17"/>
    </row>
    <row r="99" spans="1:3">
      <c r="A99" s="2" t="s">
        <v>351</v>
      </c>
      <c r="B99" s="3">
        <v>2300067729</v>
      </c>
      <c r="C99" s="17"/>
    </row>
    <row r="100" spans="1:3">
      <c r="A100" s="2" t="s">
        <v>352</v>
      </c>
      <c r="B100" s="3">
        <v>2300067705</v>
      </c>
      <c r="C100" s="17"/>
    </row>
    <row r="101" spans="1:3">
      <c r="A101" s="2" t="s">
        <v>353</v>
      </c>
      <c r="B101" s="3">
        <v>2300067722</v>
      </c>
      <c r="C101" s="17"/>
    </row>
    <row r="102" spans="1:3">
      <c r="A102" s="2" t="s">
        <v>354</v>
      </c>
      <c r="B102" s="3">
        <v>2300067716</v>
      </c>
      <c r="C102" s="17"/>
    </row>
    <row r="103" spans="1:3">
      <c r="A103" s="2" t="s">
        <v>355</v>
      </c>
      <c r="B103" s="3">
        <v>2300067721</v>
      </c>
      <c r="C103" s="17"/>
    </row>
    <row r="104" spans="1:3">
      <c r="A104" s="2" t="s">
        <v>356</v>
      </c>
      <c r="B104" s="3">
        <v>2300067724</v>
      </c>
      <c r="C104" s="17"/>
    </row>
    <row r="105" spans="1:3">
      <c r="A105" s="2" t="s">
        <v>357</v>
      </c>
      <c r="B105" s="3">
        <v>2300067715</v>
      </c>
      <c r="C105" s="17"/>
    </row>
    <row r="106" spans="1:3">
      <c r="A106" s="2" t="s">
        <v>358</v>
      </c>
      <c r="B106" s="3">
        <v>2300067723</v>
      </c>
      <c r="C106" s="17"/>
    </row>
    <row r="107" spans="1:3">
      <c r="A107" s="2" t="s">
        <v>359</v>
      </c>
      <c r="B107" s="3">
        <v>2300067713</v>
      </c>
      <c r="C107" s="17"/>
    </row>
    <row r="108" spans="1:3">
      <c r="A108" s="2" t="s">
        <v>360</v>
      </c>
      <c r="B108" s="3">
        <v>2300067717</v>
      </c>
      <c r="C108" s="17"/>
    </row>
    <row r="109" spans="1:3">
      <c r="A109" s="2" t="s">
        <v>361</v>
      </c>
      <c r="B109" s="3">
        <v>2300067712</v>
      </c>
      <c r="C109" s="17"/>
    </row>
    <row r="110" spans="1:3">
      <c r="A110" s="2" t="s">
        <v>362</v>
      </c>
      <c r="B110" s="3">
        <v>2300067702</v>
      </c>
      <c r="C110" s="17"/>
    </row>
    <row r="111" spans="1:3">
      <c r="A111" s="2" t="s">
        <v>363</v>
      </c>
      <c r="B111" s="3">
        <v>2300067709</v>
      </c>
      <c r="C111" s="17"/>
    </row>
    <row r="112" spans="1:3">
      <c r="A112" s="2" t="s">
        <v>364</v>
      </c>
      <c r="B112" s="3">
        <v>2300067726</v>
      </c>
      <c r="C112" s="17"/>
    </row>
    <row r="113" spans="1:3">
      <c r="A113" s="2" t="s">
        <v>365</v>
      </c>
      <c r="B113" s="3">
        <v>2300067704</v>
      </c>
      <c r="C113" s="17"/>
    </row>
    <row r="114" spans="1:3">
      <c r="A114" s="2" t="s">
        <v>366</v>
      </c>
      <c r="B114" s="3">
        <v>2300067718</v>
      </c>
      <c r="C114" s="17"/>
    </row>
    <row r="115" spans="1:3">
      <c r="A115" s="2" t="s">
        <v>367</v>
      </c>
      <c r="B115" s="3">
        <v>2300067725</v>
      </c>
      <c r="C115" s="17"/>
    </row>
    <row r="116" spans="1:3">
      <c r="A116" s="2" t="s">
        <v>368</v>
      </c>
      <c r="B116" s="3">
        <v>2300017412</v>
      </c>
      <c r="C116" s="17"/>
    </row>
    <row r="117" spans="1:3">
      <c r="A117" s="2" t="s">
        <v>369</v>
      </c>
      <c r="B117" s="3">
        <v>2300067728</v>
      </c>
      <c r="C117" s="17"/>
    </row>
    <row r="118" spans="1:3">
      <c r="A118" s="2" t="s">
        <v>370</v>
      </c>
      <c r="B118" s="3">
        <v>2300067711</v>
      </c>
      <c r="C118" s="17"/>
    </row>
    <row r="119" spans="1:3">
      <c r="A119" s="2" t="s">
        <v>371</v>
      </c>
      <c r="B119" s="3">
        <v>2300017843</v>
      </c>
      <c r="C119" s="17"/>
    </row>
    <row r="120" spans="1:3">
      <c r="A120" s="2" t="s">
        <v>372</v>
      </c>
      <c r="B120" s="3">
        <v>2300017744</v>
      </c>
      <c r="C120" s="17"/>
    </row>
    <row r="121" spans="1:3">
      <c r="A121" s="2" t="s">
        <v>373</v>
      </c>
      <c r="B121" s="3">
        <v>2300017405</v>
      </c>
      <c r="C121" s="17"/>
    </row>
    <row r="122" spans="1:3">
      <c r="A122" s="2" t="s">
        <v>374</v>
      </c>
      <c r="B122" s="3">
        <v>2300017751</v>
      </c>
      <c r="C122" s="17"/>
    </row>
    <row r="123" spans="1:3">
      <c r="A123" s="2" t="s">
        <v>375</v>
      </c>
      <c r="B123" s="3">
        <v>2300017410</v>
      </c>
      <c r="C123" s="17"/>
    </row>
    <row r="124" spans="1:3">
      <c r="A124" s="2" t="s">
        <v>376</v>
      </c>
      <c r="B124" s="3">
        <v>2200017760</v>
      </c>
      <c r="C124" s="17"/>
    </row>
    <row r="125" spans="1:3">
      <c r="A125" s="2" t="s">
        <v>377</v>
      </c>
      <c r="B125" s="3">
        <v>2300017811</v>
      </c>
      <c r="C125" s="17"/>
    </row>
    <row r="126" spans="1:3">
      <c r="A126" s="2" t="s">
        <v>378</v>
      </c>
      <c r="B126" s="3">
        <v>2300017448</v>
      </c>
      <c r="C126" s="17"/>
    </row>
    <row r="127" spans="1:3">
      <c r="A127" s="2" t="s">
        <v>379</v>
      </c>
      <c r="B127" s="3">
        <v>2300017794</v>
      </c>
      <c r="C127" s="17"/>
    </row>
    <row r="128" spans="1:3">
      <c r="A128" s="2" t="s">
        <v>380</v>
      </c>
      <c r="B128" s="3">
        <v>2100017703</v>
      </c>
      <c r="C128" s="17"/>
    </row>
    <row r="129" spans="1:3">
      <c r="A129" s="2" t="s">
        <v>381</v>
      </c>
      <c r="B129" s="3">
        <v>2300017471</v>
      </c>
      <c r="C129" s="17"/>
    </row>
    <row r="130" spans="1:3">
      <c r="A130" s="2" t="s">
        <v>382</v>
      </c>
      <c r="B130" s="3">
        <v>2300017467</v>
      </c>
      <c r="C130" s="17"/>
    </row>
    <row r="131" spans="1:3">
      <c r="A131" s="2" t="s">
        <v>383</v>
      </c>
      <c r="B131" s="3">
        <v>2300017780</v>
      </c>
      <c r="C131" s="17"/>
    </row>
    <row r="132" spans="1:3">
      <c r="A132" s="2" t="s">
        <v>384</v>
      </c>
      <c r="B132" s="3">
        <v>2300017461</v>
      </c>
      <c r="C132" s="17"/>
    </row>
    <row r="133" spans="1:3">
      <c r="A133" s="2" t="s">
        <v>385</v>
      </c>
      <c r="B133" s="3">
        <v>2300017712</v>
      </c>
      <c r="C133" s="18">
        <v>4.5</v>
      </c>
    </row>
    <row r="134" spans="1:3">
      <c r="A134" s="2" t="s">
        <v>386</v>
      </c>
      <c r="B134" s="3">
        <v>2300017789</v>
      </c>
      <c r="C134" s="17"/>
    </row>
    <row r="135" spans="1:3">
      <c r="A135" s="2" t="s">
        <v>387</v>
      </c>
      <c r="B135" s="3">
        <v>2200017714</v>
      </c>
      <c r="C135" s="17"/>
    </row>
    <row r="136" spans="1:3">
      <c r="A136" s="2" t="s">
        <v>388</v>
      </c>
      <c r="B136" s="3">
        <v>2300017810</v>
      </c>
      <c r="C136" s="17"/>
    </row>
    <row r="137" spans="1:3">
      <c r="A137" s="2" t="s">
        <v>389</v>
      </c>
      <c r="B137" s="3">
        <v>2300017806</v>
      </c>
      <c r="C137" s="17"/>
    </row>
    <row r="138" spans="1:3">
      <c r="A138" s="2" t="s">
        <v>390</v>
      </c>
      <c r="B138" s="3">
        <v>2300017750</v>
      </c>
      <c r="C138" s="17"/>
    </row>
    <row r="139" spans="1:3">
      <c r="A139" s="2" t="s">
        <v>391</v>
      </c>
      <c r="B139" s="3">
        <v>2300017777</v>
      </c>
      <c r="C139" s="17"/>
    </row>
    <row r="140" spans="1:3">
      <c r="A140" s="2" t="s">
        <v>392</v>
      </c>
      <c r="B140" s="3">
        <v>2300017798</v>
      </c>
      <c r="C140" s="17"/>
    </row>
    <row r="141" spans="1:3">
      <c r="A141" s="2" t="s">
        <v>393</v>
      </c>
      <c r="B141" s="3">
        <v>2300017733</v>
      </c>
      <c r="C141" s="17"/>
    </row>
    <row r="142" spans="1:3">
      <c r="A142" s="2" t="s">
        <v>394</v>
      </c>
      <c r="B142" s="3">
        <v>2300017757</v>
      </c>
      <c r="C142" s="17"/>
    </row>
    <row r="143" spans="1:3">
      <c r="A143" s="2" t="s">
        <v>395</v>
      </c>
      <c r="B143" s="3">
        <v>2300017804</v>
      </c>
      <c r="C143" s="17"/>
    </row>
    <row r="144" spans="1:3">
      <c r="A144" s="2" t="s">
        <v>396</v>
      </c>
      <c r="B144" s="3">
        <v>2300017446</v>
      </c>
      <c r="C144" s="18">
        <v>0.5</v>
      </c>
    </row>
    <row r="145" spans="1:3">
      <c r="A145" s="2" t="s">
        <v>397</v>
      </c>
      <c r="B145" s="3">
        <v>2300017826</v>
      </c>
      <c r="C145" s="18">
        <v>2</v>
      </c>
    </row>
    <row r="146" spans="1:3">
      <c r="A146" s="2" t="s">
        <v>398</v>
      </c>
      <c r="B146" s="3">
        <v>2300017742</v>
      </c>
      <c r="C146" s="17"/>
    </row>
    <row r="147" spans="1:3">
      <c r="A147" s="2" t="s">
        <v>399</v>
      </c>
      <c r="B147" s="3">
        <v>2300017472</v>
      </c>
      <c r="C147" s="17"/>
    </row>
    <row r="148" spans="1:3">
      <c r="A148" s="2" t="s">
        <v>400</v>
      </c>
      <c r="B148" s="3">
        <v>2300017795</v>
      </c>
      <c r="C148" s="17"/>
    </row>
    <row r="149" spans="1:3">
      <c r="A149" s="2" t="s">
        <v>401</v>
      </c>
      <c r="B149" s="3">
        <v>2300017802</v>
      </c>
      <c r="C149" s="17"/>
    </row>
    <row r="150" spans="1:3">
      <c r="A150" s="2" t="s">
        <v>402</v>
      </c>
      <c r="B150" s="3">
        <v>2300017791</v>
      </c>
      <c r="C150" s="17"/>
    </row>
    <row r="151" spans="1:3">
      <c r="A151" s="2" t="s">
        <v>403</v>
      </c>
      <c r="B151" s="3">
        <v>2300017477</v>
      </c>
      <c r="C151" s="17"/>
    </row>
    <row r="152" spans="1:3">
      <c r="A152" s="2" t="s">
        <v>404</v>
      </c>
      <c r="B152" s="3">
        <v>2300017815</v>
      </c>
      <c r="C152" s="17"/>
    </row>
    <row r="153" spans="1:3">
      <c r="A153" s="2" t="s">
        <v>405</v>
      </c>
      <c r="B153" s="3">
        <v>2300017787</v>
      </c>
      <c r="C153" s="17"/>
    </row>
    <row r="154" spans="1:3">
      <c r="A154" s="2" t="s">
        <v>406</v>
      </c>
      <c r="B154" s="3">
        <v>2300017827</v>
      </c>
      <c r="C154" s="17"/>
    </row>
    <row r="155" spans="1:3">
      <c r="A155" s="2" t="s">
        <v>407</v>
      </c>
      <c r="B155" s="3">
        <v>2200017467</v>
      </c>
      <c r="C155" s="17"/>
    </row>
    <row r="156" spans="1:3">
      <c r="A156" s="2" t="s">
        <v>408</v>
      </c>
      <c r="B156" s="3">
        <v>2300017469</v>
      </c>
      <c r="C156" s="17"/>
    </row>
    <row r="157" spans="1:3">
      <c r="A157" s="2" t="s">
        <v>409</v>
      </c>
      <c r="B157" s="3">
        <v>2300017844</v>
      </c>
      <c r="C157" s="17"/>
    </row>
    <row r="158" spans="1:3">
      <c r="A158" s="2" t="s">
        <v>410</v>
      </c>
      <c r="B158" s="3">
        <v>2200017730</v>
      </c>
      <c r="C158" s="17"/>
    </row>
    <row r="159" spans="1:3">
      <c r="A159" s="2" t="s">
        <v>411</v>
      </c>
      <c r="B159" s="3">
        <v>2300017818</v>
      </c>
      <c r="C159" s="17"/>
    </row>
    <row r="160" spans="1:3">
      <c r="A160" s="2" t="s">
        <v>412</v>
      </c>
      <c r="B160" s="3">
        <v>2300017854</v>
      </c>
      <c r="C160" s="17"/>
    </row>
    <row r="161" spans="1:3">
      <c r="A161" s="2" t="s">
        <v>413</v>
      </c>
      <c r="B161" s="3">
        <v>2300017790</v>
      </c>
      <c r="C161" s="18">
        <v>5</v>
      </c>
    </row>
    <row r="162" spans="1:3">
      <c r="A162" s="2" t="s">
        <v>414</v>
      </c>
      <c r="B162" s="3">
        <v>2300017468</v>
      </c>
      <c r="C162" s="17"/>
    </row>
    <row r="163" spans="1:3">
      <c r="A163" s="2" t="s">
        <v>415</v>
      </c>
      <c r="B163" s="3">
        <v>2300017800</v>
      </c>
      <c r="C163" s="17"/>
    </row>
    <row r="164" spans="1:3">
      <c r="A164" s="2" t="s">
        <v>416</v>
      </c>
      <c r="B164" s="3">
        <v>2200017814</v>
      </c>
      <c r="C164" s="17"/>
    </row>
    <row r="165" spans="1:3">
      <c r="A165" s="2" t="s">
        <v>417</v>
      </c>
      <c r="B165" s="3">
        <v>2200067730</v>
      </c>
      <c r="C165" s="17"/>
    </row>
    <row r="166" spans="1:3">
      <c r="A166" s="2" t="s">
        <v>418</v>
      </c>
      <c r="B166" s="3">
        <v>2200067723</v>
      </c>
      <c r="C166" s="17"/>
    </row>
    <row r="167" spans="1:3">
      <c r="A167" s="2" t="s">
        <v>419</v>
      </c>
      <c r="B167" s="3">
        <v>2200067728</v>
      </c>
      <c r="C167" s="17"/>
    </row>
    <row r="168" spans="1:3">
      <c r="A168" s="2" t="s">
        <v>420</v>
      </c>
      <c r="B168" s="3">
        <v>2200067726</v>
      </c>
      <c r="C168" s="17"/>
    </row>
    <row r="169" spans="1:3">
      <c r="A169" s="2" t="s">
        <v>421</v>
      </c>
      <c r="B169" s="3">
        <v>2200067731</v>
      </c>
      <c r="C169" s="17"/>
    </row>
    <row r="170" spans="1:3">
      <c r="A170" s="2" t="s">
        <v>422</v>
      </c>
      <c r="B170" s="3">
        <v>2200067732</v>
      </c>
      <c r="C170" s="17"/>
    </row>
    <row r="171" spans="1:3">
      <c r="A171" s="2" t="s">
        <v>423</v>
      </c>
      <c r="B171" s="3">
        <v>2200067727</v>
      </c>
      <c r="C171" s="17"/>
    </row>
    <row r="172" spans="1:3">
      <c r="A172" s="2" t="s">
        <v>424</v>
      </c>
      <c r="B172" s="3">
        <v>2200067729</v>
      </c>
      <c r="C172" s="17"/>
    </row>
    <row r="173" spans="1:3">
      <c r="A173" s="2" t="s">
        <v>425</v>
      </c>
      <c r="B173" s="3">
        <v>2200017850</v>
      </c>
      <c r="C173" s="17"/>
    </row>
    <row r="174" spans="1:3">
      <c r="A174" s="2" t="s">
        <v>426</v>
      </c>
      <c r="B174" s="3">
        <v>2200067724</v>
      </c>
      <c r="C174" s="17"/>
    </row>
    <row r="175" spans="1:3">
      <c r="A175" s="2" t="s">
        <v>427</v>
      </c>
      <c r="B175" s="3">
        <v>2200067733</v>
      </c>
      <c r="C175" s="17"/>
    </row>
    <row r="176" spans="1:3">
      <c r="A176" s="2" t="s">
        <v>428</v>
      </c>
      <c r="B176" s="3">
        <v>2200067722</v>
      </c>
      <c r="C176" s="17"/>
    </row>
    <row r="177" spans="1:3">
      <c r="A177" s="2" t="s">
        <v>429</v>
      </c>
      <c r="B177" s="3">
        <v>2300017736</v>
      </c>
      <c r="C177" s="18">
        <v>6</v>
      </c>
    </row>
    <row r="178" spans="1:3">
      <c r="A178" s="2" t="s">
        <v>430</v>
      </c>
      <c r="B178" s="3">
        <v>2300017783</v>
      </c>
      <c r="C178" s="17"/>
    </row>
    <row r="179" spans="1:3">
      <c r="A179" s="2" t="s">
        <v>431</v>
      </c>
      <c r="B179" s="3">
        <v>2300017738</v>
      </c>
      <c r="C179" s="17"/>
    </row>
    <row r="180" spans="1:3">
      <c r="A180" s="2" t="s">
        <v>432</v>
      </c>
      <c r="B180" s="3">
        <v>2300017784</v>
      </c>
      <c r="C180" s="17"/>
    </row>
    <row r="181" spans="1:3">
      <c r="A181" s="2" t="s">
        <v>433</v>
      </c>
      <c r="B181" s="3">
        <v>2300017705</v>
      </c>
      <c r="C181" s="17"/>
    </row>
    <row r="182" spans="1:3">
      <c r="A182" s="2" t="s">
        <v>434</v>
      </c>
      <c r="B182" s="3">
        <v>2300017846</v>
      </c>
      <c r="C182" s="17"/>
    </row>
    <row r="183" spans="1:3">
      <c r="A183" s="2" t="s">
        <v>435</v>
      </c>
      <c r="B183" s="3">
        <v>2300017415</v>
      </c>
      <c r="C183" s="17"/>
    </row>
    <row r="184" spans="1:3">
      <c r="A184" s="2" t="s">
        <v>436</v>
      </c>
      <c r="B184" s="3">
        <v>2300017785</v>
      </c>
      <c r="C184" s="17"/>
    </row>
    <row r="185" spans="1:3">
      <c r="A185" s="2" t="s">
        <v>437</v>
      </c>
      <c r="B185" s="3">
        <v>2300017831</v>
      </c>
      <c r="C185" s="17"/>
    </row>
    <row r="186" spans="1:3">
      <c r="A186" s="2" t="s">
        <v>438</v>
      </c>
      <c r="B186" s="3">
        <v>2200067725</v>
      </c>
      <c r="C186" s="17"/>
    </row>
    <row r="187" spans="1:3">
      <c r="A187" s="2" t="s">
        <v>439</v>
      </c>
      <c r="B187" s="3">
        <v>2300017839</v>
      </c>
      <c r="C187" s="18">
        <v>4</v>
      </c>
    </row>
    <row r="188" spans="1:3">
      <c r="A188" s="2" t="s">
        <v>440</v>
      </c>
      <c r="B188" s="3">
        <v>2200017771</v>
      </c>
      <c r="C188" s="17"/>
    </row>
    <row r="189" spans="1:3">
      <c r="A189" s="2" t="s">
        <v>441</v>
      </c>
      <c r="B189" s="3">
        <v>2300067732</v>
      </c>
      <c r="C189" s="17"/>
    </row>
    <row r="190" spans="1:3">
      <c r="A190" s="2" t="s">
        <v>442</v>
      </c>
      <c r="B190" s="3">
        <v>2300017462</v>
      </c>
      <c r="C190" s="18">
        <v>2</v>
      </c>
    </row>
    <row r="191" spans="1:3">
      <c r="A191" s="2" t="s">
        <v>443</v>
      </c>
      <c r="B191" s="3">
        <v>2200017486</v>
      </c>
      <c r="C191" s="17"/>
    </row>
    <row r="192" spans="1:3">
      <c r="A192" s="2" t="s">
        <v>444</v>
      </c>
      <c r="B192" s="3">
        <v>2300017731</v>
      </c>
      <c r="C192" s="17"/>
    </row>
    <row r="193" spans="1:3">
      <c r="A193" s="2" t="s">
        <v>445</v>
      </c>
      <c r="B193" s="3">
        <v>2300017409</v>
      </c>
      <c r="C193" s="17"/>
    </row>
    <row r="194" spans="1:3">
      <c r="A194" s="2" t="s">
        <v>446</v>
      </c>
      <c r="B194" s="3">
        <v>2300017767</v>
      </c>
      <c r="C194" s="17"/>
    </row>
    <row r="195" spans="1:3">
      <c r="A195" s="2" t="s">
        <v>447</v>
      </c>
      <c r="B195" s="3">
        <v>2300017463</v>
      </c>
      <c r="C195" s="17"/>
    </row>
    <row r="196" spans="1:3">
      <c r="A196" s="2" t="s">
        <v>448</v>
      </c>
      <c r="B196" s="3">
        <v>2300067740</v>
      </c>
      <c r="C196" s="17"/>
    </row>
    <row r="197" spans="1:3">
      <c r="A197" s="2" t="s">
        <v>449</v>
      </c>
      <c r="B197" s="3">
        <v>2300017779</v>
      </c>
      <c r="C197" s="17"/>
    </row>
    <row r="198" spans="1:3">
      <c r="A198" s="2" t="s">
        <v>450</v>
      </c>
      <c r="B198" s="3">
        <v>2300017452</v>
      </c>
      <c r="C198" s="17"/>
    </row>
    <row r="199" spans="1:3">
      <c r="A199" s="2" t="s">
        <v>451</v>
      </c>
      <c r="B199" s="3">
        <v>2300067736</v>
      </c>
      <c r="C199" s="17"/>
    </row>
    <row r="200" spans="1:3">
      <c r="A200" s="2" t="s">
        <v>452</v>
      </c>
      <c r="B200" s="3">
        <v>2300067741</v>
      </c>
      <c r="C200" s="17"/>
    </row>
    <row r="201" spans="1:3">
      <c r="A201" s="2" t="s">
        <v>453</v>
      </c>
      <c r="B201" s="3">
        <v>2300067731</v>
      </c>
      <c r="C201" s="17"/>
    </row>
    <row r="202" spans="1:3">
      <c r="A202" s="2" t="s">
        <v>454</v>
      </c>
      <c r="B202" s="3">
        <v>2300067739</v>
      </c>
      <c r="C202" s="17"/>
    </row>
    <row r="203" spans="1:3">
      <c r="A203" s="2" t="s">
        <v>455</v>
      </c>
      <c r="B203" s="3">
        <v>2300067733</v>
      </c>
      <c r="C203" s="17"/>
    </row>
    <row r="204" spans="1:3">
      <c r="A204" s="2" t="s">
        <v>456</v>
      </c>
      <c r="B204" s="3">
        <v>2300067734</v>
      </c>
      <c r="C204" s="17"/>
    </row>
    <row r="205" spans="1:3">
      <c r="A205" s="2" t="s">
        <v>457</v>
      </c>
      <c r="B205" s="3">
        <v>2300067735</v>
      </c>
      <c r="C205" s="17"/>
    </row>
    <row r="206" spans="1:3">
      <c r="A206" s="2" t="s">
        <v>458</v>
      </c>
      <c r="B206" s="3">
        <v>2300067737</v>
      </c>
      <c r="C206" s="17"/>
    </row>
    <row r="207" spans="1:3">
      <c r="A207" s="2" t="s">
        <v>459</v>
      </c>
      <c r="B207" s="3">
        <v>2300067742</v>
      </c>
      <c r="C207" s="17"/>
    </row>
    <row r="208" spans="1:3">
      <c r="A208" s="2" t="s">
        <v>460</v>
      </c>
      <c r="B208" s="3">
        <v>2300017711</v>
      </c>
      <c r="C208" s="18">
        <v>4.5</v>
      </c>
    </row>
    <row r="209" spans="1:3">
      <c r="A209" s="2" t="s">
        <v>461</v>
      </c>
      <c r="B209" s="3">
        <v>2300017834</v>
      </c>
      <c r="C209" s="17"/>
    </row>
    <row r="210" spans="1:3">
      <c r="A210" s="2" t="s">
        <v>462</v>
      </c>
      <c r="B210" s="3">
        <v>2300017735</v>
      </c>
      <c r="C210" s="17"/>
    </row>
    <row r="211" spans="1:3">
      <c r="A211" s="2" t="s">
        <v>463</v>
      </c>
      <c r="B211" s="3">
        <v>2300017475</v>
      </c>
      <c r="C211" s="18">
        <v>5</v>
      </c>
    </row>
    <row r="212" spans="1:3">
      <c r="A212" s="2" t="s">
        <v>464</v>
      </c>
      <c r="B212" s="3">
        <v>2300017816</v>
      </c>
      <c r="C212" s="17"/>
    </row>
    <row r="213" spans="1:3">
      <c r="A213" s="2" t="s">
        <v>465</v>
      </c>
      <c r="B213" s="3">
        <v>2300017754</v>
      </c>
      <c r="C213" s="17"/>
    </row>
    <row r="214" spans="1:3">
      <c r="A214" s="2" t="s">
        <v>466</v>
      </c>
      <c r="B214" s="3">
        <v>2300017850</v>
      </c>
      <c r="C214" s="17"/>
    </row>
    <row r="215" spans="1:3">
      <c r="A215" s="2" t="s">
        <v>467</v>
      </c>
      <c r="B215" s="3">
        <v>2300017788</v>
      </c>
      <c r="C215" s="18">
        <v>2</v>
      </c>
    </row>
    <row r="216" spans="1:3">
      <c r="A216" s="2" t="s">
        <v>468</v>
      </c>
      <c r="B216" s="3">
        <v>2300017451</v>
      </c>
      <c r="C216" s="18">
        <v>1.5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9"/>
  <sheetViews>
    <sheetView workbookViewId="0">
      <selection activeCell="A1" sqref="A1:B6"/>
    </sheetView>
  </sheetViews>
  <sheetFormatPr defaultColWidth="8.72727272727273" defaultRowHeight="13" outlineLevelCol="4"/>
  <sheetData>
    <row r="1" spans="1:3">
      <c r="A1" s="1" t="s">
        <v>251</v>
      </c>
      <c r="B1" s="1" t="s">
        <v>252</v>
      </c>
      <c r="C1" s="1" t="s">
        <v>253</v>
      </c>
    </row>
    <row r="2" spans="1:3">
      <c r="A2" s="2" t="s">
        <v>254</v>
      </c>
      <c r="B2" s="3">
        <v>2200017462</v>
      </c>
      <c r="C2" s="17"/>
    </row>
    <row r="3" spans="1:3">
      <c r="A3" s="2" t="s">
        <v>255</v>
      </c>
      <c r="B3" s="3">
        <v>2300017419</v>
      </c>
      <c r="C3" s="17"/>
    </row>
    <row r="4" spans="1:3">
      <c r="A4" s="2" t="s">
        <v>256</v>
      </c>
      <c r="B4" s="3">
        <v>2300017793</v>
      </c>
      <c r="C4" s="17"/>
    </row>
    <row r="5" spans="1:3">
      <c r="A5" s="2" t="s">
        <v>257</v>
      </c>
      <c r="B5" s="3">
        <v>2300017803</v>
      </c>
      <c r="C5" s="17"/>
    </row>
    <row r="6" spans="1:3">
      <c r="A6" s="2" t="s">
        <v>258</v>
      </c>
      <c r="B6" s="3">
        <v>2300017721</v>
      </c>
      <c r="C6" s="17"/>
    </row>
    <row r="7" spans="1:3">
      <c r="A7" s="2" t="s">
        <v>259</v>
      </c>
      <c r="B7" s="3">
        <v>2300017821</v>
      </c>
      <c r="C7" s="17"/>
    </row>
    <row r="8" spans="1:3">
      <c r="A8" s="2" t="s">
        <v>260</v>
      </c>
      <c r="B8" s="3">
        <v>2200017835</v>
      </c>
      <c r="C8" s="17"/>
    </row>
    <row r="9" spans="1:3">
      <c r="A9" s="2" t="s">
        <v>261</v>
      </c>
      <c r="B9" s="3">
        <v>2300017813</v>
      </c>
      <c r="C9" s="17"/>
    </row>
    <row r="10" spans="1:3">
      <c r="A10" s="2" t="s">
        <v>262</v>
      </c>
      <c r="B10" s="3">
        <v>2300017766</v>
      </c>
      <c r="C10" s="17"/>
    </row>
    <row r="11" spans="1:3">
      <c r="A11" s="2" t="s">
        <v>263</v>
      </c>
      <c r="B11" s="3">
        <v>2200017454</v>
      </c>
      <c r="C11" s="17"/>
    </row>
    <row r="12" spans="1:3">
      <c r="A12" s="2" t="s">
        <v>264</v>
      </c>
      <c r="B12" s="3">
        <v>2300017723</v>
      </c>
      <c r="C12" s="17"/>
    </row>
    <row r="13" spans="1:3">
      <c r="A13" s="2" t="s">
        <v>265</v>
      </c>
      <c r="B13" s="3">
        <v>2300017730</v>
      </c>
      <c r="C13" s="17"/>
    </row>
    <row r="14" spans="1:3">
      <c r="A14" s="2" t="s">
        <v>266</v>
      </c>
      <c r="B14" s="3">
        <v>2300017709</v>
      </c>
      <c r="C14" s="17"/>
    </row>
    <row r="15" spans="1:3">
      <c r="A15" s="2" t="s">
        <v>267</v>
      </c>
      <c r="B15" s="3">
        <v>2300017414</v>
      </c>
      <c r="C15" s="17"/>
    </row>
    <row r="16" spans="1:3">
      <c r="A16" s="2" t="s">
        <v>268</v>
      </c>
      <c r="B16" s="3">
        <v>2300017401</v>
      </c>
      <c r="C16" s="17"/>
    </row>
    <row r="17" spans="1:3">
      <c r="A17" s="2" t="s">
        <v>269</v>
      </c>
      <c r="B17" s="3">
        <v>2200017827</v>
      </c>
      <c r="C17" s="17"/>
    </row>
    <row r="18" spans="1:3">
      <c r="A18" s="2" t="s">
        <v>270</v>
      </c>
      <c r="B18" s="3">
        <v>2300017817</v>
      </c>
      <c r="C18" s="17"/>
    </row>
    <row r="19" spans="1:3">
      <c r="A19" s="2" t="s">
        <v>271</v>
      </c>
      <c r="B19" s="3">
        <v>2200017840</v>
      </c>
      <c r="C19" s="17"/>
    </row>
    <row r="20" spans="1:3">
      <c r="A20" s="2" t="s">
        <v>272</v>
      </c>
      <c r="B20" s="3">
        <v>2300017417</v>
      </c>
      <c r="C20" s="17"/>
    </row>
    <row r="21" spans="1:3">
      <c r="A21" s="2" t="s">
        <v>273</v>
      </c>
      <c r="B21" s="3">
        <v>2200016813</v>
      </c>
      <c r="C21" s="17"/>
    </row>
    <row r="22" spans="1:3">
      <c r="A22" s="2" t="s">
        <v>274</v>
      </c>
      <c r="B22" s="3">
        <v>2300017768</v>
      </c>
      <c r="C22" s="17"/>
    </row>
    <row r="23" spans="1:3">
      <c r="A23" s="2" t="s">
        <v>275</v>
      </c>
      <c r="B23" s="3">
        <v>2200017410</v>
      </c>
      <c r="C23" s="17"/>
    </row>
    <row r="24" spans="1:3">
      <c r="A24" s="2" t="s">
        <v>276</v>
      </c>
      <c r="B24" s="3">
        <v>2300017830</v>
      </c>
      <c r="C24" s="17"/>
    </row>
    <row r="25" spans="1:3">
      <c r="A25" s="2" t="s">
        <v>277</v>
      </c>
      <c r="B25" s="3">
        <v>2200017704</v>
      </c>
      <c r="C25" s="17"/>
    </row>
    <row r="26" spans="1:3">
      <c r="A26" s="2" t="s">
        <v>278</v>
      </c>
      <c r="B26" s="3">
        <v>2300017748</v>
      </c>
      <c r="C26" s="17"/>
    </row>
    <row r="27" spans="1:3">
      <c r="A27" s="2" t="s">
        <v>279</v>
      </c>
      <c r="B27" s="3">
        <v>2300017774</v>
      </c>
      <c r="C27" s="17"/>
    </row>
    <row r="28" spans="1:3">
      <c r="A28" s="2" t="s">
        <v>280</v>
      </c>
      <c r="B28" s="3">
        <v>2300017402</v>
      </c>
      <c r="C28" s="17"/>
    </row>
    <row r="29" spans="1:3">
      <c r="A29" s="2" t="s">
        <v>281</v>
      </c>
      <c r="B29" s="3">
        <v>2300017706</v>
      </c>
      <c r="C29" s="17"/>
    </row>
    <row r="30" spans="1:3">
      <c r="A30" s="2" t="s">
        <v>282</v>
      </c>
      <c r="B30" s="3">
        <v>2300017832</v>
      </c>
      <c r="C30" s="17"/>
    </row>
    <row r="31" spans="1:3">
      <c r="A31" s="2" t="s">
        <v>283</v>
      </c>
      <c r="B31" s="3">
        <v>2300017734</v>
      </c>
      <c r="C31" s="17"/>
    </row>
    <row r="32" spans="1:3">
      <c r="A32" s="2" t="s">
        <v>284</v>
      </c>
      <c r="B32" s="3">
        <v>2300017717</v>
      </c>
      <c r="C32" s="17"/>
    </row>
    <row r="33" spans="1:3">
      <c r="A33" s="2" t="s">
        <v>285</v>
      </c>
      <c r="B33" s="3">
        <v>2300017741</v>
      </c>
      <c r="C33" s="17"/>
    </row>
    <row r="34" spans="1:3">
      <c r="A34" s="2" t="s">
        <v>286</v>
      </c>
      <c r="B34" s="3">
        <v>2300017781</v>
      </c>
      <c r="C34" s="17"/>
    </row>
    <row r="35" spans="1:3">
      <c r="A35" s="2" t="s">
        <v>287</v>
      </c>
      <c r="B35" s="3">
        <v>2300017425</v>
      </c>
      <c r="C35" s="17"/>
    </row>
    <row r="36" spans="1:3">
      <c r="A36" s="2" t="s">
        <v>288</v>
      </c>
      <c r="B36" s="3">
        <v>2300017796</v>
      </c>
      <c r="C36" s="17"/>
    </row>
    <row r="37" spans="1:3">
      <c r="A37" s="2" t="s">
        <v>289</v>
      </c>
      <c r="B37" s="3">
        <v>2300017835</v>
      </c>
      <c r="C37" s="17"/>
    </row>
    <row r="38" spans="1:3">
      <c r="A38" s="2" t="s">
        <v>290</v>
      </c>
      <c r="B38" s="3">
        <v>2300017749</v>
      </c>
      <c r="C38" s="17"/>
    </row>
    <row r="39" spans="1:3">
      <c r="A39" s="2" t="s">
        <v>291</v>
      </c>
      <c r="B39" s="3">
        <v>2300017456</v>
      </c>
      <c r="C39" s="17"/>
    </row>
    <row r="40" spans="1:3">
      <c r="A40" s="2" t="s">
        <v>292</v>
      </c>
      <c r="B40" s="3">
        <v>2200017473</v>
      </c>
      <c r="C40" s="17"/>
    </row>
    <row r="41" spans="1:3">
      <c r="A41" s="2" t="s">
        <v>293</v>
      </c>
      <c r="B41" s="3">
        <v>2300017762</v>
      </c>
      <c r="C41" s="17"/>
    </row>
    <row r="42" spans="1:3">
      <c r="A42" s="2" t="s">
        <v>294</v>
      </c>
      <c r="B42" s="3">
        <v>2300017718</v>
      </c>
      <c r="C42" s="17"/>
    </row>
    <row r="43" spans="1:3">
      <c r="A43" s="2" t="s">
        <v>295</v>
      </c>
      <c r="B43" s="3">
        <v>2300017752</v>
      </c>
      <c r="C43" s="17"/>
    </row>
    <row r="44" spans="1:3">
      <c r="A44" s="2" t="s">
        <v>296</v>
      </c>
      <c r="B44" s="3">
        <v>2200067719</v>
      </c>
      <c r="C44" s="17"/>
    </row>
    <row r="45" spans="1:3">
      <c r="A45" s="2" t="s">
        <v>297</v>
      </c>
      <c r="B45" s="3">
        <v>2200017732</v>
      </c>
      <c r="C45" s="17"/>
    </row>
    <row r="46" spans="1:3">
      <c r="A46" s="2" t="s">
        <v>298</v>
      </c>
      <c r="B46" s="3">
        <v>2200017823</v>
      </c>
      <c r="C46" s="17"/>
    </row>
    <row r="47" spans="1:3">
      <c r="A47" s="2" t="s">
        <v>299</v>
      </c>
      <c r="B47" s="3">
        <v>2200017458</v>
      </c>
      <c r="C47" s="17"/>
    </row>
    <row r="48" spans="1:3">
      <c r="A48" s="2" t="s">
        <v>300</v>
      </c>
      <c r="B48" s="3">
        <v>2300017466</v>
      </c>
      <c r="C48" s="17"/>
    </row>
    <row r="49" spans="1:3">
      <c r="A49" s="2" t="s">
        <v>301</v>
      </c>
      <c r="B49" s="3">
        <v>2300017713</v>
      </c>
      <c r="C49" s="17"/>
    </row>
    <row r="50" spans="1:3">
      <c r="A50" s="2" t="s">
        <v>302</v>
      </c>
      <c r="B50" s="3">
        <v>1900017748</v>
      </c>
      <c r="C50" s="17"/>
    </row>
    <row r="51" spans="1:3">
      <c r="A51" s="2" t="s">
        <v>303</v>
      </c>
      <c r="B51" s="3">
        <v>2300017703</v>
      </c>
      <c r="C51" s="17"/>
    </row>
    <row r="52" spans="1:3">
      <c r="A52" s="2" t="s">
        <v>304</v>
      </c>
      <c r="B52" s="3">
        <v>2200067702</v>
      </c>
      <c r="C52" s="17"/>
    </row>
    <row r="53" spans="1:3">
      <c r="A53" s="2" t="s">
        <v>305</v>
      </c>
      <c r="B53" s="3">
        <v>2300017478</v>
      </c>
      <c r="C53" s="17"/>
    </row>
    <row r="54" spans="1:3">
      <c r="A54" s="2" t="s">
        <v>306</v>
      </c>
      <c r="B54" s="3">
        <v>2300017727</v>
      </c>
      <c r="C54" s="17"/>
    </row>
    <row r="55" spans="1:3">
      <c r="A55" s="2" t="s">
        <v>307</v>
      </c>
      <c r="B55" s="3">
        <v>2300017758</v>
      </c>
      <c r="C55" s="17"/>
    </row>
    <row r="56" spans="1:3">
      <c r="A56" s="2" t="s">
        <v>308</v>
      </c>
      <c r="B56" s="3">
        <v>2300017719</v>
      </c>
      <c r="C56" s="17"/>
    </row>
    <row r="57" spans="1:3">
      <c r="A57" s="2" t="s">
        <v>309</v>
      </c>
      <c r="B57" s="3">
        <v>2200017801</v>
      </c>
      <c r="C57" s="17"/>
    </row>
    <row r="58" spans="1:3">
      <c r="A58" s="2" t="s">
        <v>310</v>
      </c>
      <c r="B58" s="3">
        <v>2300017473</v>
      </c>
      <c r="C58" s="18">
        <v>2</v>
      </c>
    </row>
    <row r="59" spans="1:3">
      <c r="A59" s="2" t="s">
        <v>311</v>
      </c>
      <c r="B59" s="3">
        <v>2200017407</v>
      </c>
      <c r="C59" s="17"/>
    </row>
    <row r="60" spans="1:3">
      <c r="A60" s="2" t="s">
        <v>312</v>
      </c>
      <c r="B60" s="3">
        <v>2200017471</v>
      </c>
      <c r="C60" s="17"/>
    </row>
    <row r="61" spans="1:3">
      <c r="A61" s="2" t="s">
        <v>313</v>
      </c>
      <c r="B61" s="3">
        <v>2200017461</v>
      </c>
      <c r="C61" s="17"/>
    </row>
    <row r="62" spans="1:3">
      <c r="A62" s="2" t="s">
        <v>314</v>
      </c>
      <c r="B62" s="3">
        <v>2300017739</v>
      </c>
      <c r="C62" s="17"/>
    </row>
    <row r="63" spans="1:3">
      <c r="A63" s="2" t="s">
        <v>315</v>
      </c>
      <c r="B63" s="3">
        <v>2300017480</v>
      </c>
      <c r="C63" s="17"/>
    </row>
    <row r="64" spans="1:3">
      <c r="A64" s="2" t="s">
        <v>316</v>
      </c>
      <c r="B64" s="3">
        <v>2200017800</v>
      </c>
      <c r="C64" s="17"/>
    </row>
    <row r="65" spans="1:3">
      <c r="A65" s="2" t="s">
        <v>317</v>
      </c>
      <c r="B65" s="3">
        <v>2000017756</v>
      </c>
      <c r="C65" s="17"/>
    </row>
    <row r="66" spans="1:3">
      <c r="A66" s="2" t="s">
        <v>318</v>
      </c>
      <c r="B66" s="3">
        <v>2300017702</v>
      </c>
      <c r="C66" s="17"/>
    </row>
    <row r="67" spans="1:3">
      <c r="A67" s="2" t="s">
        <v>319</v>
      </c>
      <c r="B67" s="3">
        <v>2300017428</v>
      </c>
      <c r="C67" s="17"/>
    </row>
    <row r="68" spans="1:3">
      <c r="A68" s="2" t="s">
        <v>320</v>
      </c>
      <c r="B68" s="3">
        <v>2300017805</v>
      </c>
      <c r="C68" s="17"/>
    </row>
    <row r="69" spans="1:3">
      <c r="A69" s="2" t="s">
        <v>321</v>
      </c>
      <c r="B69" s="3">
        <v>2200017797</v>
      </c>
      <c r="C69" s="17"/>
    </row>
    <row r="70" spans="1:3">
      <c r="A70" s="2" t="s">
        <v>322</v>
      </c>
      <c r="B70" s="3">
        <v>2200017707</v>
      </c>
      <c r="C70" s="17"/>
    </row>
    <row r="71" spans="1:3">
      <c r="A71" s="2" t="s">
        <v>323</v>
      </c>
      <c r="B71" s="3">
        <v>2300017411</v>
      </c>
      <c r="C71" s="17"/>
    </row>
    <row r="72" spans="1:3">
      <c r="A72" s="2" t="s">
        <v>324</v>
      </c>
      <c r="B72" s="3">
        <v>2200017729</v>
      </c>
      <c r="C72" s="17"/>
    </row>
    <row r="73" spans="1:3">
      <c r="A73" s="2" t="s">
        <v>325</v>
      </c>
      <c r="B73" s="3">
        <v>2300017444</v>
      </c>
      <c r="C73" s="17"/>
    </row>
    <row r="74" spans="1:3">
      <c r="A74" s="2" t="s">
        <v>326</v>
      </c>
      <c r="B74" s="3">
        <v>2300017701</v>
      </c>
      <c r="C74" s="17"/>
    </row>
    <row r="75" spans="1:3">
      <c r="A75" s="2" t="s">
        <v>327</v>
      </c>
      <c r="B75" s="3">
        <v>2300017729</v>
      </c>
      <c r="C75" s="17"/>
    </row>
    <row r="76" spans="1:3">
      <c r="A76" s="2" t="s">
        <v>328</v>
      </c>
      <c r="B76" s="3">
        <v>2300017732</v>
      </c>
      <c r="C76" s="17"/>
    </row>
    <row r="77" spans="1:3">
      <c r="A77" s="2" t="s">
        <v>329</v>
      </c>
      <c r="B77" s="3">
        <v>2300017725</v>
      </c>
      <c r="C77" s="17"/>
    </row>
    <row r="78" spans="1:3">
      <c r="A78" s="2" t="s">
        <v>330</v>
      </c>
      <c r="B78" s="3">
        <v>2300017746</v>
      </c>
      <c r="C78" s="17"/>
    </row>
    <row r="79" spans="1:3">
      <c r="A79" s="2" t="s">
        <v>331</v>
      </c>
      <c r="B79" s="3">
        <v>2300017840</v>
      </c>
      <c r="C79" s="17"/>
    </row>
    <row r="80" spans="1:3">
      <c r="A80" s="2" t="s">
        <v>332</v>
      </c>
      <c r="B80" s="3">
        <v>2300017426</v>
      </c>
      <c r="C80" s="17"/>
    </row>
    <row r="81" spans="1:3">
      <c r="A81" s="2" t="s">
        <v>333</v>
      </c>
      <c r="B81" s="3">
        <v>2300017445</v>
      </c>
      <c r="C81" s="17"/>
    </row>
    <row r="82" spans="1:3">
      <c r="A82" s="2" t="s">
        <v>334</v>
      </c>
      <c r="B82" s="3">
        <v>2300017422</v>
      </c>
      <c r="C82" s="17"/>
    </row>
    <row r="83" spans="1:3">
      <c r="A83" s="2" t="s">
        <v>335</v>
      </c>
      <c r="B83" s="3">
        <v>2300017761</v>
      </c>
      <c r="C83" s="17"/>
    </row>
    <row r="84" spans="1:3">
      <c r="A84" s="2" t="s">
        <v>336</v>
      </c>
      <c r="B84" s="3">
        <v>2300017429</v>
      </c>
      <c r="C84" s="17"/>
    </row>
    <row r="85" spans="1:3">
      <c r="A85" s="2" t="s">
        <v>337</v>
      </c>
      <c r="B85" s="3">
        <v>2300067720</v>
      </c>
      <c r="C85" s="17"/>
    </row>
    <row r="86" spans="1:3">
      <c r="A86" s="2" t="s">
        <v>338</v>
      </c>
      <c r="B86" s="3">
        <v>2300067710</v>
      </c>
      <c r="C86" s="17"/>
    </row>
    <row r="87" spans="1:3">
      <c r="A87" s="2" t="s">
        <v>339</v>
      </c>
      <c r="B87" s="3">
        <v>2300017764</v>
      </c>
      <c r="C87" s="17"/>
    </row>
    <row r="88" spans="1:3">
      <c r="A88" s="2" t="s">
        <v>340</v>
      </c>
      <c r="B88" s="3">
        <v>2300067707</v>
      </c>
      <c r="C88" s="17"/>
    </row>
    <row r="89" spans="1:3">
      <c r="A89" s="2" t="s">
        <v>341</v>
      </c>
      <c r="B89" s="3">
        <v>2300017786</v>
      </c>
      <c r="C89" s="17"/>
    </row>
    <row r="90" spans="1:3">
      <c r="A90" s="2" t="s">
        <v>342</v>
      </c>
      <c r="B90" s="3">
        <v>2300067703</v>
      </c>
      <c r="C90" s="17"/>
    </row>
    <row r="91" spans="1:3">
      <c r="A91" s="2" t="s">
        <v>343</v>
      </c>
      <c r="B91" s="3">
        <v>2300067714</v>
      </c>
      <c r="C91" s="17"/>
    </row>
    <row r="92" spans="1:3">
      <c r="A92" s="2" t="s">
        <v>344</v>
      </c>
      <c r="B92" s="3">
        <v>2300067730</v>
      </c>
      <c r="C92" s="17"/>
    </row>
    <row r="93" spans="1:3">
      <c r="A93" s="2" t="s">
        <v>345</v>
      </c>
      <c r="B93" s="3">
        <v>2300017453</v>
      </c>
      <c r="C93" s="17"/>
    </row>
    <row r="94" spans="1:3">
      <c r="A94" s="2" t="s">
        <v>346</v>
      </c>
      <c r="B94" s="3">
        <v>2300067706</v>
      </c>
      <c r="C94" s="17"/>
    </row>
    <row r="95" spans="1:3">
      <c r="A95" s="2" t="s">
        <v>347</v>
      </c>
      <c r="B95" s="3">
        <v>2300067727</v>
      </c>
      <c r="C95" s="17"/>
    </row>
    <row r="96" spans="1:3">
      <c r="A96" s="2" t="s">
        <v>348</v>
      </c>
      <c r="B96" s="3">
        <v>2300067701</v>
      </c>
      <c r="C96" s="17"/>
    </row>
    <row r="97" spans="1:3">
      <c r="A97" s="2" t="s">
        <v>349</v>
      </c>
      <c r="B97" s="3">
        <v>2300067719</v>
      </c>
      <c r="C97" s="17"/>
    </row>
    <row r="98" spans="1:3">
      <c r="A98" s="2" t="s">
        <v>350</v>
      </c>
      <c r="B98" s="3">
        <v>2300067708</v>
      </c>
      <c r="C98" s="17"/>
    </row>
    <row r="99" spans="1:3">
      <c r="A99" s="2" t="s">
        <v>351</v>
      </c>
      <c r="B99" s="3">
        <v>2300067729</v>
      </c>
      <c r="C99" s="17"/>
    </row>
    <row r="100" spans="1:3">
      <c r="A100" s="2" t="s">
        <v>352</v>
      </c>
      <c r="B100" s="3">
        <v>2300067705</v>
      </c>
      <c r="C100" s="17"/>
    </row>
    <row r="101" spans="1:3">
      <c r="A101" s="2" t="s">
        <v>353</v>
      </c>
      <c r="B101" s="3">
        <v>2300067722</v>
      </c>
      <c r="C101" s="17"/>
    </row>
    <row r="102" spans="1:3">
      <c r="A102" s="2" t="s">
        <v>354</v>
      </c>
      <c r="B102" s="3">
        <v>2300067716</v>
      </c>
      <c r="C102" s="17"/>
    </row>
    <row r="103" spans="1:3">
      <c r="A103" s="2" t="s">
        <v>355</v>
      </c>
      <c r="B103" s="3">
        <v>2300067721</v>
      </c>
      <c r="C103" s="17"/>
    </row>
    <row r="104" spans="1:3">
      <c r="A104" s="2" t="s">
        <v>356</v>
      </c>
      <c r="B104" s="3">
        <v>2300067724</v>
      </c>
      <c r="C104" s="17"/>
    </row>
    <row r="105" spans="1:3">
      <c r="A105" s="2" t="s">
        <v>357</v>
      </c>
      <c r="B105" s="3">
        <v>2300067715</v>
      </c>
      <c r="C105" s="17"/>
    </row>
    <row r="106" spans="1:3">
      <c r="A106" s="2" t="s">
        <v>358</v>
      </c>
      <c r="B106" s="3">
        <v>2300067723</v>
      </c>
      <c r="C106" s="17"/>
    </row>
    <row r="107" spans="1:3">
      <c r="A107" s="2" t="s">
        <v>359</v>
      </c>
      <c r="B107" s="3">
        <v>2300067713</v>
      </c>
      <c r="C107" s="17"/>
    </row>
    <row r="108" spans="1:3">
      <c r="A108" s="2" t="s">
        <v>360</v>
      </c>
      <c r="B108" s="3">
        <v>2300067717</v>
      </c>
      <c r="C108" s="17"/>
    </row>
    <row r="109" spans="1:3">
      <c r="A109" s="2" t="s">
        <v>361</v>
      </c>
      <c r="B109" s="3">
        <v>2300067712</v>
      </c>
      <c r="C109" s="17"/>
    </row>
    <row r="110" spans="1:3">
      <c r="A110" s="2" t="s">
        <v>362</v>
      </c>
      <c r="B110" s="3">
        <v>2300067702</v>
      </c>
      <c r="C110" s="17"/>
    </row>
    <row r="111" spans="1:3">
      <c r="A111" s="2" t="s">
        <v>363</v>
      </c>
      <c r="B111" s="3">
        <v>2300067709</v>
      </c>
      <c r="C111" s="17"/>
    </row>
    <row r="112" spans="1:3">
      <c r="A112" s="2" t="s">
        <v>364</v>
      </c>
      <c r="B112" s="3">
        <v>2300067726</v>
      </c>
      <c r="C112" s="17"/>
    </row>
    <row r="113" spans="1:3">
      <c r="A113" s="2" t="s">
        <v>365</v>
      </c>
      <c r="B113" s="3">
        <v>2300067704</v>
      </c>
      <c r="C113" s="17"/>
    </row>
    <row r="114" spans="1:3">
      <c r="A114" s="2" t="s">
        <v>366</v>
      </c>
      <c r="B114" s="3">
        <v>2300067718</v>
      </c>
      <c r="C114" s="17"/>
    </row>
    <row r="115" spans="1:3">
      <c r="A115" s="2" t="s">
        <v>367</v>
      </c>
      <c r="B115" s="3">
        <v>2300067725</v>
      </c>
      <c r="C115" s="17"/>
    </row>
    <row r="116" spans="1:3">
      <c r="A116" s="2" t="s">
        <v>368</v>
      </c>
      <c r="B116" s="3">
        <v>2300017412</v>
      </c>
      <c r="C116" s="17"/>
    </row>
    <row r="117" spans="1:3">
      <c r="A117" s="2" t="s">
        <v>369</v>
      </c>
      <c r="B117" s="3">
        <v>2300067728</v>
      </c>
      <c r="C117" s="17"/>
    </row>
    <row r="118" spans="1:3">
      <c r="A118" s="2" t="s">
        <v>370</v>
      </c>
      <c r="B118" s="3">
        <v>2300067711</v>
      </c>
      <c r="C118" s="17"/>
    </row>
    <row r="119" spans="1:3">
      <c r="A119" s="2" t="s">
        <v>371</v>
      </c>
      <c r="B119" s="3">
        <v>2300017843</v>
      </c>
      <c r="C119" s="17"/>
    </row>
    <row r="120" spans="1:3">
      <c r="A120" s="2" t="s">
        <v>372</v>
      </c>
      <c r="B120" s="3">
        <v>2300017744</v>
      </c>
      <c r="C120" s="17"/>
    </row>
    <row r="121" spans="1:3">
      <c r="A121" s="2" t="s">
        <v>373</v>
      </c>
      <c r="B121" s="3">
        <v>2300017405</v>
      </c>
      <c r="C121" s="17"/>
    </row>
    <row r="122" spans="1:3">
      <c r="A122" s="2" t="s">
        <v>374</v>
      </c>
      <c r="B122" s="3">
        <v>2300017751</v>
      </c>
      <c r="C122" s="17"/>
    </row>
    <row r="123" spans="1:3">
      <c r="A123" s="2" t="s">
        <v>375</v>
      </c>
      <c r="B123" s="3">
        <v>2300017410</v>
      </c>
      <c r="C123" s="17"/>
    </row>
    <row r="124" spans="1:3">
      <c r="A124" s="2" t="s">
        <v>376</v>
      </c>
      <c r="B124" s="3">
        <v>2200017760</v>
      </c>
      <c r="C124" s="17"/>
    </row>
    <row r="125" spans="1:3">
      <c r="A125" s="2" t="s">
        <v>377</v>
      </c>
      <c r="B125" s="3">
        <v>2300017811</v>
      </c>
      <c r="C125" s="17"/>
    </row>
    <row r="126" spans="1:3">
      <c r="A126" s="2" t="s">
        <v>378</v>
      </c>
      <c r="B126" s="3">
        <v>2300017448</v>
      </c>
      <c r="C126" s="17"/>
    </row>
    <row r="127" spans="1:3">
      <c r="A127" s="2" t="s">
        <v>379</v>
      </c>
      <c r="B127" s="3">
        <v>2300017794</v>
      </c>
      <c r="C127" s="17"/>
    </row>
    <row r="128" spans="1:3">
      <c r="A128" s="2" t="s">
        <v>380</v>
      </c>
      <c r="B128" s="3">
        <v>2100017703</v>
      </c>
      <c r="C128" s="17"/>
    </row>
    <row r="129" spans="1:3">
      <c r="A129" s="2" t="s">
        <v>381</v>
      </c>
      <c r="B129" s="3">
        <v>2300017471</v>
      </c>
      <c r="C129" s="17"/>
    </row>
    <row r="130" spans="1:3">
      <c r="A130" s="2" t="s">
        <v>382</v>
      </c>
      <c r="B130" s="3">
        <v>2300017467</v>
      </c>
      <c r="C130" s="17"/>
    </row>
    <row r="131" spans="1:3">
      <c r="A131" s="2" t="s">
        <v>383</v>
      </c>
      <c r="B131" s="3">
        <v>2300017780</v>
      </c>
      <c r="C131" s="17"/>
    </row>
    <row r="132" spans="1:3">
      <c r="A132" s="2" t="s">
        <v>384</v>
      </c>
      <c r="B132" s="3">
        <v>2300017461</v>
      </c>
      <c r="C132" s="17"/>
    </row>
    <row r="133" spans="1:3">
      <c r="A133" s="2" t="s">
        <v>385</v>
      </c>
      <c r="B133" s="3">
        <v>2300017712</v>
      </c>
      <c r="C133" s="17"/>
    </row>
    <row r="134" spans="1:3">
      <c r="A134" s="2" t="s">
        <v>386</v>
      </c>
      <c r="B134" s="3">
        <v>2300017789</v>
      </c>
      <c r="C134" s="17"/>
    </row>
    <row r="135" spans="1:3">
      <c r="A135" s="2" t="s">
        <v>387</v>
      </c>
      <c r="B135" s="3">
        <v>2200017714</v>
      </c>
      <c r="C135" s="17"/>
    </row>
    <row r="136" spans="1:3">
      <c r="A136" s="2" t="s">
        <v>388</v>
      </c>
      <c r="B136" s="3">
        <v>2300017810</v>
      </c>
      <c r="C136" s="17"/>
    </row>
    <row r="137" spans="1:3">
      <c r="A137" s="2" t="s">
        <v>389</v>
      </c>
      <c r="B137" s="3">
        <v>2300017806</v>
      </c>
      <c r="C137" s="17"/>
    </row>
    <row r="138" spans="1:3">
      <c r="A138" s="2" t="s">
        <v>390</v>
      </c>
      <c r="B138" s="3">
        <v>2300017750</v>
      </c>
      <c r="C138" s="17"/>
    </row>
    <row r="139" spans="1:3">
      <c r="A139" s="2" t="s">
        <v>391</v>
      </c>
      <c r="B139" s="3">
        <v>2300017777</v>
      </c>
      <c r="C139" s="17"/>
    </row>
    <row r="140" spans="1:3">
      <c r="A140" s="2" t="s">
        <v>392</v>
      </c>
      <c r="B140" s="3">
        <v>2300017798</v>
      </c>
      <c r="C140" s="17"/>
    </row>
    <row r="141" spans="1:3">
      <c r="A141" s="2" t="s">
        <v>393</v>
      </c>
      <c r="B141" s="3">
        <v>2300017733</v>
      </c>
      <c r="C141" s="17"/>
    </row>
    <row r="142" spans="1:3">
      <c r="A142" s="2" t="s">
        <v>394</v>
      </c>
      <c r="B142" s="3">
        <v>2300017757</v>
      </c>
      <c r="C142" s="17"/>
    </row>
    <row r="143" spans="1:3">
      <c r="A143" s="2" t="s">
        <v>395</v>
      </c>
      <c r="B143" s="3">
        <v>2300017804</v>
      </c>
      <c r="C143" s="17"/>
    </row>
    <row r="144" spans="1:3">
      <c r="A144" s="2" t="s">
        <v>396</v>
      </c>
      <c r="B144" s="3">
        <v>2300017446</v>
      </c>
      <c r="C144" s="18">
        <v>1</v>
      </c>
    </row>
    <row r="145" spans="1:3">
      <c r="A145" s="2" t="s">
        <v>397</v>
      </c>
      <c r="B145" s="3">
        <v>2300017826</v>
      </c>
      <c r="C145" s="17"/>
    </row>
    <row r="146" spans="1:3">
      <c r="A146" s="2" t="s">
        <v>398</v>
      </c>
      <c r="B146" s="3">
        <v>2300017742</v>
      </c>
      <c r="C146" s="17"/>
    </row>
    <row r="147" spans="1:3">
      <c r="A147" s="2" t="s">
        <v>399</v>
      </c>
      <c r="B147" s="3">
        <v>2300017472</v>
      </c>
      <c r="C147" s="17"/>
    </row>
    <row r="148" spans="1:3">
      <c r="A148" s="2" t="s">
        <v>400</v>
      </c>
      <c r="B148" s="3">
        <v>2300017795</v>
      </c>
      <c r="C148" s="17"/>
    </row>
    <row r="149" spans="1:3">
      <c r="A149" s="2" t="s">
        <v>401</v>
      </c>
      <c r="B149" s="3">
        <v>2300017802</v>
      </c>
      <c r="C149" s="17"/>
    </row>
    <row r="150" spans="1:3">
      <c r="A150" s="2" t="s">
        <v>402</v>
      </c>
      <c r="B150" s="3">
        <v>2300017791</v>
      </c>
      <c r="C150" s="17"/>
    </row>
    <row r="151" spans="1:3">
      <c r="A151" s="2" t="s">
        <v>403</v>
      </c>
      <c r="B151" s="3">
        <v>2300017477</v>
      </c>
      <c r="C151" s="17"/>
    </row>
    <row r="152" spans="1:3">
      <c r="A152" s="2" t="s">
        <v>404</v>
      </c>
      <c r="B152" s="3">
        <v>2300017815</v>
      </c>
      <c r="C152" s="17"/>
    </row>
    <row r="153" spans="1:3">
      <c r="A153" s="2" t="s">
        <v>405</v>
      </c>
      <c r="B153" s="3">
        <v>2300017787</v>
      </c>
      <c r="C153" s="17"/>
    </row>
    <row r="154" spans="1:3">
      <c r="A154" s="2" t="s">
        <v>406</v>
      </c>
      <c r="B154" s="3">
        <v>2300017827</v>
      </c>
      <c r="C154" s="17"/>
    </row>
    <row r="155" spans="1:3">
      <c r="A155" s="2" t="s">
        <v>407</v>
      </c>
      <c r="B155" s="3">
        <v>2200017467</v>
      </c>
      <c r="C155" s="17"/>
    </row>
    <row r="156" spans="1:3">
      <c r="A156" s="2" t="s">
        <v>408</v>
      </c>
      <c r="B156" s="3">
        <v>2300017469</v>
      </c>
      <c r="C156" s="17"/>
    </row>
    <row r="157" spans="1:3">
      <c r="A157" s="2" t="s">
        <v>409</v>
      </c>
      <c r="B157" s="3">
        <v>2300017844</v>
      </c>
      <c r="C157" s="17"/>
    </row>
    <row r="158" spans="1:3">
      <c r="A158" s="2" t="s">
        <v>410</v>
      </c>
      <c r="B158" s="3">
        <v>2200017730</v>
      </c>
      <c r="C158" s="17"/>
    </row>
    <row r="159" spans="1:3">
      <c r="A159" s="2" t="s">
        <v>411</v>
      </c>
      <c r="B159" s="3">
        <v>2300017818</v>
      </c>
      <c r="C159" s="17"/>
    </row>
    <row r="160" spans="1:3">
      <c r="A160" s="2" t="s">
        <v>412</v>
      </c>
      <c r="B160" s="3">
        <v>2300017854</v>
      </c>
      <c r="C160" s="17"/>
    </row>
    <row r="161" spans="1:3">
      <c r="A161" s="2" t="s">
        <v>413</v>
      </c>
      <c r="B161" s="3">
        <v>2300017790</v>
      </c>
      <c r="C161" s="18">
        <v>1</v>
      </c>
    </row>
    <row r="162" spans="1:3">
      <c r="A162" s="2" t="s">
        <v>414</v>
      </c>
      <c r="B162" s="3">
        <v>2300017468</v>
      </c>
      <c r="C162" s="18">
        <v>2</v>
      </c>
    </row>
    <row r="163" spans="1:3">
      <c r="A163" s="2" t="s">
        <v>415</v>
      </c>
      <c r="B163" s="3">
        <v>2300017800</v>
      </c>
      <c r="C163" s="17"/>
    </row>
    <row r="164" spans="1:3">
      <c r="A164" s="2" t="s">
        <v>416</v>
      </c>
      <c r="B164" s="3">
        <v>2200017814</v>
      </c>
      <c r="C164" s="17"/>
    </row>
    <row r="165" spans="1:3">
      <c r="A165" s="2" t="s">
        <v>417</v>
      </c>
      <c r="B165" s="3">
        <v>2200067730</v>
      </c>
      <c r="C165" s="17"/>
    </row>
    <row r="166" spans="1:3">
      <c r="A166" s="2" t="s">
        <v>418</v>
      </c>
      <c r="B166" s="3">
        <v>2200067723</v>
      </c>
      <c r="C166" s="17"/>
    </row>
    <row r="167" spans="1:3">
      <c r="A167" s="2" t="s">
        <v>419</v>
      </c>
      <c r="B167" s="3">
        <v>2200067728</v>
      </c>
      <c r="C167" s="17"/>
    </row>
    <row r="168" spans="1:3">
      <c r="A168" s="2" t="s">
        <v>420</v>
      </c>
      <c r="B168" s="3">
        <v>2200067726</v>
      </c>
      <c r="C168" s="17"/>
    </row>
    <row r="169" spans="1:3">
      <c r="A169" s="2" t="s">
        <v>421</v>
      </c>
      <c r="B169" s="3">
        <v>2200067731</v>
      </c>
      <c r="C169" s="17"/>
    </row>
    <row r="170" spans="1:3">
      <c r="A170" s="2" t="s">
        <v>422</v>
      </c>
      <c r="B170" s="3">
        <v>2200067732</v>
      </c>
      <c r="C170" s="17"/>
    </row>
    <row r="171" spans="1:3">
      <c r="A171" s="2" t="s">
        <v>423</v>
      </c>
      <c r="B171" s="3">
        <v>2200067727</v>
      </c>
      <c r="C171" s="17"/>
    </row>
    <row r="172" spans="1:3">
      <c r="A172" s="2" t="s">
        <v>424</v>
      </c>
      <c r="B172" s="3">
        <v>2200067729</v>
      </c>
      <c r="C172" s="17"/>
    </row>
    <row r="173" spans="1:3">
      <c r="A173" s="2" t="s">
        <v>425</v>
      </c>
      <c r="B173" s="3">
        <v>2200017850</v>
      </c>
      <c r="C173" s="17"/>
    </row>
    <row r="174" spans="1:3">
      <c r="A174" s="2" t="s">
        <v>426</v>
      </c>
      <c r="B174" s="3">
        <v>2200067724</v>
      </c>
      <c r="C174" s="17"/>
    </row>
    <row r="175" spans="1:3">
      <c r="A175" s="2" t="s">
        <v>427</v>
      </c>
      <c r="B175" s="3">
        <v>2200067733</v>
      </c>
      <c r="C175" s="17"/>
    </row>
    <row r="176" spans="1:3">
      <c r="A176" s="2" t="s">
        <v>428</v>
      </c>
      <c r="B176" s="3">
        <v>2200067722</v>
      </c>
      <c r="C176" s="17"/>
    </row>
    <row r="177" spans="1:3">
      <c r="A177" s="2" t="s">
        <v>429</v>
      </c>
      <c r="B177" s="3">
        <v>2300017736</v>
      </c>
      <c r="C177" s="17"/>
    </row>
    <row r="178" spans="1:3">
      <c r="A178" s="2" t="s">
        <v>430</v>
      </c>
      <c r="B178" s="3">
        <v>2300017783</v>
      </c>
      <c r="C178" s="17"/>
    </row>
    <row r="179" spans="1:3">
      <c r="A179" s="2" t="s">
        <v>431</v>
      </c>
      <c r="B179" s="3">
        <v>2300017738</v>
      </c>
      <c r="C179" s="17"/>
    </row>
    <row r="180" spans="1:3">
      <c r="A180" s="2" t="s">
        <v>432</v>
      </c>
      <c r="B180" s="3">
        <v>2300017784</v>
      </c>
      <c r="C180" s="17"/>
    </row>
    <row r="181" spans="1:3">
      <c r="A181" s="2" t="s">
        <v>433</v>
      </c>
      <c r="B181" s="3">
        <v>2300017705</v>
      </c>
      <c r="C181" s="17"/>
    </row>
    <row r="182" spans="1:3">
      <c r="A182" s="2" t="s">
        <v>434</v>
      </c>
      <c r="B182" s="3">
        <v>2300017846</v>
      </c>
      <c r="C182" s="17"/>
    </row>
    <row r="183" spans="1:3">
      <c r="A183" s="2" t="s">
        <v>435</v>
      </c>
      <c r="B183" s="3">
        <v>2300017415</v>
      </c>
      <c r="C183" s="17"/>
    </row>
    <row r="184" spans="1:3">
      <c r="A184" s="2" t="s">
        <v>436</v>
      </c>
      <c r="B184" s="3">
        <v>2300017785</v>
      </c>
      <c r="C184" s="17"/>
    </row>
    <row r="185" spans="1:3">
      <c r="A185" s="2" t="s">
        <v>437</v>
      </c>
      <c r="B185" s="3">
        <v>2300017831</v>
      </c>
      <c r="C185" s="17"/>
    </row>
    <row r="186" spans="1:3">
      <c r="A186" s="2" t="s">
        <v>438</v>
      </c>
      <c r="B186" s="3">
        <v>2200067725</v>
      </c>
      <c r="C186" s="17"/>
    </row>
    <row r="187" spans="1:3">
      <c r="A187" s="2" t="s">
        <v>439</v>
      </c>
      <c r="B187" s="3">
        <v>2300017839</v>
      </c>
      <c r="C187" s="17"/>
    </row>
    <row r="188" spans="1:3">
      <c r="A188" s="2" t="s">
        <v>440</v>
      </c>
      <c r="B188" s="3">
        <v>2200017771</v>
      </c>
      <c r="C188" s="17"/>
    </row>
    <row r="189" spans="1:3">
      <c r="A189" s="2" t="s">
        <v>441</v>
      </c>
      <c r="B189" s="3">
        <v>2300067732</v>
      </c>
      <c r="C189" s="17"/>
    </row>
    <row r="190" spans="1:3">
      <c r="A190" s="2" t="s">
        <v>442</v>
      </c>
      <c r="B190" s="3">
        <v>2300017462</v>
      </c>
      <c r="C190" s="17"/>
    </row>
    <row r="191" spans="1:3">
      <c r="A191" s="2" t="s">
        <v>443</v>
      </c>
      <c r="B191" s="3">
        <v>2200017486</v>
      </c>
      <c r="C191" s="17"/>
    </row>
    <row r="192" spans="1:3">
      <c r="A192" s="2" t="s">
        <v>444</v>
      </c>
      <c r="B192" s="3">
        <v>2300017731</v>
      </c>
      <c r="C192" s="17"/>
    </row>
    <row r="193" spans="1:3">
      <c r="A193" s="2" t="s">
        <v>445</v>
      </c>
      <c r="B193" s="3">
        <v>2300017409</v>
      </c>
      <c r="C193" s="17"/>
    </row>
    <row r="194" spans="1:3">
      <c r="A194" s="2" t="s">
        <v>446</v>
      </c>
      <c r="B194" s="3">
        <v>2300017767</v>
      </c>
      <c r="C194" s="17"/>
    </row>
    <row r="195" spans="1:3">
      <c r="A195" s="2" t="s">
        <v>447</v>
      </c>
      <c r="B195" s="3">
        <v>2300017463</v>
      </c>
      <c r="C195" s="17"/>
    </row>
    <row r="196" spans="1:3">
      <c r="A196" s="2" t="s">
        <v>448</v>
      </c>
      <c r="B196" s="3">
        <v>2300067740</v>
      </c>
      <c r="C196" s="17"/>
    </row>
    <row r="197" spans="1:3">
      <c r="A197" s="2" t="s">
        <v>449</v>
      </c>
      <c r="B197" s="3">
        <v>2300017779</v>
      </c>
      <c r="C197" s="17"/>
    </row>
    <row r="198" spans="1:3">
      <c r="A198" s="2" t="s">
        <v>450</v>
      </c>
      <c r="B198" s="3">
        <v>2300017452</v>
      </c>
      <c r="C198" s="17"/>
    </row>
    <row r="199" spans="1:3">
      <c r="A199" s="2" t="s">
        <v>451</v>
      </c>
      <c r="B199" s="3">
        <v>2300067736</v>
      </c>
      <c r="C199" s="17"/>
    </row>
    <row r="200" spans="1:3">
      <c r="A200" s="2" t="s">
        <v>452</v>
      </c>
      <c r="B200" s="3">
        <v>2300067741</v>
      </c>
      <c r="C200" s="17"/>
    </row>
    <row r="201" spans="1:3">
      <c r="A201" s="2" t="s">
        <v>453</v>
      </c>
      <c r="B201" s="3">
        <v>2300067731</v>
      </c>
      <c r="C201" s="17"/>
    </row>
    <row r="202" spans="1:3">
      <c r="A202" s="2" t="s">
        <v>454</v>
      </c>
      <c r="B202" s="3">
        <v>2300067739</v>
      </c>
      <c r="C202" s="17"/>
    </row>
    <row r="203" spans="1:3">
      <c r="A203" s="2" t="s">
        <v>455</v>
      </c>
      <c r="B203" s="3">
        <v>2300067733</v>
      </c>
      <c r="C203" s="17"/>
    </row>
    <row r="204" spans="1:3">
      <c r="A204" s="2" t="s">
        <v>456</v>
      </c>
      <c r="B204" s="3">
        <v>2300067734</v>
      </c>
      <c r="C204" s="17"/>
    </row>
    <row r="205" spans="1:3">
      <c r="A205" s="2" t="s">
        <v>457</v>
      </c>
      <c r="B205" s="3">
        <v>2300067735</v>
      </c>
      <c r="C205" s="17"/>
    </row>
    <row r="206" spans="1:3">
      <c r="A206" s="2" t="s">
        <v>458</v>
      </c>
      <c r="B206" s="3">
        <v>2300067737</v>
      </c>
      <c r="C206" s="17"/>
    </row>
    <row r="207" spans="1:3">
      <c r="A207" s="2" t="s">
        <v>459</v>
      </c>
      <c r="B207" s="3">
        <v>2300067742</v>
      </c>
      <c r="C207" s="17"/>
    </row>
    <row r="208" spans="1:3">
      <c r="A208" s="2" t="s">
        <v>460</v>
      </c>
      <c r="B208" s="3">
        <v>2300017711</v>
      </c>
      <c r="C208" s="17"/>
    </row>
    <row r="209" spans="1:3">
      <c r="A209" s="2" t="s">
        <v>461</v>
      </c>
      <c r="B209" s="3">
        <v>2300017834</v>
      </c>
      <c r="C209" s="17"/>
    </row>
    <row r="210" spans="1:3">
      <c r="A210" s="2" t="s">
        <v>462</v>
      </c>
      <c r="B210" s="3">
        <v>2300017735</v>
      </c>
      <c r="C210" s="17"/>
    </row>
    <row r="211" spans="1:3">
      <c r="A211" s="2" t="s">
        <v>463</v>
      </c>
      <c r="B211" s="3">
        <v>2300017475</v>
      </c>
      <c r="C211" s="18">
        <v>2</v>
      </c>
    </row>
    <row r="212" spans="1:3">
      <c r="A212" s="2" t="s">
        <v>464</v>
      </c>
      <c r="B212" s="3">
        <v>2300017816</v>
      </c>
      <c r="C212" s="17"/>
    </row>
    <row r="213" spans="1:3">
      <c r="A213" s="2" t="s">
        <v>465</v>
      </c>
      <c r="B213" s="3">
        <v>2300017754</v>
      </c>
      <c r="C213" s="17"/>
    </row>
    <row r="214" spans="1:3">
      <c r="A214" s="2" t="s">
        <v>466</v>
      </c>
      <c r="B214" s="3">
        <v>2300017850</v>
      </c>
      <c r="C214" s="17"/>
    </row>
    <row r="215" spans="1:3">
      <c r="A215" s="2" t="s">
        <v>467</v>
      </c>
      <c r="B215" s="3">
        <v>2300017788</v>
      </c>
      <c r="C215" s="17"/>
    </row>
    <row r="216" spans="1:3">
      <c r="A216" s="2" t="s">
        <v>468</v>
      </c>
      <c r="B216" s="3">
        <v>2300017451</v>
      </c>
      <c r="C216" s="17"/>
    </row>
    <row r="219" spans="5:5">
      <c r="E219" t="s">
        <v>469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6"/>
  <sheetViews>
    <sheetView topLeftCell="A31" workbookViewId="0">
      <selection activeCell="K27" sqref="K27"/>
    </sheetView>
  </sheetViews>
  <sheetFormatPr defaultColWidth="8.72727272727273" defaultRowHeight="13" outlineLevelCol="2"/>
  <sheetData>
    <row r="1" spans="1:3">
      <c r="A1" s="1" t="s">
        <v>251</v>
      </c>
      <c r="B1" s="1" t="s">
        <v>252</v>
      </c>
      <c r="C1" t="s">
        <v>248</v>
      </c>
    </row>
    <row r="2" spans="1:2">
      <c r="A2" s="2" t="s">
        <v>254</v>
      </c>
      <c r="B2" s="3">
        <v>2200017462</v>
      </c>
    </row>
    <row r="3" spans="1:2">
      <c r="A3" s="2" t="s">
        <v>255</v>
      </c>
      <c r="B3" s="3">
        <v>2300017419</v>
      </c>
    </row>
    <row r="4" spans="1:2">
      <c r="A4" s="2" t="s">
        <v>256</v>
      </c>
      <c r="B4" s="3">
        <v>2300017793</v>
      </c>
    </row>
    <row r="5" spans="1:2">
      <c r="A5" s="2" t="s">
        <v>257</v>
      </c>
      <c r="B5" s="3">
        <v>2300017803</v>
      </c>
    </row>
    <row r="6" spans="1:2">
      <c r="A6" s="2" t="s">
        <v>258</v>
      </c>
      <c r="B6" s="3">
        <v>2300017721</v>
      </c>
    </row>
    <row r="7" spans="1:2">
      <c r="A7" s="2" t="s">
        <v>259</v>
      </c>
      <c r="B7" s="3">
        <v>2300017821</v>
      </c>
    </row>
    <row r="8" spans="1:2">
      <c r="A8" s="2" t="s">
        <v>260</v>
      </c>
      <c r="B8" s="3">
        <v>2200017835</v>
      </c>
    </row>
    <row r="9" spans="1:2">
      <c r="A9" s="2" t="s">
        <v>261</v>
      </c>
      <c r="B9" s="3">
        <v>2300017813</v>
      </c>
    </row>
    <row r="10" spans="1:2">
      <c r="A10" s="2" t="s">
        <v>262</v>
      </c>
      <c r="B10" s="3">
        <v>2300017766</v>
      </c>
    </row>
    <row r="11" spans="1:2">
      <c r="A11" s="2" t="s">
        <v>263</v>
      </c>
      <c r="B11" s="3">
        <v>2200017454</v>
      </c>
    </row>
    <row r="12" spans="1:2">
      <c r="A12" s="2" t="s">
        <v>264</v>
      </c>
      <c r="B12" s="3">
        <v>2300017723</v>
      </c>
    </row>
    <row r="13" spans="1:2">
      <c r="A13" s="2" t="s">
        <v>265</v>
      </c>
      <c r="B13" s="3">
        <v>2300017730</v>
      </c>
    </row>
    <row r="14" spans="1:2">
      <c r="A14" s="2" t="s">
        <v>266</v>
      </c>
      <c r="B14" s="3">
        <v>2300017709</v>
      </c>
    </row>
    <row r="15" spans="1:2">
      <c r="A15" s="2" t="s">
        <v>267</v>
      </c>
      <c r="B15" s="3">
        <v>2300017414</v>
      </c>
    </row>
    <row r="16" spans="1:2">
      <c r="A16" s="2" t="s">
        <v>268</v>
      </c>
      <c r="B16" s="3">
        <v>2300017401</v>
      </c>
    </row>
    <row r="17" spans="1:2">
      <c r="A17" s="2" t="s">
        <v>269</v>
      </c>
      <c r="B17" s="3">
        <v>2200017827</v>
      </c>
    </row>
    <row r="18" spans="1:2">
      <c r="A18" s="2" t="s">
        <v>270</v>
      </c>
      <c r="B18" s="3">
        <v>2300017817</v>
      </c>
    </row>
    <row r="19" spans="1:2">
      <c r="A19" s="2" t="s">
        <v>271</v>
      </c>
      <c r="B19" s="3">
        <v>2200017840</v>
      </c>
    </row>
    <row r="20" spans="1:2">
      <c r="A20" s="2" t="s">
        <v>272</v>
      </c>
      <c r="B20" s="3">
        <v>2300017417</v>
      </c>
    </row>
    <row r="21" spans="1:2">
      <c r="A21" s="2" t="s">
        <v>273</v>
      </c>
      <c r="B21" s="3">
        <v>2200016813</v>
      </c>
    </row>
    <row r="22" spans="1:2">
      <c r="A22" s="2" t="s">
        <v>274</v>
      </c>
      <c r="B22" s="3">
        <v>2300017768</v>
      </c>
    </row>
    <row r="23" spans="1:2">
      <c r="A23" s="2" t="s">
        <v>275</v>
      </c>
      <c r="B23" s="3">
        <v>2200017410</v>
      </c>
    </row>
    <row r="24" spans="1:2">
      <c r="A24" s="2" t="s">
        <v>276</v>
      </c>
      <c r="B24" s="3">
        <v>2300017830</v>
      </c>
    </row>
    <row r="25" spans="1:2">
      <c r="A25" s="2" t="s">
        <v>277</v>
      </c>
      <c r="B25" s="3">
        <v>2200017704</v>
      </c>
    </row>
    <row r="26" spans="1:2">
      <c r="A26" s="2" t="s">
        <v>278</v>
      </c>
      <c r="B26" s="3">
        <v>2300017748</v>
      </c>
    </row>
    <row r="27" spans="1:2">
      <c r="A27" s="2" t="s">
        <v>279</v>
      </c>
      <c r="B27" s="3">
        <v>2300017774</v>
      </c>
    </row>
    <row r="28" spans="1:2">
      <c r="A28" s="2" t="s">
        <v>280</v>
      </c>
      <c r="B28" s="3">
        <v>2300017402</v>
      </c>
    </row>
    <row r="29" spans="1:2">
      <c r="A29" s="2" t="s">
        <v>281</v>
      </c>
      <c r="B29" s="3">
        <v>2300017706</v>
      </c>
    </row>
    <row r="30" spans="1:2">
      <c r="A30" s="2" t="s">
        <v>282</v>
      </c>
      <c r="B30" s="3">
        <v>2300017832</v>
      </c>
    </row>
    <row r="31" spans="1:2">
      <c r="A31" s="2" t="s">
        <v>283</v>
      </c>
      <c r="B31" s="3">
        <v>2300017734</v>
      </c>
    </row>
    <row r="32" spans="1:2">
      <c r="A32" s="2" t="s">
        <v>284</v>
      </c>
      <c r="B32" s="3">
        <v>2300017717</v>
      </c>
    </row>
    <row r="33" spans="1:2">
      <c r="A33" s="2" t="s">
        <v>285</v>
      </c>
      <c r="B33" s="3">
        <v>2300017741</v>
      </c>
    </row>
    <row r="34" spans="1:3">
      <c r="A34" s="2" t="s">
        <v>286</v>
      </c>
      <c r="B34" s="3">
        <v>2300017781</v>
      </c>
      <c r="C34">
        <v>3</v>
      </c>
    </row>
    <row r="35" spans="1:2">
      <c r="A35" s="2" t="s">
        <v>287</v>
      </c>
      <c r="B35" s="3">
        <v>2300017425</v>
      </c>
    </row>
    <row r="36" spans="1:2">
      <c r="A36" s="2" t="s">
        <v>288</v>
      </c>
      <c r="B36" s="3">
        <v>2300017796</v>
      </c>
    </row>
    <row r="37" spans="1:3">
      <c r="A37" s="2" t="s">
        <v>289</v>
      </c>
      <c r="B37" s="3">
        <v>2300017835</v>
      </c>
      <c r="C37">
        <v>3</v>
      </c>
    </row>
    <row r="38" spans="1:2">
      <c r="A38" s="2" t="s">
        <v>290</v>
      </c>
      <c r="B38" s="3">
        <v>2300017749</v>
      </c>
    </row>
    <row r="39" spans="1:2">
      <c r="A39" s="2" t="s">
        <v>291</v>
      </c>
      <c r="B39" s="3">
        <v>2300017456</v>
      </c>
    </row>
    <row r="40" spans="1:2">
      <c r="A40" s="2" t="s">
        <v>292</v>
      </c>
      <c r="B40" s="3">
        <v>2200017473</v>
      </c>
    </row>
    <row r="41" spans="1:2">
      <c r="A41" s="2" t="s">
        <v>293</v>
      </c>
      <c r="B41" s="3">
        <v>2300017762</v>
      </c>
    </row>
    <row r="42" spans="1:2">
      <c r="A42" s="2" t="s">
        <v>294</v>
      </c>
      <c r="B42" s="3">
        <v>2300017718</v>
      </c>
    </row>
    <row r="43" spans="1:2">
      <c r="A43" s="2" t="s">
        <v>295</v>
      </c>
      <c r="B43" s="3">
        <v>2300017752</v>
      </c>
    </row>
    <row r="44" spans="1:2">
      <c r="A44" s="2" t="s">
        <v>296</v>
      </c>
      <c r="B44" s="3">
        <v>2200067719</v>
      </c>
    </row>
    <row r="45" spans="1:2">
      <c r="A45" s="2" t="s">
        <v>297</v>
      </c>
      <c r="B45" s="3">
        <v>2200017732</v>
      </c>
    </row>
    <row r="46" spans="1:2">
      <c r="A46" s="2" t="s">
        <v>298</v>
      </c>
      <c r="B46" s="3">
        <v>2200017823</v>
      </c>
    </row>
    <row r="47" spans="1:2">
      <c r="A47" s="2" t="s">
        <v>299</v>
      </c>
      <c r="B47" s="3">
        <v>2200017458</v>
      </c>
    </row>
    <row r="48" spans="1:2">
      <c r="A48" s="2" t="s">
        <v>300</v>
      </c>
      <c r="B48" s="3">
        <v>2300017466</v>
      </c>
    </row>
    <row r="49" spans="1:2">
      <c r="A49" s="2" t="s">
        <v>301</v>
      </c>
      <c r="B49" s="3">
        <v>2300017713</v>
      </c>
    </row>
    <row r="50" spans="1:2">
      <c r="A50" s="2" t="s">
        <v>302</v>
      </c>
      <c r="B50" s="3">
        <v>1900017748</v>
      </c>
    </row>
    <row r="51" spans="1:2">
      <c r="A51" s="2" t="s">
        <v>303</v>
      </c>
      <c r="B51" s="3">
        <v>2300017703</v>
      </c>
    </row>
    <row r="52" spans="1:2">
      <c r="A52" s="2" t="s">
        <v>304</v>
      </c>
      <c r="B52" s="3">
        <v>2200067702</v>
      </c>
    </row>
    <row r="53" spans="1:2">
      <c r="A53" s="2" t="s">
        <v>305</v>
      </c>
      <c r="B53" s="3">
        <v>2300017478</v>
      </c>
    </row>
    <row r="54" spans="1:2">
      <c r="A54" s="2" t="s">
        <v>306</v>
      </c>
      <c r="B54" s="3">
        <v>2300017727</v>
      </c>
    </row>
    <row r="55" spans="1:2">
      <c r="A55" s="2" t="s">
        <v>307</v>
      </c>
      <c r="B55" s="3">
        <v>2300017758</v>
      </c>
    </row>
    <row r="56" spans="1:2">
      <c r="A56" s="2" t="s">
        <v>308</v>
      </c>
      <c r="B56" s="3">
        <v>2300017719</v>
      </c>
    </row>
    <row r="57" spans="1:2">
      <c r="A57" s="2" t="s">
        <v>309</v>
      </c>
      <c r="B57" s="3">
        <v>2200017801</v>
      </c>
    </row>
    <row r="58" spans="1:2">
      <c r="A58" s="2" t="s">
        <v>310</v>
      </c>
      <c r="B58" s="3">
        <v>2300017473</v>
      </c>
    </row>
    <row r="59" spans="1:2">
      <c r="A59" s="2" t="s">
        <v>311</v>
      </c>
      <c r="B59" s="3">
        <v>2200017407</v>
      </c>
    </row>
    <row r="60" spans="1:2">
      <c r="A60" s="2" t="s">
        <v>312</v>
      </c>
      <c r="B60" s="3">
        <v>2200017471</v>
      </c>
    </row>
    <row r="61" spans="1:2">
      <c r="A61" s="2" t="s">
        <v>313</v>
      </c>
      <c r="B61" s="3">
        <v>2200017461</v>
      </c>
    </row>
    <row r="62" spans="1:2">
      <c r="A62" s="2" t="s">
        <v>314</v>
      </c>
      <c r="B62" s="3">
        <v>2300017739</v>
      </c>
    </row>
    <row r="63" spans="1:2">
      <c r="A63" s="2" t="s">
        <v>315</v>
      </c>
      <c r="B63" s="3">
        <v>2300017480</v>
      </c>
    </row>
    <row r="64" spans="1:2">
      <c r="A64" s="2" t="s">
        <v>316</v>
      </c>
      <c r="B64" s="3">
        <v>2200017800</v>
      </c>
    </row>
    <row r="65" spans="1:2">
      <c r="A65" s="2" t="s">
        <v>317</v>
      </c>
      <c r="B65" s="3">
        <v>2000017756</v>
      </c>
    </row>
    <row r="66" spans="1:2">
      <c r="A66" s="2" t="s">
        <v>318</v>
      </c>
      <c r="B66" s="3">
        <v>2300017702</v>
      </c>
    </row>
    <row r="67" spans="1:2">
      <c r="A67" s="2" t="s">
        <v>319</v>
      </c>
      <c r="B67" s="3">
        <v>2300017428</v>
      </c>
    </row>
    <row r="68" spans="1:2">
      <c r="A68" s="2" t="s">
        <v>320</v>
      </c>
      <c r="B68" s="3">
        <v>2300017805</v>
      </c>
    </row>
    <row r="69" spans="1:2">
      <c r="A69" s="2" t="s">
        <v>321</v>
      </c>
      <c r="B69" s="3">
        <v>2200017797</v>
      </c>
    </row>
    <row r="70" spans="1:2">
      <c r="A70" s="2" t="s">
        <v>322</v>
      </c>
      <c r="B70" s="3">
        <v>2200017707</v>
      </c>
    </row>
    <row r="71" spans="1:2">
      <c r="A71" s="2" t="s">
        <v>323</v>
      </c>
      <c r="B71" s="3">
        <v>2300017411</v>
      </c>
    </row>
    <row r="72" spans="1:2">
      <c r="A72" s="2" t="s">
        <v>324</v>
      </c>
      <c r="B72" s="3">
        <v>2200017729</v>
      </c>
    </row>
    <row r="73" spans="1:2">
      <c r="A73" s="2" t="s">
        <v>325</v>
      </c>
      <c r="B73" s="3">
        <v>2300017444</v>
      </c>
    </row>
    <row r="74" spans="1:2">
      <c r="A74" s="2" t="s">
        <v>326</v>
      </c>
      <c r="B74" s="3">
        <v>2300017701</v>
      </c>
    </row>
    <row r="75" spans="1:2">
      <c r="A75" s="2" t="s">
        <v>327</v>
      </c>
      <c r="B75" s="3">
        <v>2300017729</v>
      </c>
    </row>
    <row r="76" spans="1:3">
      <c r="A76" s="2" t="s">
        <v>328</v>
      </c>
      <c r="B76" s="3">
        <v>2300017732</v>
      </c>
      <c r="C76">
        <v>3</v>
      </c>
    </row>
    <row r="77" spans="1:2">
      <c r="A77" s="2" t="s">
        <v>329</v>
      </c>
      <c r="B77" s="3">
        <v>2300017725</v>
      </c>
    </row>
    <row r="78" spans="1:2">
      <c r="A78" s="2" t="s">
        <v>330</v>
      </c>
      <c r="B78" s="3">
        <v>2300017746</v>
      </c>
    </row>
    <row r="79" spans="1:2">
      <c r="A79" s="2" t="s">
        <v>331</v>
      </c>
      <c r="B79" s="3">
        <v>2300017840</v>
      </c>
    </row>
    <row r="80" spans="1:2">
      <c r="A80" s="2" t="s">
        <v>332</v>
      </c>
      <c r="B80" s="3">
        <v>2300017426</v>
      </c>
    </row>
    <row r="81" spans="1:2">
      <c r="A81" s="2" t="s">
        <v>333</v>
      </c>
      <c r="B81" s="3">
        <v>2300017445</v>
      </c>
    </row>
    <row r="82" spans="1:2">
      <c r="A82" s="2" t="s">
        <v>334</v>
      </c>
      <c r="B82" s="3">
        <v>2300017422</v>
      </c>
    </row>
    <row r="83" spans="1:2">
      <c r="A83" s="2" t="s">
        <v>335</v>
      </c>
      <c r="B83" s="3">
        <v>2300017761</v>
      </c>
    </row>
    <row r="84" spans="1:2">
      <c r="A84" s="2" t="s">
        <v>336</v>
      </c>
      <c r="B84" s="3">
        <v>2300017429</v>
      </c>
    </row>
    <row r="85" spans="1:2">
      <c r="A85" s="2" t="s">
        <v>337</v>
      </c>
      <c r="B85" s="3">
        <v>2300067720</v>
      </c>
    </row>
    <row r="86" spans="1:2">
      <c r="A86" s="2" t="s">
        <v>338</v>
      </c>
      <c r="B86" s="3">
        <v>2300067710</v>
      </c>
    </row>
    <row r="87" spans="1:2">
      <c r="A87" s="2" t="s">
        <v>339</v>
      </c>
      <c r="B87" s="3">
        <v>2300017764</v>
      </c>
    </row>
    <row r="88" spans="1:2">
      <c r="A88" s="2" t="s">
        <v>340</v>
      </c>
      <c r="B88" s="3">
        <v>2300067707</v>
      </c>
    </row>
    <row r="89" spans="1:2">
      <c r="A89" s="2" t="s">
        <v>341</v>
      </c>
      <c r="B89" s="3">
        <v>2300017786</v>
      </c>
    </row>
    <row r="90" spans="1:2">
      <c r="A90" s="2" t="s">
        <v>342</v>
      </c>
      <c r="B90" s="3">
        <v>2300067703</v>
      </c>
    </row>
    <row r="91" spans="1:2">
      <c r="A91" s="2" t="s">
        <v>343</v>
      </c>
      <c r="B91" s="3">
        <v>2300067714</v>
      </c>
    </row>
    <row r="92" spans="1:2">
      <c r="A92" s="2" t="s">
        <v>344</v>
      </c>
      <c r="B92" s="3">
        <v>2300067730</v>
      </c>
    </row>
    <row r="93" spans="1:2">
      <c r="A93" s="2" t="s">
        <v>345</v>
      </c>
      <c r="B93" s="3">
        <v>2300017453</v>
      </c>
    </row>
    <row r="94" spans="1:2">
      <c r="A94" s="2" t="s">
        <v>346</v>
      </c>
      <c r="B94" s="3">
        <v>2300067706</v>
      </c>
    </row>
    <row r="95" spans="1:2">
      <c r="A95" s="2" t="s">
        <v>347</v>
      </c>
      <c r="B95" s="3">
        <v>2300067727</v>
      </c>
    </row>
    <row r="96" spans="1:2">
      <c r="A96" s="2" t="s">
        <v>348</v>
      </c>
      <c r="B96" s="3">
        <v>2300067701</v>
      </c>
    </row>
    <row r="97" spans="1:2">
      <c r="A97" s="2" t="s">
        <v>349</v>
      </c>
      <c r="B97" s="3">
        <v>2300067719</v>
      </c>
    </row>
    <row r="98" spans="1:2">
      <c r="A98" s="2" t="s">
        <v>350</v>
      </c>
      <c r="B98" s="3">
        <v>2300067708</v>
      </c>
    </row>
    <row r="99" spans="1:2">
      <c r="A99" s="2" t="s">
        <v>351</v>
      </c>
      <c r="B99" s="3">
        <v>2300067729</v>
      </c>
    </row>
    <row r="100" spans="1:2">
      <c r="A100" s="2" t="s">
        <v>352</v>
      </c>
      <c r="B100" s="3">
        <v>2300067705</v>
      </c>
    </row>
    <row r="101" spans="1:2">
      <c r="A101" s="2" t="s">
        <v>353</v>
      </c>
      <c r="B101" s="3">
        <v>2300067722</v>
      </c>
    </row>
    <row r="102" spans="1:2">
      <c r="A102" s="2" t="s">
        <v>354</v>
      </c>
      <c r="B102" s="3">
        <v>2300067716</v>
      </c>
    </row>
    <row r="103" spans="1:2">
      <c r="A103" s="2" t="s">
        <v>355</v>
      </c>
      <c r="B103" s="3">
        <v>2300067721</v>
      </c>
    </row>
    <row r="104" spans="1:2">
      <c r="A104" s="2" t="s">
        <v>356</v>
      </c>
      <c r="B104" s="3">
        <v>2300067724</v>
      </c>
    </row>
    <row r="105" spans="1:2">
      <c r="A105" s="2" t="s">
        <v>357</v>
      </c>
      <c r="B105" s="3">
        <v>2300067715</v>
      </c>
    </row>
    <row r="106" spans="1:2">
      <c r="A106" s="2" t="s">
        <v>358</v>
      </c>
      <c r="B106" s="3">
        <v>2300067723</v>
      </c>
    </row>
    <row r="107" spans="1:2">
      <c r="A107" s="2" t="s">
        <v>359</v>
      </c>
      <c r="B107" s="3">
        <v>2300067713</v>
      </c>
    </row>
    <row r="108" spans="1:2">
      <c r="A108" s="2" t="s">
        <v>360</v>
      </c>
      <c r="B108" s="3">
        <v>2300067717</v>
      </c>
    </row>
    <row r="109" spans="1:2">
      <c r="A109" s="2" t="s">
        <v>361</v>
      </c>
      <c r="B109" s="3">
        <v>2300067712</v>
      </c>
    </row>
    <row r="110" spans="1:2">
      <c r="A110" s="2" t="s">
        <v>362</v>
      </c>
      <c r="B110" s="3">
        <v>2300067702</v>
      </c>
    </row>
    <row r="111" spans="1:2">
      <c r="A111" s="2" t="s">
        <v>363</v>
      </c>
      <c r="B111" s="3">
        <v>2300067709</v>
      </c>
    </row>
    <row r="112" spans="1:2">
      <c r="A112" s="2" t="s">
        <v>364</v>
      </c>
      <c r="B112" s="3">
        <v>2300067726</v>
      </c>
    </row>
    <row r="113" spans="1:2">
      <c r="A113" s="2" t="s">
        <v>365</v>
      </c>
      <c r="B113" s="3">
        <v>2300067704</v>
      </c>
    </row>
    <row r="114" spans="1:2">
      <c r="A114" s="2" t="s">
        <v>366</v>
      </c>
      <c r="B114" s="3">
        <v>2300067718</v>
      </c>
    </row>
    <row r="115" spans="1:2">
      <c r="A115" s="2" t="s">
        <v>367</v>
      </c>
      <c r="B115" s="3">
        <v>2300067725</v>
      </c>
    </row>
    <row r="116" spans="1:2">
      <c r="A116" s="2" t="s">
        <v>368</v>
      </c>
      <c r="B116" s="3">
        <v>2300017412</v>
      </c>
    </row>
    <row r="117" spans="1:2">
      <c r="A117" s="2" t="s">
        <v>369</v>
      </c>
      <c r="B117" s="3">
        <v>2300067728</v>
      </c>
    </row>
    <row r="118" spans="1:2">
      <c r="A118" s="2" t="s">
        <v>370</v>
      </c>
      <c r="B118" s="3">
        <v>2300067711</v>
      </c>
    </row>
    <row r="119" spans="1:2">
      <c r="A119" s="2" t="s">
        <v>371</v>
      </c>
      <c r="B119" s="3">
        <v>2300017843</v>
      </c>
    </row>
    <row r="120" spans="1:2">
      <c r="A120" s="2" t="s">
        <v>372</v>
      </c>
      <c r="B120" s="3">
        <v>2300017744</v>
      </c>
    </row>
    <row r="121" spans="1:2">
      <c r="A121" s="2" t="s">
        <v>373</v>
      </c>
      <c r="B121" s="3">
        <v>2300017405</v>
      </c>
    </row>
    <row r="122" spans="1:2">
      <c r="A122" s="2" t="s">
        <v>374</v>
      </c>
      <c r="B122" s="3">
        <v>2300017751</v>
      </c>
    </row>
    <row r="123" spans="1:2">
      <c r="A123" s="2" t="s">
        <v>375</v>
      </c>
      <c r="B123" s="3">
        <v>2300017410</v>
      </c>
    </row>
    <row r="124" spans="1:2">
      <c r="A124" s="2" t="s">
        <v>376</v>
      </c>
      <c r="B124" s="3">
        <v>2200017760</v>
      </c>
    </row>
    <row r="125" spans="1:2">
      <c r="A125" s="2" t="s">
        <v>377</v>
      </c>
      <c r="B125" s="3">
        <v>2300017811</v>
      </c>
    </row>
    <row r="126" spans="1:2">
      <c r="A126" s="2" t="s">
        <v>378</v>
      </c>
      <c r="B126" s="3">
        <v>2300017448</v>
      </c>
    </row>
    <row r="127" spans="1:2">
      <c r="A127" s="2" t="s">
        <v>379</v>
      </c>
      <c r="B127" s="3">
        <v>2300017794</v>
      </c>
    </row>
    <row r="128" spans="1:2">
      <c r="A128" s="2" t="s">
        <v>380</v>
      </c>
      <c r="B128" s="3">
        <v>2100017703</v>
      </c>
    </row>
    <row r="129" spans="1:2">
      <c r="A129" s="2" t="s">
        <v>381</v>
      </c>
      <c r="B129" s="3">
        <v>2300017471</v>
      </c>
    </row>
    <row r="130" spans="1:2">
      <c r="A130" s="2" t="s">
        <v>382</v>
      </c>
      <c r="B130" s="3">
        <v>2300017467</v>
      </c>
    </row>
    <row r="131" spans="1:3">
      <c r="A131" s="2" t="s">
        <v>383</v>
      </c>
      <c r="B131" s="3">
        <v>2300017780</v>
      </c>
      <c r="C131">
        <v>3</v>
      </c>
    </row>
    <row r="132" spans="1:2">
      <c r="A132" s="2" t="s">
        <v>384</v>
      </c>
      <c r="B132" s="3">
        <v>2300017461</v>
      </c>
    </row>
    <row r="133" spans="1:2">
      <c r="A133" s="2" t="s">
        <v>385</v>
      </c>
      <c r="B133" s="3">
        <v>2300017712</v>
      </c>
    </row>
    <row r="134" spans="1:2">
      <c r="A134" s="2" t="s">
        <v>386</v>
      </c>
      <c r="B134" s="3">
        <v>2300017789</v>
      </c>
    </row>
    <row r="135" spans="1:2">
      <c r="A135" s="2" t="s">
        <v>387</v>
      </c>
      <c r="B135" s="3">
        <v>2200017714</v>
      </c>
    </row>
    <row r="136" spans="1:2">
      <c r="A136" s="2" t="s">
        <v>388</v>
      </c>
      <c r="B136" s="3">
        <v>2300017810</v>
      </c>
    </row>
    <row r="137" spans="1:2">
      <c r="A137" s="2" t="s">
        <v>389</v>
      </c>
      <c r="B137" s="3">
        <v>2300017806</v>
      </c>
    </row>
    <row r="138" spans="1:2">
      <c r="A138" s="2" t="s">
        <v>390</v>
      </c>
      <c r="B138" s="3">
        <v>2300017750</v>
      </c>
    </row>
    <row r="139" spans="1:2">
      <c r="A139" s="2" t="s">
        <v>391</v>
      </c>
      <c r="B139" s="3">
        <v>2300017777</v>
      </c>
    </row>
    <row r="140" spans="1:2">
      <c r="A140" s="2" t="s">
        <v>392</v>
      </c>
      <c r="B140" s="3">
        <v>2300017798</v>
      </c>
    </row>
    <row r="141" spans="1:3">
      <c r="A141" s="2" t="s">
        <v>393</v>
      </c>
      <c r="B141" s="3">
        <v>2300017733</v>
      </c>
      <c r="C141">
        <v>3</v>
      </c>
    </row>
    <row r="142" spans="1:2">
      <c r="A142" s="2" t="s">
        <v>394</v>
      </c>
      <c r="B142" s="3">
        <v>2300017757</v>
      </c>
    </row>
    <row r="143" spans="1:2">
      <c r="A143" s="2" t="s">
        <v>395</v>
      </c>
      <c r="B143" s="3">
        <v>2300017804</v>
      </c>
    </row>
    <row r="144" spans="1:2">
      <c r="A144" s="2" t="s">
        <v>396</v>
      </c>
      <c r="B144" s="3">
        <v>2300017446</v>
      </c>
    </row>
    <row r="145" spans="1:3">
      <c r="A145" s="2" t="s">
        <v>397</v>
      </c>
      <c r="B145" s="3">
        <v>2300017826</v>
      </c>
      <c r="C145">
        <v>3</v>
      </c>
    </row>
    <row r="146" spans="1:2">
      <c r="A146" s="2" t="s">
        <v>398</v>
      </c>
      <c r="B146" s="3">
        <v>2300017742</v>
      </c>
    </row>
    <row r="147" spans="1:2">
      <c r="A147" s="2" t="s">
        <v>399</v>
      </c>
      <c r="B147" s="3">
        <v>2300017472</v>
      </c>
    </row>
    <row r="148" spans="1:2">
      <c r="A148" s="2" t="s">
        <v>400</v>
      </c>
      <c r="B148" s="3">
        <v>2300017795</v>
      </c>
    </row>
    <row r="149" spans="1:2">
      <c r="A149" s="2" t="s">
        <v>401</v>
      </c>
      <c r="B149" s="3">
        <v>2300017802</v>
      </c>
    </row>
    <row r="150" spans="1:2">
      <c r="A150" s="2" t="s">
        <v>402</v>
      </c>
      <c r="B150" s="3">
        <v>2300017791</v>
      </c>
    </row>
    <row r="151" spans="1:2">
      <c r="A151" s="2" t="s">
        <v>403</v>
      </c>
      <c r="B151" s="3">
        <v>2300017477</v>
      </c>
    </row>
    <row r="152" spans="1:2">
      <c r="A152" s="2" t="s">
        <v>404</v>
      </c>
      <c r="B152" s="3">
        <v>2300017815</v>
      </c>
    </row>
    <row r="153" spans="1:2">
      <c r="A153" s="2" t="s">
        <v>405</v>
      </c>
      <c r="B153" s="3">
        <v>2300017787</v>
      </c>
    </row>
    <row r="154" spans="1:2">
      <c r="A154" s="2" t="s">
        <v>406</v>
      </c>
      <c r="B154" s="3">
        <v>2300017827</v>
      </c>
    </row>
    <row r="155" spans="1:3">
      <c r="A155" s="2" t="s">
        <v>407</v>
      </c>
      <c r="B155" s="3">
        <v>2200017467</v>
      </c>
      <c r="C155">
        <v>3</v>
      </c>
    </row>
    <row r="156" spans="1:2">
      <c r="A156" s="2" t="s">
        <v>408</v>
      </c>
      <c r="B156" s="3">
        <v>2300017469</v>
      </c>
    </row>
    <row r="157" spans="1:3">
      <c r="A157" s="2" t="s">
        <v>409</v>
      </c>
      <c r="B157" s="3">
        <v>2300017844</v>
      </c>
      <c r="C157">
        <v>3</v>
      </c>
    </row>
    <row r="158" spans="1:2">
      <c r="A158" s="2" t="s">
        <v>410</v>
      </c>
      <c r="B158" s="3">
        <v>2200017730</v>
      </c>
    </row>
    <row r="159" spans="1:2">
      <c r="A159" s="2" t="s">
        <v>411</v>
      </c>
      <c r="B159" s="3">
        <v>2300017818</v>
      </c>
    </row>
    <row r="160" spans="1:2">
      <c r="A160" s="2" t="s">
        <v>412</v>
      </c>
      <c r="B160" s="3">
        <v>2300017854</v>
      </c>
    </row>
    <row r="161" spans="1:2">
      <c r="A161" s="2" t="s">
        <v>413</v>
      </c>
      <c r="B161" s="3">
        <v>2300017790</v>
      </c>
    </row>
    <row r="162" spans="1:2">
      <c r="A162" s="2" t="s">
        <v>414</v>
      </c>
      <c r="B162" s="3">
        <v>2300017468</v>
      </c>
    </row>
    <row r="163" spans="1:2">
      <c r="A163" s="2" t="s">
        <v>415</v>
      </c>
      <c r="B163" s="3">
        <v>2300017800</v>
      </c>
    </row>
    <row r="164" spans="1:2">
      <c r="A164" s="2" t="s">
        <v>416</v>
      </c>
      <c r="B164" s="3">
        <v>2200017814</v>
      </c>
    </row>
    <row r="165" spans="1:2">
      <c r="A165" s="2" t="s">
        <v>417</v>
      </c>
      <c r="B165" s="3">
        <v>2200067730</v>
      </c>
    </row>
    <row r="166" spans="1:2">
      <c r="A166" s="2" t="s">
        <v>418</v>
      </c>
      <c r="B166" s="3">
        <v>2200067723</v>
      </c>
    </row>
    <row r="167" spans="1:2">
      <c r="A167" s="2" t="s">
        <v>419</v>
      </c>
      <c r="B167" s="3">
        <v>2200067728</v>
      </c>
    </row>
    <row r="168" spans="1:2">
      <c r="A168" s="2" t="s">
        <v>420</v>
      </c>
      <c r="B168" s="3">
        <v>2200067726</v>
      </c>
    </row>
    <row r="169" spans="1:2">
      <c r="A169" s="2" t="s">
        <v>421</v>
      </c>
      <c r="B169" s="3">
        <v>2200067731</v>
      </c>
    </row>
    <row r="170" spans="1:2">
      <c r="A170" s="2" t="s">
        <v>422</v>
      </c>
      <c r="B170" s="3">
        <v>2200067732</v>
      </c>
    </row>
    <row r="171" spans="1:2">
      <c r="A171" s="2" t="s">
        <v>423</v>
      </c>
      <c r="B171" s="3">
        <v>2200067727</v>
      </c>
    </row>
    <row r="172" spans="1:2">
      <c r="A172" s="2" t="s">
        <v>424</v>
      </c>
      <c r="B172" s="3">
        <v>2200067729</v>
      </c>
    </row>
    <row r="173" spans="1:2">
      <c r="A173" s="2" t="s">
        <v>425</v>
      </c>
      <c r="B173" s="3">
        <v>2200017850</v>
      </c>
    </row>
    <row r="174" spans="1:2">
      <c r="A174" s="2" t="s">
        <v>426</v>
      </c>
      <c r="B174" s="3">
        <v>2200067724</v>
      </c>
    </row>
    <row r="175" spans="1:2">
      <c r="A175" s="2" t="s">
        <v>427</v>
      </c>
      <c r="B175" s="3">
        <v>2200067733</v>
      </c>
    </row>
    <row r="176" spans="1:2">
      <c r="A176" s="2" t="s">
        <v>428</v>
      </c>
      <c r="B176" s="3">
        <v>2200067722</v>
      </c>
    </row>
    <row r="177" spans="1:3">
      <c r="A177" s="2" t="s">
        <v>429</v>
      </c>
      <c r="B177" s="3">
        <v>2300017736</v>
      </c>
      <c r="C177">
        <v>3</v>
      </c>
    </row>
    <row r="178" spans="1:2">
      <c r="A178" s="2" t="s">
        <v>430</v>
      </c>
      <c r="B178" s="3">
        <v>2300017783</v>
      </c>
    </row>
    <row r="179" spans="1:2">
      <c r="A179" s="2" t="s">
        <v>431</v>
      </c>
      <c r="B179" s="3">
        <v>2300017738</v>
      </c>
    </row>
    <row r="180" spans="1:2">
      <c r="A180" s="2" t="s">
        <v>432</v>
      </c>
      <c r="B180" s="3">
        <v>2300017784</v>
      </c>
    </row>
    <row r="181" spans="1:2">
      <c r="A181" s="2" t="s">
        <v>433</v>
      </c>
      <c r="B181" s="3">
        <v>2300017705</v>
      </c>
    </row>
    <row r="182" spans="1:2">
      <c r="A182" s="2" t="s">
        <v>434</v>
      </c>
      <c r="B182" s="3">
        <v>2300017846</v>
      </c>
    </row>
    <row r="183" spans="1:2">
      <c r="A183" s="2" t="s">
        <v>435</v>
      </c>
      <c r="B183" s="3">
        <v>2300017415</v>
      </c>
    </row>
    <row r="184" spans="1:2">
      <c r="A184" s="2" t="s">
        <v>436</v>
      </c>
      <c r="B184" s="3">
        <v>2300017785</v>
      </c>
    </row>
    <row r="185" spans="1:2">
      <c r="A185" s="2" t="s">
        <v>437</v>
      </c>
      <c r="B185" s="3">
        <v>2300017831</v>
      </c>
    </row>
    <row r="186" spans="1:2">
      <c r="A186" s="2" t="s">
        <v>438</v>
      </c>
      <c r="B186" s="3">
        <v>2200067725</v>
      </c>
    </row>
    <row r="187" spans="1:2">
      <c r="A187" s="2" t="s">
        <v>439</v>
      </c>
      <c r="B187" s="3">
        <v>2300017839</v>
      </c>
    </row>
    <row r="188" spans="1:2">
      <c r="A188" s="2" t="s">
        <v>440</v>
      </c>
      <c r="B188" s="3">
        <v>2200017771</v>
      </c>
    </row>
    <row r="189" spans="1:2">
      <c r="A189" s="2" t="s">
        <v>441</v>
      </c>
      <c r="B189" s="3">
        <v>2300067732</v>
      </c>
    </row>
    <row r="190" spans="1:2">
      <c r="A190" s="2" t="s">
        <v>442</v>
      </c>
      <c r="B190" s="3">
        <v>2300017462</v>
      </c>
    </row>
    <row r="191" spans="1:2">
      <c r="A191" s="2" t="s">
        <v>443</v>
      </c>
      <c r="B191" s="3">
        <v>2200017486</v>
      </c>
    </row>
    <row r="192" spans="1:2">
      <c r="A192" s="2" t="s">
        <v>444</v>
      </c>
      <c r="B192" s="3">
        <v>2300017731</v>
      </c>
    </row>
    <row r="193" spans="1:2">
      <c r="A193" s="2" t="s">
        <v>445</v>
      </c>
      <c r="B193" s="3">
        <v>2300017409</v>
      </c>
    </row>
    <row r="194" spans="1:2">
      <c r="A194" s="2" t="s">
        <v>446</v>
      </c>
      <c r="B194" s="3">
        <v>2300017767</v>
      </c>
    </row>
    <row r="195" spans="1:2">
      <c r="A195" s="2" t="s">
        <v>447</v>
      </c>
      <c r="B195" s="3">
        <v>2300017463</v>
      </c>
    </row>
    <row r="196" spans="1:2">
      <c r="A196" s="2" t="s">
        <v>448</v>
      </c>
      <c r="B196" s="3">
        <v>2300067740</v>
      </c>
    </row>
    <row r="197" spans="1:2">
      <c r="A197" s="2" t="s">
        <v>449</v>
      </c>
      <c r="B197" s="3">
        <v>2300017779</v>
      </c>
    </row>
    <row r="198" spans="1:2">
      <c r="A198" s="2" t="s">
        <v>450</v>
      </c>
      <c r="B198" s="3">
        <v>2300017452</v>
      </c>
    </row>
    <row r="199" spans="1:2">
      <c r="A199" s="2" t="s">
        <v>451</v>
      </c>
      <c r="B199" s="3">
        <v>2300067736</v>
      </c>
    </row>
    <row r="200" spans="1:2">
      <c r="A200" s="2" t="s">
        <v>452</v>
      </c>
      <c r="B200" s="3">
        <v>2300067741</v>
      </c>
    </row>
    <row r="201" spans="1:2">
      <c r="A201" s="2" t="s">
        <v>453</v>
      </c>
      <c r="B201" s="3">
        <v>2300067731</v>
      </c>
    </row>
    <row r="202" spans="1:2">
      <c r="A202" s="2" t="s">
        <v>454</v>
      </c>
      <c r="B202" s="3">
        <v>2300067739</v>
      </c>
    </row>
    <row r="203" spans="1:2">
      <c r="A203" s="2" t="s">
        <v>455</v>
      </c>
      <c r="B203" s="3">
        <v>2300067733</v>
      </c>
    </row>
    <row r="204" spans="1:2">
      <c r="A204" s="2" t="s">
        <v>456</v>
      </c>
      <c r="B204" s="3">
        <v>2300067734</v>
      </c>
    </row>
    <row r="205" spans="1:2">
      <c r="A205" s="2" t="s">
        <v>457</v>
      </c>
      <c r="B205" s="3">
        <v>2300067735</v>
      </c>
    </row>
    <row r="206" spans="1:2">
      <c r="A206" s="2" t="s">
        <v>458</v>
      </c>
      <c r="B206" s="3">
        <v>2300067737</v>
      </c>
    </row>
    <row r="207" spans="1:2">
      <c r="A207" s="2" t="s">
        <v>459</v>
      </c>
      <c r="B207" s="3">
        <v>2300067742</v>
      </c>
    </row>
    <row r="208" spans="1:2">
      <c r="A208" s="2" t="s">
        <v>460</v>
      </c>
      <c r="B208" s="3">
        <v>2300017711</v>
      </c>
    </row>
    <row r="209" spans="1:2">
      <c r="A209" s="2" t="s">
        <v>461</v>
      </c>
      <c r="B209" s="3">
        <v>2300017834</v>
      </c>
    </row>
    <row r="210" spans="1:2">
      <c r="A210" s="2" t="s">
        <v>462</v>
      </c>
      <c r="B210" s="3">
        <v>2300017735</v>
      </c>
    </row>
    <row r="211" spans="1:2">
      <c r="A211" s="2" t="s">
        <v>463</v>
      </c>
      <c r="B211" s="3">
        <v>2300017475</v>
      </c>
    </row>
    <row r="212" spans="1:2">
      <c r="A212" s="2" t="s">
        <v>464</v>
      </c>
      <c r="B212" s="3">
        <v>2300017816</v>
      </c>
    </row>
    <row r="213" spans="1:2">
      <c r="A213" s="2" t="s">
        <v>465</v>
      </c>
      <c r="B213" s="3">
        <v>2300017754</v>
      </c>
    </row>
    <row r="214" spans="1:2">
      <c r="A214" s="2" t="s">
        <v>466</v>
      </c>
      <c r="B214" s="3">
        <v>2300017850</v>
      </c>
    </row>
    <row r="215" spans="1:2">
      <c r="A215" s="2" t="s">
        <v>467</v>
      </c>
      <c r="B215" s="3">
        <v>2300017788</v>
      </c>
    </row>
    <row r="216" spans="1:2">
      <c r="A216" s="2" t="s">
        <v>468</v>
      </c>
      <c r="B216" s="3">
        <v>2300017451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6"/>
  <sheetViews>
    <sheetView workbookViewId="0">
      <selection activeCell="E88" sqref="E88"/>
    </sheetView>
  </sheetViews>
  <sheetFormatPr defaultColWidth="8.72727272727273" defaultRowHeight="13" outlineLevelCol="5"/>
  <cols>
    <col min="1" max="2" width="15.3636363636364" customWidth="1"/>
    <col min="4" max="4" width="39.6363636363636" style="4" customWidth="1"/>
    <col min="5" max="5" width="19.3636363636364" customWidth="1"/>
    <col min="6" max="6" width="32.3636363636364" customWidth="1"/>
  </cols>
  <sheetData>
    <row r="1" spans="1:6">
      <c r="A1" s="1" t="s">
        <v>251</v>
      </c>
      <c r="B1" s="1" t="s">
        <v>252</v>
      </c>
      <c r="C1" t="s">
        <v>248</v>
      </c>
      <c r="D1" s="4" t="s">
        <v>470</v>
      </c>
      <c r="E1" t="s">
        <v>249</v>
      </c>
      <c r="F1" s="4" t="s">
        <v>471</v>
      </c>
    </row>
    <row r="2" spans="1:2">
      <c r="A2" s="2" t="s">
        <v>254</v>
      </c>
      <c r="B2" s="3">
        <v>2200017462</v>
      </c>
    </row>
    <row r="3" spans="1:4">
      <c r="A3" s="2" t="s">
        <v>255</v>
      </c>
      <c r="B3" s="3">
        <v>2300017419</v>
      </c>
      <c r="C3">
        <v>4</v>
      </c>
      <c r="D3" s="4" t="s">
        <v>472</v>
      </c>
    </row>
    <row r="4" spans="1:2">
      <c r="A4" s="2" t="s">
        <v>256</v>
      </c>
      <c r="B4" s="3">
        <v>2300017793</v>
      </c>
    </row>
    <row r="5" spans="1:6">
      <c r="A5" s="2" t="s">
        <v>257</v>
      </c>
      <c r="B5" s="3">
        <v>2300017803</v>
      </c>
      <c r="E5">
        <v>8</v>
      </c>
      <c r="F5" t="s">
        <v>473</v>
      </c>
    </row>
    <row r="6" spans="1:2">
      <c r="A6" s="2" t="s">
        <v>258</v>
      </c>
      <c r="B6" s="3">
        <v>2300017721</v>
      </c>
    </row>
    <row r="7" spans="1:4">
      <c r="A7" s="2" t="s">
        <v>259</v>
      </c>
      <c r="B7" s="3">
        <v>2300017821</v>
      </c>
      <c r="C7">
        <v>4</v>
      </c>
      <c r="D7" s="4" t="s">
        <v>474</v>
      </c>
    </row>
    <row r="8" spans="1:2">
      <c r="A8" s="2" t="s">
        <v>260</v>
      </c>
      <c r="B8" s="3">
        <v>2200017835</v>
      </c>
    </row>
    <row r="9" spans="1:2">
      <c r="A9" s="2" t="s">
        <v>261</v>
      </c>
      <c r="B9" s="3">
        <v>2300017813</v>
      </c>
    </row>
    <row r="10" spans="1:6">
      <c r="A10" s="2" t="s">
        <v>262</v>
      </c>
      <c r="B10" s="3">
        <v>2300017766</v>
      </c>
      <c r="C10">
        <v>8</v>
      </c>
      <c r="D10" s="4" t="s">
        <v>475</v>
      </c>
      <c r="E10">
        <v>20</v>
      </c>
      <c r="F10" t="s">
        <v>476</v>
      </c>
    </row>
    <row r="11" spans="1:6">
      <c r="A11" s="2" t="s">
        <v>263</v>
      </c>
      <c r="B11" s="3">
        <v>2200017454</v>
      </c>
      <c r="E11">
        <v>8</v>
      </c>
      <c r="F11" t="s">
        <v>477</v>
      </c>
    </row>
    <row r="12" ht="13.5" spans="1:6">
      <c r="A12" s="2" t="s">
        <v>264</v>
      </c>
      <c r="B12" s="3">
        <v>2300017723</v>
      </c>
      <c r="C12">
        <v>12.5</v>
      </c>
      <c r="D12" s="4" t="s">
        <v>478</v>
      </c>
      <c r="E12" s="10">
        <v>13.5</v>
      </c>
      <c r="F12" t="s">
        <v>479</v>
      </c>
    </row>
    <row r="13" spans="1:2">
      <c r="A13" s="2" t="s">
        <v>265</v>
      </c>
      <c r="B13" s="3">
        <v>2300017730</v>
      </c>
    </row>
    <row r="14" spans="1:2">
      <c r="A14" s="2" t="s">
        <v>266</v>
      </c>
      <c r="B14" s="3">
        <v>2300017709</v>
      </c>
    </row>
    <row r="15" spans="1:2">
      <c r="A15" s="2" t="s">
        <v>267</v>
      </c>
      <c r="B15" s="3">
        <v>2300017414</v>
      </c>
    </row>
    <row r="16" spans="1:2">
      <c r="A16" s="2" t="s">
        <v>268</v>
      </c>
      <c r="B16" s="3">
        <v>2300017401</v>
      </c>
    </row>
    <row r="17" spans="1:6">
      <c r="A17" s="2" t="s">
        <v>269</v>
      </c>
      <c r="B17" s="3">
        <v>2200017827</v>
      </c>
      <c r="E17">
        <v>17</v>
      </c>
      <c r="F17" t="s">
        <v>480</v>
      </c>
    </row>
    <row r="18" spans="1:6">
      <c r="A18" s="2" t="s">
        <v>270</v>
      </c>
      <c r="B18" s="3">
        <v>2300017817</v>
      </c>
      <c r="E18">
        <v>18</v>
      </c>
      <c r="F18" t="s">
        <v>481</v>
      </c>
    </row>
    <row r="19" spans="1:6">
      <c r="A19" s="2" t="s">
        <v>271</v>
      </c>
      <c r="B19" s="3">
        <v>2200017840</v>
      </c>
      <c r="C19">
        <v>2</v>
      </c>
      <c r="D19" s="11" t="s">
        <v>482</v>
      </c>
      <c r="E19">
        <v>13</v>
      </c>
      <c r="F19" t="s">
        <v>483</v>
      </c>
    </row>
    <row r="20" spans="1:2">
      <c r="A20" s="2" t="s">
        <v>272</v>
      </c>
      <c r="B20" s="3">
        <v>2300017417</v>
      </c>
    </row>
    <row r="21" spans="1:2">
      <c r="A21" s="2" t="s">
        <v>273</v>
      </c>
      <c r="B21" s="3">
        <v>2200016813</v>
      </c>
    </row>
    <row r="22" spans="1:2">
      <c r="A22" s="2" t="s">
        <v>274</v>
      </c>
      <c r="B22" s="3">
        <v>2300017768</v>
      </c>
    </row>
    <row r="23" spans="1:2">
      <c r="A23" s="2" t="s">
        <v>275</v>
      </c>
      <c r="B23" s="3">
        <v>2200017410</v>
      </c>
    </row>
    <row r="24" spans="1:2">
      <c r="A24" s="2" t="s">
        <v>276</v>
      </c>
      <c r="B24" s="3">
        <v>2300017830</v>
      </c>
    </row>
    <row r="25" spans="1:2">
      <c r="A25" s="2" t="s">
        <v>277</v>
      </c>
      <c r="B25" s="3">
        <v>2200017704</v>
      </c>
    </row>
    <row r="26" spans="1:6">
      <c r="A26" s="2" t="s">
        <v>278</v>
      </c>
      <c r="B26" s="3">
        <v>2300017748</v>
      </c>
      <c r="E26">
        <v>21</v>
      </c>
      <c r="F26" t="s">
        <v>484</v>
      </c>
    </row>
    <row r="27" spans="1:4">
      <c r="A27" s="2" t="s">
        <v>279</v>
      </c>
      <c r="B27" s="3">
        <v>2300017774</v>
      </c>
      <c r="C27">
        <v>4</v>
      </c>
      <c r="D27" s="12" t="s">
        <v>474</v>
      </c>
    </row>
    <row r="28" spans="1:6">
      <c r="A28" s="2" t="s">
        <v>280</v>
      </c>
      <c r="B28" s="3">
        <v>2300017402</v>
      </c>
      <c r="E28">
        <v>18</v>
      </c>
      <c r="F28" t="s">
        <v>485</v>
      </c>
    </row>
    <row r="29" spans="1:2">
      <c r="A29" s="2" t="s">
        <v>281</v>
      </c>
      <c r="B29" s="3">
        <v>2300017706</v>
      </c>
    </row>
    <row r="30" spans="1:6">
      <c r="A30" s="2" t="s">
        <v>282</v>
      </c>
      <c r="B30" s="3">
        <v>2300017832</v>
      </c>
      <c r="C30">
        <v>4</v>
      </c>
      <c r="D30" s="12" t="s">
        <v>486</v>
      </c>
      <c r="E30">
        <v>16</v>
      </c>
      <c r="F30" t="s">
        <v>487</v>
      </c>
    </row>
    <row r="31" ht="13.5" spans="1:4">
      <c r="A31" s="2" t="s">
        <v>283</v>
      </c>
      <c r="B31" s="3">
        <v>2300017734</v>
      </c>
      <c r="C31">
        <v>8</v>
      </c>
      <c r="D31" s="13" t="s">
        <v>488</v>
      </c>
    </row>
    <row r="32" spans="1:6">
      <c r="A32" s="2" t="s">
        <v>284</v>
      </c>
      <c r="B32" s="3">
        <v>2300017717</v>
      </c>
      <c r="E32">
        <v>8</v>
      </c>
      <c r="F32" t="s">
        <v>489</v>
      </c>
    </row>
    <row r="33" spans="1:2">
      <c r="A33" s="2" t="s">
        <v>285</v>
      </c>
      <c r="B33" s="3">
        <v>2300017741</v>
      </c>
    </row>
    <row r="34" spans="1:2">
      <c r="A34" s="2" t="s">
        <v>286</v>
      </c>
      <c r="B34" s="3">
        <v>2300017781</v>
      </c>
    </row>
    <row r="35" spans="1:6">
      <c r="A35" s="2" t="s">
        <v>287</v>
      </c>
      <c r="B35" s="3">
        <v>2300017425</v>
      </c>
      <c r="E35">
        <v>12</v>
      </c>
      <c r="F35" t="s">
        <v>490</v>
      </c>
    </row>
    <row r="36" spans="1:2">
      <c r="A36" s="2" t="s">
        <v>288</v>
      </c>
      <c r="B36" s="3">
        <v>2300017796</v>
      </c>
    </row>
    <row r="37" spans="1:6">
      <c r="A37" s="2" t="s">
        <v>289</v>
      </c>
      <c r="B37" s="3">
        <v>2300017835</v>
      </c>
      <c r="E37">
        <v>20</v>
      </c>
      <c r="F37" t="s">
        <v>491</v>
      </c>
    </row>
    <row r="38" spans="1:2">
      <c r="A38" s="2" t="s">
        <v>290</v>
      </c>
      <c r="B38" s="3">
        <v>2300017749</v>
      </c>
    </row>
    <row r="39" spans="1:4">
      <c r="A39" s="2" t="s">
        <v>291</v>
      </c>
      <c r="B39" s="3">
        <v>2300017456</v>
      </c>
      <c r="C39">
        <v>18</v>
      </c>
      <c r="D39" s="4" t="s">
        <v>492</v>
      </c>
    </row>
    <row r="40" ht="13.5" spans="1:4">
      <c r="A40" s="2" t="s">
        <v>292</v>
      </c>
      <c r="B40" s="3">
        <v>2200017473</v>
      </c>
      <c r="C40">
        <v>17</v>
      </c>
      <c r="D40" s="14" t="s">
        <v>493</v>
      </c>
    </row>
    <row r="41" spans="1:2">
      <c r="A41" s="2" t="s">
        <v>293</v>
      </c>
      <c r="B41" s="3">
        <v>2300017762</v>
      </c>
    </row>
    <row r="42" ht="13.5" spans="1:4">
      <c r="A42" s="2" t="s">
        <v>294</v>
      </c>
      <c r="B42" s="3">
        <v>2300017718</v>
      </c>
      <c r="C42">
        <v>9.5</v>
      </c>
      <c r="D42" s="13" t="s">
        <v>494</v>
      </c>
    </row>
    <row r="43" spans="1:6">
      <c r="A43" s="2" t="s">
        <v>295</v>
      </c>
      <c r="B43" s="3">
        <v>2300017752</v>
      </c>
      <c r="E43">
        <v>23</v>
      </c>
      <c r="F43" t="s">
        <v>495</v>
      </c>
    </row>
    <row r="44" spans="1:2">
      <c r="A44" s="2" t="s">
        <v>296</v>
      </c>
      <c r="B44" s="3">
        <v>2200067719</v>
      </c>
    </row>
    <row r="45" spans="1:6">
      <c r="A45" s="2" t="s">
        <v>297</v>
      </c>
      <c r="B45" s="3">
        <v>2200017732</v>
      </c>
      <c r="E45">
        <v>7</v>
      </c>
      <c r="F45" t="s">
        <v>496</v>
      </c>
    </row>
    <row r="46" spans="1:2">
      <c r="A46" s="2" t="s">
        <v>298</v>
      </c>
      <c r="B46" s="3">
        <v>2200017823</v>
      </c>
    </row>
    <row r="47" spans="1:6">
      <c r="A47" s="2" t="s">
        <v>299</v>
      </c>
      <c r="B47" s="3">
        <v>2200017458</v>
      </c>
      <c r="C47">
        <v>8</v>
      </c>
      <c r="D47" s="4" t="s">
        <v>497</v>
      </c>
      <c r="E47">
        <v>16</v>
      </c>
      <c r="F47" t="s">
        <v>498</v>
      </c>
    </row>
    <row r="48" spans="1:2">
      <c r="A48" s="2" t="s">
        <v>300</v>
      </c>
      <c r="B48" s="3">
        <v>2300017466</v>
      </c>
    </row>
    <row r="49" spans="1:4">
      <c r="A49" s="2" t="s">
        <v>301</v>
      </c>
      <c r="B49" s="3">
        <v>2300017713</v>
      </c>
      <c r="C49">
        <v>4</v>
      </c>
      <c r="D49" s="4" t="s">
        <v>474</v>
      </c>
    </row>
    <row r="50" spans="1:2">
      <c r="A50" s="2" t="s">
        <v>302</v>
      </c>
      <c r="B50" s="3">
        <v>1900017748</v>
      </c>
    </row>
    <row r="51" spans="1:6">
      <c r="A51" s="2" t="s">
        <v>303</v>
      </c>
      <c r="B51" s="3">
        <v>2300017703</v>
      </c>
      <c r="E51">
        <v>10</v>
      </c>
      <c r="F51" t="s">
        <v>499</v>
      </c>
    </row>
    <row r="52" spans="1:2">
      <c r="A52" s="2" t="s">
        <v>304</v>
      </c>
      <c r="B52" s="3">
        <v>2200067702</v>
      </c>
    </row>
    <row r="53" spans="1:4">
      <c r="A53" s="2" t="s">
        <v>305</v>
      </c>
      <c r="B53" s="3">
        <v>2300017478</v>
      </c>
      <c r="C53">
        <v>8</v>
      </c>
      <c r="D53" s="4" t="s">
        <v>500</v>
      </c>
    </row>
    <row r="54" spans="1:2">
      <c r="A54" s="2" t="s">
        <v>306</v>
      </c>
      <c r="B54" s="3">
        <v>2300017727</v>
      </c>
    </row>
    <row r="55" spans="1:6">
      <c r="A55" s="2" t="s">
        <v>307</v>
      </c>
      <c r="B55" s="3">
        <v>2300017758</v>
      </c>
      <c r="E55">
        <v>8</v>
      </c>
      <c r="F55" t="s">
        <v>473</v>
      </c>
    </row>
    <row r="56" spans="1:2">
      <c r="A56" s="2" t="s">
        <v>308</v>
      </c>
      <c r="B56" s="3">
        <v>2300017719</v>
      </c>
    </row>
    <row r="57" spans="1:2">
      <c r="A57" s="2" t="s">
        <v>309</v>
      </c>
      <c r="B57" s="3">
        <v>2200017801</v>
      </c>
    </row>
    <row r="58" spans="1:2">
      <c r="A58" s="2" t="s">
        <v>310</v>
      </c>
      <c r="B58" s="3">
        <v>2300017473</v>
      </c>
    </row>
    <row r="59" spans="1:6">
      <c r="A59" s="2" t="s">
        <v>311</v>
      </c>
      <c r="B59" s="3">
        <v>2200017407</v>
      </c>
      <c r="E59">
        <v>16</v>
      </c>
      <c r="F59" t="s">
        <v>501</v>
      </c>
    </row>
    <row r="60" spans="1:6">
      <c r="A60" s="2" t="s">
        <v>312</v>
      </c>
      <c r="B60" s="3">
        <v>2200017471</v>
      </c>
      <c r="E60">
        <v>14</v>
      </c>
      <c r="F60" s="15" t="s">
        <v>502</v>
      </c>
    </row>
    <row r="61" spans="1:4">
      <c r="A61" s="2" t="s">
        <v>313</v>
      </c>
      <c r="B61" s="3">
        <v>2200017461</v>
      </c>
      <c r="C61">
        <v>27</v>
      </c>
      <c r="D61" s="4" t="s">
        <v>503</v>
      </c>
    </row>
    <row r="62" spans="1:2">
      <c r="A62" s="2" t="s">
        <v>314</v>
      </c>
      <c r="B62" s="3">
        <v>2300017739</v>
      </c>
    </row>
    <row r="63" spans="1:4">
      <c r="A63" s="2" t="s">
        <v>315</v>
      </c>
      <c r="B63" s="3">
        <v>2300017480</v>
      </c>
      <c r="C63">
        <v>6</v>
      </c>
      <c r="D63" s="4" t="s">
        <v>504</v>
      </c>
    </row>
    <row r="64" spans="1:4">
      <c r="A64" s="2" t="s">
        <v>316</v>
      </c>
      <c r="B64" s="3">
        <v>2200017800</v>
      </c>
      <c r="C64">
        <v>12</v>
      </c>
      <c r="D64" s="4" t="s">
        <v>505</v>
      </c>
    </row>
    <row r="65" spans="1:2">
      <c r="A65" s="2" t="s">
        <v>317</v>
      </c>
      <c r="B65" s="3">
        <v>2000017756</v>
      </c>
    </row>
    <row r="66" spans="1:2">
      <c r="A66" s="2" t="s">
        <v>318</v>
      </c>
      <c r="B66" s="3">
        <v>2300017702</v>
      </c>
    </row>
    <row r="67" spans="1:2">
      <c r="A67" s="2" t="s">
        <v>319</v>
      </c>
      <c r="B67" s="3">
        <v>2300017428</v>
      </c>
    </row>
    <row r="68" spans="1:6">
      <c r="A68" s="2" t="s">
        <v>320</v>
      </c>
      <c r="B68" s="3">
        <v>2300017805</v>
      </c>
      <c r="E68">
        <v>6</v>
      </c>
      <c r="F68" t="s">
        <v>506</v>
      </c>
    </row>
    <row r="69" spans="1:2">
      <c r="A69" s="2" t="s">
        <v>321</v>
      </c>
      <c r="B69" s="3">
        <v>2200017797</v>
      </c>
    </row>
    <row r="70" spans="1:2">
      <c r="A70" s="2" t="s">
        <v>322</v>
      </c>
      <c r="B70" s="3">
        <v>2200017707</v>
      </c>
    </row>
    <row r="71" spans="1:6">
      <c r="A71" s="2" t="s">
        <v>323</v>
      </c>
      <c r="B71" s="3">
        <v>2300017411</v>
      </c>
      <c r="E71">
        <v>15</v>
      </c>
      <c r="F71" t="s">
        <v>507</v>
      </c>
    </row>
    <row r="72" spans="1:2">
      <c r="A72" s="2" t="s">
        <v>324</v>
      </c>
      <c r="B72" s="3">
        <v>2200017729</v>
      </c>
    </row>
    <row r="73" spans="1:4">
      <c r="A73" s="2" t="s">
        <v>325</v>
      </c>
      <c r="B73" s="3">
        <v>2300017444</v>
      </c>
      <c r="C73">
        <v>27</v>
      </c>
      <c r="D73" s="4" t="s">
        <v>508</v>
      </c>
    </row>
    <row r="74" ht="13.5" spans="1:4">
      <c r="A74" s="2" t="s">
        <v>326</v>
      </c>
      <c r="B74" s="3">
        <v>2300017701</v>
      </c>
      <c r="C74">
        <v>32</v>
      </c>
      <c r="D74" s="13" t="s">
        <v>509</v>
      </c>
    </row>
    <row r="75" spans="1:6">
      <c r="A75" s="2" t="s">
        <v>327</v>
      </c>
      <c r="B75" s="3">
        <v>2300017729</v>
      </c>
      <c r="E75">
        <v>7</v>
      </c>
      <c r="F75" t="s">
        <v>510</v>
      </c>
    </row>
    <row r="76" spans="1:6">
      <c r="A76" s="2" t="s">
        <v>328</v>
      </c>
      <c r="B76" s="3">
        <v>2300017732</v>
      </c>
      <c r="E76">
        <v>25</v>
      </c>
      <c r="F76" t="s">
        <v>511</v>
      </c>
    </row>
    <row r="77" spans="1:2">
      <c r="A77" s="2" t="s">
        <v>329</v>
      </c>
      <c r="B77" s="3">
        <v>2300017725</v>
      </c>
    </row>
    <row r="78" spans="1:2">
      <c r="A78" s="2" t="s">
        <v>330</v>
      </c>
      <c r="B78" s="3">
        <v>2300017746</v>
      </c>
    </row>
    <row r="79" spans="1:2">
      <c r="A79" s="2" t="s">
        <v>331</v>
      </c>
      <c r="B79" s="3">
        <v>2300017840</v>
      </c>
    </row>
    <row r="80" spans="1:2">
      <c r="A80" s="2" t="s">
        <v>332</v>
      </c>
      <c r="B80" s="3">
        <v>2300017426</v>
      </c>
    </row>
    <row r="81" ht="13.5" spans="1:6">
      <c r="A81" s="2" t="s">
        <v>333</v>
      </c>
      <c r="B81" s="3">
        <v>2300017445</v>
      </c>
      <c r="C81">
        <v>4</v>
      </c>
      <c r="D81" s="14" t="s">
        <v>512</v>
      </c>
      <c r="E81">
        <v>3</v>
      </c>
      <c r="F81" t="s">
        <v>513</v>
      </c>
    </row>
    <row r="82" spans="1:6">
      <c r="A82" s="2" t="s">
        <v>334</v>
      </c>
      <c r="B82" s="3">
        <v>2300017422</v>
      </c>
      <c r="E82">
        <v>12</v>
      </c>
      <c r="F82" t="s">
        <v>514</v>
      </c>
    </row>
    <row r="83" spans="1:2">
      <c r="A83" s="2" t="s">
        <v>335</v>
      </c>
      <c r="B83" s="3">
        <v>2300017761</v>
      </c>
    </row>
    <row r="84" spans="1:6">
      <c r="A84" s="2" t="s">
        <v>336</v>
      </c>
      <c r="B84" s="3">
        <v>2300017429</v>
      </c>
      <c r="E84">
        <v>9</v>
      </c>
      <c r="F84" t="s">
        <v>515</v>
      </c>
    </row>
    <row r="85" spans="1:6">
      <c r="A85" s="2" t="s">
        <v>337</v>
      </c>
      <c r="B85" s="3">
        <v>2300067720</v>
      </c>
      <c r="E85">
        <v>40</v>
      </c>
      <c r="F85" t="s">
        <v>516</v>
      </c>
    </row>
    <row r="86" spans="1:2">
      <c r="A86" s="2" t="s">
        <v>338</v>
      </c>
      <c r="B86" s="3">
        <v>2300067710</v>
      </c>
    </row>
    <row r="87" spans="1:2">
      <c r="A87" s="2" t="s">
        <v>339</v>
      </c>
      <c r="B87" s="3">
        <v>2300017764</v>
      </c>
    </row>
    <row r="88" spans="1:6">
      <c r="A88" s="2" t="s">
        <v>340</v>
      </c>
      <c r="B88" s="3">
        <v>2300067707</v>
      </c>
      <c r="E88">
        <v>14</v>
      </c>
      <c r="F88" t="s">
        <v>517</v>
      </c>
    </row>
    <row r="89" spans="1:4">
      <c r="A89" s="2" t="s">
        <v>341</v>
      </c>
      <c r="B89" s="3">
        <v>2300017786</v>
      </c>
      <c r="C89">
        <v>8</v>
      </c>
      <c r="D89" s="4" t="s">
        <v>518</v>
      </c>
    </row>
    <row r="90" spans="1:4">
      <c r="A90" s="2" t="s">
        <v>342</v>
      </c>
      <c r="B90" s="3">
        <v>2300067703</v>
      </c>
      <c r="C90">
        <v>4</v>
      </c>
      <c r="D90" s="4" t="s">
        <v>519</v>
      </c>
    </row>
    <row r="91" spans="1:6">
      <c r="A91" s="2" t="s">
        <v>343</v>
      </c>
      <c r="B91" s="3">
        <v>2300067714</v>
      </c>
      <c r="E91">
        <v>14</v>
      </c>
      <c r="F91" t="s">
        <v>520</v>
      </c>
    </row>
    <row r="92" spans="1:2">
      <c r="A92" s="2" t="s">
        <v>344</v>
      </c>
      <c r="B92" s="3">
        <v>2300067730</v>
      </c>
    </row>
    <row r="93" spans="1:2">
      <c r="A93" s="2" t="s">
        <v>345</v>
      </c>
      <c r="B93" s="3">
        <v>2300017453</v>
      </c>
    </row>
    <row r="94" spans="1:6">
      <c r="A94" s="2" t="s">
        <v>346</v>
      </c>
      <c r="B94" s="3">
        <v>2300067706</v>
      </c>
      <c r="E94">
        <v>14</v>
      </c>
      <c r="F94" t="s">
        <v>521</v>
      </c>
    </row>
    <row r="95" spans="1:2">
      <c r="A95" s="2" t="s">
        <v>347</v>
      </c>
      <c r="B95" s="3">
        <v>2300067727</v>
      </c>
    </row>
    <row r="96" spans="1:6">
      <c r="A96" s="2" t="s">
        <v>348</v>
      </c>
      <c r="B96" s="3">
        <v>2300067701</v>
      </c>
      <c r="E96">
        <v>20</v>
      </c>
      <c r="F96" t="s">
        <v>522</v>
      </c>
    </row>
    <row r="97" spans="1:6">
      <c r="A97" s="2" t="s">
        <v>349</v>
      </c>
      <c r="B97" s="3">
        <v>2300067719</v>
      </c>
      <c r="E97">
        <v>14</v>
      </c>
      <c r="F97" t="s">
        <v>523</v>
      </c>
    </row>
    <row r="98" spans="1:2">
      <c r="A98" s="2" t="s">
        <v>350</v>
      </c>
      <c r="B98" s="3">
        <v>2300067708</v>
      </c>
    </row>
    <row r="99" spans="1:6">
      <c r="A99" s="2" t="s">
        <v>351</v>
      </c>
      <c r="B99" s="3">
        <v>2300067729</v>
      </c>
      <c r="E99">
        <v>16</v>
      </c>
      <c r="F99" t="s">
        <v>524</v>
      </c>
    </row>
    <row r="100" spans="1:6">
      <c r="A100" s="2" t="s">
        <v>352</v>
      </c>
      <c r="B100" s="3">
        <v>2300067705</v>
      </c>
      <c r="E100">
        <v>27</v>
      </c>
      <c r="F100" t="s">
        <v>525</v>
      </c>
    </row>
    <row r="101" spans="1:2">
      <c r="A101" s="2" t="s">
        <v>353</v>
      </c>
      <c r="B101" s="3">
        <v>2300067722</v>
      </c>
    </row>
    <row r="102" spans="1:2">
      <c r="A102" s="2" t="s">
        <v>354</v>
      </c>
      <c r="B102" s="3">
        <v>2300067716</v>
      </c>
    </row>
    <row r="103" spans="1:2">
      <c r="A103" s="2" t="s">
        <v>355</v>
      </c>
      <c r="B103" s="3">
        <v>2300067721</v>
      </c>
    </row>
    <row r="104" spans="1:2">
      <c r="A104" s="2" t="s">
        <v>356</v>
      </c>
      <c r="B104" s="3">
        <v>2300067724</v>
      </c>
    </row>
    <row r="105" spans="1:6">
      <c r="A105" s="2" t="s">
        <v>357</v>
      </c>
      <c r="B105" s="3">
        <v>2300067715</v>
      </c>
      <c r="E105">
        <v>16</v>
      </c>
      <c r="F105" t="s">
        <v>526</v>
      </c>
    </row>
    <row r="106" spans="1:6">
      <c r="A106" s="2" t="s">
        <v>358</v>
      </c>
      <c r="B106" s="3">
        <v>2300067723</v>
      </c>
      <c r="E106">
        <v>14</v>
      </c>
      <c r="F106" t="s">
        <v>520</v>
      </c>
    </row>
    <row r="107" spans="1:6">
      <c r="A107" s="2" t="s">
        <v>359</v>
      </c>
      <c r="B107" s="3">
        <v>2300067713</v>
      </c>
      <c r="E107">
        <v>6</v>
      </c>
      <c r="F107" t="s">
        <v>527</v>
      </c>
    </row>
    <row r="108" spans="1:6">
      <c r="A108" s="2" t="s">
        <v>360</v>
      </c>
      <c r="B108" s="3">
        <v>2300067717</v>
      </c>
      <c r="E108">
        <v>4</v>
      </c>
      <c r="F108" t="s">
        <v>528</v>
      </c>
    </row>
    <row r="109" spans="1:6">
      <c r="A109" s="2" t="s">
        <v>361</v>
      </c>
      <c r="B109" s="3">
        <v>2300067712</v>
      </c>
      <c r="E109">
        <v>14</v>
      </c>
      <c r="F109" t="s">
        <v>523</v>
      </c>
    </row>
    <row r="110" spans="1:2">
      <c r="A110" s="2" t="s">
        <v>362</v>
      </c>
      <c r="B110" s="3">
        <v>2300067702</v>
      </c>
    </row>
    <row r="111" spans="1:6">
      <c r="A111" s="2" t="s">
        <v>363</v>
      </c>
      <c r="B111" s="3">
        <v>2300067709</v>
      </c>
      <c r="E111">
        <v>14</v>
      </c>
      <c r="F111" t="s">
        <v>529</v>
      </c>
    </row>
    <row r="112" spans="1:6">
      <c r="A112" s="2" t="s">
        <v>364</v>
      </c>
      <c r="B112" s="3">
        <v>2300067726</v>
      </c>
      <c r="E112">
        <v>14</v>
      </c>
      <c r="F112" t="s">
        <v>530</v>
      </c>
    </row>
    <row r="113" spans="1:2">
      <c r="A113" s="2" t="s">
        <v>365</v>
      </c>
      <c r="B113" s="3">
        <v>2300067704</v>
      </c>
    </row>
    <row r="114" spans="1:2">
      <c r="A114" s="2" t="s">
        <v>366</v>
      </c>
      <c r="B114" s="3">
        <v>2300067718</v>
      </c>
    </row>
    <row r="115" spans="1:6">
      <c r="A115" s="2" t="s">
        <v>367</v>
      </c>
      <c r="B115" s="3">
        <v>2300067725</v>
      </c>
      <c r="E115">
        <v>14</v>
      </c>
      <c r="F115" t="s">
        <v>531</v>
      </c>
    </row>
    <row r="116" spans="1:6">
      <c r="A116" s="2" t="s">
        <v>368</v>
      </c>
      <c r="B116" s="3">
        <v>2300017412</v>
      </c>
      <c r="C116">
        <v>4</v>
      </c>
      <c r="D116" s="4" t="s">
        <v>532</v>
      </c>
      <c r="E116">
        <v>4</v>
      </c>
      <c r="F116" t="s">
        <v>533</v>
      </c>
    </row>
    <row r="117" spans="1:2">
      <c r="A117" s="2" t="s">
        <v>369</v>
      </c>
      <c r="B117" s="3">
        <v>2300067728</v>
      </c>
    </row>
    <row r="118" spans="1:6">
      <c r="A118" s="2" t="s">
        <v>370</v>
      </c>
      <c r="B118" s="3">
        <v>2300067711</v>
      </c>
      <c r="E118">
        <v>14</v>
      </c>
      <c r="F118" t="s">
        <v>531</v>
      </c>
    </row>
    <row r="119" spans="1:2">
      <c r="A119" s="2" t="s">
        <v>371</v>
      </c>
      <c r="B119" s="3">
        <v>2300017843</v>
      </c>
    </row>
    <row r="120" spans="1:2">
      <c r="A120" s="2" t="s">
        <v>372</v>
      </c>
      <c r="B120" s="3">
        <v>2300017744</v>
      </c>
    </row>
    <row r="121" spans="1:6">
      <c r="A121" s="2" t="s">
        <v>373</v>
      </c>
      <c r="B121" s="3">
        <v>2300017405</v>
      </c>
      <c r="C121">
        <v>6</v>
      </c>
      <c r="D121" s="4" t="s">
        <v>534</v>
      </c>
      <c r="E121">
        <v>17</v>
      </c>
      <c r="F121" t="s">
        <v>535</v>
      </c>
    </row>
    <row r="122" ht="13.5" spans="1:4">
      <c r="A122" s="2" t="s">
        <v>374</v>
      </c>
      <c r="B122" s="3">
        <v>2300017751</v>
      </c>
      <c r="C122">
        <v>90</v>
      </c>
      <c r="D122" s="14" t="s">
        <v>536</v>
      </c>
    </row>
    <row r="123" spans="1:6">
      <c r="A123" s="2" t="s">
        <v>375</v>
      </c>
      <c r="B123" s="3">
        <v>2300017410</v>
      </c>
      <c r="C123">
        <v>7</v>
      </c>
      <c r="D123" s="4" t="s">
        <v>537</v>
      </c>
      <c r="E123">
        <v>10</v>
      </c>
      <c r="F123" t="s">
        <v>538</v>
      </c>
    </row>
    <row r="124" spans="1:2">
      <c r="A124" s="2" t="s">
        <v>376</v>
      </c>
      <c r="B124" s="3">
        <v>2200017760</v>
      </c>
    </row>
    <row r="125" ht="13.5" spans="1:4">
      <c r="A125" s="2" t="s">
        <v>377</v>
      </c>
      <c r="B125" s="3">
        <v>2300017811</v>
      </c>
      <c r="C125">
        <v>4</v>
      </c>
      <c r="D125" s="14" t="s">
        <v>539</v>
      </c>
    </row>
    <row r="126" spans="1:4">
      <c r="A126" s="2" t="s">
        <v>378</v>
      </c>
      <c r="B126" s="3">
        <v>2300017448</v>
      </c>
      <c r="C126">
        <v>3</v>
      </c>
      <c r="D126" s="4" t="s">
        <v>540</v>
      </c>
    </row>
    <row r="127" spans="1:6">
      <c r="A127" s="2" t="s">
        <v>379</v>
      </c>
      <c r="B127" s="3">
        <v>2300017794</v>
      </c>
      <c r="C127">
        <v>4</v>
      </c>
      <c r="D127" s="4" t="s">
        <v>541</v>
      </c>
      <c r="E127">
        <v>6</v>
      </c>
      <c r="F127" t="s">
        <v>542</v>
      </c>
    </row>
    <row r="128" spans="1:2">
      <c r="A128" s="2" t="s">
        <v>380</v>
      </c>
      <c r="B128" s="3">
        <v>2100017703</v>
      </c>
    </row>
    <row r="129" spans="1:4">
      <c r="A129" s="2" t="s">
        <v>381</v>
      </c>
      <c r="B129" s="3">
        <v>2300017471</v>
      </c>
      <c r="C129">
        <v>4</v>
      </c>
      <c r="D129" s="4" t="s">
        <v>474</v>
      </c>
    </row>
    <row r="130" spans="1:2">
      <c r="A130" s="2" t="s">
        <v>382</v>
      </c>
      <c r="B130" s="3">
        <v>2300017467</v>
      </c>
    </row>
    <row r="131" ht="13.5" spans="1:6">
      <c r="A131" s="2" t="s">
        <v>383</v>
      </c>
      <c r="B131" s="3">
        <v>2300017780</v>
      </c>
      <c r="C131">
        <v>6</v>
      </c>
      <c r="D131" s="16" t="s">
        <v>543</v>
      </c>
      <c r="E131">
        <v>14</v>
      </c>
      <c r="F131" s="10" t="s">
        <v>544</v>
      </c>
    </row>
    <row r="132" ht="13.5" spans="1:4">
      <c r="A132" s="2" t="s">
        <v>384</v>
      </c>
      <c r="B132" s="3">
        <v>2300017461</v>
      </c>
      <c r="C132">
        <v>8</v>
      </c>
      <c r="D132" s="13" t="s">
        <v>545</v>
      </c>
    </row>
    <row r="133" ht="13.5" spans="1:4">
      <c r="A133" s="2" t="s">
        <v>385</v>
      </c>
      <c r="B133" s="3">
        <v>2300017712</v>
      </c>
      <c r="C133">
        <v>12</v>
      </c>
      <c r="D133" s="14" t="s">
        <v>546</v>
      </c>
    </row>
    <row r="134" spans="1:4">
      <c r="A134" s="2" t="s">
        <v>386</v>
      </c>
      <c r="B134" s="3">
        <v>2300017789</v>
      </c>
      <c r="C134">
        <v>16</v>
      </c>
      <c r="D134" s="4" t="s">
        <v>547</v>
      </c>
    </row>
    <row r="135" spans="1:2">
      <c r="A135" s="2" t="s">
        <v>387</v>
      </c>
      <c r="B135" s="3">
        <v>2200017714</v>
      </c>
    </row>
    <row r="136" ht="13.5" spans="1:6">
      <c r="A136" s="2" t="s">
        <v>388</v>
      </c>
      <c r="B136" s="3">
        <v>2300017810</v>
      </c>
      <c r="C136">
        <v>5</v>
      </c>
      <c r="D136" s="16" t="s">
        <v>548</v>
      </c>
      <c r="E136">
        <v>2</v>
      </c>
      <c r="F136" t="s">
        <v>549</v>
      </c>
    </row>
    <row r="137" spans="1:6">
      <c r="A137" s="2" t="s">
        <v>389</v>
      </c>
      <c r="B137" s="3">
        <v>2300017806</v>
      </c>
      <c r="C137">
        <v>2</v>
      </c>
      <c r="D137" s="4" t="s">
        <v>550</v>
      </c>
      <c r="E137">
        <v>20</v>
      </c>
      <c r="F137" t="s">
        <v>551</v>
      </c>
    </row>
    <row r="138" spans="1:2">
      <c r="A138" s="2" t="s">
        <v>390</v>
      </c>
      <c r="B138" s="3">
        <v>2300017750</v>
      </c>
    </row>
    <row r="139" spans="1:4">
      <c r="A139" s="2" t="s">
        <v>391</v>
      </c>
      <c r="B139" s="3">
        <v>2300017777</v>
      </c>
      <c r="C139">
        <v>4</v>
      </c>
      <c r="D139" s="4" t="s">
        <v>474</v>
      </c>
    </row>
    <row r="140" spans="1:6">
      <c r="A140" s="2" t="s">
        <v>392</v>
      </c>
      <c r="B140" s="3">
        <v>2300017798</v>
      </c>
      <c r="E140">
        <v>18</v>
      </c>
      <c r="F140" t="s">
        <v>552</v>
      </c>
    </row>
    <row r="141" spans="1:6">
      <c r="A141" s="2" t="s">
        <v>393</v>
      </c>
      <c r="B141" s="3">
        <v>2300017733</v>
      </c>
      <c r="C141">
        <v>4</v>
      </c>
      <c r="D141" s="4" t="s">
        <v>474</v>
      </c>
      <c r="E141">
        <v>8</v>
      </c>
      <c r="F141" t="s">
        <v>553</v>
      </c>
    </row>
    <row r="142" spans="1:6">
      <c r="A142" s="2" t="s">
        <v>394</v>
      </c>
      <c r="B142" s="3">
        <v>2300017757</v>
      </c>
      <c r="C142">
        <v>8</v>
      </c>
      <c r="D142" s="4" t="s">
        <v>554</v>
      </c>
      <c r="E142">
        <v>8</v>
      </c>
      <c r="F142" t="s">
        <v>555</v>
      </c>
    </row>
    <row r="143" ht="13.5" spans="1:6">
      <c r="A143" s="2" t="s">
        <v>395</v>
      </c>
      <c r="B143" s="3">
        <v>2300017804</v>
      </c>
      <c r="C143">
        <v>13</v>
      </c>
      <c r="D143" s="13" t="s">
        <v>556</v>
      </c>
      <c r="E143">
        <v>12</v>
      </c>
      <c r="F143" t="s">
        <v>557</v>
      </c>
    </row>
    <row r="144" spans="1:2">
      <c r="A144" s="2" t="s">
        <v>396</v>
      </c>
      <c r="B144" s="3">
        <v>2300017446</v>
      </c>
    </row>
    <row r="145" ht="13.5" spans="1:4">
      <c r="A145" s="2" t="s">
        <v>397</v>
      </c>
      <c r="B145" s="3">
        <v>2300017826</v>
      </c>
      <c r="C145">
        <v>5</v>
      </c>
      <c r="D145" s="14" t="s">
        <v>558</v>
      </c>
    </row>
    <row r="146" spans="1:6">
      <c r="A146" s="2" t="s">
        <v>398</v>
      </c>
      <c r="B146" s="3">
        <v>2300017742</v>
      </c>
      <c r="E146">
        <f>6+2.5</f>
        <v>8.5</v>
      </c>
      <c r="F146" t="s">
        <v>559</v>
      </c>
    </row>
    <row r="147" ht="13.5" spans="1:6">
      <c r="A147" s="2" t="s">
        <v>399</v>
      </c>
      <c r="B147" s="3">
        <v>2300017472</v>
      </c>
      <c r="C147">
        <v>3</v>
      </c>
      <c r="D147" s="14" t="s">
        <v>560</v>
      </c>
      <c r="E147">
        <v>60</v>
      </c>
      <c r="F147" t="s">
        <v>561</v>
      </c>
    </row>
    <row r="148" spans="1:2">
      <c r="A148" s="2" t="s">
        <v>400</v>
      </c>
      <c r="B148" s="3">
        <v>2300017795</v>
      </c>
    </row>
    <row r="149" spans="1:6">
      <c r="A149" s="2" t="s">
        <v>401</v>
      </c>
      <c r="B149" s="3">
        <v>2300017802</v>
      </c>
      <c r="E149">
        <v>18</v>
      </c>
      <c r="F149" t="s">
        <v>562</v>
      </c>
    </row>
    <row r="150" spans="1:6">
      <c r="A150" s="2" t="s">
        <v>402</v>
      </c>
      <c r="B150" s="3">
        <v>2300017791</v>
      </c>
      <c r="E150">
        <v>4</v>
      </c>
      <c r="F150" t="s">
        <v>563</v>
      </c>
    </row>
    <row r="151" ht="13.5" spans="1:4">
      <c r="A151" s="2" t="s">
        <v>403</v>
      </c>
      <c r="B151" s="3">
        <v>2300017477</v>
      </c>
      <c r="C151">
        <v>16</v>
      </c>
      <c r="D151" s="13" t="s">
        <v>564</v>
      </c>
    </row>
    <row r="152" spans="1:4">
      <c r="A152" s="2" t="s">
        <v>404</v>
      </c>
      <c r="B152" s="3">
        <v>2300017815</v>
      </c>
      <c r="C152">
        <v>30</v>
      </c>
      <c r="D152" s="4" t="s">
        <v>565</v>
      </c>
    </row>
    <row r="153" spans="1:4">
      <c r="A153" s="2" t="s">
        <v>405</v>
      </c>
      <c r="B153" s="3">
        <v>2300017787</v>
      </c>
      <c r="C153">
        <v>4</v>
      </c>
      <c r="D153" s="4" t="s">
        <v>566</v>
      </c>
    </row>
    <row r="154" ht="13.5" spans="1:4">
      <c r="A154" s="2" t="s">
        <v>406</v>
      </c>
      <c r="B154" s="3">
        <v>2300017827</v>
      </c>
      <c r="C154">
        <v>13.5</v>
      </c>
      <c r="D154" s="14" t="s">
        <v>567</v>
      </c>
    </row>
    <row r="155" spans="1:2">
      <c r="A155" s="2" t="s">
        <v>407</v>
      </c>
      <c r="B155" s="3">
        <v>2200017467</v>
      </c>
    </row>
    <row r="156" spans="1:6">
      <c r="A156" s="2" t="s">
        <v>408</v>
      </c>
      <c r="B156" s="3">
        <v>2300017469</v>
      </c>
      <c r="C156">
        <v>8</v>
      </c>
      <c r="D156" s="4" t="s">
        <v>568</v>
      </c>
      <c r="E156">
        <v>16</v>
      </c>
      <c r="F156" t="s">
        <v>569</v>
      </c>
    </row>
    <row r="157" spans="1:6">
      <c r="A157" s="2" t="s">
        <v>409</v>
      </c>
      <c r="B157" s="3">
        <v>2300017844</v>
      </c>
      <c r="E157">
        <v>10</v>
      </c>
      <c r="F157" t="s">
        <v>570</v>
      </c>
    </row>
    <row r="158" spans="1:4">
      <c r="A158" s="2" t="s">
        <v>410</v>
      </c>
      <c r="B158" s="3">
        <v>2200017730</v>
      </c>
      <c r="C158">
        <v>15</v>
      </c>
      <c r="D158" s="4" t="s">
        <v>571</v>
      </c>
    </row>
    <row r="159" spans="1:4">
      <c r="A159" s="2" t="s">
        <v>411</v>
      </c>
      <c r="B159" s="3">
        <v>2300017818</v>
      </c>
      <c r="C159">
        <v>4</v>
      </c>
      <c r="D159" s="4" t="s">
        <v>474</v>
      </c>
    </row>
    <row r="160" spans="1:6">
      <c r="A160" s="2" t="s">
        <v>412</v>
      </c>
      <c r="B160" s="3">
        <v>2300017854</v>
      </c>
      <c r="C160">
        <v>4</v>
      </c>
      <c r="D160" s="4" t="s">
        <v>572</v>
      </c>
      <c r="E160">
        <v>14</v>
      </c>
      <c r="F160" t="s">
        <v>573</v>
      </c>
    </row>
    <row r="161" spans="1:2">
      <c r="A161" s="2" t="s">
        <v>413</v>
      </c>
      <c r="B161" s="3">
        <v>2300017790</v>
      </c>
    </row>
    <row r="162" ht="13.5" spans="1:4">
      <c r="A162" s="2" t="s">
        <v>414</v>
      </c>
      <c r="B162" s="3">
        <v>2300017468</v>
      </c>
      <c r="C162">
        <v>3</v>
      </c>
      <c r="D162" s="10" t="s">
        <v>574</v>
      </c>
    </row>
    <row r="163" spans="1:6">
      <c r="A163" s="2" t="s">
        <v>415</v>
      </c>
      <c r="B163" s="3">
        <v>2300017800</v>
      </c>
      <c r="C163">
        <v>6</v>
      </c>
      <c r="D163" s="4" t="s">
        <v>575</v>
      </c>
      <c r="E163">
        <v>8</v>
      </c>
      <c r="F163" t="s">
        <v>576</v>
      </c>
    </row>
    <row r="164" spans="1:2">
      <c r="A164" s="2" t="s">
        <v>416</v>
      </c>
      <c r="B164" s="3">
        <v>2200017814</v>
      </c>
    </row>
    <row r="165" spans="1:2">
      <c r="A165" s="2" t="s">
        <v>417</v>
      </c>
      <c r="B165" s="3">
        <v>2200067730</v>
      </c>
    </row>
    <row r="166" spans="1:2">
      <c r="A166" s="2" t="s">
        <v>418</v>
      </c>
      <c r="B166" s="3">
        <v>2200067723</v>
      </c>
    </row>
    <row r="167" spans="1:2">
      <c r="A167" s="2" t="s">
        <v>419</v>
      </c>
      <c r="B167" s="3">
        <v>2200067728</v>
      </c>
    </row>
    <row r="168" spans="1:2">
      <c r="A168" s="2" t="s">
        <v>420</v>
      </c>
      <c r="B168" s="3">
        <v>2200067726</v>
      </c>
    </row>
    <row r="169" spans="1:2">
      <c r="A169" s="2" t="s">
        <v>421</v>
      </c>
      <c r="B169" s="3">
        <v>2200067731</v>
      </c>
    </row>
    <row r="170" spans="1:2">
      <c r="A170" s="2" t="s">
        <v>422</v>
      </c>
      <c r="B170" s="3">
        <v>2200067732</v>
      </c>
    </row>
    <row r="171" spans="1:2">
      <c r="A171" s="2" t="s">
        <v>423</v>
      </c>
      <c r="B171" s="3">
        <v>2200067727</v>
      </c>
    </row>
    <row r="172" spans="1:2">
      <c r="A172" s="2" t="s">
        <v>424</v>
      </c>
      <c r="B172" s="3">
        <v>2200067729</v>
      </c>
    </row>
    <row r="173" spans="1:2">
      <c r="A173" s="2" t="s">
        <v>425</v>
      </c>
      <c r="B173" s="3">
        <v>2200017850</v>
      </c>
    </row>
    <row r="174" spans="1:2">
      <c r="A174" s="2" t="s">
        <v>426</v>
      </c>
      <c r="B174" s="3">
        <v>2200067724</v>
      </c>
    </row>
    <row r="175" spans="1:2">
      <c r="A175" s="2" t="s">
        <v>427</v>
      </c>
      <c r="B175" s="3">
        <v>2200067733</v>
      </c>
    </row>
    <row r="176" spans="1:2">
      <c r="A176" s="2" t="s">
        <v>428</v>
      </c>
      <c r="B176" s="3">
        <v>2200067722</v>
      </c>
    </row>
    <row r="177" spans="1:4">
      <c r="A177" s="2" t="s">
        <v>429</v>
      </c>
      <c r="B177" s="3">
        <v>2300017736</v>
      </c>
      <c r="C177">
        <v>4</v>
      </c>
      <c r="D177" s="4" t="s">
        <v>474</v>
      </c>
    </row>
    <row r="178" spans="1:2">
      <c r="A178" s="2" t="s">
        <v>430</v>
      </c>
      <c r="B178" s="3">
        <v>2300017783</v>
      </c>
    </row>
    <row r="179" spans="1:2">
      <c r="A179" s="2" t="s">
        <v>431</v>
      </c>
      <c r="B179" s="3">
        <v>2300017738</v>
      </c>
    </row>
    <row r="180" spans="1:2">
      <c r="A180" s="2" t="s">
        <v>432</v>
      </c>
      <c r="B180" s="3">
        <v>2300017784</v>
      </c>
    </row>
    <row r="181" spans="1:2">
      <c r="A181" s="2" t="s">
        <v>433</v>
      </c>
      <c r="B181" s="3">
        <v>2300017705</v>
      </c>
    </row>
    <row r="182" spans="1:2">
      <c r="A182" s="2" t="s">
        <v>434</v>
      </c>
      <c r="B182" s="3">
        <v>2300017846</v>
      </c>
    </row>
    <row r="183" spans="1:6">
      <c r="A183" s="2" t="s">
        <v>435</v>
      </c>
      <c r="B183" s="3">
        <v>2300017415</v>
      </c>
      <c r="C183">
        <v>4</v>
      </c>
      <c r="D183" s="4" t="s">
        <v>577</v>
      </c>
      <c r="E183">
        <f>3+19</f>
        <v>22</v>
      </c>
      <c r="F183" t="s">
        <v>578</v>
      </c>
    </row>
    <row r="184" spans="1:2">
      <c r="A184" s="2" t="s">
        <v>436</v>
      </c>
      <c r="B184" s="3">
        <v>2300017785</v>
      </c>
    </row>
    <row r="185" spans="1:4">
      <c r="A185" s="2" t="s">
        <v>437</v>
      </c>
      <c r="B185" s="3">
        <v>2300017831</v>
      </c>
      <c r="C185">
        <v>4</v>
      </c>
      <c r="D185" s="4" t="s">
        <v>474</v>
      </c>
    </row>
    <row r="186" spans="1:2">
      <c r="A186" s="2" t="s">
        <v>438</v>
      </c>
      <c r="B186" s="3">
        <v>2200067725</v>
      </c>
    </row>
    <row r="187" spans="1:6">
      <c r="A187" s="2" t="s">
        <v>439</v>
      </c>
      <c r="B187" s="3">
        <v>2300017839</v>
      </c>
      <c r="E187">
        <v>4</v>
      </c>
      <c r="F187" t="s">
        <v>579</v>
      </c>
    </row>
    <row r="188" spans="1:2">
      <c r="A188" s="2" t="s">
        <v>440</v>
      </c>
      <c r="B188" s="3">
        <v>2200017771</v>
      </c>
    </row>
    <row r="189" spans="1:6">
      <c r="A189" s="2" t="s">
        <v>441</v>
      </c>
      <c r="B189" s="3">
        <v>2300067732</v>
      </c>
      <c r="E189">
        <v>10</v>
      </c>
      <c r="F189" t="s">
        <v>580</v>
      </c>
    </row>
    <row r="190" spans="1:6">
      <c r="A190" s="2" t="s">
        <v>442</v>
      </c>
      <c r="B190" s="3">
        <v>2300017462</v>
      </c>
      <c r="E190">
        <v>16</v>
      </c>
      <c r="F190" t="s">
        <v>581</v>
      </c>
    </row>
    <row r="191" spans="1:2">
      <c r="A191" s="2" t="s">
        <v>443</v>
      </c>
      <c r="B191" s="3">
        <v>2200017486</v>
      </c>
    </row>
    <row r="192" spans="1:6">
      <c r="A192" s="2" t="s">
        <v>444</v>
      </c>
      <c r="B192" s="3">
        <v>2300017731</v>
      </c>
      <c r="E192">
        <v>44.5</v>
      </c>
      <c r="F192" s="12" t="s">
        <v>582</v>
      </c>
    </row>
    <row r="193" spans="1:6">
      <c r="A193" s="2" t="s">
        <v>445</v>
      </c>
      <c r="B193" s="3">
        <v>2300017409</v>
      </c>
      <c r="C193">
        <v>4</v>
      </c>
      <c r="D193" s="4" t="s">
        <v>474</v>
      </c>
      <c r="E193">
        <v>14</v>
      </c>
      <c r="F193" t="s">
        <v>523</v>
      </c>
    </row>
    <row r="194" spans="1:6">
      <c r="A194" s="2" t="s">
        <v>446</v>
      </c>
      <c r="B194" s="3">
        <v>2300017767</v>
      </c>
      <c r="C194">
        <v>4</v>
      </c>
      <c r="D194" s="4" t="s">
        <v>474</v>
      </c>
      <c r="E194">
        <v>4</v>
      </c>
      <c r="F194" t="s">
        <v>583</v>
      </c>
    </row>
    <row r="195" spans="1:2">
      <c r="A195" s="2" t="s">
        <v>447</v>
      </c>
      <c r="B195" s="3">
        <v>2300017463</v>
      </c>
    </row>
    <row r="196" spans="1:2">
      <c r="A196" s="2" t="s">
        <v>448</v>
      </c>
      <c r="B196" s="3">
        <v>2300067740</v>
      </c>
    </row>
    <row r="197" spans="1:4">
      <c r="A197" s="2" t="s">
        <v>449</v>
      </c>
      <c r="B197" s="3">
        <v>2300017779</v>
      </c>
      <c r="C197">
        <v>4</v>
      </c>
      <c r="D197" s="4" t="s">
        <v>532</v>
      </c>
    </row>
    <row r="198" spans="1:2">
      <c r="A198" s="2" t="s">
        <v>450</v>
      </c>
      <c r="B198" s="3">
        <v>2300017452</v>
      </c>
    </row>
    <row r="199" spans="1:6">
      <c r="A199" s="2" t="s">
        <v>451</v>
      </c>
      <c r="B199" s="3">
        <v>2300067736</v>
      </c>
      <c r="E199">
        <v>7</v>
      </c>
      <c r="F199" t="s">
        <v>584</v>
      </c>
    </row>
    <row r="200" spans="1:2">
      <c r="A200" s="2" t="s">
        <v>452</v>
      </c>
      <c r="B200" s="3">
        <v>2300067741</v>
      </c>
    </row>
    <row r="201" spans="1:6">
      <c r="A201" s="2" t="s">
        <v>453</v>
      </c>
      <c r="B201" s="3">
        <v>2300067731</v>
      </c>
      <c r="E201">
        <v>8</v>
      </c>
      <c r="F201" t="s">
        <v>585</v>
      </c>
    </row>
    <row r="202" spans="1:6">
      <c r="A202" s="2" t="s">
        <v>454</v>
      </c>
      <c r="B202" s="3">
        <v>2300067739</v>
      </c>
      <c r="E202">
        <v>7</v>
      </c>
      <c r="F202" t="s">
        <v>586</v>
      </c>
    </row>
    <row r="203" spans="1:2">
      <c r="A203" s="2" t="s">
        <v>455</v>
      </c>
      <c r="B203" s="3">
        <v>2300067733</v>
      </c>
    </row>
    <row r="204" spans="1:2">
      <c r="A204" s="2" t="s">
        <v>456</v>
      </c>
      <c r="B204" s="3">
        <v>2300067734</v>
      </c>
    </row>
    <row r="205" spans="1:2">
      <c r="A205" s="2" t="s">
        <v>457</v>
      </c>
      <c r="B205" s="3">
        <v>2300067735</v>
      </c>
    </row>
    <row r="206" spans="1:2">
      <c r="A206" s="2" t="s">
        <v>458</v>
      </c>
      <c r="B206" s="3">
        <v>2300067737</v>
      </c>
    </row>
    <row r="207" spans="1:2">
      <c r="A207" s="2" t="s">
        <v>459</v>
      </c>
      <c r="B207" s="3">
        <v>2300067742</v>
      </c>
    </row>
    <row r="208" ht="13.5" spans="1:4">
      <c r="A208" s="2" t="s">
        <v>460</v>
      </c>
      <c r="B208" s="3">
        <v>2300017711</v>
      </c>
      <c r="C208">
        <v>13</v>
      </c>
      <c r="D208" s="14" t="s">
        <v>587</v>
      </c>
    </row>
    <row r="209" spans="1:2">
      <c r="A209" s="2" t="s">
        <v>461</v>
      </c>
      <c r="B209" s="3">
        <v>2300017834</v>
      </c>
    </row>
    <row r="210" spans="1:2">
      <c r="A210" s="2" t="s">
        <v>462</v>
      </c>
      <c r="B210" s="3">
        <v>2300017735</v>
      </c>
    </row>
    <row r="211" ht="13.5" spans="1:4">
      <c r="A211" s="2" t="s">
        <v>463</v>
      </c>
      <c r="B211" s="3">
        <v>2300017475</v>
      </c>
      <c r="C211">
        <v>10</v>
      </c>
      <c r="D211" s="13" t="s">
        <v>588</v>
      </c>
    </row>
    <row r="212" ht="13.5" spans="1:6">
      <c r="A212" s="2" t="s">
        <v>464</v>
      </c>
      <c r="B212" s="3">
        <v>2300017816</v>
      </c>
      <c r="C212">
        <v>8</v>
      </c>
      <c r="D212" s="10" t="s">
        <v>589</v>
      </c>
      <c r="E212">
        <v>10</v>
      </c>
      <c r="F212" t="s">
        <v>590</v>
      </c>
    </row>
    <row r="213" spans="1:6">
      <c r="A213" s="2" t="s">
        <v>465</v>
      </c>
      <c r="B213" s="3">
        <v>2300017754</v>
      </c>
      <c r="E213">
        <v>17</v>
      </c>
      <c r="F213" t="s">
        <v>591</v>
      </c>
    </row>
    <row r="214" spans="1:6">
      <c r="A214" s="2" t="s">
        <v>466</v>
      </c>
      <c r="B214" s="3">
        <v>2300017850</v>
      </c>
      <c r="C214">
        <v>6</v>
      </c>
      <c r="D214" s="4" t="s">
        <v>592</v>
      </c>
      <c r="E214">
        <v>40</v>
      </c>
      <c r="F214" t="s">
        <v>593</v>
      </c>
    </row>
    <row r="215" ht="13.5" spans="1:6">
      <c r="A215" s="2" t="s">
        <v>467</v>
      </c>
      <c r="B215" s="3">
        <v>2300017788</v>
      </c>
      <c r="C215">
        <v>6</v>
      </c>
      <c r="D215" s="14" t="s">
        <v>594</v>
      </c>
      <c r="E215">
        <v>23</v>
      </c>
      <c r="F215" t="s">
        <v>595</v>
      </c>
    </row>
    <row r="216" spans="1:6">
      <c r="A216" s="2" t="s">
        <v>468</v>
      </c>
      <c r="B216" s="3">
        <v>2300017451</v>
      </c>
      <c r="C216">
        <v>4</v>
      </c>
      <c r="D216" s="4" t="s">
        <v>532</v>
      </c>
      <c r="E216">
        <v>42</v>
      </c>
      <c r="F216" t="s">
        <v>596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4"/>
  <sheetViews>
    <sheetView topLeftCell="A97" workbookViewId="0">
      <selection activeCell="D216" sqref="D216"/>
    </sheetView>
  </sheetViews>
  <sheetFormatPr defaultColWidth="8.72727272727273" defaultRowHeight="13"/>
  <cols>
    <col min="3" max="3" width="20.6363636363636" customWidth="1"/>
    <col min="14" max="14" width="8.94545454545455"/>
  </cols>
  <sheetData>
    <row r="1" spans="1:16">
      <c r="A1" t="s">
        <v>0</v>
      </c>
      <c r="B1" t="s">
        <v>1</v>
      </c>
      <c r="C1" t="s">
        <v>597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598</v>
      </c>
      <c r="L1" t="s">
        <v>238</v>
      </c>
      <c r="M1" t="s">
        <v>599</v>
      </c>
      <c r="N1" t="s">
        <v>600</v>
      </c>
      <c r="O1" t="s">
        <v>242</v>
      </c>
      <c r="P1" t="s">
        <v>601</v>
      </c>
    </row>
    <row r="2" spans="1:16">
      <c r="A2" s="8" t="s">
        <v>11</v>
      </c>
      <c r="B2" s="8">
        <v>2200017462</v>
      </c>
      <c r="C2" s="9" t="str">
        <f>第二学期文字!C2</f>
        <v/>
      </c>
      <c r="D2">
        <f t="shared" ref="D2:D65" si="0">SUM(E2:R2)</f>
        <v>0</v>
      </c>
      <c r="E2">
        <f>自行车!D2</f>
        <v>0</v>
      </c>
      <c r="F2">
        <f>未名湖!D2</f>
        <v>0</v>
      </c>
      <c r="G2">
        <f>大钊阅览室!D2</f>
        <v>0</v>
      </c>
      <c r="H2">
        <f>动物园!D2</f>
        <v>0</v>
      </c>
      <c r="I2">
        <f>传薪!D2</f>
        <v>0</v>
      </c>
      <c r="J2">
        <f>门厅!D2</f>
        <v>0</v>
      </c>
      <c r="K2">
        <f>运动会!D2</f>
        <v>0</v>
      </c>
      <c r="L2">
        <f>书院课助教!D2</f>
        <v>0</v>
      </c>
      <c r="M2">
        <f>迎新!C2</f>
        <v>0</v>
      </c>
      <c r="N2">
        <f>初夏恣游!C2</f>
        <v>0</v>
      </c>
      <c r="O2">
        <f>健身房!D2</f>
        <v>0</v>
      </c>
      <c r="P2">
        <f>校园开放日!C2</f>
        <v>0</v>
      </c>
    </row>
    <row r="3" spans="1:16">
      <c r="A3" s="8" t="s">
        <v>12</v>
      </c>
      <c r="B3" s="8">
        <v>2300017419</v>
      </c>
      <c r="C3" s="9" t="str">
        <f>第二学期文字!C3</f>
        <v>担任健身房志愿者13学时；担任校园开放日志愿者1学时；</v>
      </c>
      <c r="D3">
        <f t="shared" si="0"/>
        <v>14</v>
      </c>
      <c r="E3">
        <f>自行车!D3</f>
        <v>0</v>
      </c>
      <c r="F3">
        <f>未名湖!D3</f>
        <v>0</v>
      </c>
      <c r="G3">
        <f>大钊阅览室!D3</f>
        <v>0</v>
      </c>
      <c r="H3">
        <f>动物园!D3</f>
        <v>0</v>
      </c>
      <c r="I3">
        <f>传薪!D3</f>
        <v>0</v>
      </c>
      <c r="J3">
        <f>门厅!D3</f>
        <v>0</v>
      </c>
      <c r="K3">
        <f>运动会!D3</f>
        <v>0</v>
      </c>
      <c r="L3">
        <f>书院课助教!D3</f>
        <v>0</v>
      </c>
      <c r="M3">
        <f>迎新!C3</f>
        <v>0</v>
      </c>
      <c r="N3">
        <f>初夏恣游!C3</f>
        <v>0</v>
      </c>
      <c r="O3">
        <f>健身房!D3</f>
        <v>13</v>
      </c>
      <c r="P3">
        <f>校园开放日!C3</f>
        <v>1</v>
      </c>
    </row>
    <row r="4" spans="1:16">
      <c r="A4" s="8" t="s">
        <v>13</v>
      </c>
      <c r="B4" s="8">
        <v>2300017793</v>
      </c>
      <c r="C4" s="9" t="str">
        <f>第二学期文字!C4</f>
        <v/>
      </c>
      <c r="D4">
        <f t="shared" si="0"/>
        <v>0</v>
      </c>
      <c r="E4">
        <f>自行车!D4</f>
        <v>0</v>
      </c>
      <c r="F4">
        <f>未名湖!D4</f>
        <v>0</v>
      </c>
      <c r="G4">
        <f>大钊阅览室!D4</f>
        <v>0</v>
      </c>
      <c r="H4">
        <f>动物园!D4</f>
        <v>0</v>
      </c>
      <c r="I4">
        <f>传薪!D4</f>
        <v>0</v>
      </c>
      <c r="J4">
        <f>门厅!D4</f>
        <v>0</v>
      </c>
      <c r="K4">
        <f>运动会!D4</f>
        <v>0</v>
      </c>
      <c r="L4">
        <f>书院课助教!D4</f>
        <v>0</v>
      </c>
      <c r="M4">
        <f>迎新!C4</f>
        <v>0</v>
      </c>
      <c r="N4">
        <f>初夏恣游!C4</f>
        <v>0</v>
      </c>
      <c r="O4">
        <f>健身房!D4</f>
        <v>0</v>
      </c>
      <c r="P4">
        <f>校园开放日!C4</f>
        <v>0</v>
      </c>
    </row>
    <row r="5" spans="1:16">
      <c r="A5" s="8" t="s">
        <v>14</v>
      </c>
      <c r="B5" s="8">
        <v>2300017803</v>
      </c>
      <c r="C5" s="9" t="str">
        <f>第二学期文字!C5</f>
        <v/>
      </c>
      <c r="D5">
        <f t="shared" si="0"/>
        <v>0</v>
      </c>
      <c r="E5">
        <f>自行车!D5</f>
        <v>0</v>
      </c>
      <c r="F5">
        <f>未名湖!D5</f>
        <v>0</v>
      </c>
      <c r="G5">
        <f>大钊阅览室!D5</f>
        <v>0</v>
      </c>
      <c r="H5">
        <f>动物园!D5</f>
        <v>0</v>
      </c>
      <c r="I5">
        <f>传薪!D5</f>
        <v>0</v>
      </c>
      <c r="J5">
        <f>门厅!D5</f>
        <v>0</v>
      </c>
      <c r="K5">
        <f>运动会!D5</f>
        <v>0</v>
      </c>
      <c r="L5">
        <f>书院课助教!D5</f>
        <v>0</v>
      </c>
      <c r="M5">
        <f>迎新!C5</f>
        <v>0</v>
      </c>
      <c r="N5">
        <f>初夏恣游!C5</f>
        <v>0</v>
      </c>
      <c r="O5">
        <f>健身房!D5</f>
        <v>0</v>
      </c>
      <c r="P5">
        <f>校园开放日!C5</f>
        <v>0</v>
      </c>
    </row>
    <row r="6" spans="1:16">
      <c r="A6" s="8" t="s">
        <v>15</v>
      </c>
      <c r="B6" s="8">
        <v>2300017721</v>
      </c>
      <c r="C6" s="9" t="str">
        <f>第二学期文字!C6</f>
        <v>参加元行力行自行车小分队2学时；担任迎新志愿者4学时；</v>
      </c>
      <c r="D6">
        <f t="shared" si="0"/>
        <v>6</v>
      </c>
      <c r="E6">
        <f>自行车!D6</f>
        <v>2</v>
      </c>
      <c r="F6">
        <f>未名湖!D6</f>
        <v>0</v>
      </c>
      <c r="G6">
        <f>大钊阅览室!D6</f>
        <v>0</v>
      </c>
      <c r="H6">
        <f>动物园!D6</f>
        <v>0</v>
      </c>
      <c r="I6">
        <f>传薪!D6</f>
        <v>0</v>
      </c>
      <c r="J6">
        <f>门厅!D6</f>
        <v>0</v>
      </c>
      <c r="K6">
        <f>运动会!D6</f>
        <v>0</v>
      </c>
      <c r="L6">
        <f>书院课助教!D6</f>
        <v>0</v>
      </c>
      <c r="M6">
        <f>迎新!C6</f>
        <v>4</v>
      </c>
      <c r="N6">
        <f>初夏恣游!C6</f>
        <v>0</v>
      </c>
      <c r="O6">
        <f>健身房!D6</f>
        <v>0</v>
      </c>
      <c r="P6">
        <f>校园开放日!C6</f>
        <v>0</v>
      </c>
    </row>
    <row r="7" spans="1:16">
      <c r="A7" s="8" t="s">
        <v>16</v>
      </c>
      <c r="B7" s="8">
        <v>2300017821</v>
      </c>
      <c r="C7" s="9" t="str">
        <f>第二学期文字!C7</f>
        <v>参加春季运动会志愿服务2学时；担任校园开放日志愿者1学时；</v>
      </c>
      <c r="D7">
        <f t="shared" si="0"/>
        <v>3</v>
      </c>
      <c r="E7">
        <f>自行车!D7</f>
        <v>0</v>
      </c>
      <c r="F7">
        <f>未名湖!D7</f>
        <v>0</v>
      </c>
      <c r="G7">
        <f>大钊阅览室!D7</f>
        <v>0</v>
      </c>
      <c r="H7">
        <f>动物园!D7</f>
        <v>0</v>
      </c>
      <c r="I7">
        <f>传薪!D7</f>
        <v>0</v>
      </c>
      <c r="J7">
        <f>门厅!D7</f>
        <v>0</v>
      </c>
      <c r="K7">
        <f>运动会!D7</f>
        <v>2</v>
      </c>
      <c r="L7">
        <f>书院课助教!D7</f>
        <v>0</v>
      </c>
      <c r="M7">
        <f>迎新!C7</f>
        <v>0</v>
      </c>
      <c r="N7">
        <f>初夏恣游!C7</f>
        <v>0</v>
      </c>
      <c r="O7">
        <f>健身房!D7</f>
        <v>0</v>
      </c>
      <c r="P7">
        <f>校园开放日!C7</f>
        <v>1</v>
      </c>
    </row>
    <row r="8" spans="1:16">
      <c r="A8" s="8" t="s">
        <v>17</v>
      </c>
      <c r="B8" s="8">
        <v>2200017835</v>
      </c>
      <c r="C8" s="9" t="str">
        <f>第二学期文字!C8</f>
        <v/>
      </c>
      <c r="D8">
        <f t="shared" si="0"/>
        <v>0</v>
      </c>
      <c r="E8">
        <f>自行车!D8</f>
        <v>0</v>
      </c>
      <c r="F8">
        <f>未名湖!D8</f>
        <v>0</v>
      </c>
      <c r="G8">
        <f>大钊阅览室!D8</f>
        <v>0</v>
      </c>
      <c r="H8">
        <f>动物园!D8</f>
        <v>0</v>
      </c>
      <c r="I8">
        <f>传薪!D8</f>
        <v>0</v>
      </c>
      <c r="J8">
        <f>门厅!D8</f>
        <v>0</v>
      </c>
      <c r="K8">
        <f>运动会!D8</f>
        <v>0</v>
      </c>
      <c r="L8">
        <f>书院课助教!D8</f>
        <v>0</v>
      </c>
      <c r="M8">
        <f>迎新!C8</f>
        <v>0</v>
      </c>
      <c r="N8">
        <f>初夏恣游!C8</f>
        <v>0</v>
      </c>
      <c r="O8">
        <f>健身房!D8</f>
        <v>0</v>
      </c>
      <c r="P8">
        <f>校园开放日!C8</f>
        <v>0</v>
      </c>
    </row>
    <row r="9" spans="1:16">
      <c r="A9" s="8" t="s">
        <v>18</v>
      </c>
      <c r="B9" s="8">
        <v>2300017813</v>
      </c>
      <c r="C9" s="9" t="str">
        <f>第二学期文字!C9</f>
        <v>参加春季运动会志愿服务2学时；担任健身房志愿者14学时；</v>
      </c>
      <c r="D9">
        <f t="shared" si="0"/>
        <v>16</v>
      </c>
      <c r="E9">
        <f>自行车!D9</f>
        <v>0</v>
      </c>
      <c r="F9">
        <f>未名湖!D9</f>
        <v>0</v>
      </c>
      <c r="G9">
        <f>大钊阅览室!D9</f>
        <v>0</v>
      </c>
      <c r="H9">
        <f>动物园!D9</f>
        <v>0</v>
      </c>
      <c r="I9">
        <f>传薪!D9</f>
        <v>0</v>
      </c>
      <c r="J9">
        <f>门厅!D9</f>
        <v>0</v>
      </c>
      <c r="K9">
        <f>运动会!D9</f>
        <v>2</v>
      </c>
      <c r="L9">
        <f>书院课助教!D9</f>
        <v>0</v>
      </c>
      <c r="M9">
        <f>迎新!C9</f>
        <v>0</v>
      </c>
      <c r="N9">
        <f>初夏恣游!C9</f>
        <v>0</v>
      </c>
      <c r="O9">
        <f>健身房!D9</f>
        <v>14</v>
      </c>
      <c r="P9">
        <f>校园开放日!C9</f>
        <v>0</v>
      </c>
    </row>
    <row r="10" spans="1:16">
      <c r="A10" s="8" t="s">
        <v>19</v>
      </c>
      <c r="B10" s="8">
        <v>2300017766</v>
      </c>
      <c r="C10" s="9" t="str">
        <f>第二学期文字!C10</f>
        <v>参加春季运动会志愿服务2学时；</v>
      </c>
      <c r="D10">
        <f t="shared" si="0"/>
        <v>2</v>
      </c>
      <c r="E10">
        <f>自行车!D10</f>
        <v>0</v>
      </c>
      <c r="F10">
        <f>未名湖!D10</f>
        <v>0</v>
      </c>
      <c r="G10">
        <f>大钊阅览室!D10</f>
        <v>0</v>
      </c>
      <c r="H10">
        <f>动物园!D10</f>
        <v>0</v>
      </c>
      <c r="I10">
        <f>传薪!D10</f>
        <v>0</v>
      </c>
      <c r="J10">
        <f>门厅!D10</f>
        <v>0</v>
      </c>
      <c r="K10">
        <f>运动会!D10</f>
        <v>2</v>
      </c>
      <c r="L10">
        <f>书院课助教!D10</f>
        <v>0</v>
      </c>
      <c r="M10">
        <f>迎新!C10</f>
        <v>0</v>
      </c>
      <c r="N10">
        <f>初夏恣游!C10</f>
        <v>0</v>
      </c>
      <c r="O10">
        <f>健身房!D10</f>
        <v>0</v>
      </c>
      <c r="P10">
        <f>校园开放日!C10</f>
        <v>0</v>
      </c>
    </row>
    <row r="11" spans="1:16">
      <c r="A11" s="8" t="s">
        <v>20</v>
      </c>
      <c r="B11" s="8">
        <v>2200017454</v>
      </c>
      <c r="C11" s="9" t="str">
        <f>第二学期文字!C11</f>
        <v>参加元行力行自行车小分队3学时；参加大钊阅览室志愿服务2学时；参加35楼门厅管理志愿服务2学时；担任初夏恣游志愿者2学时；担任校园开放日志愿者1学时；</v>
      </c>
      <c r="D11">
        <f t="shared" si="0"/>
        <v>10</v>
      </c>
      <c r="E11">
        <f>自行车!D11</f>
        <v>3</v>
      </c>
      <c r="F11">
        <f>未名湖!D11</f>
        <v>0</v>
      </c>
      <c r="G11">
        <f>大钊阅览室!D11</f>
        <v>2</v>
      </c>
      <c r="H11">
        <f>动物园!D11</f>
        <v>0</v>
      </c>
      <c r="I11">
        <f>传薪!D11</f>
        <v>0</v>
      </c>
      <c r="J11">
        <f>门厅!D11</f>
        <v>2</v>
      </c>
      <c r="K11">
        <f>运动会!D11</f>
        <v>0</v>
      </c>
      <c r="L11">
        <f>书院课助教!D11</f>
        <v>0</v>
      </c>
      <c r="M11">
        <f>迎新!C11</f>
        <v>0</v>
      </c>
      <c r="N11">
        <f>初夏恣游!C11</f>
        <v>2</v>
      </c>
      <c r="O11">
        <f>健身房!D11</f>
        <v>0</v>
      </c>
      <c r="P11">
        <f>校园开放日!C11</f>
        <v>1</v>
      </c>
    </row>
    <row r="12" spans="1:16">
      <c r="A12" s="8" t="s">
        <v>21</v>
      </c>
      <c r="B12" s="8">
        <v>2300017723</v>
      </c>
      <c r="C12" s="9" t="str">
        <f>第二学期文字!C12</f>
        <v/>
      </c>
      <c r="D12">
        <f t="shared" si="0"/>
        <v>0</v>
      </c>
      <c r="E12">
        <f>自行车!D12</f>
        <v>0</v>
      </c>
      <c r="F12">
        <f>未名湖!D12</f>
        <v>0</v>
      </c>
      <c r="G12">
        <f>大钊阅览室!D12</f>
        <v>0</v>
      </c>
      <c r="H12">
        <f>动物园!D12</f>
        <v>0</v>
      </c>
      <c r="I12">
        <f>传薪!D12</f>
        <v>0</v>
      </c>
      <c r="J12">
        <f>门厅!D12</f>
        <v>0</v>
      </c>
      <c r="K12">
        <f>运动会!D12</f>
        <v>0</v>
      </c>
      <c r="L12">
        <f>书院课助教!D12</f>
        <v>0</v>
      </c>
      <c r="M12">
        <f>迎新!C12</f>
        <v>0</v>
      </c>
      <c r="N12">
        <f>初夏恣游!C12</f>
        <v>0</v>
      </c>
      <c r="O12">
        <f>健身房!D12</f>
        <v>0</v>
      </c>
      <c r="P12">
        <f>校园开放日!C12</f>
        <v>0</v>
      </c>
    </row>
    <row r="13" spans="1:16">
      <c r="A13" s="8" t="s">
        <v>22</v>
      </c>
      <c r="B13" s="8">
        <v>2300017730</v>
      </c>
      <c r="C13" s="9" t="str">
        <f>第二学期文字!C13</f>
        <v>参加元行力行自行车小分队14学时；担任迎新志愿者3学时；</v>
      </c>
      <c r="D13">
        <f t="shared" si="0"/>
        <v>17</v>
      </c>
      <c r="E13">
        <f>自行车!D13</f>
        <v>14</v>
      </c>
      <c r="F13">
        <f>未名湖!D13</f>
        <v>0</v>
      </c>
      <c r="G13">
        <f>大钊阅览室!D13</f>
        <v>0</v>
      </c>
      <c r="H13">
        <f>动物园!D13</f>
        <v>0</v>
      </c>
      <c r="I13">
        <f>传薪!D13</f>
        <v>0</v>
      </c>
      <c r="J13">
        <f>门厅!D13</f>
        <v>0</v>
      </c>
      <c r="K13">
        <f>运动会!D13</f>
        <v>0</v>
      </c>
      <c r="L13">
        <f>书院课助教!D13</f>
        <v>0</v>
      </c>
      <c r="M13">
        <f>迎新!C13</f>
        <v>3</v>
      </c>
      <c r="N13">
        <f>初夏恣游!C13</f>
        <v>0</v>
      </c>
      <c r="O13">
        <f>健身房!D13</f>
        <v>0</v>
      </c>
      <c r="P13">
        <f>校园开放日!C13</f>
        <v>0</v>
      </c>
    </row>
    <row r="14" spans="1:16">
      <c r="A14" s="8" t="s">
        <v>23</v>
      </c>
      <c r="B14" s="8">
        <v>2300017709</v>
      </c>
      <c r="C14" s="9" t="str">
        <f>第二学期文字!C14</f>
        <v/>
      </c>
      <c r="D14">
        <f t="shared" si="0"/>
        <v>0</v>
      </c>
      <c r="E14">
        <f>自行车!D14</f>
        <v>0</v>
      </c>
      <c r="F14">
        <f>未名湖!D14</f>
        <v>0</v>
      </c>
      <c r="G14">
        <f>大钊阅览室!D14</f>
        <v>0</v>
      </c>
      <c r="H14">
        <f>动物园!D14</f>
        <v>0</v>
      </c>
      <c r="I14">
        <f>传薪!D14</f>
        <v>0</v>
      </c>
      <c r="J14">
        <f>门厅!D14</f>
        <v>0</v>
      </c>
      <c r="K14">
        <f>运动会!D14</f>
        <v>0</v>
      </c>
      <c r="L14">
        <f>书院课助教!D14</f>
        <v>0</v>
      </c>
      <c r="M14">
        <f>迎新!C14</f>
        <v>0</v>
      </c>
      <c r="N14">
        <f>初夏恣游!C14</f>
        <v>0</v>
      </c>
      <c r="O14">
        <f>健身房!D14</f>
        <v>0</v>
      </c>
      <c r="P14">
        <f>校园开放日!C14</f>
        <v>0</v>
      </c>
    </row>
    <row r="15" spans="1:16">
      <c r="A15" s="8" t="s">
        <v>24</v>
      </c>
      <c r="B15" s="8">
        <v>2300017414</v>
      </c>
      <c r="C15" s="9" t="str">
        <f>第二学期文字!C15</f>
        <v/>
      </c>
      <c r="D15">
        <f t="shared" si="0"/>
        <v>0</v>
      </c>
      <c r="E15">
        <f>自行车!D15</f>
        <v>0</v>
      </c>
      <c r="F15">
        <f>未名湖!D15</f>
        <v>0</v>
      </c>
      <c r="G15">
        <f>大钊阅览室!D15</f>
        <v>0</v>
      </c>
      <c r="H15">
        <f>动物园!D15</f>
        <v>0</v>
      </c>
      <c r="I15">
        <f>传薪!D15</f>
        <v>0</v>
      </c>
      <c r="J15">
        <f>门厅!D15</f>
        <v>0</v>
      </c>
      <c r="K15">
        <f>运动会!D15</f>
        <v>0</v>
      </c>
      <c r="L15">
        <f>书院课助教!D15</f>
        <v>0</v>
      </c>
      <c r="M15">
        <f>迎新!C15</f>
        <v>0</v>
      </c>
      <c r="N15">
        <f>初夏恣游!C15</f>
        <v>0</v>
      </c>
      <c r="O15">
        <f>健身房!D15</f>
        <v>0</v>
      </c>
      <c r="P15">
        <f>校园开放日!C15</f>
        <v>0</v>
      </c>
    </row>
    <row r="16" spans="1:16">
      <c r="A16" s="8" t="s">
        <v>25</v>
      </c>
      <c r="B16" s="8">
        <v>2300017401</v>
      </c>
      <c r="C16" s="9" t="str">
        <f>第二学期文字!C16</f>
        <v>参加元行传薪系列志愿服务5学时；</v>
      </c>
      <c r="D16">
        <f t="shared" si="0"/>
        <v>5</v>
      </c>
      <c r="E16">
        <f>自行车!D16</f>
        <v>0</v>
      </c>
      <c r="F16">
        <f>未名湖!D16</f>
        <v>0</v>
      </c>
      <c r="G16">
        <f>大钊阅览室!D16</f>
        <v>0</v>
      </c>
      <c r="H16">
        <f>动物园!D16</f>
        <v>0</v>
      </c>
      <c r="I16">
        <f>传薪!D16</f>
        <v>5</v>
      </c>
      <c r="J16">
        <f>门厅!D16</f>
        <v>0</v>
      </c>
      <c r="K16">
        <f>运动会!D16</f>
        <v>0</v>
      </c>
      <c r="L16">
        <f>书院课助教!D16</f>
        <v>0</v>
      </c>
      <c r="M16">
        <f>迎新!C16</f>
        <v>0</v>
      </c>
      <c r="N16">
        <f>初夏恣游!C16</f>
        <v>0</v>
      </c>
      <c r="O16">
        <f>健身房!D16</f>
        <v>0</v>
      </c>
      <c r="P16">
        <f>校园开放日!C16</f>
        <v>0</v>
      </c>
    </row>
    <row r="17" spans="1:16">
      <c r="A17" s="8" t="s">
        <v>26</v>
      </c>
      <c r="B17" s="8">
        <v>2200017827</v>
      </c>
      <c r="C17" s="9" t="str">
        <f>第二学期文字!C17</f>
        <v/>
      </c>
      <c r="D17">
        <f t="shared" si="0"/>
        <v>0</v>
      </c>
      <c r="E17">
        <f>自行车!D17</f>
        <v>0</v>
      </c>
      <c r="F17">
        <f>未名湖!D17</f>
        <v>0</v>
      </c>
      <c r="G17">
        <f>大钊阅览室!D17</f>
        <v>0</v>
      </c>
      <c r="H17">
        <f>动物园!D17</f>
        <v>0</v>
      </c>
      <c r="I17">
        <f>传薪!D17</f>
        <v>0</v>
      </c>
      <c r="J17">
        <f>门厅!D17</f>
        <v>0</v>
      </c>
      <c r="K17">
        <f>运动会!D17</f>
        <v>0</v>
      </c>
      <c r="L17">
        <f>书院课助教!D17</f>
        <v>0</v>
      </c>
      <c r="M17">
        <f>迎新!C17</f>
        <v>0</v>
      </c>
      <c r="N17">
        <f>初夏恣游!C17</f>
        <v>0</v>
      </c>
      <c r="O17">
        <f>健身房!D17</f>
        <v>0</v>
      </c>
      <c r="P17">
        <f>校园开放日!C17</f>
        <v>0</v>
      </c>
    </row>
    <row r="18" spans="1:16">
      <c r="A18" s="8" t="s">
        <v>27</v>
      </c>
      <c r="B18" s="8">
        <v>2300017817</v>
      </c>
      <c r="C18" s="9" t="str">
        <f>第二学期文字!C18</f>
        <v>参加元行力行自行车小分队3学时；</v>
      </c>
      <c r="D18">
        <f t="shared" si="0"/>
        <v>3</v>
      </c>
      <c r="E18">
        <f>自行车!D18</f>
        <v>3</v>
      </c>
      <c r="F18">
        <f>未名湖!D18</f>
        <v>0</v>
      </c>
      <c r="G18">
        <f>大钊阅览室!D18</f>
        <v>0</v>
      </c>
      <c r="H18">
        <f>动物园!D18</f>
        <v>0</v>
      </c>
      <c r="I18">
        <f>传薪!D18</f>
        <v>0</v>
      </c>
      <c r="J18">
        <f>门厅!D18</f>
        <v>0</v>
      </c>
      <c r="K18">
        <f>运动会!D18</f>
        <v>0</v>
      </c>
      <c r="L18">
        <f>书院课助教!D18</f>
        <v>0</v>
      </c>
      <c r="M18">
        <f>迎新!C18</f>
        <v>0</v>
      </c>
      <c r="N18">
        <f>初夏恣游!C18</f>
        <v>0</v>
      </c>
      <c r="O18">
        <f>健身房!D18</f>
        <v>0</v>
      </c>
      <c r="P18">
        <f>校园开放日!C18</f>
        <v>0</v>
      </c>
    </row>
    <row r="19" spans="1:16">
      <c r="A19" s="8" t="s">
        <v>28</v>
      </c>
      <c r="B19" s="8">
        <v>2200017840</v>
      </c>
      <c r="C19" s="9" t="str">
        <f>第二学期文字!C19</f>
        <v/>
      </c>
      <c r="D19">
        <f t="shared" si="0"/>
        <v>0</v>
      </c>
      <c r="E19">
        <f>自行车!D19</f>
        <v>0</v>
      </c>
      <c r="F19">
        <f>未名湖!D19</f>
        <v>0</v>
      </c>
      <c r="G19">
        <f>大钊阅览室!D19</f>
        <v>0</v>
      </c>
      <c r="H19">
        <f>动物园!D19</f>
        <v>0</v>
      </c>
      <c r="I19">
        <f>传薪!D19</f>
        <v>0</v>
      </c>
      <c r="J19">
        <f>门厅!D19</f>
        <v>0</v>
      </c>
      <c r="K19">
        <f>运动会!D19</f>
        <v>0</v>
      </c>
      <c r="L19">
        <f>书院课助教!D19</f>
        <v>0</v>
      </c>
      <c r="M19">
        <f>迎新!C19</f>
        <v>0</v>
      </c>
      <c r="N19">
        <f>初夏恣游!C19</f>
        <v>0</v>
      </c>
      <c r="O19">
        <f>健身房!D19</f>
        <v>0</v>
      </c>
      <c r="P19">
        <f>校园开放日!C19</f>
        <v>0</v>
      </c>
    </row>
    <row r="20" spans="1:16">
      <c r="A20" s="8" t="s">
        <v>29</v>
      </c>
      <c r="B20" s="8">
        <v>2300017417</v>
      </c>
      <c r="C20" s="9" t="str">
        <f>第二学期文字!C20</f>
        <v>参加元行力行自行车小分队7.5学时；参加35楼门厅管理志愿服务4学时；</v>
      </c>
      <c r="D20">
        <f t="shared" si="0"/>
        <v>11.5</v>
      </c>
      <c r="E20">
        <f>自行车!D20</f>
        <v>7.5</v>
      </c>
      <c r="F20">
        <f>未名湖!D20</f>
        <v>0</v>
      </c>
      <c r="G20">
        <f>大钊阅览室!D20</f>
        <v>0</v>
      </c>
      <c r="H20">
        <f>动物园!D20</f>
        <v>0</v>
      </c>
      <c r="I20">
        <f>传薪!D20</f>
        <v>0</v>
      </c>
      <c r="J20">
        <f>门厅!D20</f>
        <v>4</v>
      </c>
      <c r="K20">
        <f>运动会!D20</f>
        <v>0</v>
      </c>
      <c r="L20">
        <f>书院课助教!D20</f>
        <v>0</v>
      </c>
      <c r="M20">
        <f>迎新!C20</f>
        <v>0</v>
      </c>
      <c r="N20">
        <f>初夏恣游!C20</f>
        <v>0</v>
      </c>
      <c r="O20">
        <f>健身房!D20</f>
        <v>0</v>
      </c>
      <c r="P20">
        <f>校园开放日!C20</f>
        <v>0</v>
      </c>
    </row>
    <row r="21" spans="1:16">
      <c r="A21" s="8" t="s">
        <v>30</v>
      </c>
      <c r="B21" s="8">
        <v>2200016813</v>
      </c>
      <c r="C21" s="9" t="str">
        <f>第二学期文字!C21</f>
        <v/>
      </c>
      <c r="D21">
        <f t="shared" si="0"/>
        <v>0</v>
      </c>
      <c r="E21">
        <f>自行车!D21</f>
        <v>0</v>
      </c>
      <c r="F21">
        <f>未名湖!D21</f>
        <v>0</v>
      </c>
      <c r="G21">
        <f>大钊阅览室!D21</f>
        <v>0</v>
      </c>
      <c r="H21">
        <f>动物园!D21</f>
        <v>0</v>
      </c>
      <c r="I21">
        <f>传薪!D21</f>
        <v>0</v>
      </c>
      <c r="J21">
        <f>门厅!D21</f>
        <v>0</v>
      </c>
      <c r="K21">
        <f>运动会!D21</f>
        <v>0</v>
      </c>
      <c r="L21">
        <f>书院课助教!D21</f>
        <v>0</v>
      </c>
      <c r="M21">
        <f>迎新!C21</f>
        <v>0</v>
      </c>
      <c r="N21">
        <f>初夏恣游!C21</f>
        <v>0</v>
      </c>
      <c r="O21">
        <f>健身房!D21</f>
        <v>0</v>
      </c>
      <c r="P21">
        <f>校园开放日!C21</f>
        <v>0</v>
      </c>
    </row>
    <row r="22" spans="1:16">
      <c r="A22" s="8" t="s">
        <v>31</v>
      </c>
      <c r="B22" s="8">
        <v>2300017768</v>
      </c>
      <c r="C22" s="9" t="str">
        <f>第二学期文字!C22</f>
        <v/>
      </c>
      <c r="D22">
        <f t="shared" si="0"/>
        <v>0</v>
      </c>
      <c r="E22">
        <f>自行车!D22</f>
        <v>0</v>
      </c>
      <c r="F22">
        <f>未名湖!D22</f>
        <v>0</v>
      </c>
      <c r="G22">
        <f>大钊阅览室!D22</f>
        <v>0</v>
      </c>
      <c r="H22">
        <f>动物园!D22</f>
        <v>0</v>
      </c>
      <c r="I22">
        <f>传薪!D22</f>
        <v>0</v>
      </c>
      <c r="J22">
        <f>门厅!D22</f>
        <v>0</v>
      </c>
      <c r="K22">
        <f>运动会!D22</f>
        <v>0</v>
      </c>
      <c r="L22">
        <f>书院课助教!D22</f>
        <v>0</v>
      </c>
      <c r="M22">
        <f>迎新!C22</f>
        <v>0</v>
      </c>
      <c r="N22">
        <f>初夏恣游!C22</f>
        <v>0</v>
      </c>
      <c r="O22">
        <f>健身房!D22</f>
        <v>0</v>
      </c>
      <c r="P22">
        <f>校园开放日!C22</f>
        <v>0</v>
      </c>
    </row>
    <row r="23" spans="1:16">
      <c r="A23" s="8" t="s">
        <v>32</v>
      </c>
      <c r="B23" s="8">
        <v>2200017410</v>
      </c>
      <c r="C23" s="9" t="str">
        <f>第二学期文字!C23</f>
        <v>参加元行力行自行车小分队4学时；</v>
      </c>
      <c r="D23">
        <f t="shared" si="0"/>
        <v>4</v>
      </c>
      <c r="E23">
        <f>自行车!D23</f>
        <v>4</v>
      </c>
      <c r="F23">
        <f>未名湖!D23</f>
        <v>0</v>
      </c>
      <c r="G23">
        <f>大钊阅览室!D23</f>
        <v>0</v>
      </c>
      <c r="H23">
        <f>动物园!D23</f>
        <v>0</v>
      </c>
      <c r="I23">
        <f>传薪!D23</f>
        <v>0</v>
      </c>
      <c r="J23">
        <f>门厅!D23</f>
        <v>0</v>
      </c>
      <c r="K23">
        <f>运动会!D23</f>
        <v>0</v>
      </c>
      <c r="L23">
        <f>书院课助教!D23</f>
        <v>0</v>
      </c>
      <c r="M23">
        <f>迎新!C23</f>
        <v>0</v>
      </c>
      <c r="N23">
        <f>初夏恣游!C23</f>
        <v>0</v>
      </c>
      <c r="O23">
        <f>健身房!D23</f>
        <v>0</v>
      </c>
      <c r="P23">
        <f>校园开放日!C23</f>
        <v>0</v>
      </c>
    </row>
    <row r="24" spans="1:16">
      <c r="A24" s="8" t="s">
        <v>33</v>
      </c>
      <c r="B24" s="8">
        <v>2300017830</v>
      </c>
      <c r="C24" s="9" t="str">
        <f>第二学期文字!C24</f>
        <v>参加元行力行自行车小分队3学时；</v>
      </c>
      <c r="D24">
        <f t="shared" si="0"/>
        <v>3</v>
      </c>
      <c r="E24">
        <f>自行车!D24</f>
        <v>3</v>
      </c>
      <c r="F24">
        <f>未名湖!D24</f>
        <v>0</v>
      </c>
      <c r="G24">
        <f>大钊阅览室!D24</f>
        <v>0</v>
      </c>
      <c r="H24">
        <f>动物园!D24</f>
        <v>0</v>
      </c>
      <c r="I24">
        <f>传薪!D24</f>
        <v>0</v>
      </c>
      <c r="J24">
        <f>门厅!D24</f>
        <v>0</v>
      </c>
      <c r="K24">
        <f>运动会!D24</f>
        <v>0</v>
      </c>
      <c r="L24">
        <f>书院课助教!D24</f>
        <v>0</v>
      </c>
      <c r="M24">
        <f>迎新!C24</f>
        <v>0</v>
      </c>
      <c r="N24">
        <f>初夏恣游!C24</f>
        <v>0</v>
      </c>
      <c r="O24">
        <f>健身房!D24</f>
        <v>0</v>
      </c>
      <c r="P24">
        <f>校园开放日!C24</f>
        <v>0</v>
      </c>
    </row>
    <row r="25" spans="1:16">
      <c r="A25" s="8" t="s">
        <v>34</v>
      </c>
      <c r="B25" s="8">
        <v>2200017704</v>
      </c>
      <c r="C25" s="9" t="str">
        <f>第二学期文字!C25</f>
        <v/>
      </c>
      <c r="D25">
        <f t="shared" si="0"/>
        <v>0</v>
      </c>
      <c r="E25">
        <f>自行车!D25</f>
        <v>0</v>
      </c>
      <c r="F25">
        <f>未名湖!D25</f>
        <v>0</v>
      </c>
      <c r="G25">
        <f>大钊阅览室!D25</f>
        <v>0</v>
      </c>
      <c r="H25">
        <f>动物园!D25</f>
        <v>0</v>
      </c>
      <c r="I25">
        <f>传薪!D25</f>
        <v>0</v>
      </c>
      <c r="J25">
        <f>门厅!D25</f>
        <v>0</v>
      </c>
      <c r="K25">
        <f>运动会!D25</f>
        <v>0</v>
      </c>
      <c r="L25">
        <f>书院课助教!D25</f>
        <v>0</v>
      </c>
      <c r="M25">
        <f>迎新!C25</f>
        <v>0</v>
      </c>
      <c r="N25">
        <f>初夏恣游!C25</f>
        <v>0</v>
      </c>
      <c r="O25">
        <f>健身房!D25</f>
        <v>0</v>
      </c>
      <c r="P25">
        <f>校园开放日!C25</f>
        <v>0</v>
      </c>
    </row>
    <row r="26" spans="1:16">
      <c r="A26" s="8" t="s">
        <v>35</v>
      </c>
      <c r="B26" s="8">
        <v>2300017748</v>
      </c>
      <c r="C26" s="9" t="str">
        <f>第二学期文字!C26</f>
        <v>参加春季运动会志愿服务4学时；担任书院课助教4学时；担任迎新志愿者6学时；担任校园开放日志愿者1学时；</v>
      </c>
      <c r="D26">
        <f t="shared" si="0"/>
        <v>15</v>
      </c>
      <c r="E26">
        <f>自行车!D26</f>
        <v>0</v>
      </c>
      <c r="F26">
        <f>未名湖!D26</f>
        <v>0</v>
      </c>
      <c r="G26">
        <f>大钊阅览室!D26</f>
        <v>0</v>
      </c>
      <c r="H26">
        <f>动物园!D26</f>
        <v>0</v>
      </c>
      <c r="I26">
        <f>传薪!D26</f>
        <v>0</v>
      </c>
      <c r="J26">
        <f>门厅!D26</f>
        <v>0</v>
      </c>
      <c r="K26">
        <f>运动会!D26</f>
        <v>4</v>
      </c>
      <c r="L26">
        <f>书院课助教!D26</f>
        <v>4</v>
      </c>
      <c r="M26">
        <f>迎新!C26</f>
        <v>6</v>
      </c>
      <c r="N26">
        <f>初夏恣游!C26</f>
        <v>0</v>
      </c>
      <c r="O26">
        <f>健身房!D26</f>
        <v>0</v>
      </c>
      <c r="P26">
        <f>校园开放日!C26</f>
        <v>1</v>
      </c>
    </row>
    <row r="27" spans="1:16">
      <c r="A27" s="8" t="s">
        <v>36</v>
      </c>
      <c r="B27" s="8">
        <v>2300017774</v>
      </c>
      <c r="C27" s="9" t="str">
        <f>第二学期文字!C27</f>
        <v>参加元行力行自行车小分队11学时；参加春季运动会志愿服务2学时；</v>
      </c>
      <c r="D27">
        <f t="shared" si="0"/>
        <v>13</v>
      </c>
      <c r="E27">
        <f>自行车!D27</f>
        <v>11</v>
      </c>
      <c r="F27">
        <f>未名湖!D27</f>
        <v>0</v>
      </c>
      <c r="G27">
        <f>大钊阅览室!D27</f>
        <v>0</v>
      </c>
      <c r="H27">
        <f>动物园!D27</f>
        <v>0</v>
      </c>
      <c r="I27">
        <f>传薪!D27</f>
        <v>0</v>
      </c>
      <c r="J27">
        <f>门厅!D27</f>
        <v>0</v>
      </c>
      <c r="K27">
        <f>运动会!D27</f>
        <v>2</v>
      </c>
      <c r="L27">
        <f>书院课助教!D27</f>
        <v>0</v>
      </c>
      <c r="M27">
        <f>迎新!C27</f>
        <v>0</v>
      </c>
      <c r="N27">
        <f>初夏恣游!C27</f>
        <v>0</v>
      </c>
      <c r="O27">
        <f>健身房!D27</f>
        <v>0</v>
      </c>
      <c r="P27">
        <f>校园开放日!C27</f>
        <v>0</v>
      </c>
    </row>
    <row r="28" spans="1:16">
      <c r="A28" s="8" t="s">
        <v>37</v>
      </c>
      <c r="B28" s="8">
        <v>2300017402</v>
      </c>
      <c r="C28" s="9" t="str">
        <f>第二学期文字!C28</f>
        <v/>
      </c>
      <c r="D28">
        <f t="shared" si="0"/>
        <v>0</v>
      </c>
      <c r="E28">
        <f>自行车!D28</f>
        <v>0</v>
      </c>
      <c r="F28">
        <f>未名湖!D28</f>
        <v>0</v>
      </c>
      <c r="G28">
        <f>大钊阅览室!D28</f>
        <v>0</v>
      </c>
      <c r="H28">
        <f>动物园!D28</f>
        <v>0</v>
      </c>
      <c r="I28">
        <f>传薪!D28</f>
        <v>0</v>
      </c>
      <c r="J28">
        <f>门厅!D28</f>
        <v>0</v>
      </c>
      <c r="K28">
        <f>运动会!D28</f>
        <v>0</v>
      </c>
      <c r="L28">
        <f>书院课助教!D28</f>
        <v>0</v>
      </c>
      <c r="M28">
        <f>迎新!C28</f>
        <v>0</v>
      </c>
      <c r="N28">
        <f>初夏恣游!C28</f>
        <v>0</v>
      </c>
      <c r="O28">
        <f>健身房!D28</f>
        <v>0</v>
      </c>
      <c r="P28">
        <f>校园开放日!C28</f>
        <v>0</v>
      </c>
    </row>
    <row r="29" spans="1:16">
      <c r="A29" s="8" t="s">
        <v>38</v>
      </c>
      <c r="B29" s="8">
        <v>2300017706</v>
      </c>
      <c r="C29" s="9" t="str">
        <f>第二学期文字!C29</f>
        <v>参加元行力行自行车小分队8.5学时；</v>
      </c>
      <c r="D29">
        <f t="shared" si="0"/>
        <v>8.5</v>
      </c>
      <c r="E29">
        <f>自行车!D29</f>
        <v>8.5</v>
      </c>
      <c r="F29">
        <f>未名湖!D29</f>
        <v>0</v>
      </c>
      <c r="G29">
        <f>大钊阅览室!D29</f>
        <v>0</v>
      </c>
      <c r="H29">
        <f>动物园!D29</f>
        <v>0</v>
      </c>
      <c r="I29">
        <f>传薪!D29</f>
        <v>0</v>
      </c>
      <c r="J29">
        <f>门厅!D29</f>
        <v>0</v>
      </c>
      <c r="K29">
        <f>运动会!D29</f>
        <v>0</v>
      </c>
      <c r="L29">
        <f>书院课助教!D29</f>
        <v>0</v>
      </c>
      <c r="M29">
        <f>迎新!C29</f>
        <v>0</v>
      </c>
      <c r="N29">
        <f>初夏恣游!C29</f>
        <v>0</v>
      </c>
      <c r="O29">
        <f>健身房!D29</f>
        <v>0</v>
      </c>
      <c r="P29">
        <f>校园开放日!C29</f>
        <v>0</v>
      </c>
    </row>
    <row r="30" spans="1:16">
      <c r="A30" s="8" t="s">
        <v>39</v>
      </c>
      <c r="B30" s="8">
        <v>2300017832</v>
      </c>
      <c r="C30" s="9" t="str">
        <f>第二学期文字!C30</f>
        <v>参加春季运动会志愿服务4学时；担任初夏恣游志愿者2学时；</v>
      </c>
      <c r="D30">
        <f t="shared" si="0"/>
        <v>6</v>
      </c>
      <c r="E30">
        <f>自行车!D30</f>
        <v>0</v>
      </c>
      <c r="F30">
        <f>未名湖!D30</f>
        <v>0</v>
      </c>
      <c r="G30">
        <f>大钊阅览室!D30</f>
        <v>0</v>
      </c>
      <c r="H30">
        <f>动物园!D30</f>
        <v>0</v>
      </c>
      <c r="I30">
        <f>传薪!D30</f>
        <v>0</v>
      </c>
      <c r="J30">
        <f>门厅!D30</f>
        <v>0</v>
      </c>
      <c r="K30">
        <f>运动会!D30</f>
        <v>4</v>
      </c>
      <c r="L30">
        <f>书院课助教!D30</f>
        <v>0</v>
      </c>
      <c r="M30">
        <f>迎新!C30</f>
        <v>0</v>
      </c>
      <c r="N30">
        <f>初夏恣游!C30</f>
        <v>2</v>
      </c>
      <c r="O30">
        <f>健身房!D30</f>
        <v>0</v>
      </c>
      <c r="P30">
        <f>校园开放日!C30</f>
        <v>0</v>
      </c>
    </row>
    <row r="31" spans="1:16">
      <c r="A31" s="8" t="s">
        <v>40</v>
      </c>
      <c r="B31" s="8">
        <v>2300017734</v>
      </c>
      <c r="C31" s="9" t="str">
        <f>第二学期文字!C31</f>
        <v>参加元行力行自行车小分队6学时；参加元行力行未名湖志愿服务3学时；参加北京动物园志愿服务4学时；</v>
      </c>
      <c r="D31">
        <f t="shared" si="0"/>
        <v>13</v>
      </c>
      <c r="E31">
        <f>自行车!D31</f>
        <v>6</v>
      </c>
      <c r="F31">
        <f>未名湖!D31</f>
        <v>3</v>
      </c>
      <c r="G31">
        <f>大钊阅览室!D31</f>
        <v>0</v>
      </c>
      <c r="H31">
        <f>动物园!D31</f>
        <v>4</v>
      </c>
      <c r="I31">
        <f>传薪!D31</f>
        <v>0</v>
      </c>
      <c r="J31">
        <f>门厅!D31</f>
        <v>0</v>
      </c>
      <c r="K31">
        <f>运动会!D31</f>
        <v>0</v>
      </c>
      <c r="L31">
        <f>书院课助教!D31</f>
        <v>0</v>
      </c>
      <c r="M31">
        <f>迎新!C31</f>
        <v>0</v>
      </c>
      <c r="N31">
        <f>初夏恣游!C31</f>
        <v>0</v>
      </c>
      <c r="O31">
        <f>健身房!D31</f>
        <v>0</v>
      </c>
      <c r="P31">
        <f>校园开放日!C31</f>
        <v>0</v>
      </c>
    </row>
    <row r="32" spans="1:16">
      <c r="A32" s="8" t="s">
        <v>41</v>
      </c>
      <c r="B32" s="8">
        <v>2300017717</v>
      </c>
      <c r="C32" s="9" t="str">
        <f>第二学期文字!C32</f>
        <v>参加元行力行未名湖志愿服务1.5学时；参加北京动物园志愿服务4学时；参加35楼门厅管理志愿服务1学时；</v>
      </c>
      <c r="D32">
        <f t="shared" si="0"/>
        <v>6.5</v>
      </c>
      <c r="E32">
        <f>自行车!D32</f>
        <v>0</v>
      </c>
      <c r="F32">
        <f>未名湖!D32</f>
        <v>1.5</v>
      </c>
      <c r="G32">
        <f>大钊阅览室!D32</f>
        <v>0</v>
      </c>
      <c r="H32">
        <f>动物园!D32</f>
        <v>4</v>
      </c>
      <c r="I32">
        <f>传薪!D32</f>
        <v>0</v>
      </c>
      <c r="J32">
        <f>门厅!D32</f>
        <v>1</v>
      </c>
      <c r="K32">
        <f>运动会!D32</f>
        <v>0</v>
      </c>
      <c r="L32">
        <f>书院课助教!D32</f>
        <v>0</v>
      </c>
      <c r="M32">
        <f>迎新!C32</f>
        <v>0</v>
      </c>
      <c r="N32">
        <f>初夏恣游!C32</f>
        <v>0</v>
      </c>
      <c r="O32">
        <f>健身房!D32</f>
        <v>0</v>
      </c>
      <c r="P32">
        <f>校园开放日!C32</f>
        <v>0</v>
      </c>
    </row>
    <row r="33" spans="1:16">
      <c r="A33" s="8" t="s">
        <v>42</v>
      </c>
      <c r="B33" s="8">
        <v>2300017741</v>
      </c>
      <c r="C33" s="9" t="str">
        <f>第二学期文字!C33</f>
        <v/>
      </c>
      <c r="D33">
        <f t="shared" si="0"/>
        <v>0</v>
      </c>
      <c r="E33">
        <f>自行车!D33</f>
        <v>0</v>
      </c>
      <c r="F33">
        <f>未名湖!D33</f>
        <v>0</v>
      </c>
      <c r="G33">
        <f>大钊阅览室!D33</f>
        <v>0</v>
      </c>
      <c r="H33">
        <f>动物园!D33</f>
        <v>0</v>
      </c>
      <c r="I33">
        <f>传薪!D33</f>
        <v>0</v>
      </c>
      <c r="J33">
        <f>门厅!D33</f>
        <v>0</v>
      </c>
      <c r="K33">
        <f>运动会!D33</f>
        <v>0</v>
      </c>
      <c r="L33">
        <f>书院课助教!D33</f>
        <v>0</v>
      </c>
      <c r="M33">
        <f>迎新!C33</f>
        <v>0</v>
      </c>
      <c r="N33">
        <f>初夏恣游!C33</f>
        <v>0</v>
      </c>
      <c r="O33">
        <f>健身房!D33</f>
        <v>0</v>
      </c>
      <c r="P33">
        <f>校园开放日!C33</f>
        <v>0</v>
      </c>
    </row>
    <row r="34" spans="1:16">
      <c r="A34" s="8" t="s">
        <v>43</v>
      </c>
      <c r="B34" s="8">
        <v>2300017781</v>
      </c>
      <c r="C34" s="9" t="str">
        <f>第二学期文字!C34</f>
        <v>参加大钊阅览室志愿服务22学时；</v>
      </c>
      <c r="D34">
        <f t="shared" si="0"/>
        <v>22</v>
      </c>
      <c r="E34">
        <f>自行车!D34</f>
        <v>0</v>
      </c>
      <c r="F34">
        <f>未名湖!D34</f>
        <v>0</v>
      </c>
      <c r="G34">
        <f>大钊阅览室!D34</f>
        <v>22</v>
      </c>
      <c r="H34">
        <f>动物园!D34</f>
        <v>0</v>
      </c>
      <c r="I34">
        <f>传薪!D34</f>
        <v>0</v>
      </c>
      <c r="J34">
        <f>门厅!D34</f>
        <v>0</v>
      </c>
      <c r="K34">
        <f>运动会!D34</f>
        <v>0</v>
      </c>
      <c r="L34">
        <f>书院课助教!D34</f>
        <v>0</v>
      </c>
      <c r="M34">
        <f>迎新!C34</f>
        <v>0</v>
      </c>
      <c r="N34">
        <f>初夏恣游!C34</f>
        <v>0</v>
      </c>
      <c r="O34">
        <f>健身房!D34</f>
        <v>0</v>
      </c>
      <c r="P34">
        <f>校园开放日!C34</f>
        <v>0</v>
      </c>
    </row>
    <row r="35" spans="1:16">
      <c r="A35" s="8" t="s">
        <v>44</v>
      </c>
      <c r="B35" s="8">
        <v>2300017425</v>
      </c>
      <c r="C35" s="9" t="str">
        <f>第二学期文字!C35</f>
        <v>担任健身房志愿者5学时；</v>
      </c>
      <c r="D35">
        <f t="shared" si="0"/>
        <v>5</v>
      </c>
      <c r="E35">
        <f>自行车!D35</f>
        <v>0</v>
      </c>
      <c r="F35">
        <f>未名湖!D35</f>
        <v>0</v>
      </c>
      <c r="G35">
        <f>大钊阅览室!D35</f>
        <v>0</v>
      </c>
      <c r="H35">
        <f>动物园!D35</f>
        <v>0</v>
      </c>
      <c r="I35">
        <f>传薪!D35</f>
        <v>0</v>
      </c>
      <c r="J35">
        <f>门厅!D35</f>
        <v>0</v>
      </c>
      <c r="K35">
        <f>运动会!D35</f>
        <v>0</v>
      </c>
      <c r="L35">
        <f>书院课助教!D35</f>
        <v>0</v>
      </c>
      <c r="M35">
        <f>迎新!C35</f>
        <v>0</v>
      </c>
      <c r="N35">
        <f>初夏恣游!C35</f>
        <v>0</v>
      </c>
      <c r="O35">
        <f>健身房!D35</f>
        <v>5</v>
      </c>
      <c r="P35">
        <f>校园开放日!C35</f>
        <v>0</v>
      </c>
    </row>
    <row r="36" spans="1:16">
      <c r="A36" s="8" t="s">
        <v>45</v>
      </c>
      <c r="B36" s="8">
        <v>2300017796</v>
      </c>
      <c r="C36" s="9" t="str">
        <f>第二学期文字!C36</f>
        <v>参加元行力行自行车小分队2.5学时；参加元行力行未名湖志愿服务3学时；参加北京动物园志愿服务4学时；参加35楼门厅管理志愿服务3学时；</v>
      </c>
      <c r="D36">
        <f t="shared" si="0"/>
        <v>12.5</v>
      </c>
      <c r="E36">
        <f>自行车!D36</f>
        <v>2.5</v>
      </c>
      <c r="F36">
        <f>未名湖!D36</f>
        <v>3</v>
      </c>
      <c r="G36">
        <f>大钊阅览室!D36</f>
        <v>0</v>
      </c>
      <c r="H36">
        <f>动物园!D36</f>
        <v>4</v>
      </c>
      <c r="I36">
        <f>传薪!D36</f>
        <v>0</v>
      </c>
      <c r="J36">
        <f>门厅!D36</f>
        <v>3</v>
      </c>
      <c r="K36">
        <f>运动会!D36</f>
        <v>0</v>
      </c>
      <c r="L36">
        <f>书院课助教!D36</f>
        <v>0</v>
      </c>
      <c r="M36">
        <f>迎新!C36</f>
        <v>0</v>
      </c>
      <c r="N36">
        <f>初夏恣游!C36</f>
        <v>0</v>
      </c>
      <c r="O36">
        <f>健身房!D36</f>
        <v>0</v>
      </c>
      <c r="P36">
        <f>校园开放日!C36</f>
        <v>0</v>
      </c>
    </row>
    <row r="37" spans="1:16">
      <c r="A37" s="8" t="s">
        <v>46</v>
      </c>
      <c r="B37" s="8">
        <v>2300017835</v>
      </c>
      <c r="C37" s="9" t="str">
        <f>第二学期文字!C37</f>
        <v/>
      </c>
      <c r="D37">
        <f t="shared" si="0"/>
        <v>0</v>
      </c>
      <c r="E37">
        <f>自行车!D37</f>
        <v>0</v>
      </c>
      <c r="F37">
        <f>未名湖!D37</f>
        <v>0</v>
      </c>
      <c r="G37">
        <f>大钊阅览室!D37</f>
        <v>0</v>
      </c>
      <c r="H37">
        <f>动物园!D37</f>
        <v>0</v>
      </c>
      <c r="I37">
        <f>传薪!D37</f>
        <v>0</v>
      </c>
      <c r="J37">
        <f>门厅!D37</f>
        <v>0</v>
      </c>
      <c r="K37">
        <f>运动会!D37</f>
        <v>0</v>
      </c>
      <c r="L37">
        <f>书院课助教!D37</f>
        <v>0</v>
      </c>
      <c r="M37">
        <f>迎新!C37</f>
        <v>0</v>
      </c>
      <c r="N37">
        <f>初夏恣游!C37</f>
        <v>0</v>
      </c>
      <c r="O37">
        <f>健身房!D37</f>
        <v>0</v>
      </c>
      <c r="P37">
        <f>校园开放日!C37</f>
        <v>0</v>
      </c>
    </row>
    <row r="38" spans="1:16">
      <c r="A38" s="8" t="s">
        <v>47</v>
      </c>
      <c r="B38" s="8">
        <v>2300017749</v>
      </c>
      <c r="C38" s="9" t="str">
        <f>第二学期文字!C38</f>
        <v>参加元行力行未名湖志愿服务4.5学时；参加北京动物园志愿服务8学时；</v>
      </c>
      <c r="D38">
        <f t="shared" si="0"/>
        <v>12.5</v>
      </c>
      <c r="E38">
        <f>自行车!D38</f>
        <v>0</v>
      </c>
      <c r="F38">
        <f>未名湖!D38</f>
        <v>4.5</v>
      </c>
      <c r="G38">
        <f>大钊阅览室!D38</f>
        <v>0</v>
      </c>
      <c r="H38">
        <f>动物园!D38</f>
        <v>8</v>
      </c>
      <c r="I38">
        <f>传薪!D38</f>
        <v>0</v>
      </c>
      <c r="J38">
        <f>门厅!D38</f>
        <v>0</v>
      </c>
      <c r="K38">
        <f>运动会!D38</f>
        <v>0</v>
      </c>
      <c r="L38">
        <f>书院课助教!D38</f>
        <v>0</v>
      </c>
      <c r="M38">
        <f>迎新!C38</f>
        <v>0</v>
      </c>
      <c r="N38">
        <f>初夏恣游!C38</f>
        <v>0</v>
      </c>
      <c r="O38">
        <f>健身房!D38</f>
        <v>0</v>
      </c>
      <c r="P38">
        <f>校园开放日!C38</f>
        <v>0</v>
      </c>
    </row>
    <row r="39" spans="1:16">
      <c r="A39" s="8" t="s">
        <v>48</v>
      </c>
      <c r="B39" s="8">
        <v>2300017456</v>
      </c>
      <c r="C39" s="9" t="str">
        <f>第二学期文字!C39</f>
        <v>参加35楼门厅管理志愿服务0.5学时；</v>
      </c>
      <c r="D39">
        <f t="shared" si="0"/>
        <v>0.5</v>
      </c>
      <c r="E39">
        <f>自行车!D39</f>
        <v>0</v>
      </c>
      <c r="F39">
        <f>未名湖!D39</f>
        <v>0</v>
      </c>
      <c r="G39">
        <f>大钊阅览室!D39</f>
        <v>0</v>
      </c>
      <c r="H39">
        <f>动物园!D39</f>
        <v>0</v>
      </c>
      <c r="I39">
        <f>传薪!D39</f>
        <v>0</v>
      </c>
      <c r="J39">
        <f>门厅!D39</f>
        <v>0.5</v>
      </c>
      <c r="K39">
        <f>运动会!D39</f>
        <v>0</v>
      </c>
      <c r="L39">
        <f>书院课助教!D39</f>
        <v>0</v>
      </c>
      <c r="M39">
        <f>迎新!C39</f>
        <v>0</v>
      </c>
      <c r="N39">
        <f>初夏恣游!C39</f>
        <v>0</v>
      </c>
      <c r="O39">
        <f>健身房!D39</f>
        <v>0</v>
      </c>
      <c r="P39">
        <f>校园开放日!C39</f>
        <v>0</v>
      </c>
    </row>
    <row r="40" spans="1:16">
      <c r="A40" s="8" t="s">
        <v>49</v>
      </c>
      <c r="B40" s="8">
        <v>2200017473</v>
      </c>
      <c r="C40" s="9" t="str">
        <f>第二学期文字!C40</f>
        <v/>
      </c>
      <c r="D40">
        <f t="shared" si="0"/>
        <v>0</v>
      </c>
      <c r="E40">
        <f>自行车!D40</f>
        <v>0</v>
      </c>
      <c r="F40">
        <f>未名湖!D40</f>
        <v>0</v>
      </c>
      <c r="G40">
        <f>大钊阅览室!D40</f>
        <v>0</v>
      </c>
      <c r="H40">
        <f>动物园!D40</f>
        <v>0</v>
      </c>
      <c r="I40">
        <f>传薪!D40</f>
        <v>0</v>
      </c>
      <c r="J40">
        <f>门厅!D40</f>
        <v>0</v>
      </c>
      <c r="K40">
        <f>运动会!D40</f>
        <v>0</v>
      </c>
      <c r="L40">
        <f>书院课助教!D40</f>
        <v>0</v>
      </c>
      <c r="M40">
        <f>迎新!C40</f>
        <v>0</v>
      </c>
      <c r="N40">
        <f>初夏恣游!C40</f>
        <v>0</v>
      </c>
      <c r="O40">
        <f>健身房!D40</f>
        <v>0</v>
      </c>
      <c r="P40">
        <f>校园开放日!C40</f>
        <v>0</v>
      </c>
    </row>
    <row r="41" spans="1:16">
      <c r="A41" s="8" t="s">
        <v>50</v>
      </c>
      <c r="B41" s="8">
        <v>2300017762</v>
      </c>
      <c r="C41" s="9" t="str">
        <f>第二学期文字!C41</f>
        <v>参加元行力行自行车小分队3学时；参加元行力行未名湖志愿服务4.5学时；参加北京动物园志愿服务5学时；</v>
      </c>
      <c r="D41">
        <f t="shared" si="0"/>
        <v>12.5</v>
      </c>
      <c r="E41">
        <f>自行车!D41</f>
        <v>3</v>
      </c>
      <c r="F41">
        <f>未名湖!D41</f>
        <v>4.5</v>
      </c>
      <c r="G41">
        <f>大钊阅览室!D41</f>
        <v>0</v>
      </c>
      <c r="H41">
        <f>动物园!D41</f>
        <v>5</v>
      </c>
      <c r="I41">
        <f>传薪!D41</f>
        <v>0</v>
      </c>
      <c r="J41">
        <f>门厅!D41</f>
        <v>0</v>
      </c>
      <c r="K41">
        <f>运动会!D41</f>
        <v>0</v>
      </c>
      <c r="L41">
        <f>书院课助教!D41</f>
        <v>0</v>
      </c>
      <c r="M41">
        <f>迎新!C41</f>
        <v>0</v>
      </c>
      <c r="N41">
        <f>初夏恣游!C41</f>
        <v>0</v>
      </c>
      <c r="O41">
        <f>健身房!D41</f>
        <v>0</v>
      </c>
      <c r="P41">
        <f>校园开放日!C41</f>
        <v>0</v>
      </c>
    </row>
    <row r="42" spans="1:16">
      <c r="A42" s="8" t="s">
        <v>51</v>
      </c>
      <c r="B42" s="8">
        <v>2300017718</v>
      </c>
      <c r="C42" s="9" t="str">
        <f>第二学期文字!C42</f>
        <v>参加元行力行未名湖志愿服务1.5学时；参加春季运动会志愿服务4学时；</v>
      </c>
      <c r="D42">
        <f t="shared" si="0"/>
        <v>5.5</v>
      </c>
      <c r="E42">
        <f>自行车!D42</f>
        <v>0</v>
      </c>
      <c r="F42">
        <f>未名湖!D42</f>
        <v>1.5</v>
      </c>
      <c r="G42">
        <f>大钊阅览室!D42</f>
        <v>0</v>
      </c>
      <c r="H42">
        <f>动物园!D42</f>
        <v>0</v>
      </c>
      <c r="I42">
        <f>传薪!D42</f>
        <v>0</v>
      </c>
      <c r="J42">
        <f>门厅!D42</f>
        <v>0</v>
      </c>
      <c r="K42">
        <f>运动会!D42</f>
        <v>4</v>
      </c>
      <c r="L42">
        <f>书院课助教!D42</f>
        <v>0</v>
      </c>
      <c r="M42">
        <f>迎新!C42</f>
        <v>0</v>
      </c>
      <c r="N42">
        <f>初夏恣游!C42</f>
        <v>0</v>
      </c>
      <c r="O42">
        <f>健身房!D42</f>
        <v>0</v>
      </c>
      <c r="P42">
        <f>校园开放日!C42</f>
        <v>0</v>
      </c>
    </row>
    <row r="43" spans="1:16">
      <c r="A43" s="8" t="s">
        <v>52</v>
      </c>
      <c r="B43" s="8">
        <v>2300017752</v>
      </c>
      <c r="C43" s="9" t="str">
        <f>第二学期文字!C43</f>
        <v>参加元行力行自行车小分队5学时；</v>
      </c>
      <c r="D43">
        <f t="shared" si="0"/>
        <v>5</v>
      </c>
      <c r="E43">
        <f>自行车!D43</f>
        <v>5</v>
      </c>
      <c r="F43">
        <f>未名湖!D43</f>
        <v>0</v>
      </c>
      <c r="G43">
        <f>大钊阅览室!D43</f>
        <v>0</v>
      </c>
      <c r="H43">
        <f>动物园!D43</f>
        <v>0</v>
      </c>
      <c r="I43">
        <f>传薪!D43</f>
        <v>0</v>
      </c>
      <c r="J43">
        <f>门厅!D43</f>
        <v>0</v>
      </c>
      <c r="K43">
        <f>运动会!D43</f>
        <v>0</v>
      </c>
      <c r="L43">
        <f>书院课助教!D43</f>
        <v>0</v>
      </c>
      <c r="M43">
        <f>迎新!C43</f>
        <v>0</v>
      </c>
      <c r="N43">
        <f>初夏恣游!C43</f>
        <v>0</v>
      </c>
      <c r="O43">
        <f>健身房!D43</f>
        <v>0</v>
      </c>
      <c r="P43">
        <f>校园开放日!C43</f>
        <v>0</v>
      </c>
    </row>
    <row r="44" spans="1:16">
      <c r="A44" s="8" t="s">
        <v>53</v>
      </c>
      <c r="B44" s="8">
        <v>2200067719</v>
      </c>
      <c r="C44" s="9" t="str">
        <f>第二学期文字!C44</f>
        <v/>
      </c>
      <c r="D44">
        <f t="shared" si="0"/>
        <v>0</v>
      </c>
      <c r="E44">
        <f>自行车!D44</f>
        <v>0</v>
      </c>
      <c r="F44">
        <f>未名湖!D44</f>
        <v>0</v>
      </c>
      <c r="G44">
        <f>大钊阅览室!D44</f>
        <v>0</v>
      </c>
      <c r="H44">
        <f>动物园!D44</f>
        <v>0</v>
      </c>
      <c r="I44">
        <f>传薪!D44</f>
        <v>0</v>
      </c>
      <c r="J44">
        <f>门厅!D44</f>
        <v>0</v>
      </c>
      <c r="K44">
        <f>运动会!D44</f>
        <v>0</v>
      </c>
      <c r="L44">
        <f>书院课助教!D44</f>
        <v>0</v>
      </c>
      <c r="M44">
        <f>迎新!C44</f>
        <v>0</v>
      </c>
      <c r="N44">
        <f>初夏恣游!C44</f>
        <v>0</v>
      </c>
      <c r="O44">
        <f>健身房!D44</f>
        <v>0</v>
      </c>
      <c r="P44">
        <f>校园开放日!C44</f>
        <v>0</v>
      </c>
    </row>
    <row r="45" spans="1:16">
      <c r="A45" s="8" t="s">
        <v>54</v>
      </c>
      <c r="B45" s="8">
        <v>2200017732</v>
      </c>
      <c r="C45" s="9" t="str">
        <f>第二学期文字!C45</f>
        <v>参加元行力行自行车小分队4学时；参加元行力行未名湖志愿服务3学时；参加北京动物园志愿服务4学时；参加春季运动会志愿服务2学时；</v>
      </c>
      <c r="D45">
        <f t="shared" si="0"/>
        <v>13</v>
      </c>
      <c r="E45">
        <f>自行车!D45</f>
        <v>4</v>
      </c>
      <c r="F45">
        <f>未名湖!D45</f>
        <v>3</v>
      </c>
      <c r="G45">
        <f>大钊阅览室!D45</f>
        <v>0</v>
      </c>
      <c r="H45">
        <f>动物园!D45</f>
        <v>4</v>
      </c>
      <c r="I45">
        <f>传薪!D45</f>
        <v>0</v>
      </c>
      <c r="J45">
        <f>门厅!D45</f>
        <v>0</v>
      </c>
      <c r="K45">
        <f>运动会!D45</f>
        <v>2</v>
      </c>
      <c r="L45">
        <f>书院课助教!D45</f>
        <v>0</v>
      </c>
      <c r="M45">
        <f>迎新!C45</f>
        <v>0</v>
      </c>
      <c r="N45">
        <f>初夏恣游!C45</f>
        <v>0</v>
      </c>
      <c r="O45">
        <f>健身房!D45</f>
        <v>0</v>
      </c>
      <c r="P45">
        <f>校园开放日!C45</f>
        <v>0</v>
      </c>
    </row>
    <row r="46" spans="1:16">
      <c r="A46" s="8" t="s">
        <v>55</v>
      </c>
      <c r="B46" s="8">
        <v>2200017823</v>
      </c>
      <c r="C46" s="9" t="str">
        <f>第二学期文字!C46</f>
        <v/>
      </c>
      <c r="D46">
        <f t="shared" si="0"/>
        <v>0</v>
      </c>
      <c r="E46">
        <f>自行车!D46</f>
        <v>0</v>
      </c>
      <c r="F46">
        <f>未名湖!D46</f>
        <v>0</v>
      </c>
      <c r="G46">
        <f>大钊阅览室!D46</f>
        <v>0</v>
      </c>
      <c r="H46">
        <f>动物园!D46</f>
        <v>0</v>
      </c>
      <c r="I46">
        <f>传薪!D46</f>
        <v>0</v>
      </c>
      <c r="J46">
        <f>门厅!D46</f>
        <v>0</v>
      </c>
      <c r="K46">
        <f>运动会!D46</f>
        <v>0</v>
      </c>
      <c r="L46">
        <f>书院课助教!D46</f>
        <v>0</v>
      </c>
      <c r="M46">
        <f>迎新!C46</f>
        <v>0</v>
      </c>
      <c r="N46">
        <f>初夏恣游!C46</f>
        <v>0</v>
      </c>
      <c r="O46">
        <f>健身房!D46</f>
        <v>0</v>
      </c>
      <c r="P46">
        <f>校园开放日!C46</f>
        <v>0</v>
      </c>
    </row>
    <row r="47" spans="1:16">
      <c r="A47" s="8" t="s">
        <v>56</v>
      </c>
      <c r="B47" s="8">
        <v>2200017458</v>
      </c>
      <c r="C47" s="9" t="str">
        <f>第二学期文字!C47</f>
        <v/>
      </c>
      <c r="D47">
        <f t="shared" si="0"/>
        <v>0</v>
      </c>
      <c r="E47">
        <f>自行车!D47</f>
        <v>0</v>
      </c>
      <c r="F47">
        <f>未名湖!D47</f>
        <v>0</v>
      </c>
      <c r="G47">
        <f>大钊阅览室!D47</f>
        <v>0</v>
      </c>
      <c r="H47">
        <f>动物园!D47</f>
        <v>0</v>
      </c>
      <c r="I47">
        <f>传薪!D47</f>
        <v>0</v>
      </c>
      <c r="J47">
        <f>门厅!D47</f>
        <v>0</v>
      </c>
      <c r="K47">
        <f>运动会!D47</f>
        <v>0</v>
      </c>
      <c r="L47">
        <f>书院课助教!D47</f>
        <v>0</v>
      </c>
      <c r="M47">
        <f>迎新!C47</f>
        <v>0</v>
      </c>
      <c r="N47">
        <f>初夏恣游!C47</f>
        <v>0</v>
      </c>
      <c r="O47">
        <f>健身房!D47</f>
        <v>0</v>
      </c>
      <c r="P47">
        <f>校园开放日!C47</f>
        <v>0</v>
      </c>
    </row>
    <row r="48" spans="1:16">
      <c r="A48" s="8" t="s">
        <v>57</v>
      </c>
      <c r="B48" s="8">
        <v>2300017466</v>
      </c>
      <c r="C48" s="9" t="str">
        <f>第二学期文字!C48</f>
        <v/>
      </c>
      <c r="D48">
        <f t="shared" si="0"/>
        <v>0</v>
      </c>
      <c r="E48">
        <f>自行车!D48</f>
        <v>0</v>
      </c>
      <c r="F48">
        <f>未名湖!D48</f>
        <v>0</v>
      </c>
      <c r="G48">
        <f>大钊阅览室!D48</f>
        <v>0</v>
      </c>
      <c r="H48">
        <f>动物园!D48</f>
        <v>0</v>
      </c>
      <c r="I48">
        <f>传薪!D48</f>
        <v>0</v>
      </c>
      <c r="J48">
        <f>门厅!D48</f>
        <v>0</v>
      </c>
      <c r="K48">
        <f>运动会!D48</f>
        <v>0</v>
      </c>
      <c r="L48">
        <f>书院课助教!D48</f>
        <v>0</v>
      </c>
      <c r="M48">
        <f>迎新!C48</f>
        <v>0</v>
      </c>
      <c r="N48">
        <f>初夏恣游!C48</f>
        <v>0</v>
      </c>
      <c r="O48">
        <f>健身房!D48</f>
        <v>0</v>
      </c>
      <c r="P48">
        <f>校园开放日!C48</f>
        <v>0</v>
      </c>
    </row>
    <row r="49" spans="1:16">
      <c r="A49" s="8" t="s">
        <v>58</v>
      </c>
      <c r="B49" s="8">
        <v>2300017713</v>
      </c>
      <c r="C49" s="9" t="str">
        <f>第二学期文字!C49</f>
        <v>参加元行力行未名湖志愿服务4.5学时；参加北京动物园志愿服务5学时；参加35楼门厅管理志愿服务3学时；参加春季运动会志愿服务2学时；</v>
      </c>
      <c r="D49">
        <f t="shared" si="0"/>
        <v>14.5</v>
      </c>
      <c r="E49">
        <f>自行车!D49</f>
        <v>0</v>
      </c>
      <c r="F49">
        <f>未名湖!D49</f>
        <v>4.5</v>
      </c>
      <c r="G49">
        <f>大钊阅览室!D49</f>
        <v>0</v>
      </c>
      <c r="H49">
        <f>动物园!D49</f>
        <v>5</v>
      </c>
      <c r="I49">
        <f>传薪!D49</f>
        <v>0</v>
      </c>
      <c r="J49">
        <f>门厅!D49</f>
        <v>3</v>
      </c>
      <c r="K49">
        <f>运动会!D49</f>
        <v>2</v>
      </c>
      <c r="L49">
        <f>书院课助教!D49</f>
        <v>0</v>
      </c>
      <c r="M49">
        <f>迎新!C49</f>
        <v>0</v>
      </c>
      <c r="N49">
        <f>初夏恣游!C49</f>
        <v>0</v>
      </c>
      <c r="O49">
        <f>健身房!D49</f>
        <v>0</v>
      </c>
      <c r="P49">
        <f>校园开放日!C49</f>
        <v>0</v>
      </c>
    </row>
    <row r="50" spans="1:16">
      <c r="A50" s="8" t="s">
        <v>59</v>
      </c>
      <c r="B50" s="8">
        <v>1900017748</v>
      </c>
      <c r="C50" s="9" t="str">
        <f>第二学期文字!C50</f>
        <v>参加元行力行自行车小分队4学时；参加元行力行未名湖志愿服务3学时；</v>
      </c>
      <c r="D50">
        <f t="shared" si="0"/>
        <v>7</v>
      </c>
      <c r="E50">
        <f>自行车!D50</f>
        <v>4</v>
      </c>
      <c r="F50">
        <f>未名湖!D50</f>
        <v>3</v>
      </c>
      <c r="G50">
        <f>大钊阅览室!D50</f>
        <v>0</v>
      </c>
      <c r="H50">
        <f>动物园!D50</f>
        <v>0</v>
      </c>
      <c r="I50">
        <f>传薪!D50</f>
        <v>0</v>
      </c>
      <c r="J50">
        <f>门厅!D50</f>
        <v>0</v>
      </c>
      <c r="K50">
        <f>运动会!D50</f>
        <v>0</v>
      </c>
      <c r="L50">
        <f>书院课助教!D50</f>
        <v>0</v>
      </c>
      <c r="M50">
        <f>迎新!C50</f>
        <v>0</v>
      </c>
      <c r="N50">
        <f>初夏恣游!C50</f>
        <v>0</v>
      </c>
      <c r="O50">
        <f>健身房!D50</f>
        <v>0</v>
      </c>
      <c r="P50">
        <f>校园开放日!C50</f>
        <v>0</v>
      </c>
    </row>
    <row r="51" spans="1:16">
      <c r="A51" s="8" t="s">
        <v>60</v>
      </c>
      <c r="B51" s="8">
        <v>2300017703</v>
      </c>
      <c r="C51" s="9" t="str">
        <f>第二学期文字!C51</f>
        <v>参加元行力行自行车小分队6学时；参加元行力行未名湖志愿服务4.5学时；</v>
      </c>
      <c r="D51">
        <f t="shared" si="0"/>
        <v>10.5</v>
      </c>
      <c r="E51">
        <f>自行车!D51</f>
        <v>6</v>
      </c>
      <c r="F51">
        <f>未名湖!D51</f>
        <v>4.5</v>
      </c>
      <c r="G51">
        <f>大钊阅览室!D51</f>
        <v>0</v>
      </c>
      <c r="H51">
        <f>动物园!D51</f>
        <v>0</v>
      </c>
      <c r="I51">
        <f>传薪!D51</f>
        <v>0</v>
      </c>
      <c r="J51">
        <f>门厅!D51</f>
        <v>0</v>
      </c>
      <c r="K51">
        <f>运动会!D51</f>
        <v>0</v>
      </c>
      <c r="L51">
        <f>书院课助教!D51</f>
        <v>0</v>
      </c>
      <c r="M51">
        <f>迎新!C51</f>
        <v>0</v>
      </c>
      <c r="N51">
        <f>初夏恣游!C51</f>
        <v>0</v>
      </c>
      <c r="O51">
        <f>健身房!D51</f>
        <v>0</v>
      </c>
      <c r="P51">
        <f>校园开放日!C51</f>
        <v>0</v>
      </c>
    </row>
    <row r="52" spans="1:16">
      <c r="A52" s="8" t="s">
        <v>61</v>
      </c>
      <c r="B52" s="8">
        <v>2200067702</v>
      </c>
      <c r="C52" s="9" t="str">
        <f>第二学期文字!C52</f>
        <v/>
      </c>
      <c r="D52">
        <f t="shared" si="0"/>
        <v>0</v>
      </c>
      <c r="E52">
        <f>自行车!D52</f>
        <v>0</v>
      </c>
      <c r="F52">
        <f>未名湖!D52</f>
        <v>0</v>
      </c>
      <c r="G52">
        <f>大钊阅览室!D52</f>
        <v>0</v>
      </c>
      <c r="H52">
        <f>动物园!D52</f>
        <v>0</v>
      </c>
      <c r="I52">
        <f>传薪!D52</f>
        <v>0</v>
      </c>
      <c r="J52">
        <f>门厅!D52</f>
        <v>0</v>
      </c>
      <c r="K52">
        <f>运动会!D52</f>
        <v>0</v>
      </c>
      <c r="L52">
        <f>书院课助教!D52</f>
        <v>0</v>
      </c>
      <c r="M52">
        <f>迎新!C52</f>
        <v>0</v>
      </c>
      <c r="N52">
        <f>初夏恣游!C52</f>
        <v>0</v>
      </c>
      <c r="O52">
        <f>健身房!D52</f>
        <v>0</v>
      </c>
      <c r="P52">
        <f>校园开放日!C52</f>
        <v>0</v>
      </c>
    </row>
    <row r="53" spans="1:16">
      <c r="A53" s="8" t="s">
        <v>62</v>
      </c>
      <c r="B53" s="8">
        <v>2300017478</v>
      </c>
      <c r="C53" s="9" t="str">
        <f>第二学期文字!C53</f>
        <v>参加北京动物园志愿服务5学时；</v>
      </c>
      <c r="D53">
        <f t="shared" si="0"/>
        <v>5</v>
      </c>
      <c r="E53">
        <f>自行车!D53</f>
        <v>0</v>
      </c>
      <c r="F53">
        <f>未名湖!D53</f>
        <v>0</v>
      </c>
      <c r="G53">
        <f>大钊阅览室!D53</f>
        <v>0</v>
      </c>
      <c r="H53">
        <f>动物园!D53</f>
        <v>5</v>
      </c>
      <c r="I53">
        <f>传薪!D53</f>
        <v>0</v>
      </c>
      <c r="J53">
        <f>门厅!D53</f>
        <v>0</v>
      </c>
      <c r="K53">
        <f>运动会!D53</f>
        <v>0</v>
      </c>
      <c r="L53">
        <f>书院课助教!D53</f>
        <v>0</v>
      </c>
      <c r="M53">
        <f>迎新!C53</f>
        <v>0</v>
      </c>
      <c r="N53">
        <f>初夏恣游!C53</f>
        <v>0</v>
      </c>
      <c r="O53">
        <f>健身房!D53</f>
        <v>0</v>
      </c>
      <c r="P53">
        <f>校园开放日!C53</f>
        <v>0</v>
      </c>
    </row>
    <row r="54" spans="1:16">
      <c r="A54" s="8" t="s">
        <v>63</v>
      </c>
      <c r="B54" s="8">
        <v>2300017727</v>
      </c>
      <c r="C54" s="9" t="str">
        <f>第二学期文字!C54</f>
        <v>参加元行力行自行车小分队0.5学时；参加元行力行未名湖志愿服务4.5学时；参加北京动物园志愿服务4学时；参加春季运动会志愿服务6学时；担任迎新志愿者3.5学时；</v>
      </c>
      <c r="D54">
        <f t="shared" si="0"/>
        <v>18.5</v>
      </c>
      <c r="E54">
        <f>自行车!D54</f>
        <v>0.5</v>
      </c>
      <c r="F54">
        <f>未名湖!D54</f>
        <v>4.5</v>
      </c>
      <c r="G54">
        <f>大钊阅览室!D54</f>
        <v>0</v>
      </c>
      <c r="H54">
        <f>动物园!D54</f>
        <v>4</v>
      </c>
      <c r="I54">
        <f>传薪!D54</f>
        <v>0</v>
      </c>
      <c r="J54">
        <f>门厅!D54</f>
        <v>0</v>
      </c>
      <c r="K54">
        <f>运动会!D54</f>
        <v>6</v>
      </c>
      <c r="L54">
        <f>书院课助教!D54</f>
        <v>0</v>
      </c>
      <c r="M54">
        <f>迎新!C54</f>
        <v>3.5</v>
      </c>
      <c r="N54">
        <f>初夏恣游!C54</f>
        <v>0</v>
      </c>
      <c r="O54">
        <f>健身房!D54</f>
        <v>0</v>
      </c>
      <c r="P54">
        <f>校园开放日!C54</f>
        <v>0</v>
      </c>
    </row>
    <row r="55" spans="1:16">
      <c r="A55" s="8" t="s">
        <v>64</v>
      </c>
      <c r="B55" s="8">
        <v>2300017758</v>
      </c>
      <c r="C55" s="9" t="str">
        <f>第二学期文字!C55</f>
        <v/>
      </c>
      <c r="D55">
        <f t="shared" si="0"/>
        <v>0</v>
      </c>
      <c r="E55">
        <f>自行车!D55</f>
        <v>0</v>
      </c>
      <c r="F55">
        <f>未名湖!D55</f>
        <v>0</v>
      </c>
      <c r="G55">
        <f>大钊阅览室!D55</f>
        <v>0</v>
      </c>
      <c r="H55">
        <f>动物园!D55</f>
        <v>0</v>
      </c>
      <c r="I55">
        <f>传薪!D55</f>
        <v>0</v>
      </c>
      <c r="J55">
        <f>门厅!D55</f>
        <v>0</v>
      </c>
      <c r="K55">
        <f>运动会!D55</f>
        <v>0</v>
      </c>
      <c r="L55">
        <f>书院课助教!D55</f>
        <v>0</v>
      </c>
      <c r="M55">
        <f>迎新!C55</f>
        <v>0</v>
      </c>
      <c r="N55">
        <f>初夏恣游!C55</f>
        <v>0</v>
      </c>
      <c r="O55">
        <f>健身房!D55</f>
        <v>0</v>
      </c>
      <c r="P55">
        <f>校园开放日!C55</f>
        <v>0</v>
      </c>
    </row>
    <row r="56" spans="1:16">
      <c r="A56" s="8" t="s">
        <v>65</v>
      </c>
      <c r="B56" s="8">
        <v>2300017719</v>
      </c>
      <c r="C56" s="9" t="str">
        <f>第二学期文字!C56</f>
        <v>参加大钊阅览室志愿服务20学时；担任校园开放日志愿者1学时；</v>
      </c>
      <c r="D56">
        <f t="shared" si="0"/>
        <v>21</v>
      </c>
      <c r="E56">
        <f>自行车!D56</f>
        <v>0</v>
      </c>
      <c r="F56">
        <f>未名湖!D56</f>
        <v>0</v>
      </c>
      <c r="G56">
        <f>大钊阅览室!D56</f>
        <v>20</v>
      </c>
      <c r="H56">
        <f>动物园!D56</f>
        <v>0</v>
      </c>
      <c r="I56">
        <f>传薪!D56</f>
        <v>0</v>
      </c>
      <c r="J56">
        <f>门厅!D56</f>
        <v>0</v>
      </c>
      <c r="K56">
        <f>运动会!D56</f>
        <v>0</v>
      </c>
      <c r="L56">
        <f>书院课助教!D56</f>
        <v>0</v>
      </c>
      <c r="M56">
        <f>迎新!C56</f>
        <v>0</v>
      </c>
      <c r="N56">
        <f>初夏恣游!C56</f>
        <v>0</v>
      </c>
      <c r="O56">
        <f>健身房!D56</f>
        <v>0</v>
      </c>
      <c r="P56">
        <f>校园开放日!C56</f>
        <v>1</v>
      </c>
    </row>
    <row r="57" spans="1:16">
      <c r="A57" s="8" t="s">
        <v>66</v>
      </c>
      <c r="B57" s="8">
        <v>2200017801</v>
      </c>
      <c r="C57" s="9" t="str">
        <f>第二学期文字!C57</f>
        <v/>
      </c>
      <c r="D57">
        <f t="shared" si="0"/>
        <v>0</v>
      </c>
      <c r="E57">
        <f>自行车!D57</f>
        <v>0</v>
      </c>
      <c r="F57">
        <f>未名湖!D57</f>
        <v>0</v>
      </c>
      <c r="G57">
        <f>大钊阅览室!D57</f>
        <v>0</v>
      </c>
      <c r="H57">
        <f>动物园!D57</f>
        <v>0</v>
      </c>
      <c r="I57">
        <f>传薪!D57</f>
        <v>0</v>
      </c>
      <c r="J57">
        <f>门厅!D57</f>
        <v>0</v>
      </c>
      <c r="K57">
        <f>运动会!D57</f>
        <v>0</v>
      </c>
      <c r="L57">
        <f>书院课助教!D57</f>
        <v>0</v>
      </c>
      <c r="M57">
        <f>迎新!C57</f>
        <v>0</v>
      </c>
      <c r="N57">
        <f>初夏恣游!C57</f>
        <v>0</v>
      </c>
      <c r="O57">
        <f>健身房!D57</f>
        <v>0</v>
      </c>
      <c r="P57">
        <f>校园开放日!C57</f>
        <v>0</v>
      </c>
    </row>
    <row r="58" spans="1:16">
      <c r="A58" s="8" t="s">
        <v>67</v>
      </c>
      <c r="B58" s="8">
        <v>2300017473</v>
      </c>
      <c r="C58" s="9" t="str">
        <f>第二学期文字!C58</f>
        <v>参加元行力行未名湖志愿服务1.5学时；</v>
      </c>
      <c r="D58">
        <f t="shared" si="0"/>
        <v>1.5</v>
      </c>
      <c r="E58">
        <f>自行车!D58</f>
        <v>0</v>
      </c>
      <c r="F58">
        <f>未名湖!D58</f>
        <v>1.5</v>
      </c>
      <c r="G58">
        <f>大钊阅览室!D58</f>
        <v>0</v>
      </c>
      <c r="H58">
        <f>动物园!D58</f>
        <v>0</v>
      </c>
      <c r="I58">
        <f>传薪!D58</f>
        <v>0</v>
      </c>
      <c r="J58">
        <f>门厅!D58</f>
        <v>0</v>
      </c>
      <c r="K58">
        <f>运动会!D58</f>
        <v>0</v>
      </c>
      <c r="L58">
        <f>书院课助教!D58</f>
        <v>0</v>
      </c>
      <c r="M58">
        <f>迎新!C58</f>
        <v>0</v>
      </c>
      <c r="N58">
        <f>初夏恣游!C58</f>
        <v>0</v>
      </c>
      <c r="O58">
        <f>健身房!D58</f>
        <v>0</v>
      </c>
      <c r="P58">
        <f>校园开放日!C58</f>
        <v>0</v>
      </c>
    </row>
    <row r="59" spans="1:16">
      <c r="A59" s="8" t="s">
        <v>68</v>
      </c>
      <c r="B59" s="8">
        <v>2200017407</v>
      </c>
      <c r="C59" s="9" t="str">
        <f>第二学期文字!C59</f>
        <v/>
      </c>
      <c r="D59">
        <f t="shared" si="0"/>
        <v>0</v>
      </c>
      <c r="E59">
        <f>自行车!D59</f>
        <v>0</v>
      </c>
      <c r="F59">
        <f>未名湖!D59</f>
        <v>0</v>
      </c>
      <c r="G59">
        <f>大钊阅览室!D59</f>
        <v>0</v>
      </c>
      <c r="H59">
        <f>动物园!D59</f>
        <v>0</v>
      </c>
      <c r="I59">
        <f>传薪!D59</f>
        <v>0</v>
      </c>
      <c r="J59">
        <f>门厅!D59</f>
        <v>0</v>
      </c>
      <c r="K59">
        <f>运动会!D59</f>
        <v>0</v>
      </c>
      <c r="L59">
        <f>书院课助教!D59</f>
        <v>0</v>
      </c>
      <c r="M59">
        <f>迎新!C59</f>
        <v>0</v>
      </c>
      <c r="N59">
        <f>初夏恣游!C59</f>
        <v>0</v>
      </c>
      <c r="O59">
        <f>健身房!D59</f>
        <v>0</v>
      </c>
      <c r="P59">
        <f>校园开放日!C59</f>
        <v>0</v>
      </c>
    </row>
    <row r="60" spans="1:16">
      <c r="A60" s="8" t="s">
        <v>69</v>
      </c>
      <c r="B60" s="8">
        <v>2200017471</v>
      </c>
      <c r="C60" s="9" t="str">
        <f>第二学期文字!C60</f>
        <v>参加春季运动会志愿服务2学时；</v>
      </c>
      <c r="D60">
        <f t="shared" si="0"/>
        <v>2</v>
      </c>
      <c r="E60">
        <f>自行车!D60</f>
        <v>0</v>
      </c>
      <c r="F60">
        <f>未名湖!D60</f>
        <v>0</v>
      </c>
      <c r="G60">
        <f>大钊阅览室!D60</f>
        <v>0</v>
      </c>
      <c r="H60">
        <f>动物园!D60</f>
        <v>0</v>
      </c>
      <c r="I60">
        <f>传薪!D60</f>
        <v>0</v>
      </c>
      <c r="J60">
        <f>门厅!D60</f>
        <v>0</v>
      </c>
      <c r="K60">
        <f>运动会!D60</f>
        <v>2</v>
      </c>
      <c r="L60">
        <f>书院课助教!D60</f>
        <v>0</v>
      </c>
      <c r="M60">
        <f>迎新!C60</f>
        <v>0</v>
      </c>
      <c r="N60">
        <f>初夏恣游!C60</f>
        <v>0</v>
      </c>
      <c r="O60">
        <f>健身房!D60</f>
        <v>0</v>
      </c>
      <c r="P60">
        <f>校园开放日!C60</f>
        <v>0</v>
      </c>
    </row>
    <row r="61" spans="1:16">
      <c r="A61" s="8" t="s">
        <v>70</v>
      </c>
      <c r="B61" s="8">
        <v>2200017461</v>
      </c>
      <c r="C61" s="9" t="str">
        <f>第二学期文字!C61</f>
        <v/>
      </c>
      <c r="D61">
        <f t="shared" si="0"/>
        <v>0</v>
      </c>
      <c r="E61">
        <f>自行车!D61</f>
        <v>0</v>
      </c>
      <c r="F61">
        <f>未名湖!D61</f>
        <v>0</v>
      </c>
      <c r="G61">
        <f>大钊阅览室!D61</f>
        <v>0</v>
      </c>
      <c r="H61">
        <f>动物园!D61</f>
        <v>0</v>
      </c>
      <c r="I61">
        <f>传薪!D61</f>
        <v>0</v>
      </c>
      <c r="J61">
        <f>门厅!D61</f>
        <v>0</v>
      </c>
      <c r="K61">
        <f>运动会!D61</f>
        <v>0</v>
      </c>
      <c r="L61">
        <f>书院课助教!D61</f>
        <v>0</v>
      </c>
      <c r="M61">
        <f>迎新!C61</f>
        <v>0</v>
      </c>
      <c r="N61">
        <f>初夏恣游!C61</f>
        <v>0</v>
      </c>
      <c r="O61">
        <f>健身房!D61</f>
        <v>0</v>
      </c>
      <c r="P61">
        <f>校园开放日!C61</f>
        <v>0</v>
      </c>
    </row>
    <row r="62" spans="1:16">
      <c r="A62" s="8" t="s">
        <v>71</v>
      </c>
      <c r="B62" s="8">
        <v>2300017739</v>
      </c>
      <c r="C62" s="9" t="str">
        <f>第二学期文字!C62</f>
        <v>参加元行力行自行车小分队4学时；参加元行力行未名湖志愿服务1.5学时；参加北京动物园志愿服务4学时；参加春季运动会志愿服务2学时；担任迎新志愿者6学时；</v>
      </c>
      <c r="D62">
        <f t="shared" si="0"/>
        <v>17.5</v>
      </c>
      <c r="E62">
        <f>自行车!D62</f>
        <v>4</v>
      </c>
      <c r="F62">
        <f>未名湖!D62</f>
        <v>1.5</v>
      </c>
      <c r="G62">
        <f>大钊阅览室!D62</f>
        <v>0</v>
      </c>
      <c r="H62">
        <f>动物园!D62</f>
        <v>4</v>
      </c>
      <c r="I62">
        <f>传薪!D62</f>
        <v>0</v>
      </c>
      <c r="J62">
        <f>门厅!D62</f>
        <v>0</v>
      </c>
      <c r="K62">
        <f>运动会!D62</f>
        <v>2</v>
      </c>
      <c r="L62">
        <f>书院课助教!D62</f>
        <v>0</v>
      </c>
      <c r="M62">
        <f>迎新!C62</f>
        <v>6</v>
      </c>
      <c r="N62">
        <f>初夏恣游!C62</f>
        <v>0</v>
      </c>
      <c r="O62">
        <f>健身房!D62</f>
        <v>0</v>
      </c>
      <c r="P62">
        <f>校园开放日!C62</f>
        <v>0</v>
      </c>
    </row>
    <row r="63" spans="1:16">
      <c r="A63" s="8" t="s">
        <v>72</v>
      </c>
      <c r="B63" s="8">
        <v>2300017480</v>
      </c>
      <c r="C63" s="9" t="str">
        <f>第二学期文字!C63</f>
        <v>参加元行力行自行车小分队11学时；参加元行力行未名湖志愿服务1.5学时；</v>
      </c>
      <c r="D63">
        <f t="shared" si="0"/>
        <v>12.5</v>
      </c>
      <c r="E63">
        <f>自行车!D63</f>
        <v>11</v>
      </c>
      <c r="F63">
        <f>未名湖!D63</f>
        <v>1.5</v>
      </c>
      <c r="G63">
        <f>大钊阅览室!D63</f>
        <v>0</v>
      </c>
      <c r="H63">
        <f>动物园!D63</f>
        <v>0</v>
      </c>
      <c r="I63">
        <f>传薪!D63</f>
        <v>0</v>
      </c>
      <c r="J63">
        <f>门厅!D63</f>
        <v>0</v>
      </c>
      <c r="K63">
        <f>运动会!D63</f>
        <v>0</v>
      </c>
      <c r="L63">
        <f>书院课助教!D63</f>
        <v>0</v>
      </c>
      <c r="M63">
        <f>迎新!C63</f>
        <v>0</v>
      </c>
      <c r="N63">
        <f>初夏恣游!C63</f>
        <v>0</v>
      </c>
      <c r="O63">
        <f>健身房!D63</f>
        <v>0</v>
      </c>
      <c r="P63">
        <f>校园开放日!C63</f>
        <v>0</v>
      </c>
    </row>
    <row r="64" spans="1:16">
      <c r="A64" s="8" t="s">
        <v>73</v>
      </c>
      <c r="B64" s="8">
        <v>2200017800</v>
      </c>
      <c r="C64" s="9" t="str">
        <f>第二学期文字!C64</f>
        <v>参加北京动物园志愿服务4学时；参加春季运动会志愿服务2学时；</v>
      </c>
      <c r="D64">
        <f t="shared" si="0"/>
        <v>6</v>
      </c>
      <c r="E64">
        <f>自行车!D64</f>
        <v>0</v>
      </c>
      <c r="F64">
        <f>未名湖!D64</f>
        <v>0</v>
      </c>
      <c r="G64">
        <f>大钊阅览室!D64</f>
        <v>0</v>
      </c>
      <c r="H64">
        <f>动物园!D64</f>
        <v>4</v>
      </c>
      <c r="I64">
        <f>传薪!D64</f>
        <v>0</v>
      </c>
      <c r="J64">
        <f>门厅!D64</f>
        <v>0</v>
      </c>
      <c r="K64">
        <f>运动会!D64</f>
        <v>2</v>
      </c>
      <c r="L64">
        <f>书院课助教!D64</f>
        <v>0</v>
      </c>
      <c r="M64">
        <f>迎新!C64</f>
        <v>0</v>
      </c>
      <c r="N64">
        <f>初夏恣游!C64</f>
        <v>0</v>
      </c>
      <c r="O64">
        <f>健身房!D64</f>
        <v>0</v>
      </c>
      <c r="P64">
        <f>校园开放日!C64</f>
        <v>0</v>
      </c>
    </row>
    <row r="65" spans="1:16">
      <c r="A65" s="8" t="s">
        <v>74</v>
      </c>
      <c r="B65" s="8">
        <v>2000017756</v>
      </c>
      <c r="C65" s="9" t="str">
        <f>第二学期文字!C65</f>
        <v/>
      </c>
      <c r="D65">
        <f t="shared" si="0"/>
        <v>0</v>
      </c>
      <c r="E65">
        <f>自行车!D65</f>
        <v>0</v>
      </c>
      <c r="F65">
        <f>未名湖!D65</f>
        <v>0</v>
      </c>
      <c r="G65">
        <f>大钊阅览室!D65</f>
        <v>0</v>
      </c>
      <c r="H65">
        <f>动物园!D65</f>
        <v>0</v>
      </c>
      <c r="I65">
        <f>传薪!D65</f>
        <v>0</v>
      </c>
      <c r="J65">
        <f>门厅!D65</f>
        <v>0</v>
      </c>
      <c r="K65">
        <f>运动会!D65</f>
        <v>0</v>
      </c>
      <c r="L65">
        <f>书院课助教!D65</f>
        <v>0</v>
      </c>
      <c r="M65">
        <f>迎新!C65</f>
        <v>0</v>
      </c>
      <c r="N65">
        <f>初夏恣游!C65</f>
        <v>0</v>
      </c>
      <c r="O65">
        <f>健身房!D65</f>
        <v>0</v>
      </c>
      <c r="P65">
        <f>校园开放日!C65</f>
        <v>0</v>
      </c>
    </row>
    <row r="66" spans="1:16">
      <c r="A66" s="8" t="s">
        <v>75</v>
      </c>
      <c r="B66" s="8">
        <v>2300017702</v>
      </c>
      <c r="C66" s="9" t="str">
        <f>第二学期文字!C66</f>
        <v>参加元行力行未名湖志愿服务10.5学时；</v>
      </c>
      <c r="D66">
        <f t="shared" ref="D66:D129" si="1">SUM(E66:R66)</f>
        <v>10.5</v>
      </c>
      <c r="E66">
        <f>自行车!D66</f>
        <v>0</v>
      </c>
      <c r="F66">
        <f>未名湖!D66</f>
        <v>10.5</v>
      </c>
      <c r="G66">
        <f>大钊阅览室!D66</f>
        <v>0</v>
      </c>
      <c r="H66">
        <f>动物园!D66</f>
        <v>0</v>
      </c>
      <c r="I66">
        <f>传薪!D66</f>
        <v>0</v>
      </c>
      <c r="J66">
        <f>门厅!D66</f>
        <v>0</v>
      </c>
      <c r="K66">
        <f>运动会!D66</f>
        <v>0</v>
      </c>
      <c r="L66">
        <f>书院课助教!D66</f>
        <v>0</v>
      </c>
      <c r="M66">
        <f>迎新!C66</f>
        <v>0</v>
      </c>
      <c r="N66">
        <f>初夏恣游!C66</f>
        <v>0</v>
      </c>
      <c r="O66">
        <f>健身房!D66</f>
        <v>0</v>
      </c>
      <c r="P66">
        <f>校园开放日!C66</f>
        <v>0</v>
      </c>
    </row>
    <row r="67" spans="1:16">
      <c r="A67" s="8" t="s">
        <v>76</v>
      </c>
      <c r="B67" s="8">
        <v>2300017428</v>
      </c>
      <c r="C67" s="9" t="str">
        <f>第二学期文字!C67</f>
        <v>参加元行力行自行车小分队4学时；参加北京动物园志愿服务5学时；</v>
      </c>
      <c r="D67">
        <f t="shared" si="1"/>
        <v>9</v>
      </c>
      <c r="E67">
        <f>自行车!D67</f>
        <v>4</v>
      </c>
      <c r="F67">
        <f>未名湖!D67</f>
        <v>0</v>
      </c>
      <c r="G67">
        <f>大钊阅览室!D67</f>
        <v>0</v>
      </c>
      <c r="H67">
        <f>动物园!D67</f>
        <v>5</v>
      </c>
      <c r="I67">
        <f>传薪!D67</f>
        <v>0</v>
      </c>
      <c r="J67">
        <f>门厅!D67</f>
        <v>0</v>
      </c>
      <c r="K67">
        <f>运动会!D67</f>
        <v>0</v>
      </c>
      <c r="L67">
        <f>书院课助教!D67</f>
        <v>0</v>
      </c>
      <c r="M67">
        <f>迎新!C67</f>
        <v>0</v>
      </c>
      <c r="N67">
        <f>初夏恣游!C67</f>
        <v>0</v>
      </c>
      <c r="O67">
        <f>健身房!D67</f>
        <v>0</v>
      </c>
      <c r="P67">
        <f>校园开放日!C67</f>
        <v>0</v>
      </c>
    </row>
    <row r="68" spans="1:16">
      <c r="A68" s="8" t="s">
        <v>77</v>
      </c>
      <c r="B68" s="8">
        <v>2300017805</v>
      </c>
      <c r="C68" s="9" t="str">
        <f>第二学期文字!C68</f>
        <v>参加元行力行自行车小分队2学时；参加北京动物园志愿服务4学时；</v>
      </c>
      <c r="D68">
        <f t="shared" si="1"/>
        <v>6</v>
      </c>
      <c r="E68">
        <f>自行车!D68</f>
        <v>2</v>
      </c>
      <c r="F68">
        <f>未名湖!D68</f>
        <v>0</v>
      </c>
      <c r="G68">
        <f>大钊阅览室!D68</f>
        <v>0</v>
      </c>
      <c r="H68">
        <f>动物园!D68</f>
        <v>4</v>
      </c>
      <c r="I68">
        <f>传薪!D68</f>
        <v>0</v>
      </c>
      <c r="J68">
        <f>门厅!D68</f>
        <v>0</v>
      </c>
      <c r="K68">
        <f>运动会!D68</f>
        <v>0</v>
      </c>
      <c r="L68">
        <f>书院课助教!D68</f>
        <v>0</v>
      </c>
      <c r="M68">
        <f>迎新!C68</f>
        <v>0</v>
      </c>
      <c r="N68">
        <f>初夏恣游!C68</f>
        <v>0</v>
      </c>
      <c r="O68">
        <f>健身房!D68</f>
        <v>0</v>
      </c>
      <c r="P68">
        <f>校园开放日!C68</f>
        <v>0</v>
      </c>
    </row>
    <row r="69" spans="1:16">
      <c r="A69" s="8" t="s">
        <v>78</v>
      </c>
      <c r="B69" s="8">
        <v>2200017797</v>
      </c>
      <c r="C69" s="9" t="str">
        <f>第二学期文字!C69</f>
        <v>参加大钊阅览室志愿服务18学时；参加春季运动会志愿服务2学时；担任书院课助教14学时；</v>
      </c>
      <c r="D69">
        <f t="shared" si="1"/>
        <v>34</v>
      </c>
      <c r="E69">
        <f>自行车!D69</f>
        <v>0</v>
      </c>
      <c r="F69">
        <f>未名湖!D69</f>
        <v>0</v>
      </c>
      <c r="G69">
        <f>大钊阅览室!D69</f>
        <v>18</v>
      </c>
      <c r="H69">
        <f>动物园!D69</f>
        <v>0</v>
      </c>
      <c r="I69">
        <f>传薪!D69</f>
        <v>0</v>
      </c>
      <c r="J69">
        <f>门厅!D69</f>
        <v>0</v>
      </c>
      <c r="K69">
        <f>运动会!D69</f>
        <v>2</v>
      </c>
      <c r="L69">
        <f>书院课助教!D69</f>
        <v>14</v>
      </c>
      <c r="M69">
        <f>迎新!C69</f>
        <v>0</v>
      </c>
      <c r="N69">
        <f>初夏恣游!C69</f>
        <v>0</v>
      </c>
      <c r="O69">
        <f>健身房!D69</f>
        <v>0</v>
      </c>
      <c r="P69">
        <f>校园开放日!C69</f>
        <v>0</v>
      </c>
    </row>
    <row r="70" spans="1:16">
      <c r="A70" s="8" t="s">
        <v>79</v>
      </c>
      <c r="B70" s="8">
        <v>2200017707</v>
      </c>
      <c r="C70" s="9" t="str">
        <f>第二学期文字!C70</f>
        <v>参加元行力行自行车小分队5.5学时；参加元行力行未名湖志愿服务9学时；</v>
      </c>
      <c r="D70">
        <f t="shared" si="1"/>
        <v>14.5</v>
      </c>
      <c r="E70">
        <f>自行车!D70</f>
        <v>5.5</v>
      </c>
      <c r="F70">
        <f>未名湖!D70</f>
        <v>9</v>
      </c>
      <c r="G70">
        <f>大钊阅览室!D70</f>
        <v>0</v>
      </c>
      <c r="H70">
        <f>动物园!D70</f>
        <v>0</v>
      </c>
      <c r="I70">
        <f>传薪!D70</f>
        <v>0</v>
      </c>
      <c r="J70">
        <f>门厅!D70</f>
        <v>0</v>
      </c>
      <c r="K70">
        <f>运动会!D70</f>
        <v>0</v>
      </c>
      <c r="L70">
        <f>书院课助教!D70</f>
        <v>0</v>
      </c>
      <c r="M70">
        <f>迎新!C70</f>
        <v>0</v>
      </c>
      <c r="N70">
        <f>初夏恣游!C70</f>
        <v>0</v>
      </c>
      <c r="O70">
        <f>健身房!D70</f>
        <v>0</v>
      </c>
      <c r="P70">
        <f>校园开放日!C70</f>
        <v>0</v>
      </c>
    </row>
    <row r="71" spans="1:16">
      <c r="A71" s="8" t="s">
        <v>80</v>
      </c>
      <c r="B71" s="8">
        <v>2300017411</v>
      </c>
      <c r="C71" s="9" t="str">
        <f>第二学期文字!C71</f>
        <v>担任迎新志愿者6学时；</v>
      </c>
      <c r="D71">
        <f t="shared" si="1"/>
        <v>6</v>
      </c>
      <c r="E71">
        <f>自行车!D71</f>
        <v>0</v>
      </c>
      <c r="F71">
        <f>未名湖!D71</f>
        <v>0</v>
      </c>
      <c r="G71">
        <f>大钊阅览室!D71</f>
        <v>0</v>
      </c>
      <c r="H71">
        <f>动物园!D71</f>
        <v>0</v>
      </c>
      <c r="I71">
        <f>传薪!D71</f>
        <v>0</v>
      </c>
      <c r="J71">
        <f>门厅!D71</f>
        <v>0</v>
      </c>
      <c r="K71">
        <f>运动会!D71</f>
        <v>0</v>
      </c>
      <c r="L71">
        <f>书院课助教!D71</f>
        <v>0</v>
      </c>
      <c r="M71">
        <f>迎新!C71</f>
        <v>6</v>
      </c>
      <c r="N71">
        <f>初夏恣游!C71</f>
        <v>0</v>
      </c>
      <c r="O71">
        <f>健身房!D71</f>
        <v>0</v>
      </c>
      <c r="P71">
        <f>校园开放日!C71</f>
        <v>0</v>
      </c>
    </row>
    <row r="72" spans="1:16">
      <c r="A72" s="8" t="s">
        <v>81</v>
      </c>
      <c r="B72" s="8">
        <v>2200017729</v>
      </c>
      <c r="C72" s="9" t="str">
        <f>第二学期文字!C72</f>
        <v/>
      </c>
      <c r="D72">
        <f t="shared" si="1"/>
        <v>0</v>
      </c>
      <c r="E72">
        <f>自行车!D72</f>
        <v>0</v>
      </c>
      <c r="F72">
        <f>未名湖!D72</f>
        <v>0</v>
      </c>
      <c r="G72">
        <f>大钊阅览室!D72</f>
        <v>0</v>
      </c>
      <c r="H72">
        <f>动物园!D72</f>
        <v>0</v>
      </c>
      <c r="I72">
        <f>传薪!D72</f>
        <v>0</v>
      </c>
      <c r="J72">
        <f>门厅!D72</f>
        <v>0</v>
      </c>
      <c r="K72">
        <f>运动会!D72</f>
        <v>0</v>
      </c>
      <c r="L72">
        <f>书院课助教!D72</f>
        <v>0</v>
      </c>
      <c r="M72">
        <f>迎新!C72</f>
        <v>0</v>
      </c>
      <c r="N72">
        <f>初夏恣游!C72</f>
        <v>0</v>
      </c>
      <c r="O72">
        <f>健身房!D72</f>
        <v>0</v>
      </c>
      <c r="P72">
        <f>校园开放日!C72</f>
        <v>0</v>
      </c>
    </row>
    <row r="73" spans="1:16">
      <c r="A73" s="8" t="s">
        <v>82</v>
      </c>
      <c r="B73" s="8">
        <v>2300017444</v>
      </c>
      <c r="C73" s="9" t="str">
        <f>第二学期文字!C73</f>
        <v>参加北京动物园志愿服务4学时；参加春季运动会志愿服务2学时；担任迎新志愿者4学时；</v>
      </c>
      <c r="D73">
        <f t="shared" si="1"/>
        <v>10</v>
      </c>
      <c r="E73">
        <f>自行车!D73</f>
        <v>0</v>
      </c>
      <c r="F73">
        <f>未名湖!D73</f>
        <v>0</v>
      </c>
      <c r="G73">
        <f>大钊阅览室!D73</f>
        <v>0</v>
      </c>
      <c r="H73">
        <f>动物园!D73</f>
        <v>4</v>
      </c>
      <c r="I73">
        <f>传薪!D73</f>
        <v>0</v>
      </c>
      <c r="J73">
        <f>门厅!D73</f>
        <v>0</v>
      </c>
      <c r="K73">
        <f>运动会!D73</f>
        <v>2</v>
      </c>
      <c r="L73">
        <f>书院课助教!D73</f>
        <v>0</v>
      </c>
      <c r="M73">
        <f>迎新!C73</f>
        <v>4</v>
      </c>
      <c r="N73">
        <f>初夏恣游!C73</f>
        <v>0</v>
      </c>
      <c r="O73">
        <f>健身房!D73</f>
        <v>0</v>
      </c>
      <c r="P73">
        <f>校园开放日!C73</f>
        <v>0</v>
      </c>
    </row>
    <row r="74" spans="1:16">
      <c r="A74" s="8" t="s">
        <v>83</v>
      </c>
      <c r="B74" s="8">
        <v>2300017701</v>
      </c>
      <c r="C74" s="9" t="str">
        <f>第二学期文字!C74</f>
        <v/>
      </c>
      <c r="D74">
        <f t="shared" si="1"/>
        <v>0</v>
      </c>
      <c r="E74">
        <f>自行车!D74</f>
        <v>0</v>
      </c>
      <c r="F74">
        <f>未名湖!D74</f>
        <v>0</v>
      </c>
      <c r="G74">
        <f>大钊阅览室!D74</f>
        <v>0</v>
      </c>
      <c r="H74">
        <f>动物园!D74</f>
        <v>0</v>
      </c>
      <c r="I74">
        <f>传薪!D74</f>
        <v>0</v>
      </c>
      <c r="J74">
        <f>门厅!D74</f>
        <v>0</v>
      </c>
      <c r="K74">
        <f>运动会!D74</f>
        <v>0</v>
      </c>
      <c r="L74">
        <f>书院课助教!D74</f>
        <v>0</v>
      </c>
      <c r="M74">
        <f>迎新!C74</f>
        <v>0</v>
      </c>
      <c r="N74">
        <f>初夏恣游!C74</f>
        <v>0</v>
      </c>
      <c r="O74">
        <f>健身房!D74</f>
        <v>0</v>
      </c>
      <c r="P74">
        <f>校园开放日!C74</f>
        <v>0</v>
      </c>
    </row>
    <row r="75" spans="1:16">
      <c r="A75" s="8" t="s">
        <v>84</v>
      </c>
      <c r="B75" s="8">
        <v>2300017729</v>
      </c>
      <c r="C75" s="9" t="str">
        <f>第二学期文字!C75</f>
        <v>参加元行力行自行车小分队2学时；参加北京动物园志愿服务4学时；</v>
      </c>
      <c r="D75">
        <f t="shared" si="1"/>
        <v>6</v>
      </c>
      <c r="E75">
        <f>自行车!D75</f>
        <v>2</v>
      </c>
      <c r="F75">
        <f>未名湖!D75</f>
        <v>0</v>
      </c>
      <c r="G75">
        <f>大钊阅览室!D75</f>
        <v>0</v>
      </c>
      <c r="H75">
        <f>动物园!D75</f>
        <v>4</v>
      </c>
      <c r="I75">
        <f>传薪!D75</f>
        <v>0</v>
      </c>
      <c r="J75">
        <f>门厅!D75</f>
        <v>0</v>
      </c>
      <c r="K75">
        <f>运动会!D75</f>
        <v>0</v>
      </c>
      <c r="L75">
        <f>书院课助教!D75</f>
        <v>0</v>
      </c>
      <c r="M75">
        <f>迎新!C75</f>
        <v>0</v>
      </c>
      <c r="N75">
        <f>初夏恣游!C75</f>
        <v>0</v>
      </c>
      <c r="O75">
        <f>健身房!D75</f>
        <v>0</v>
      </c>
      <c r="P75">
        <f>校园开放日!C75</f>
        <v>0</v>
      </c>
    </row>
    <row r="76" spans="1:16">
      <c r="A76" s="8" t="s">
        <v>85</v>
      </c>
      <c r="B76" s="8">
        <v>2300017732</v>
      </c>
      <c r="C76" s="9" t="str">
        <f>第二学期文字!C76</f>
        <v>参加北京动物园志愿服务4学时；参加春季运动会志愿服务2学时；</v>
      </c>
      <c r="D76">
        <f t="shared" si="1"/>
        <v>6</v>
      </c>
      <c r="E76">
        <f>自行车!D76</f>
        <v>0</v>
      </c>
      <c r="F76">
        <f>未名湖!D76</f>
        <v>0</v>
      </c>
      <c r="G76">
        <f>大钊阅览室!D76</f>
        <v>0</v>
      </c>
      <c r="H76">
        <f>动物园!D76</f>
        <v>4</v>
      </c>
      <c r="I76">
        <f>传薪!D76</f>
        <v>0</v>
      </c>
      <c r="J76">
        <f>门厅!D76</f>
        <v>0</v>
      </c>
      <c r="K76">
        <f>运动会!D76</f>
        <v>2</v>
      </c>
      <c r="L76">
        <f>书院课助教!D76</f>
        <v>0</v>
      </c>
      <c r="M76">
        <f>迎新!C76</f>
        <v>0</v>
      </c>
      <c r="N76">
        <f>初夏恣游!C76</f>
        <v>0</v>
      </c>
      <c r="O76">
        <f>健身房!D76</f>
        <v>0</v>
      </c>
      <c r="P76">
        <f>校园开放日!C76</f>
        <v>0</v>
      </c>
    </row>
    <row r="77" spans="1:16">
      <c r="A77" s="8" t="s">
        <v>86</v>
      </c>
      <c r="B77" s="8">
        <v>2300017725</v>
      </c>
      <c r="C77" s="9" t="str">
        <f>第二学期文字!C77</f>
        <v>参加元行力行自行车小分队6.5学时；参加北京动物园志愿服务4学时；</v>
      </c>
      <c r="D77">
        <f t="shared" si="1"/>
        <v>10.5</v>
      </c>
      <c r="E77">
        <f>自行车!D77</f>
        <v>6.5</v>
      </c>
      <c r="F77">
        <f>未名湖!D77</f>
        <v>0</v>
      </c>
      <c r="G77">
        <f>大钊阅览室!D77</f>
        <v>0</v>
      </c>
      <c r="H77">
        <f>动物园!D77</f>
        <v>4</v>
      </c>
      <c r="I77">
        <f>传薪!D77</f>
        <v>0</v>
      </c>
      <c r="J77">
        <f>门厅!D77</f>
        <v>0</v>
      </c>
      <c r="K77">
        <f>运动会!D77</f>
        <v>0</v>
      </c>
      <c r="L77">
        <f>书院课助教!D77</f>
        <v>0</v>
      </c>
      <c r="M77">
        <f>迎新!C77</f>
        <v>0</v>
      </c>
      <c r="N77">
        <f>初夏恣游!C77</f>
        <v>0</v>
      </c>
      <c r="O77">
        <f>健身房!D77</f>
        <v>0</v>
      </c>
      <c r="P77">
        <f>校园开放日!C77</f>
        <v>0</v>
      </c>
    </row>
    <row r="78" spans="1:16">
      <c r="A78" s="8" t="s">
        <v>87</v>
      </c>
      <c r="B78" s="8">
        <v>2300017746</v>
      </c>
      <c r="C78" s="9" t="str">
        <f>第二学期文字!C78</f>
        <v/>
      </c>
      <c r="D78">
        <f t="shared" si="1"/>
        <v>0</v>
      </c>
      <c r="E78">
        <f>自行车!D78</f>
        <v>0</v>
      </c>
      <c r="F78">
        <f>未名湖!D78</f>
        <v>0</v>
      </c>
      <c r="G78">
        <f>大钊阅览室!D78</f>
        <v>0</v>
      </c>
      <c r="H78">
        <f>动物园!D78</f>
        <v>0</v>
      </c>
      <c r="I78">
        <f>传薪!D78</f>
        <v>0</v>
      </c>
      <c r="J78">
        <f>门厅!D78</f>
        <v>0</v>
      </c>
      <c r="K78">
        <f>运动会!D78</f>
        <v>0</v>
      </c>
      <c r="L78">
        <f>书院课助教!D78</f>
        <v>0</v>
      </c>
      <c r="M78">
        <f>迎新!C78</f>
        <v>0</v>
      </c>
      <c r="N78">
        <f>初夏恣游!C78</f>
        <v>0</v>
      </c>
      <c r="O78">
        <f>健身房!D78</f>
        <v>0</v>
      </c>
      <c r="P78">
        <f>校园开放日!C78</f>
        <v>0</v>
      </c>
    </row>
    <row r="79" spans="1:16">
      <c r="A79" s="8" t="s">
        <v>88</v>
      </c>
      <c r="B79" s="8">
        <v>2300017840</v>
      </c>
      <c r="C79" s="9" t="str">
        <f>第二学期文字!C79</f>
        <v>担任健身房志愿者6学时；</v>
      </c>
      <c r="D79">
        <f t="shared" si="1"/>
        <v>6</v>
      </c>
      <c r="E79">
        <f>自行车!D79</f>
        <v>0</v>
      </c>
      <c r="F79">
        <f>未名湖!D79</f>
        <v>0</v>
      </c>
      <c r="G79">
        <f>大钊阅览室!D79</f>
        <v>0</v>
      </c>
      <c r="H79">
        <f>动物园!D79</f>
        <v>0</v>
      </c>
      <c r="I79">
        <f>传薪!D79</f>
        <v>0</v>
      </c>
      <c r="J79">
        <f>门厅!D79</f>
        <v>0</v>
      </c>
      <c r="K79">
        <f>运动会!D79</f>
        <v>0</v>
      </c>
      <c r="L79">
        <f>书院课助教!D79</f>
        <v>0</v>
      </c>
      <c r="M79">
        <f>迎新!C79</f>
        <v>0</v>
      </c>
      <c r="N79">
        <f>初夏恣游!C79</f>
        <v>0</v>
      </c>
      <c r="O79">
        <f>健身房!D79</f>
        <v>6</v>
      </c>
      <c r="P79">
        <f>校园开放日!C79</f>
        <v>0</v>
      </c>
    </row>
    <row r="80" spans="1:16">
      <c r="A80" s="8" t="s">
        <v>89</v>
      </c>
      <c r="B80" s="8">
        <v>2300017426</v>
      </c>
      <c r="C80" s="9" t="str">
        <f>第二学期文字!C80</f>
        <v>参加元行力行自行车小分队1学时；担任迎新志愿者4学时；担任校园开放日志愿者1学时；</v>
      </c>
      <c r="D80">
        <f t="shared" si="1"/>
        <v>6</v>
      </c>
      <c r="E80">
        <f>自行车!D80</f>
        <v>1</v>
      </c>
      <c r="F80">
        <f>未名湖!D80</f>
        <v>0</v>
      </c>
      <c r="G80">
        <f>大钊阅览室!D80</f>
        <v>0</v>
      </c>
      <c r="H80">
        <f>动物园!D80</f>
        <v>0</v>
      </c>
      <c r="I80">
        <f>传薪!D80</f>
        <v>0</v>
      </c>
      <c r="J80">
        <f>门厅!D80</f>
        <v>0</v>
      </c>
      <c r="K80">
        <f>运动会!D80</f>
        <v>0</v>
      </c>
      <c r="L80">
        <f>书院课助教!D80</f>
        <v>0</v>
      </c>
      <c r="M80">
        <f>迎新!C80</f>
        <v>4</v>
      </c>
      <c r="N80">
        <f>初夏恣游!C80</f>
        <v>0</v>
      </c>
      <c r="O80">
        <f>健身房!D80</f>
        <v>0</v>
      </c>
      <c r="P80">
        <f>校园开放日!C80</f>
        <v>1</v>
      </c>
    </row>
    <row r="81" spans="1:16">
      <c r="A81" s="8" t="s">
        <v>90</v>
      </c>
      <c r="B81" s="8">
        <v>2300017445</v>
      </c>
      <c r="C81" s="9" t="str">
        <f>第二学期文字!C81</f>
        <v>参加元行力行未名湖志愿服务1.5学时；参加春季运动会志愿服务2学时；</v>
      </c>
      <c r="D81">
        <f t="shared" si="1"/>
        <v>3.5</v>
      </c>
      <c r="E81">
        <f>自行车!D81</f>
        <v>0</v>
      </c>
      <c r="F81">
        <f>未名湖!D81</f>
        <v>1.5</v>
      </c>
      <c r="G81">
        <f>大钊阅览室!D81</f>
        <v>0</v>
      </c>
      <c r="H81">
        <f>动物园!D81</f>
        <v>0</v>
      </c>
      <c r="I81">
        <f>传薪!D81</f>
        <v>0</v>
      </c>
      <c r="J81">
        <f>门厅!D81</f>
        <v>0</v>
      </c>
      <c r="K81">
        <f>运动会!D81</f>
        <v>2</v>
      </c>
      <c r="L81">
        <f>书院课助教!D81</f>
        <v>0</v>
      </c>
      <c r="M81">
        <f>迎新!C81</f>
        <v>0</v>
      </c>
      <c r="N81">
        <f>初夏恣游!C81</f>
        <v>0</v>
      </c>
      <c r="O81">
        <f>健身房!D81</f>
        <v>0</v>
      </c>
      <c r="P81">
        <f>校园开放日!C81</f>
        <v>0</v>
      </c>
    </row>
    <row r="82" spans="1:16">
      <c r="A82" s="8" t="s">
        <v>91</v>
      </c>
      <c r="B82" s="8">
        <v>2300017422</v>
      </c>
      <c r="C82" s="9" t="str">
        <f>第二学期文字!C82</f>
        <v/>
      </c>
      <c r="D82">
        <f t="shared" si="1"/>
        <v>0</v>
      </c>
      <c r="E82">
        <f>自行车!D82</f>
        <v>0</v>
      </c>
      <c r="F82">
        <f>未名湖!D82</f>
        <v>0</v>
      </c>
      <c r="G82">
        <f>大钊阅览室!D82</f>
        <v>0</v>
      </c>
      <c r="H82">
        <f>动物园!D82</f>
        <v>0</v>
      </c>
      <c r="I82">
        <f>传薪!D82</f>
        <v>0</v>
      </c>
      <c r="J82">
        <f>门厅!D82</f>
        <v>0</v>
      </c>
      <c r="K82">
        <f>运动会!D82</f>
        <v>0</v>
      </c>
      <c r="L82">
        <f>书院课助教!D82</f>
        <v>0</v>
      </c>
      <c r="M82">
        <f>迎新!C82</f>
        <v>0</v>
      </c>
      <c r="N82">
        <f>初夏恣游!C82</f>
        <v>0</v>
      </c>
      <c r="O82">
        <f>健身房!D82</f>
        <v>0</v>
      </c>
      <c r="P82">
        <f>校园开放日!C82</f>
        <v>0</v>
      </c>
    </row>
    <row r="83" spans="1:16">
      <c r="A83" s="8" t="s">
        <v>92</v>
      </c>
      <c r="B83" s="8">
        <v>2300017761</v>
      </c>
      <c r="C83" s="9" t="str">
        <f>第二学期文字!C83</f>
        <v/>
      </c>
      <c r="D83">
        <f t="shared" si="1"/>
        <v>0</v>
      </c>
      <c r="E83">
        <f>自行车!D83</f>
        <v>0</v>
      </c>
      <c r="F83">
        <f>未名湖!D83</f>
        <v>0</v>
      </c>
      <c r="G83">
        <f>大钊阅览室!D83</f>
        <v>0</v>
      </c>
      <c r="H83">
        <f>动物园!D83</f>
        <v>0</v>
      </c>
      <c r="I83">
        <f>传薪!D83</f>
        <v>0</v>
      </c>
      <c r="J83">
        <f>门厅!D83</f>
        <v>0</v>
      </c>
      <c r="K83">
        <f>运动会!D83</f>
        <v>0</v>
      </c>
      <c r="L83">
        <f>书院课助教!D83</f>
        <v>0</v>
      </c>
      <c r="M83">
        <f>迎新!C83</f>
        <v>0</v>
      </c>
      <c r="N83">
        <f>初夏恣游!C83</f>
        <v>0</v>
      </c>
      <c r="O83">
        <f>健身房!D83</f>
        <v>0</v>
      </c>
      <c r="P83">
        <f>校园开放日!C83</f>
        <v>0</v>
      </c>
    </row>
    <row r="84" spans="1:16">
      <c r="A84" s="8" t="s">
        <v>93</v>
      </c>
      <c r="B84" s="8">
        <v>2300017429</v>
      </c>
      <c r="C84" s="9" t="str">
        <f>第二学期文字!C84</f>
        <v>参加元行力行未名湖志愿服务1.5学时；参加35楼门厅管理志愿服务2学时；</v>
      </c>
      <c r="D84">
        <f t="shared" si="1"/>
        <v>3.5</v>
      </c>
      <c r="E84">
        <f>自行车!D84</f>
        <v>0</v>
      </c>
      <c r="F84">
        <f>未名湖!D84</f>
        <v>1.5</v>
      </c>
      <c r="G84">
        <f>大钊阅览室!D84</f>
        <v>0</v>
      </c>
      <c r="H84">
        <f>动物园!D84</f>
        <v>0</v>
      </c>
      <c r="I84">
        <f>传薪!D84</f>
        <v>0</v>
      </c>
      <c r="J84">
        <f>门厅!D84</f>
        <v>2</v>
      </c>
      <c r="K84">
        <f>运动会!D84</f>
        <v>0</v>
      </c>
      <c r="L84">
        <f>书院课助教!D84</f>
        <v>0</v>
      </c>
      <c r="M84">
        <f>迎新!C84</f>
        <v>0</v>
      </c>
      <c r="N84">
        <f>初夏恣游!C84</f>
        <v>0</v>
      </c>
      <c r="O84">
        <f>健身房!D84</f>
        <v>0</v>
      </c>
      <c r="P84">
        <f>校园开放日!C84</f>
        <v>0</v>
      </c>
    </row>
    <row r="85" spans="1:16">
      <c r="A85" s="8" t="s">
        <v>94</v>
      </c>
      <c r="B85" s="8">
        <v>2300067720</v>
      </c>
      <c r="C85" s="9" t="str">
        <f>第二学期文字!C85</f>
        <v>参加春季运动会志愿服务4学时；担任校园开放日志愿者1学时；</v>
      </c>
      <c r="D85">
        <f t="shared" si="1"/>
        <v>5</v>
      </c>
      <c r="E85">
        <f>自行车!D85</f>
        <v>0</v>
      </c>
      <c r="F85">
        <f>未名湖!D85</f>
        <v>0</v>
      </c>
      <c r="G85">
        <f>大钊阅览室!D85</f>
        <v>0</v>
      </c>
      <c r="H85">
        <f>动物园!D85</f>
        <v>0</v>
      </c>
      <c r="I85">
        <f>传薪!D85</f>
        <v>0</v>
      </c>
      <c r="J85">
        <f>门厅!D85</f>
        <v>0</v>
      </c>
      <c r="K85">
        <f>运动会!D85</f>
        <v>4</v>
      </c>
      <c r="L85">
        <f>书院课助教!D85</f>
        <v>0</v>
      </c>
      <c r="M85">
        <f>迎新!C85</f>
        <v>0</v>
      </c>
      <c r="N85">
        <f>初夏恣游!C85</f>
        <v>0</v>
      </c>
      <c r="O85">
        <f>健身房!D85</f>
        <v>0</v>
      </c>
      <c r="P85">
        <f>校园开放日!C85</f>
        <v>1</v>
      </c>
    </row>
    <row r="86" spans="1:16">
      <c r="A86" s="8" t="s">
        <v>95</v>
      </c>
      <c r="B86" s="8">
        <v>2300067710</v>
      </c>
      <c r="C86" s="9" t="str">
        <f>第二学期文字!C86</f>
        <v>参加元行力行自行车小分队3学时；参加元行力行未名湖志愿服务1.5学时；参加35楼门厅管理志愿服务2.5学时；</v>
      </c>
      <c r="D86">
        <f t="shared" si="1"/>
        <v>7</v>
      </c>
      <c r="E86">
        <f>自行车!D86</f>
        <v>3</v>
      </c>
      <c r="F86">
        <f>未名湖!D86</f>
        <v>1.5</v>
      </c>
      <c r="G86">
        <f>大钊阅览室!D86</f>
        <v>0</v>
      </c>
      <c r="H86">
        <f>动物园!D86</f>
        <v>0</v>
      </c>
      <c r="I86">
        <f>传薪!D86</f>
        <v>0</v>
      </c>
      <c r="J86">
        <f>门厅!D86</f>
        <v>2.5</v>
      </c>
      <c r="K86">
        <f>运动会!D86</f>
        <v>0</v>
      </c>
      <c r="L86">
        <f>书院课助教!D86</f>
        <v>0</v>
      </c>
      <c r="M86">
        <f>迎新!C86</f>
        <v>0</v>
      </c>
      <c r="N86">
        <f>初夏恣游!C86</f>
        <v>0</v>
      </c>
      <c r="O86">
        <f>健身房!D86</f>
        <v>0</v>
      </c>
      <c r="P86">
        <f>校园开放日!C86</f>
        <v>0</v>
      </c>
    </row>
    <row r="87" spans="1:16">
      <c r="A87" s="8" t="s">
        <v>96</v>
      </c>
      <c r="B87" s="8">
        <v>2300017764</v>
      </c>
      <c r="C87" s="9" t="str">
        <f>第二学期文字!C87</f>
        <v>参加元行力行自行车小分队7.5学时；参加大钊阅览室志愿服务10学时；</v>
      </c>
      <c r="D87">
        <f t="shared" si="1"/>
        <v>17.5</v>
      </c>
      <c r="E87">
        <f>自行车!D87</f>
        <v>7.5</v>
      </c>
      <c r="F87">
        <f>未名湖!D87</f>
        <v>0</v>
      </c>
      <c r="G87">
        <f>大钊阅览室!D87</f>
        <v>10</v>
      </c>
      <c r="H87">
        <f>动物园!D87</f>
        <v>0</v>
      </c>
      <c r="I87">
        <f>传薪!D87</f>
        <v>0</v>
      </c>
      <c r="J87">
        <f>门厅!D87</f>
        <v>0</v>
      </c>
      <c r="K87">
        <f>运动会!D87</f>
        <v>0</v>
      </c>
      <c r="L87">
        <f>书院课助教!D87</f>
        <v>0</v>
      </c>
      <c r="M87">
        <f>迎新!C87</f>
        <v>0</v>
      </c>
      <c r="N87">
        <f>初夏恣游!C87</f>
        <v>0</v>
      </c>
      <c r="O87">
        <f>健身房!D87</f>
        <v>0</v>
      </c>
      <c r="P87">
        <f>校园开放日!C87</f>
        <v>0</v>
      </c>
    </row>
    <row r="88" spans="1:16">
      <c r="A88" s="8" t="s">
        <v>97</v>
      </c>
      <c r="B88" s="8">
        <v>2300067707</v>
      </c>
      <c r="C88" s="9" t="str">
        <f>第二学期文字!C88</f>
        <v>参加元行力行自行车小分队0.5学时；参加元行力行未名湖志愿服务1.5学时；参加35楼门厅管理志愿服务4学时；参加春季运动会志愿服务2学时；担任健身房志愿者6学时；</v>
      </c>
      <c r="D88">
        <f t="shared" si="1"/>
        <v>14</v>
      </c>
      <c r="E88">
        <f>自行车!D88</f>
        <v>0.5</v>
      </c>
      <c r="F88">
        <f>未名湖!D88</f>
        <v>1.5</v>
      </c>
      <c r="G88">
        <f>大钊阅览室!D88</f>
        <v>0</v>
      </c>
      <c r="H88">
        <f>动物园!D88</f>
        <v>0</v>
      </c>
      <c r="I88">
        <f>传薪!D88</f>
        <v>0</v>
      </c>
      <c r="J88">
        <f>门厅!D88</f>
        <v>4</v>
      </c>
      <c r="K88">
        <f>运动会!D88</f>
        <v>2</v>
      </c>
      <c r="L88">
        <f>书院课助教!D88</f>
        <v>0</v>
      </c>
      <c r="M88">
        <f>迎新!C88</f>
        <v>0</v>
      </c>
      <c r="N88">
        <f>初夏恣游!C88</f>
        <v>0</v>
      </c>
      <c r="O88">
        <f>健身房!D88</f>
        <v>6</v>
      </c>
      <c r="P88">
        <f>校园开放日!C88</f>
        <v>0</v>
      </c>
    </row>
    <row r="89" spans="1:16">
      <c r="A89" s="8" t="s">
        <v>98</v>
      </c>
      <c r="B89" s="8">
        <v>2300017786</v>
      </c>
      <c r="C89" s="9" t="str">
        <f>第二学期文字!C89</f>
        <v>参加春季运动会志愿服务2学时；担任初夏恣游志愿者2学时；担任校园开放日志愿者1学时；</v>
      </c>
      <c r="D89">
        <f t="shared" si="1"/>
        <v>5</v>
      </c>
      <c r="E89">
        <f>自行车!D89</f>
        <v>0</v>
      </c>
      <c r="F89">
        <f>未名湖!D89</f>
        <v>0</v>
      </c>
      <c r="G89">
        <f>大钊阅览室!D89</f>
        <v>0</v>
      </c>
      <c r="H89">
        <f>动物园!D89</f>
        <v>0</v>
      </c>
      <c r="I89">
        <f>传薪!D89</f>
        <v>0</v>
      </c>
      <c r="J89">
        <f>门厅!D89</f>
        <v>0</v>
      </c>
      <c r="K89">
        <f>运动会!D89</f>
        <v>2</v>
      </c>
      <c r="L89">
        <f>书院课助教!D89</f>
        <v>0</v>
      </c>
      <c r="M89">
        <f>迎新!C89</f>
        <v>0</v>
      </c>
      <c r="N89">
        <f>初夏恣游!C89</f>
        <v>2</v>
      </c>
      <c r="O89">
        <f>健身房!D89</f>
        <v>0</v>
      </c>
      <c r="P89">
        <f>校园开放日!C89</f>
        <v>1</v>
      </c>
    </row>
    <row r="90" spans="1:16">
      <c r="A90" s="8" t="s">
        <v>99</v>
      </c>
      <c r="B90" s="8">
        <v>2300067703</v>
      </c>
      <c r="C90" s="9" t="str">
        <f>第二学期文字!C90</f>
        <v>参加元行力行自行车小分队2学时；</v>
      </c>
      <c r="D90">
        <f t="shared" si="1"/>
        <v>2</v>
      </c>
      <c r="E90">
        <f>自行车!D90</f>
        <v>2</v>
      </c>
      <c r="F90">
        <f>未名湖!D90</f>
        <v>0</v>
      </c>
      <c r="G90">
        <f>大钊阅览室!D90</f>
        <v>0</v>
      </c>
      <c r="H90">
        <f>动物园!D90</f>
        <v>0</v>
      </c>
      <c r="I90">
        <f>传薪!D90</f>
        <v>0</v>
      </c>
      <c r="J90">
        <f>门厅!D90</f>
        <v>0</v>
      </c>
      <c r="K90">
        <f>运动会!D90</f>
        <v>0</v>
      </c>
      <c r="L90">
        <f>书院课助教!D90</f>
        <v>0</v>
      </c>
      <c r="M90">
        <f>迎新!C90</f>
        <v>0</v>
      </c>
      <c r="N90">
        <f>初夏恣游!C90</f>
        <v>0</v>
      </c>
      <c r="O90">
        <f>健身房!D90</f>
        <v>0</v>
      </c>
      <c r="P90">
        <f>校园开放日!C90</f>
        <v>0</v>
      </c>
    </row>
    <row r="91" spans="1:16">
      <c r="A91" s="8" t="s">
        <v>100</v>
      </c>
      <c r="B91" s="8">
        <v>2300067714</v>
      </c>
      <c r="C91" s="9" t="str">
        <f>第二学期文字!C91</f>
        <v>参加元行力行自行车小分队1学时；参加35楼门厅管理志愿服务1学时；</v>
      </c>
      <c r="D91">
        <f t="shared" si="1"/>
        <v>2</v>
      </c>
      <c r="E91">
        <f>自行车!D91</f>
        <v>1</v>
      </c>
      <c r="F91">
        <f>未名湖!D91</f>
        <v>0</v>
      </c>
      <c r="G91">
        <f>大钊阅览室!D91</f>
        <v>0</v>
      </c>
      <c r="H91">
        <f>动物园!D91</f>
        <v>0</v>
      </c>
      <c r="I91">
        <f>传薪!D91</f>
        <v>0</v>
      </c>
      <c r="J91">
        <f>门厅!D91</f>
        <v>1</v>
      </c>
      <c r="K91">
        <f>运动会!D91</f>
        <v>0</v>
      </c>
      <c r="L91">
        <f>书院课助教!D91</f>
        <v>0</v>
      </c>
      <c r="M91">
        <f>迎新!C91</f>
        <v>0</v>
      </c>
      <c r="N91">
        <f>初夏恣游!C91</f>
        <v>0</v>
      </c>
      <c r="O91">
        <f>健身房!D91</f>
        <v>0</v>
      </c>
      <c r="P91">
        <f>校园开放日!C91</f>
        <v>0</v>
      </c>
    </row>
    <row r="92" spans="1:16">
      <c r="A92" s="8" t="s">
        <v>101</v>
      </c>
      <c r="B92" s="8">
        <v>2300067730</v>
      </c>
      <c r="C92" s="9" t="str">
        <f>第二学期文字!C92</f>
        <v>参加元行力行自行车小分队4学时；参加35楼门厅管理志愿服务0.5学时；担任健身房志愿者6学时；</v>
      </c>
      <c r="D92">
        <f t="shared" si="1"/>
        <v>10.5</v>
      </c>
      <c r="E92">
        <f>自行车!D92</f>
        <v>4</v>
      </c>
      <c r="F92">
        <f>未名湖!D92</f>
        <v>0</v>
      </c>
      <c r="G92">
        <f>大钊阅览室!D92</f>
        <v>0</v>
      </c>
      <c r="H92">
        <f>动物园!D92</f>
        <v>0</v>
      </c>
      <c r="I92">
        <f>传薪!D92</f>
        <v>0</v>
      </c>
      <c r="J92">
        <f>门厅!D92</f>
        <v>0.5</v>
      </c>
      <c r="K92">
        <f>运动会!D92</f>
        <v>0</v>
      </c>
      <c r="L92">
        <f>书院课助教!D92</f>
        <v>0</v>
      </c>
      <c r="M92">
        <f>迎新!C92</f>
        <v>0</v>
      </c>
      <c r="N92">
        <f>初夏恣游!C92</f>
        <v>0</v>
      </c>
      <c r="O92">
        <f>健身房!D92</f>
        <v>6</v>
      </c>
      <c r="P92">
        <f>校园开放日!C92</f>
        <v>0</v>
      </c>
    </row>
    <row r="93" spans="1:16">
      <c r="A93" s="8" t="s">
        <v>102</v>
      </c>
      <c r="B93" s="8">
        <v>2300017453</v>
      </c>
      <c r="C93" s="9" t="str">
        <f>第二学期文字!C93</f>
        <v>参加大钊阅览室志愿服务10学时；</v>
      </c>
      <c r="D93">
        <f t="shared" si="1"/>
        <v>10</v>
      </c>
      <c r="E93">
        <f>自行车!D93</f>
        <v>0</v>
      </c>
      <c r="F93">
        <f>未名湖!D93</f>
        <v>0</v>
      </c>
      <c r="G93">
        <f>大钊阅览室!D93</f>
        <v>10</v>
      </c>
      <c r="H93">
        <f>动物园!D93</f>
        <v>0</v>
      </c>
      <c r="I93">
        <f>传薪!D93</f>
        <v>0</v>
      </c>
      <c r="J93">
        <f>门厅!D93</f>
        <v>0</v>
      </c>
      <c r="K93">
        <f>运动会!D93</f>
        <v>0</v>
      </c>
      <c r="L93">
        <f>书院课助教!D93</f>
        <v>0</v>
      </c>
      <c r="M93">
        <f>迎新!C93</f>
        <v>0</v>
      </c>
      <c r="N93">
        <f>初夏恣游!C93</f>
        <v>0</v>
      </c>
      <c r="O93">
        <f>健身房!D93</f>
        <v>0</v>
      </c>
      <c r="P93">
        <f>校园开放日!C93</f>
        <v>0</v>
      </c>
    </row>
    <row r="94" spans="1:16">
      <c r="A94" s="8" t="s">
        <v>103</v>
      </c>
      <c r="B94" s="8">
        <v>2300067706</v>
      </c>
      <c r="C94" s="9" t="str">
        <f>第二学期文字!C94</f>
        <v>参加元行力行自行车小分队4学时；参加35楼门厅管理志愿服务2.5学时；参加春季运动会志愿服务2学时；担任校园开放日志愿者1学时；</v>
      </c>
      <c r="D94">
        <f t="shared" si="1"/>
        <v>9.5</v>
      </c>
      <c r="E94">
        <f>自行车!D94</f>
        <v>4</v>
      </c>
      <c r="F94">
        <f>未名湖!D94</f>
        <v>0</v>
      </c>
      <c r="G94">
        <f>大钊阅览室!D94</f>
        <v>0</v>
      </c>
      <c r="H94">
        <f>动物园!D94</f>
        <v>0</v>
      </c>
      <c r="I94">
        <f>传薪!D94</f>
        <v>0</v>
      </c>
      <c r="J94">
        <f>门厅!D94</f>
        <v>2.5</v>
      </c>
      <c r="K94">
        <f>运动会!D94</f>
        <v>2</v>
      </c>
      <c r="L94">
        <f>书院课助教!D94</f>
        <v>0</v>
      </c>
      <c r="M94">
        <f>迎新!C94</f>
        <v>0</v>
      </c>
      <c r="N94">
        <f>初夏恣游!C94</f>
        <v>0</v>
      </c>
      <c r="O94">
        <f>健身房!D94</f>
        <v>0</v>
      </c>
      <c r="P94">
        <f>校园开放日!C94</f>
        <v>1</v>
      </c>
    </row>
    <row r="95" spans="1:16">
      <c r="A95" s="8" t="s">
        <v>104</v>
      </c>
      <c r="B95" s="8">
        <v>2300067727</v>
      </c>
      <c r="C95" s="9" t="str">
        <f>第二学期文字!C95</f>
        <v>参加元行力行自行车小分队0.5学时；参加35楼门厅管理志愿服务0.5学时；参加春季运动会志愿服务2学时；</v>
      </c>
      <c r="D95">
        <f t="shared" si="1"/>
        <v>3</v>
      </c>
      <c r="E95">
        <f>自行车!D95</f>
        <v>0.5</v>
      </c>
      <c r="F95">
        <f>未名湖!D95</f>
        <v>0</v>
      </c>
      <c r="G95">
        <f>大钊阅览室!D95</f>
        <v>0</v>
      </c>
      <c r="H95">
        <f>动物园!D95</f>
        <v>0</v>
      </c>
      <c r="I95">
        <f>传薪!D95</f>
        <v>0</v>
      </c>
      <c r="J95">
        <f>门厅!D95</f>
        <v>0.5</v>
      </c>
      <c r="K95">
        <f>运动会!D95</f>
        <v>2</v>
      </c>
      <c r="L95">
        <f>书院课助教!D95</f>
        <v>0</v>
      </c>
      <c r="M95">
        <f>迎新!C95</f>
        <v>0</v>
      </c>
      <c r="N95">
        <f>初夏恣游!C95</f>
        <v>0</v>
      </c>
      <c r="O95">
        <f>健身房!D95</f>
        <v>0</v>
      </c>
      <c r="P95">
        <f>校园开放日!C95</f>
        <v>0</v>
      </c>
    </row>
    <row r="96" spans="1:16">
      <c r="A96" s="8" t="s">
        <v>105</v>
      </c>
      <c r="B96" s="8">
        <v>2300067701</v>
      </c>
      <c r="C96" s="9" t="str">
        <f>第二学期文字!C96</f>
        <v>参加元行力行自行车小分队1学时；参加35楼门厅管理志愿服务2学时；参加春季运动会志愿服务2学时；</v>
      </c>
      <c r="D96">
        <f t="shared" si="1"/>
        <v>5</v>
      </c>
      <c r="E96">
        <f>自行车!D96</f>
        <v>1</v>
      </c>
      <c r="F96">
        <f>未名湖!D96</f>
        <v>0</v>
      </c>
      <c r="G96">
        <f>大钊阅览室!D96</f>
        <v>0</v>
      </c>
      <c r="H96">
        <f>动物园!D96</f>
        <v>0</v>
      </c>
      <c r="I96">
        <f>传薪!D96</f>
        <v>0</v>
      </c>
      <c r="J96">
        <f>门厅!D96</f>
        <v>2</v>
      </c>
      <c r="K96">
        <f>运动会!D96</f>
        <v>2</v>
      </c>
      <c r="L96">
        <f>书院课助教!D96</f>
        <v>0</v>
      </c>
      <c r="M96">
        <f>迎新!C96</f>
        <v>0</v>
      </c>
      <c r="N96">
        <f>初夏恣游!C96</f>
        <v>0</v>
      </c>
      <c r="O96">
        <f>健身房!D96</f>
        <v>0</v>
      </c>
      <c r="P96">
        <f>校园开放日!C96</f>
        <v>0</v>
      </c>
    </row>
    <row r="97" spans="1:16">
      <c r="A97" s="8" t="s">
        <v>106</v>
      </c>
      <c r="B97" s="8">
        <v>2300067719</v>
      </c>
      <c r="C97" s="9" t="str">
        <f>第二学期文字!C97</f>
        <v>参加元行力行自行车小分队3.5学时；参加35楼门厅管理志愿服务2.5学时；参加春季运动会志愿服务6学时；</v>
      </c>
      <c r="D97">
        <f t="shared" si="1"/>
        <v>12</v>
      </c>
      <c r="E97">
        <f>自行车!D97</f>
        <v>3.5</v>
      </c>
      <c r="F97">
        <f>未名湖!D97</f>
        <v>0</v>
      </c>
      <c r="G97">
        <f>大钊阅览室!D97</f>
        <v>0</v>
      </c>
      <c r="H97">
        <f>动物园!D97</f>
        <v>0</v>
      </c>
      <c r="I97">
        <f>传薪!D97</f>
        <v>0</v>
      </c>
      <c r="J97">
        <f>门厅!D97</f>
        <v>2.5</v>
      </c>
      <c r="K97">
        <f>运动会!D97</f>
        <v>6</v>
      </c>
      <c r="L97">
        <f>书院课助教!D97</f>
        <v>0</v>
      </c>
      <c r="M97">
        <f>迎新!C97</f>
        <v>0</v>
      </c>
      <c r="N97">
        <f>初夏恣游!C97</f>
        <v>0</v>
      </c>
      <c r="O97">
        <f>健身房!D97</f>
        <v>0</v>
      </c>
      <c r="P97">
        <f>校园开放日!C97</f>
        <v>0</v>
      </c>
    </row>
    <row r="98" spans="1:16">
      <c r="A98" s="8" t="s">
        <v>107</v>
      </c>
      <c r="B98" s="8">
        <v>2300067708</v>
      </c>
      <c r="C98" s="9" t="str">
        <f>第二学期文字!C98</f>
        <v>参加元行力行自行车小分队5.5学时；参加元行力行未名湖志愿服务1.5学时；参加35楼门厅管理志愿服务5学时；参加春季运动会志愿服务4学时；担任健身房志愿者3学时；</v>
      </c>
      <c r="D98">
        <f t="shared" si="1"/>
        <v>19</v>
      </c>
      <c r="E98">
        <f>自行车!D98</f>
        <v>5.5</v>
      </c>
      <c r="F98">
        <f>未名湖!D98</f>
        <v>1.5</v>
      </c>
      <c r="G98">
        <f>大钊阅览室!D98</f>
        <v>0</v>
      </c>
      <c r="H98">
        <f>动物园!D98</f>
        <v>0</v>
      </c>
      <c r="I98">
        <f>传薪!D98</f>
        <v>0</v>
      </c>
      <c r="J98">
        <f>门厅!D98</f>
        <v>5</v>
      </c>
      <c r="K98">
        <f>运动会!D98</f>
        <v>4</v>
      </c>
      <c r="L98">
        <f>书院课助教!D98</f>
        <v>0</v>
      </c>
      <c r="M98">
        <f>迎新!C98</f>
        <v>0</v>
      </c>
      <c r="N98">
        <f>初夏恣游!C98</f>
        <v>0</v>
      </c>
      <c r="O98">
        <f>健身房!D98</f>
        <v>3</v>
      </c>
      <c r="P98">
        <f>校园开放日!C98</f>
        <v>0</v>
      </c>
    </row>
    <row r="99" spans="1:16">
      <c r="A99" s="8" t="s">
        <v>108</v>
      </c>
      <c r="B99" s="8">
        <v>2300067729</v>
      </c>
      <c r="C99" s="9" t="str">
        <f>第二学期文字!C99</f>
        <v>参加元行力行自行车小分队2学时；参加35楼门厅管理志愿服务1.5学时；</v>
      </c>
      <c r="D99">
        <f t="shared" si="1"/>
        <v>3.5</v>
      </c>
      <c r="E99">
        <f>自行车!D99</f>
        <v>2</v>
      </c>
      <c r="F99">
        <f>未名湖!D99</f>
        <v>0</v>
      </c>
      <c r="G99">
        <f>大钊阅览室!D99</f>
        <v>0</v>
      </c>
      <c r="H99">
        <f>动物园!D99</f>
        <v>0</v>
      </c>
      <c r="I99">
        <f>传薪!D99</f>
        <v>0</v>
      </c>
      <c r="J99">
        <f>门厅!D99</f>
        <v>1.5</v>
      </c>
      <c r="K99">
        <f>运动会!D99</f>
        <v>0</v>
      </c>
      <c r="L99">
        <f>书院课助教!D99</f>
        <v>0</v>
      </c>
      <c r="M99">
        <f>迎新!C99</f>
        <v>0</v>
      </c>
      <c r="N99">
        <f>初夏恣游!C99</f>
        <v>0</v>
      </c>
      <c r="O99">
        <f>健身房!D99</f>
        <v>0</v>
      </c>
      <c r="P99">
        <f>校园开放日!C99</f>
        <v>0</v>
      </c>
    </row>
    <row r="100" spans="1:16">
      <c r="A100" s="8" t="s">
        <v>109</v>
      </c>
      <c r="B100" s="8">
        <v>2300067705</v>
      </c>
      <c r="C100" s="9" t="str">
        <f>第二学期文字!C100</f>
        <v>参加元行力行自行车小分队0.5学时；</v>
      </c>
      <c r="D100">
        <f t="shared" si="1"/>
        <v>0.5</v>
      </c>
      <c r="E100">
        <f>自行车!D100</f>
        <v>0.5</v>
      </c>
      <c r="F100">
        <f>未名湖!D100</f>
        <v>0</v>
      </c>
      <c r="G100">
        <f>大钊阅览室!D100</f>
        <v>0</v>
      </c>
      <c r="H100">
        <f>动物园!D100</f>
        <v>0</v>
      </c>
      <c r="I100">
        <f>传薪!D100</f>
        <v>0</v>
      </c>
      <c r="J100">
        <f>门厅!D100</f>
        <v>0</v>
      </c>
      <c r="K100">
        <f>运动会!D100</f>
        <v>0</v>
      </c>
      <c r="L100">
        <f>书院课助教!D100</f>
        <v>0</v>
      </c>
      <c r="M100">
        <f>迎新!C100</f>
        <v>0</v>
      </c>
      <c r="N100">
        <f>初夏恣游!C100</f>
        <v>0</v>
      </c>
      <c r="O100">
        <f>健身房!D100</f>
        <v>0</v>
      </c>
      <c r="P100">
        <f>校园开放日!C100</f>
        <v>0</v>
      </c>
    </row>
    <row r="101" spans="1:16">
      <c r="A101" s="8" t="s">
        <v>110</v>
      </c>
      <c r="B101" s="8">
        <v>2300067722</v>
      </c>
      <c r="C101" s="9" t="str">
        <f>第二学期文字!C101</f>
        <v>参加元行力行自行车小分队3.5学时；参加元行力行未名湖志愿服务1.5学时；参加35楼门厅管理志愿服务2学时；参加春季运动会志愿服务4学时；担任健身房志愿者8学时；</v>
      </c>
      <c r="D101">
        <f t="shared" si="1"/>
        <v>19</v>
      </c>
      <c r="E101">
        <f>自行车!D101</f>
        <v>3.5</v>
      </c>
      <c r="F101">
        <f>未名湖!D101</f>
        <v>1.5</v>
      </c>
      <c r="G101">
        <f>大钊阅览室!D101</f>
        <v>0</v>
      </c>
      <c r="H101">
        <f>动物园!D101</f>
        <v>0</v>
      </c>
      <c r="I101">
        <f>传薪!D101</f>
        <v>0</v>
      </c>
      <c r="J101">
        <f>门厅!D101</f>
        <v>2</v>
      </c>
      <c r="K101">
        <f>运动会!D101</f>
        <v>4</v>
      </c>
      <c r="L101">
        <f>书院课助教!D101</f>
        <v>0</v>
      </c>
      <c r="M101">
        <f>迎新!C101</f>
        <v>0</v>
      </c>
      <c r="N101">
        <f>初夏恣游!C101</f>
        <v>0</v>
      </c>
      <c r="O101">
        <f>健身房!D101</f>
        <v>8</v>
      </c>
      <c r="P101">
        <f>校园开放日!C101</f>
        <v>0</v>
      </c>
    </row>
    <row r="102" spans="1:16">
      <c r="A102" s="8" t="s">
        <v>111</v>
      </c>
      <c r="B102" s="8">
        <v>2300067716</v>
      </c>
      <c r="C102" s="9" t="str">
        <f>第二学期文字!C102</f>
        <v>参加元行力行自行车小分队4.5学时；参加35楼门厅管理志愿服务5学时；担任初夏恣游志愿者2学时；</v>
      </c>
      <c r="D102">
        <f t="shared" si="1"/>
        <v>11.5</v>
      </c>
      <c r="E102">
        <f>自行车!D102</f>
        <v>4.5</v>
      </c>
      <c r="F102">
        <f>未名湖!D102</f>
        <v>0</v>
      </c>
      <c r="G102">
        <f>大钊阅览室!D102</f>
        <v>0</v>
      </c>
      <c r="H102">
        <f>动物园!D102</f>
        <v>0</v>
      </c>
      <c r="I102">
        <f>传薪!D102</f>
        <v>0</v>
      </c>
      <c r="J102">
        <f>门厅!D102</f>
        <v>5</v>
      </c>
      <c r="K102">
        <f>运动会!D102</f>
        <v>0</v>
      </c>
      <c r="L102">
        <f>书院课助教!D102</f>
        <v>0</v>
      </c>
      <c r="M102">
        <f>迎新!C102</f>
        <v>0</v>
      </c>
      <c r="N102">
        <f>初夏恣游!C102</f>
        <v>2</v>
      </c>
      <c r="O102">
        <f>健身房!D102</f>
        <v>0</v>
      </c>
      <c r="P102">
        <f>校园开放日!C102</f>
        <v>0</v>
      </c>
    </row>
    <row r="103" spans="1:16">
      <c r="A103" s="8" t="s">
        <v>112</v>
      </c>
      <c r="B103" s="8">
        <v>2300067721</v>
      </c>
      <c r="C103" s="9" t="str">
        <f>第二学期文字!C103</f>
        <v>参加元行力行自行车小分队5.5学时；担任健身房志愿者3学时；</v>
      </c>
      <c r="D103">
        <f t="shared" si="1"/>
        <v>8.5</v>
      </c>
      <c r="E103">
        <f>自行车!D103</f>
        <v>5.5</v>
      </c>
      <c r="F103">
        <f>未名湖!D103</f>
        <v>0</v>
      </c>
      <c r="G103">
        <f>大钊阅览室!D103</f>
        <v>0</v>
      </c>
      <c r="H103">
        <f>动物园!D103</f>
        <v>0</v>
      </c>
      <c r="I103">
        <f>传薪!D103</f>
        <v>0</v>
      </c>
      <c r="J103">
        <f>门厅!D103</f>
        <v>0</v>
      </c>
      <c r="K103">
        <f>运动会!D103</f>
        <v>0</v>
      </c>
      <c r="L103">
        <f>书院课助教!D103</f>
        <v>0</v>
      </c>
      <c r="M103">
        <f>迎新!C103</f>
        <v>0</v>
      </c>
      <c r="N103">
        <f>初夏恣游!C103</f>
        <v>0</v>
      </c>
      <c r="O103">
        <f>健身房!D103</f>
        <v>3</v>
      </c>
      <c r="P103">
        <f>校园开放日!C103</f>
        <v>0</v>
      </c>
    </row>
    <row r="104" spans="1:16">
      <c r="A104" s="8" t="s">
        <v>113</v>
      </c>
      <c r="B104" s="8">
        <v>2300067724</v>
      </c>
      <c r="C104" s="9" t="str">
        <f>第二学期文字!C104</f>
        <v>参加元行力行自行车小分队1学时；参加35楼门厅管理志愿服务1学时；担任健身房志愿者1学时；</v>
      </c>
      <c r="D104">
        <f t="shared" si="1"/>
        <v>3</v>
      </c>
      <c r="E104">
        <f>自行车!D104</f>
        <v>1</v>
      </c>
      <c r="F104">
        <f>未名湖!D104</f>
        <v>0</v>
      </c>
      <c r="G104">
        <f>大钊阅览室!D104</f>
        <v>0</v>
      </c>
      <c r="H104">
        <f>动物园!D104</f>
        <v>0</v>
      </c>
      <c r="I104">
        <f>传薪!D104</f>
        <v>0</v>
      </c>
      <c r="J104">
        <f>门厅!D104</f>
        <v>1</v>
      </c>
      <c r="K104">
        <f>运动会!D104</f>
        <v>0</v>
      </c>
      <c r="L104">
        <f>书院课助教!D104</f>
        <v>0</v>
      </c>
      <c r="M104">
        <f>迎新!C104</f>
        <v>0</v>
      </c>
      <c r="N104">
        <f>初夏恣游!C104</f>
        <v>0</v>
      </c>
      <c r="O104">
        <f>健身房!D104</f>
        <v>1</v>
      </c>
      <c r="P104">
        <f>校园开放日!C104</f>
        <v>0</v>
      </c>
    </row>
    <row r="105" spans="1:16">
      <c r="A105" s="8" t="s">
        <v>114</v>
      </c>
      <c r="B105" s="8">
        <v>2300067715</v>
      </c>
      <c r="C105" s="9" t="str">
        <f>第二学期文字!C105</f>
        <v>参加元行力行自行车小分队5学时；担任健身房志愿者6学时；</v>
      </c>
      <c r="D105">
        <f t="shared" si="1"/>
        <v>11</v>
      </c>
      <c r="E105">
        <f>自行车!D105</f>
        <v>5</v>
      </c>
      <c r="F105">
        <f>未名湖!D105</f>
        <v>0</v>
      </c>
      <c r="G105">
        <f>大钊阅览室!D105</f>
        <v>0</v>
      </c>
      <c r="H105">
        <f>动物园!D105</f>
        <v>0</v>
      </c>
      <c r="I105">
        <f>传薪!D105</f>
        <v>0</v>
      </c>
      <c r="J105">
        <f>门厅!D105</f>
        <v>0</v>
      </c>
      <c r="K105">
        <f>运动会!D105</f>
        <v>0</v>
      </c>
      <c r="L105">
        <f>书院课助教!D105</f>
        <v>0</v>
      </c>
      <c r="M105">
        <f>迎新!C105</f>
        <v>0</v>
      </c>
      <c r="N105">
        <f>初夏恣游!C105</f>
        <v>0</v>
      </c>
      <c r="O105">
        <f>健身房!D105</f>
        <v>6</v>
      </c>
      <c r="P105">
        <f>校园开放日!C105</f>
        <v>0</v>
      </c>
    </row>
    <row r="106" spans="1:16">
      <c r="A106" s="8" t="s">
        <v>115</v>
      </c>
      <c r="B106" s="8">
        <v>2300067723</v>
      </c>
      <c r="C106" s="9" t="str">
        <f>第二学期文字!C106</f>
        <v>参加元行力行自行车小分队2学时；参加春季运动会志愿服务2学时；担任健身房志愿者9学时；</v>
      </c>
      <c r="D106">
        <f t="shared" si="1"/>
        <v>13</v>
      </c>
      <c r="E106">
        <f>自行车!D106</f>
        <v>2</v>
      </c>
      <c r="F106">
        <f>未名湖!D106</f>
        <v>0</v>
      </c>
      <c r="G106">
        <f>大钊阅览室!D106</f>
        <v>0</v>
      </c>
      <c r="H106">
        <f>动物园!D106</f>
        <v>0</v>
      </c>
      <c r="I106">
        <f>传薪!D106</f>
        <v>0</v>
      </c>
      <c r="J106">
        <f>门厅!D106</f>
        <v>0</v>
      </c>
      <c r="K106">
        <f>运动会!D106</f>
        <v>2</v>
      </c>
      <c r="L106">
        <f>书院课助教!D106</f>
        <v>0</v>
      </c>
      <c r="M106">
        <f>迎新!C106</f>
        <v>0</v>
      </c>
      <c r="N106">
        <f>初夏恣游!C106</f>
        <v>0</v>
      </c>
      <c r="O106">
        <f>健身房!D106</f>
        <v>9</v>
      </c>
      <c r="P106">
        <f>校园开放日!C106</f>
        <v>0</v>
      </c>
    </row>
    <row r="107" spans="1:16">
      <c r="A107" s="8" t="s">
        <v>116</v>
      </c>
      <c r="B107" s="8">
        <v>2300067713</v>
      </c>
      <c r="C107" s="9" t="str">
        <f>第二学期文字!C107</f>
        <v>参加元行力行自行车小分队2.5学时；参加35楼门厅管理志愿服务4.5学时；参加春季运动会志愿服务2学时；担任初夏恣游志愿者2学时；担任健身房志愿者2学时；</v>
      </c>
      <c r="D107">
        <f t="shared" si="1"/>
        <v>13</v>
      </c>
      <c r="E107">
        <f>自行车!D107</f>
        <v>2.5</v>
      </c>
      <c r="F107">
        <f>未名湖!D107</f>
        <v>0</v>
      </c>
      <c r="G107">
        <f>大钊阅览室!D107</f>
        <v>0</v>
      </c>
      <c r="H107">
        <f>动物园!D107</f>
        <v>0</v>
      </c>
      <c r="I107">
        <f>传薪!D107</f>
        <v>0</v>
      </c>
      <c r="J107">
        <f>门厅!D107</f>
        <v>4.5</v>
      </c>
      <c r="K107">
        <f>运动会!D107</f>
        <v>2</v>
      </c>
      <c r="L107">
        <f>书院课助教!D107</f>
        <v>0</v>
      </c>
      <c r="M107">
        <f>迎新!C107</f>
        <v>0</v>
      </c>
      <c r="N107">
        <f>初夏恣游!C107</f>
        <v>2</v>
      </c>
      <c r="O107">
        <f>健身房!D107</f>
        <v>2</v>
      </c>
      <c r="P107">
        <f>校园开放日!C107</f>
        <v>0</v>
      </c>
    </row>
    <row r="108" spans="1:16">
      <c r="A108" s="8" t="s">
        <v>117</v>
      </c>
      <c r="B108" s="8">
        <v>2300067717</v>
      </c>
      <c r="C108" s="9" t="str">
        <f>第二学期文字!C108</f>
        <v>参加元行力行自行车小分队2.5学时；参加元行力行未名湖志愿服务1.5学时；参加35楼门厅管理志愿服务1.5学时；参加春季运动会志愿服务4学时；担任健身房志愿者6学时；</v>
      </c>
      <c r="D108">
        <f t="shared" si="1"/>
        <v>15.5</v>
      </c>
      <c r="E108">
        <f>自行车!D108</f>
        <v>2.5</v>
      </c>
      <c r="F108">
        <f>未名湖!D108</f>
        <v>1.5</v>
      </c>
      <c r="G108">
        <f>大钊阅览室!D108</f>
        <v>0</v>
      </c>
      <c r="H108">
        <f>动物园!D108</f>
        <v>0</v>
      </c>
      <c r="I108">
        <f>传薪!D108</f>
        <v>0</v>
      </c>
      <c r="J108">
        <f>门厅!D108</f>
        <v>1.5</v>
      </c>
      <c r="K108">
        <f>运动会!D108</f>
        <v>4</v>
      </c>
      <c r="L108">
        <f>书院课助教!D108</f>
        <v>0</v>
      </c>
      <c r="M108">
        <f>迎新!C108</f>
        <v>0</v>
      </c>
      <c r="N108">
        <f>初夏恣游!C108</f>
        <v>0</v>
      </c>
      <c r="O108">
        <f>健身房!D108</f>
        <v>6</v>
      </c>
      <c r="P108">
        <f>校园开放日!C108</f>
        <v>0</v>
      </c>
    </row>
    <row r="109" spans="1:16">
      <c r="A109" s="8" t="s">
        <v>118</v>
      </c>
      <c r="B109" s="8">
        <v>2300067712</v>
      </c>
      <c r="C109" s="9" t="str">
        <f>第二学期文字!C109</f>
        <v>参加元行力行自行车小分队0.5学时；参加35楼门厅管理志愿服务1.5学时；参加春季运动会志愿服务4学时；</v>
      </c>
      <c r="D109">
        <f t="shared" si="1"/>
        <v>6</v>
      </c>
      <c r="E109">
        <f>自行车!D109</f>
        <v>0.5</v>
      </c>
      <c r="F109">
        <f>未名湖!D109</f>
        <v>0</v>
      </c>
      <c r="G109">
        <f>大钊阅览室!D109</f>
        <v>0</v>
      </c>
      <c r="H109">
        <f>动物园!D109</f>
        <v>0</v>
      </c>
      <c r="I109">
        <f>传薪!D109</f>
        <v>0</v>
      </c>
      <c r="J109">
        <f>门厅!D109</f>
        <v>1.5</v>
      </c>
      <c r="K109">
        <f>运动会!D109</f>
        <v>4</v>
      </c>
      <c r="L109">
        <f>书院课助教!D109</f>
        <v>0</v>
      </c>
      <c r="M109">
        <f>迎新!C109</f>
        <v>0</v>
      </c>
      <c r="N109">
        <f>初夏恣游!C109</f>
        <v>0</v>
      </c>
      <c r="O109">
        <f>健身房!D109</f>
        <v>0</v>
      </c>
      <c r="P109">
        <f>校园开放日!C109</f>
        <v>0</v>
      </c>
    </row>
    <row r="110" spans="1:16">
      <c r="A110" s="8" t="s">
        <v>119</v>
      </c>
      <c r="B110" s="8">
        <v>2300067702</v>
      </c>
      <c r="C110" s="9" t="str">
        <f>第二学期文字!C110</f>
        <v>参加元行力行自行车小分队1学时；参加35楼门厅管理志愿服务1学时；参加春季运动会志愿服务2学时；担任初夏恣游志愿者2学时；担任健身房志愿者1学时；</v>
      </c>
      <c r="D110">
        <f t="shared" si="1"/>
        <v>7</v>
      </c>
      <c r="E110">
        <f>自行车!D110</f>
        <v>1</v>
      </c>
      <c r="F110">
        <f>未名湖!D110</f>
        <v>0</v>
      </c>
      <c r="G110">
        <f>大钊阅览室!D110</f>
        <v>0</v>
      </c>
      <c r="H110">
        <f>动物园!D110</f>
        <v>0</v>
      </c>
      <c r="I110">
        <f>传薪!D110</f>
        <v>0</v>
      </c>
      <c r="J110">
        <f>门厅!D110</f>
        <v>1</v>
      </c>
      <c r="K110">
        <f>运动会!D110</f>
        <v>2</v>
      </c>
      <c r="L110">
        <f>书院课助教!D110</f>
        <v>0</v>
      </c>
      <c r="M110">
        <f>迎新!C110</f>
        <v>0</v>
      </c>
      <c r="N110">
        <f>初夏恣游!C110</f>
        <v>2</v>
      </c>
      <c r="O110">
        <f>健身房!D110</f>
        <v>1</v>
      </c>
      <c r="P110">
        <f>校园开放日!C110</f>
        <v>0</v>
      </c>
    </row>
    <row r="111" spans="1:16">
      <c r="A111" s="8" t="s">
        <v>120</v>
      </c>
      <c r="B111" s="8">
        <v>2300067709</v>
      </c>
      <c r="C111" s="9" t="str">
        <f>第二学期文字!C111</f>
        <v>参加春季运动会志愿服务2学时；担任健身房志愿者2学时；</v>
      </c>
      <c r="D111">
        <f t="shared" si="1"/>
        <v>4</v>
      </c>
      <c r="E111">
        <f>自行车!D111</f>
        <v>0</v>
      </c>
      <c r="F111">
        <f>未名湖!D111</f>
        <v>0</v>
      </c>
      <c r="G111">
        <f>大钊阅览室!D111</f>
        <v>0</v>
      </c>
      <c r="H111">
        <f>动物园!D111</f>
        <v>0</v>
      </c>
      <c r="I111">
        <f>传薪!D111</f>
        <v>0</v>
      </c>
      <c r="J111">
        <f>门厅!D111</f>
        <v>0</v>
      </c>
      <c r="K111">
        <f>运动会!D111</f>
        <v>2</v>
      </c>
      <c r="L111">
        <f>书院课助教!D111</f>
        <v>0</v>
      </c>
      <c r="M111">
        <f>迎新!C111</f>
        <v>0</v>
      </c>
      <c r="N111">
        <f>初夏恣游!C111</f>
        <v>0</v>
      </c>
      <c r="O111">
        <f>健身房!D111</f>
        <v>2</v>
      </c>
      <c r="P111">
        <f>校园开放日!C111</f>
        <v>0</v>
      </c>
    </row>
    <row r="112" spans="1:16">
      <c r="A112" s="8" t="s">
        <v>121</v>
      </c>
      <c r="B112" s="8">
        <v>2300067726</v>
      </c>
      <c r="C112" s="9" t="str">
        <f>第二学期文字!C112</f>
        <v>参加35楼门厅管理志愿服务0.5学时；担任初夏恣游志愿者2学时；担任健身房志愿者2学时；</v>
      </c>
      <c r="D112">
        <f t="shared" si="1"/>
        <v>4.5</v>
      </c>
      <c r="E112">
        <f>自行车!D112</f>
        <v>0</v>
      </c>
      <c r="F112">
        <f>未名湖!D112</f>
        <v>0</v>
      </c>
      <c r="G112">
        <f>大钊阅览室!D112</f>
        <v>0</v>
      </c>
      <c r="H112">
        <f>动物园!D112</f>
        <v>0</v>
      </c>
      <c r="I112">
        <f>传薪!D112</f>
        <v>0</v>
      </c>
      <c r="J112">
        <f>门厅!D112</f>
        <v>0.5</v>
      </c>
      <c r="K112">
        <f>运动会!D112</f>
        <v>0</v>
      </c>
      <c r="L112">
        <f>书院课助教!D112</f>
        <v>0</v>
      </c>
      <c r="M112">
        <f>迎新!C112</f>
        <v>0</v>
      </c>
      <c r="N112">
        <f>初夏恣游!C112</f>
        <v>2</v>
      </c>
      <c r="O112">
        <f>健身房!D112</f>
        <v>2</v>
      </c>
      <c r="P112">
        <f>校园开放日!C112</f>
        <v>0</v>
      </c>
    </row>
    <row r="113" spans="1:16">
      <c r="A113" s="8" t="s">
        <v>122</v>
      </c>
      <c r="B113" s="8">
        <v>2300067704</v>
      </c>
      <c r="C113" s="9" t="str">
        <f>第二学期文字!C113</f>
        <v>参加元行力行自行车小分队3.5学时；参加春季运动会志愿服务4学时；担任健身房志愿者2学时；</v>
      </c>
      <c r="D113">
        <f t="shared" si="1"/>
        <v>9.5</v>
      </c>
      <c r="E113">
        <f>自行车!D113</f>
        <v>3.5</v>
      </c>
      <c r="F113">
        <f>未名湖!D113</f>
        <v>0</v>
      </c>
      <c r="G113">
        <f>大钊阅览室!D113</f>
        <v>0</v>
      </c>
      <c r="H113">
        <f>动物园!D113</f>
        <v>0</v>
      </c>
      <c r="I113">
        <f>传薪!D113</f>
        <v>0</v>
      </c>
      <c r="J113">
        <f>门厅!D113</f>
        <v>0</v>
      </c>
      <c r="K113">
        <f>运动会!D113</f>
        <v>4</v>
      </c>
      <c r="L113">
        <f>书院课助教!D113</f>
        <v>0</v>
      </c>
      <c r="M113">
        <f>迎新!C113</f>
        <v>0</v>
      </c>
      <c r="N113">
        <f>初夏恣游!C113</f>
        <v>0</v>
      </c>
      <c r="O113">
        <f>健身房!D113</f>
        <v>2</v>
      </c>
      <c r="P113">
        <f>校园开放日!C113</f>
        <v>0</v>
      </c>
    </row>
    <row r="114" spans="1:16">
      <c r="A114" s="8" t="s">
        <v>123</v>
      </c>
      <c r="B114" s="8">
        <v>2300067718</v>
      </c>
      <c r="C114" s="9" t="str">
        <f>第二学期文字!C114</f>
        <v>参加元行力行自行车小分队3.5学时；参加元行力行未名湖志愿服务1.5学时；参加35楼门厅管理志愿服务0.5学时；参加春季运动会志愿服务4学时；担任健身房志愿者6学时；</v>
      </c>
      <c r="D114">
        <f t="shared" si="1"/>
        <v>15.5</v>
      </c>
      <c r="E114">
        <f>自行车!D114</f>
        <v>3.5</v>
      </c>
      <c r="F114">
        <f>未名湖!D114</f>
        <v>1.5</v>
      </c>
      <c r="G114">
        <f>大钊阅览室!D114</f>
        <v>0</v>
      </c>
      <c r="H114">
        <f>动物园!D114</f>
        <v>0</v>
      </c>
      <c r="I114">
        <f>传薪!D114</f>
        <v>0</v>
      </c>
      <c r="J114">
        <f>门厅!D114</f>
        <v>0.5</v>
      </c>
      <c r="K114">
        <f>运动会!D114</f>
        <v>4</v>
      </c>
      <c r="L114">
        <f>书院课助教!D114</f>
        <v>0</v>
      </c>
      <c r="M114">
        <f>迎新!C114</f>
        <v>0</v>
      </c>
      <c r="N114">
        <f>初夏恣游!C114</f>
        <v>0</v>
      </c>
      <c r="O114">
        <f>健身房!D114</f>
        <v>6</v>
      </c>
      <c r="P114">
        <f>校园开放日!C114</f>
        <v>0</v>
      </c>
    </row>
    <row r="115" spans="1:16">
      <c r="A115" s="8" t="s">
        <v>124</v>
      </c>
      <c r="B115" s="8">
        <v>2300067725</v>
      </c>
      <c r="C115" s="9" t="str">
        <f>第二学期文字!C115</f>
        <v>参加元行力行自行车小分队5.5学时；参加元行力行未名湖志愿服务1.5学时；参加35楼门厅管理志愿服务3.5学时；参加春季运动会志愿服务2学时；担任健身房志愿者1学时；</v>
      </c>
      <c r="D115">
        <f t="shared" si="1"/>
        <v>13.5</v>
      </c>
      <c r="E115">
        <f>自行车!D115</f>
        <v>5.5</v>
      </c>
      <c r="F115">
        <f>未名湖!D115</f>
        <v>1.5</v>
      </c>
      <c r="G115">
        <f>大钊阅览室!D115</f>
        <v>0</v>
      </c>
      <c r="H115">
        <f>动物园!D115</f>
        <v>0</v>
      </c>
      <c r="I115">
        <f>传薪!D115</f>
        <v>0</v>
      </c>
      <c r="J115">
        <f>门厅!D115</f>
        <v>3.5</v>
      </c>
      <c r="K115">
        <f>运动会!D115</f>
        <v>2</v>
      </c>
      <c r="L115">
        <f>书院课助教!D115</f>
        <v>0</v>
      </c>
      <c r="M115">
        <f>迎新!C115</f>
        <v>0</v>
      </c>
      <c r="N115">
        <f>初夏恣游!C115</f>
        <v>0</v>
      </c>
      <c r="O115">
        <f>健身房!D115</f>
        <v>1</v>
      </c>
      <c r="P115">
        <f>校园开放日!C115</f>
        <v>0</v>
      </c>
    </row>
    <row r="116" spans="1:16">
      <c r="A116" s="8" t="s">
        <v>125</v>
      </c>
      <c r="B116" s="8">
        <v>2300017412</v>
      </c>
      <c r="C116" s="9" t="str">
        <f>第二学期文字!C116</f>
        <v/>
      </c>
      <c r="D116">
        <f t="shared" si="1"/>
        <v>0</v>
      </c>
      <c r="E116">
        <f>自行车!D116</f>
        <v>0</v>
      </c>
      <c r="F116">
        <f>未名湖!D116</f>
        <v>0</v>
      </c>
      <c r="G116">
        <f>大钊阅览室!D116</f>
        <v>0</v>
      </c>
      <c r="H116">
        <f>动物园!D116</f>
        <v>0</v>
      </c>
      <c r="I116">
        <f>传薪!D116</f>
        <v>0</v>
      </c>
      <c r="J116">
        <f>门厅!D116</f>
        <v>0</v>
      </c>
      <c r="K116">
        <f>运动会!D116</f>
        <v>0</v>
      </c>
      <c r="L116">
        <f>书院课助教!D116</f>
        <v>0</v>
      </c>
      <c r="M116">
        <f>迎新!C116</f>
        <v>0</v>
      </c>
      <c r="N116">
        <f>初夏恣游!C116</f>
        <v>0</v>
      </c>
      <c r="O116">
        <f>健身房!D116</f>
        <v>0</v>
      </c>
      <c r="P116">
        <f>校园开放日!C116</f>
        <v>0</v>
      </c>
    </row>
    <row r="117" spans="1:16">
      <c r="A117" s="8" t="s">
        <v>126</v>
      </c>
      <c r="B117" s="8">
        <v>2300067728</v>
      </c>
      <c r="C117" s="9" t="str">
        <f>第二学期文字!C117</f>
        <v>参加元行力行自行车小分队2学时；</v>
      </c>
      <c r="D117">
        <f t="shared" si="1"/>
        <v>2</v>
      </c>
      <c r="E117">
        <f>自行车!D117</f>
        <v>2</v>
      </c>
      <c r="F117">
        <f>未名湖!D117</f>
        <v>0</v>
      </c>
      <c r="G117">
        <f>大钊阅览室!D117</f>
        <v>0</v>
      </c>
      <c r="H117">
        <f>动物园!D117</f>
        <v>0</v>
      </c>
      <c r="I117">
        <f>传薪!D117</f>
        <v>0</v>
      </c>
      <c r="J117">
        <f>门厅!D117</f>
        <v>0</v>
      </c>
      <c r="K117">
        <f>运动会!D117</f>
        <v>0</v>
      </c>
      <c r="L117">
        <f>书院课助教!D117</f>
        <v>0</v>
      </c>
      <c r="M117">
        <f>迎新!C117</f>
        <v>0</v>
      </c>
      <c r="N117">
        <f>初夏恣游!C117</f>
        <v>0</v>
      </c>
      <c r="O117">
        <f>健身房!D117</f>
        <v>0</v>
      </c>
      <c r="P117">
        <f>校园开放日!C117</f>
        <v>0</v>
      </c>
    </row>
    <row r="118" spans="1:16">
      <c r="A118" s="8" t="s">
        <v>127</v>
      </c>
      <c r="B118" s="8">
        <v>2300067711</v>
      </c>
      <c r="C118" s="9" t="str">
        <f>第二学期文字!C118</f>
        <v>参加元行力行自行车小分队1.5学时；参加35楼门厅管理志愿服务1.5学时；参加春季运动会志愿服务8学时；担任健身房志愿者1学时；</v>
      </c>
      <c r="D118">
        <f t="shared" si="1"/>
        <v>12</v>
      </c>
      <c r="E118">
        <f>自行车!D118</f>
        <v>1.5</v>
      </c>
      <c r="F118">
        <f>未名湖!D118</f>
        <v>0</v>
      </c>
      <c r="G118">
        <f>大钊阅览室!D118</f>
        <v>0</v>
      </c>
      <c r="H118">
        <f>动物园!D118</f>
        <v>0</v>
      </c>
      <c r="I118">
        <f>传薪!D118</f>
        <v>0</v>
      </c>
      <c r="J118">
        <f>门厅!D118</f>
        <v>1.5</v>
      </c>
      <c r="K118">
        <f>运动会!D118</f>
        <v>8</v>
      </c>
      <c r="L118">
        <f>书院课助教!D118</f>
        <v>0</v>
      </c>
      <c r="M118">
        <f>迎新!C118</f>
        <v>0</v>
      </c>
      <c r="N118">
        <f>初夏恣游!C118</f>
        <v>0</v>
      </c>
      <c r="O118">
        <f>健身房!D118</f>
        <v>1</v>
      </c>
      <c r="P118">
        <f>校园开放日!C118</f>
        <v>0</v>
      </c>
    </row>
    <row r="119" spans="1:16">
      <c r="A119" s="8" t="s">
        <v>128</v>
      </c>
      <c r="B119" s="8">
        <v>2300017843</v>
      </c>
      <c r="C119" s="9" t="str">
        <f>第二学期文字!C119</f>
        <v>参加元行力行自行车小分队6学时；参加大钊阅览室志愿服务14学时；参加35楼门厅管理志愿服务1学时；</v>
      </c>
      <c r="D119">
        <f t="shared" si="1"/>
        <v>21</v>
      </c>
      <c r="E119">
        <f>自行车!D119</f>
        <v>6</v>
      </c>
      <c r="F119">
        <f>未名湖!D119</f>
        <v>0</v>
      </c>
      <c r="G119">
        <f>大钊阅览室!D119</f>
        <v>14</v>
      </c>
      <c r="H119">
        <f>动物园!D119</f>
        <v>0</v>
      </c>
      <c r="I119">
        <f>传薪!D119</f>
        <v>0</v>
      </c>
      <c r="J119">
        <f>门厅!D119</f>
        <v>1</v>
      </c>
      <c r="K119">
        <f>运动会!D119</f>
        <v>0</v>
      </c>
      <c r="L119">
        <f>书院课助教!D119</f>
        <v>0</v>
      </c>
      <c r="M119">
        <f>迎新!C119</f>
        <v>0</v>
      </c>
      <c r="N119">
        <f>初夏恣游!C119</f>
        <v>0</v>
      </c>
      <c r="O119">
        <f>健身房!D119</f>
        <v>0</v>
      </c>
      <c r="P119">
        <f>校园开放日!C119</f>
        <v>0</v>
      </c>
    </row>
    <row r="120" spans="1:16">
      <c r="A120" s="8" t="s">
        <v>129</v>
      </c>
      <c r="B120" s="8">
        <v>2300017744</v>
      </c>
      <c r="C120" s="9" t="str">
        <f>第二学期文字!C120</f>
        <v>参加春季运动会志愿服务2学时；</v>
      </c>
      <c r="D120">
        <f t="shared" si="1"/>
        <v>2</v>
      </c>
      <c r="E120">
        <f>自行车!D120</f>
        <v>0</v>
      </c>
      <c r="F120">
        <f>未名湖!D120</f>
        <v>0</v>
      </c>
      <c r="G120">
        <f>大钊阅览室!D120</f>
        <v>0</v>
      </c>
      <c r="H120">
        <f>动物园!D120</f>
        <v>0</v>
      </c>
      <c r="I120">
        <f>传薪!D120</f>
        <v>0</v>
      </c>
      <c r="J120">
        <f>门厅!D120</f>
        <v>0</v>
      </c>
      <c r="K120">
        <f>运动会!D120</f>
        <v>2</v>
      </c>
      <c r="L120">
        <f>书院课助教!D120</f>
        <v>0</v>
      </c>
      <c r="M120">
        <f>迎新!C120</f>
        <v>0</v>
      </c>
      <c r="N120">
        <f>初夏恣游!C120</f>
        <v>0</v>
      </c>
      <c r="O120">
        <f>健身房!D120</f>
        <v>0</v>
      </c>
      <c r="P120">
        <f>校园开放日!C120</f>
        <v>0</v>
      </c>
    </row>
    <row r="121" spans="1:16">
      <c r="A121" s="8" t="s">
        <v>130</v>
      </c>
      <c r="B121" s="8">
        <v>2300017405</v>
      </c>
      <c r="C121" s="9" t="str">
        <f>第二学期文字!C121</f>
        <v>参加元行力行自行车小分队1学时；参加元行力行未名湖志愿服务3学时；担任初夏恣游志愿者2学时；担任校园开放日志愿者1学时；</v>
      </c>
      <c r="D121">
        <f t="shared" si="1"/>
        <v>7</v>
      </c>
      <c r="E121">
        <f>自行车!D121</f>
        <v>1</v>
      </c>
      <c r="F121">
        <f>未名湖!D121</f>
        <v>3</v>
      </c>
      <c r="G121">
        <f>大钊阅览室!D121</f>
        <v>0</v>
      </c>
      <c r="H121">
        <f>动物园!D121</f>
        <v>0</v>
      </c>
      <c r="I121">
        <f>传薪!D121</f>
        <v>0</v>
      </c>
      <c r="J121">
        <f>门厅!D121</f>
        <v>0</v>
      </c>
      <c r="K121">
        <f>运动会!D121</f>
        <v>0</v>
      </c>
      <c r="L121">
        <f>书院课助教!D121</f>
        <v>0</v>
      </c>
      <c r="M121">
        <f>迎新!C121</f>
        <v>0</v>
      </c>
      <c r="N121">
        <f>初夏恣游!C121</f>
        <v>2</v>
      </c>
      <c r="O121">
        <f>健身房!D121</f>
        <v>0</v>
      </c>
      <c r="P121">
        <f>校园开放日!C121</f>
        <v>1</v>
      </c>
    </row>
    <row r="122" spans="1:16">
      <c r="A122" s="8" t="s">
        <v>131</v>
      </c>
      <c r="B122" s="8">
        <v>2300017751</v>
      </c>
      <c r="C122" s="9" t="str">
        <f>第二学期文字!C122</f>
        <v/>
      </c>
      <c r="D122">
        <f t="shared" si="1"/>
        <v>0</v>
      </c>
      <c r="E122">
        <f>自行车!D122</f>
        <v>0</v>
      </c>
      <c r="F122">
        <f>未名湖!D122</f>
        <v>0</v>
      </c>
      <c r="G122">
        <f>大钊阅览室!D122</f>
        <v>0</v>
      </c>
      <c r="H122">
        <f>动物园!D122</f>
        <v>0</v>
      </c>
      <c r="I122">
        <f>传薪!D122</f>
        <v>0</v>
      </c>
      <c r="J122">
        <f>门厅!D122</f>
        <v>0</v>
      </c>
      <c r="K122">
        <f>运动会!D122</f>
        <v>0</v>
      </c>
      <c r="L122">
        <f>书院课助教!D122</f>
        <v>0</v>
      </c>
      <c r="M122">
        <f>迎新!C122</f>
        <v>0</v>
      </c>
      <c r="N122">
        <f>初夏恣游!C122</f>
        <v>0</v>
      </c>
      <c r="O122">
        <f>健身房!D122</f>
        <v>0</v>
      </c>
      <c r="P122">
        <f>校园开放日!C122</f>
        <v>0</v>
      </c>
    </row>
    <row r="123" spans="1:16">
      <c r="A123" s="8" t="s">
        <v>132</v>
      </c>
      <c r="B123" s="8">
        <v>2300017410</v>
      </c>
      <c r="C123" s="9" t="str">
        <f>第二学期文字!C123</f>
        <v/>
      </c>
      <c r="D123">
        <f t="shared" si="1"/>
        <v>0</v>
      </c>
      <c r="E123">
        <f>自行车!D123</f>
        <v>0</v>
      </c>
      <c r="F123">
        <f>未名湖!D123</f>
        <v>0</v>
      </c>
      <c r="G123">
        <f>大钊阅览室!D123</f>
        <v>0</v>
      </c>
      <c r="H123">
        <f>动物园!D123</f>
        <v>0</v>
      </c>
      <c r="I123">
        <f>传薪!D123</f>
        <v>0</v>
      </c>
      <c r="J123">
        <f>门厅!D123</f>
        <v>0</v>
      </c>
      <c r="K123">
        <f>运动会!D123</f>
        <v>0</v>
      </c>
      <c r="L123">
        <f>书院课助教!D123</f>
        <v>0</v>
      </c>
      <c r="M123">
        <f>迎新!C123</f>
        <v>0</v>
      </c>
      <c r="N123">
        <f>初夏恣游!C123</f>
        <v>0</v>
      </c>
      <c r="O123">
        <f>健身房!D123</f>
        <v>0</v>
      </c>
      <c r="P123">
        <f>校园开放日!C123</f>
        <v>0</v>
      </c>
    </row>
    <row r="124" spans="1:16">
      <c r="A124" s="8" t="s">
        <v>133</v>
      </c>
      <c r="B124" s="8">
        <v>2200017760</v>
      </c>
      <c r="C124" s="9" t="str">
        <f>第二学期文字!C124</f>
        <v>参加元行力行自行车小分队11.5学时；参加元行力行未名湖志愿服务6学时；担任迎新志愿者4学时；担任初夏恣游志愿者2学时；</v>
      </c>
      <c r="D124">
        <f t="shared" si="1"/>
        <v>23.5</v>
      </c>
      <c r="E124">
        <f>自行车!D124</f>
        <v>11.5</v>
      </c>
      <c r="F124">
        <f>未名湖!D124</f>
        <v>6</v>
      </c>
      <c r="G124">
        <f>大钊阅览室!D124</f>
        <v>0</v>
      </c>
      <c r="H124">
        <f>动物园!D124</f>
        <v>0</v>
      </c>
      <c r="I124">
        <f>传薪!D124</f>
        <v>0</v>
      </c>
      <c r="J124">
        <f>门厅!D124</f>
        <v>0</v>
      </c>
      <c r="K124">
        <f>运动会!D124</f>
        <v>0</v>
      </c>
      <c r="L124">
        <f>书院课助教!D124</f>
        <v>0</v>
      </c>
      <c r="M124">
        <f>迎新!C124</f>
        <v>4</v>
      </c>
      <c r="N124">
        <f>初夏恣游!C124</f>
        <v>2</v>
      </c>
      <c r="O124">
        <f>健身房!D124</f>
        <v>0</v>
      </c>
      <c r="P124">
        <f>校园开放日!C124</f>
        <v>0</v>
      </c>
    </row>
    <row r="125" spans="1:16">
      <c r="A125" s="8" t="s">
        <v>134</v>
      </c>
      <c r="B125" s="8">
        <v>2300017811</v>
      </c>
      <c r="C125" s="9" t="str">
        <f>第二学期文字!C125</f>
        <v/>
      </c>
      <c r="D125">
        <f t="shared" si="1"/>
        <v>0</v>
      </c>
      <c r="E125">
        <f>自行车!D125</f>
        <v>0</v>
      </c>
      <c r="F125">
        <f>未名湖!D125</f>
        <v>0</v>
      </c>
      <c r="G125">
        <f>大钊阅览室!D125</f>
        <v>0</v>
      </c>
      <c r="H125">
        <f>动物园!D125</f>
        <v>0</v>
      </c>
      <c r="I125">
        <f>传薪!D125</f>
        <v>0</v>
      </c>
      <c r="J125">
        <f>门厅!D125</f>
        <v>0</v>
      </c>
      <c r="K125">
        <f>运动会!D125</f>
        <v>0</v>
      </c>
      <c r="L125">
        <f>书院课助教!D125</f>
        <v>0</v>
      </c>
      <c r="M125">
        <f>迎新!C125</f>
        <v>0</v>
      </c>
      <c r="N125">
        <f>初夏恣游!C125</f>
        <v>0</v>
      </c>
      <c r="O125">
        <f>健身房!D125</f>
        <v>0</v>
      </c>
      <c r="P125">
        <f>校园开放日!C125</f>
        <v>0</v>
      </c>
    </row>
    <row r="126" spans="1:16">
      <c r="A126" s="8" t="s">
        <v>135</v>
      </c>
      <c r="B126" s="8">
        <v>2300017448</v>
      </c>
      <c r="C126" s="9" t="str">
        <f>第二学期文字!C126</f>
        <v>参加元行力行自行车小分队6学时；参加35楼门厅管理志愿服务3.5学时；</v>
      </c>
      <c r="D126">
        <f t="shared" si="1"/>
        <v>9.5</v>
      </c>
      <c r="E126">
        <f>自行车!D126</f>
        <v>6</v>
      </c>
      <c r="F126">
        <f>未名湖!D126</f>
        <v>0</v>
      </c>
      <c r="G126">
        <f>大钊阅览室!D126</f>
        <v>0</v>
      </c>
      <c r="H126">
        <f>动物园!D126</f>
        <v>0</v>
      </c>
      <c r="I126">
        <f>传薪!D126</f>
        <v>0</v>
      </c>
      <c r="J126">
        <f>门厅!D126</f>
        <v>3.5</v>
      </c>
      <c r="K126">
        <f>运动会!D126</f>
        <v>0</v>
      </c>
      <c r="L126">
        <f>书院课助教!D126</f>
        <v>0</v>
      </c>
      <c r="M126">
        <f>迎新!C126</f>
        <v>0</v>
      </c>
      <c r="N126">
        <f>初夏恣游!C126</f>
        <v>0</v>
      </c>
      <c r="O126">
        <f>健身房!D126</f>
        <v>0</v>
      </c>
      <c r="P126">
        <f>校园开放日!C126</f>
        <v>0</v>
      </c>
    </row>
    <row r="127" spans="1:16">
      <c r="A127" s="8" t="s">
        <v>136</v>
      </c>
      <c r="B127" s="8">
        <v>2300017794</v>
      </c>
      <c r="C127" s="9" t="str">
        <f>第二学期文字!C127</f>
        <v>参加北京动物园志愿服务4学时；参加35楼门厅管理志愿服务0.5学时；</v>
      </c>
      <c r="D127">
        <f t="shared" si="1"/>
        <v>4.5</v>
      </c>
      <c r="E127">
        <f>自行车!D127</f>
        <v>0</v>
      </c>
      <c r="F127">
        <f>未名湖!D127</f>
        <v>0</v>
      </c>
      <c r="G127">
        <f>大钊阅览室!D127</f>
        <v>0</v>
      </c>
      <c r="H127">
        <f>动物园!D127</f>
        <v>4</v>
      </c>
      <c r="I127">
        <f>传薪!D127</f>
        <v>0</v>
      </c>
      <c r="J127">
        <f>门厅!D127</f>
        <v>0.5</v>
      </c>
      <c r="K127">
        <f>运动会!D127</f>
        <v>0</v>
      </c>
      <c r="L127">
        <f>书院课助教!D127</f>
        <v>0</v>
      </c>
      <c r="M127">
        <f>迎新!C127</f>
        <v>0</v>
      </c>
      <c r="N127">
        <f>初夏恣游!C127</f>
        <v>0</v>
      </c>
      <c r="O127">
        <f>健身房!D127</f>
        <v>0</v>
      </c>
      <c r="P127">
        <f>校园开放日!C127</f>
        <v>0</v>
      </c>
    </row>
    <row r="128" spans="1:16">
      <c r="A128" s="8" t="s">
        <v>137</v>
      </c>
      <c r="B128" s="8">
        <v>2100017703</v>
      </c>
      <c r="C128" s="9" t="str">
        <f>第二学期文字!C128</f>
        <v/>
      </c>
      <c r="D128">
        <f t="shared" si="1"/>
        <v>0</v>
      </c>
      <c r="E128">
        <f>自行车!D128</f>
        <v>0</v>
      </c>
      <c r="F128">
        <f>未名湖!D128</f>
        <v>0</v>
      </c>
      <c r="G128">
        <f>大钊阅览室!D128</f>
        <v>0</v>
      </c>
      <c r="H128">
        <f>动物园!D128</f>
        <v>0</v>
      </c>
      <c r="I128">
        <f>传薪!D128</f>
        <v>0</v>
      </c>
      <c r="J128">
        <f>门厅!D128</f>
        <v>0</v>
      </c>
      <c r="K128">
        <f>运动会!D128</f>
        <v>0</v>
      </c>
      <c r="L128">
        <f>书院课助教!D128</f>
        <v>0</v>
      </c>
      <c r="M128">
        <f>迎新!C128</f>
        <v>0</v>
      </c>
      <c r="N128">
        <f>初夏恣游!C128</f>
        <v>0</v>
      </c>
      <c r="O128">
        <f>健身房!D128</f>
        <v>0</v>
      </c>
      <c r="P128">
        <f>校园开放日!C128</f>
        <v>0</v>
      </c>
    </row>
    <row r="129" spans="1:16">
      <c r="A129" s="8" t="s">
        <v>138</v>
      </c>
      <c r="B129" s="8">
        <v>2300017471</v>
      </c>
      <c r="C129" s="9" t="str">
        <f>第二学期文字!C129</f>
        <v>参加北京动物园志愿服务4学时；</v>
      </c>
      <c r="D129">
        <f t="shared" si="1"/>
        <v>4</v>
      </c>
      <c r="E129">
        <f>自行车!D129</f>
        <v>0</v>
      </c>
      <c r="F129">
        <f>未名湖!D129</f>
        <v>0</v>
      </c>
      <c r="G129">
        <f>大钊阅览室!D129</f>
        <v>0</v>
      </c>
      <c r="H129">
        <f>动物园!D129</f>
        <v>4</v>
      </c>
      <c r="I129">
        <f>传薪!D129</f>
        <v>0</v>
      </c>
      <c r="J129">
        <f>门厅!D129</f>
        <v>0</v>
      </c>
      <c r="K129">
        <f>运动会!D129</f>
        <v>0</v>
      </c>
      <c r="L129">
        <f>书院课助教!D129</f>
        <v>0</v>
      </c>
      <c r="M129">
        <f>迎新!C129</f>
        <v>0</v>
      </c>
      <c r="N129">
        <f>初夏恣游!C129</f>
        <v>0</v>
      </c>
      <c r="O129">
        <f>健身房!D129</f>
        <v>0</v>
      </c>
      <c r="P129">
        <f>校园开放日!C129</f>
        <v>0</v>
      </c>
    </row>
    <row r="130" spans="1:16">
      <c r="A130" s="8" t="s">
        <v>139</v>
      </c>
      <c r="B130" s="8">
        <v>2300017467</v>
      </c>
      <c r="C130" s="9" t="str">
        <f>第二学期文字!C130</f>
        <v>参加元行力行未名湖志愿服务1.5学时；担任迎新志愿者5.25学时；担任初夏恣游志愿者2学时；</v>
      </c>
      <c r="D130">
        <f t="shared" ref="D130:D193" si="2">SUM(E130:R130)</f>
        <v>8.75</v>
      </c>
      <c r="E130">
        <f>自行车!D130</f>
        <v>0</v>
      </c>
      <c r="F130">
        <f>未名湖!D130</f>
        <v>1.5</v>
      </c>
      <c r="G130">
        <f>大钊阅览室!D130</f>
        <v>0</v>
      </c>
      <c r="H130">
        <f>动物园!D130</f>
        <v>0</v>
      </c>
      <c r="I130">
        <f>传薪!D130</f>
        <v>0</v>
      </c>
      <c r="J130">
        <f>门厅!D130</f>
        <v>0</v>
      </c>
      <c r="K130">
        <f>运动会!D130</f>
        <v>0</v>
      </c>
      <c r="L130">
        <f>书院课助教!D130</f>
        <v>0</v>
      </c>
      <c r="M130">
        <f>迎新!C130</f>
        <v>5.25</v>
      </c>
      <c r="N130">
        <f>初夏恣游!C130</f>
        <v>2</v>
      </c>
      <c r="O130">
        <f>健身房!D130</f>
        <v>0</v>
      </c>
      <c r="P130">
        <f>校园开放日!C130</f>
        <v>0</v>
      </c>
    </row>
    <row r="131" spans="1:16">
      <c r="A131" s="8" t="s">
        <v>140</v>
      </c>
      <c r="B131" s="8">
        <v>2300017780</v>
      </c>
      <c r="C131" s="9" t="str">
        <f>第二学期文字!C131</f>
        <v>担任迎新志愿者2学时；</v>
      </c>
      <c r="D131">
        <f t="shared" si="2"/>
        <v>2</v>
      </c>
      <c r="E131">
        <f>自行车!D131</f>
        <v>0</v>
      </c>
      <c r="F131">
        <f>未名湖!D131</f>
        <v>0</v>
      </c>
      <c r="G131">
        <f>大钊阅览室!D131</f>
        <v>0</v>
      </c>
      <c r="H131">
        <f>动物园!D131</f>
        <v>0</v>
      </c>
      <c r="I131">
        <f>传薪!D131</f>
        <v>0</v>
      </c>
      <c r="J131">
        <f>门厅!D131</f>
        <v>0</v>
      </c>
      <c r="K131">
        <f>运动会!D131</f>
        <v>0</v>
      </c>
      <c r="L131">
        <f>书院课助教!D131</f>
        <v>0</v>
      </c>
      <c r="M131">
        <f>迎新!C131</f>
        <v>2</v>
      </c>
      <c r="N131">
        <f>初夏恣游!C131</f>
        <v>0</v>
      </c>
      <c r="O131">
        <f>健身房!D131</f>
        <v>0</v>
      </c>
      <c r="P131">
        <f>校园开放日!C131</f>
        <v>0</v>
      </c>
    </row>
    <row r="132" spans="1:16">
      <c r="A132" s="8" t="s">
        <v>141</v>
      </c>
      <c r="B132" s="8">
        <v>2300017461</v>
      </c>
      <c r="C132" s="9" t="str">
        <f>第二学期文字!C132</f>
        <v>参加元行力行未名湖志愿服务1.5学时；</v>
      </c>
      <c r="D132">
        <f t="shared" si="2"/>
        <v>1.5</v>
      </c>
      <c r="E132">
        <f>自行车!D132</f>
        <v>0</v>
      </c>
      <c r="F132">
        <f>未名湖!D132</f>
        <v>1.5</v>
      </c>
      <c r="G132">
        <f>大钊阅览室!D132</f>
        <v>0</v>
      </c>
      <c r="H132">
        <f>动物园!D132</f>
        <v>0</v>
      </c>
      <c r="I132">
        <f>传薪!D132</f>
        <v>0</v>
      </c>
      <c r="J132">
        <f>门厅!D132</f>
        <v>0</v>
      </c>
      <c r="K132">
        <f>运动会!D132</f>
        <v>0</v>
      </c>
      <c r="L132">
        <f>书院课助教!D132</f>
        <v>0</v>
      </c>
      <c r="M132">
        <f>迎新!C132</f>
        <v>0</v>
      </c>
      <c r="N132">
        <f>初夏恣游!C132</f>
        <v>0</v>
      </c>
      <c r="O132">
        <f>健身房!D132</f>
        <v>0</v>
      </c>
      <c r="P132">
        <f>校园开放日!C132</f>
        <v>0</v>
      </c>
    </row>
    <row r="133" spans="1:16">
      <c r="A133" s="8" t="s">
        <v>142</v>
      </c>
      <c r="B133" s="8">
        <v>2300017712</v>
      </c>
      <c r="C133" s="9" t="str">
        <f>第二学期文字!C133</f>
        <v>参加元行力行自行车小分队1学时；参加北京动物园志愿服务3学时；</v>
      </c>
      <c r="D133">
        <f t="shared" si="2"/>
        <v>4</v>
      </c>
      <c r="E133">
        <f>自行车!D133</f>
        <v>1</v>
      </c>
      <c r="F133">
        <f>未名湖!D133</f>
        <v>0</v>
      </c>
      <c r="G133">
        <f>大钊阅览室!D133</f>
        <v>0</v>
      </c>
      <c r="H133">
        <f>动物园!D133</f>
        <v>3</v>
      </c>
      <c r="I133">
        <f>传薪!D133</f>
        <v>0</v>
      </c>
      <c r="J133">
        <f>门厅!D133</f>
        <v>0</v>
      </c>
      <c r="K133">
        <f>运动会!D133</f>
        <v>0</v>
      </c>
      <c r="L133">
        <f>书院课助教!D133</f>
        <v>0</v>
      </c>
      <c r="M133">
        <f>迎新!C133</f>
        <v>0</v>
      </c>
      <c r="N133">
        <f>初夏恣游!C133</f>
        <v>0</v>
      </c>
      <c r="O133">
        <f>健身房!D133</f>
        <v>0</v>
      </c>
      <c r="P133">
        <f>校园开放日!C133</f>
        <v>0</v>
      </c>
    </row>
    <row r="134" spans="1:16">
      <c r="A134" s="8" t="s">
        <v>143</v>
      </c>
      <c r="B134" s="8">
        <v>2300017789</v>
      </c>
      <c r="C134" s="9" t="str">
        <f>第二学期文字!C134</f>
        <v>参加北京动物园志愿服务4学时；参加春季运动会志愿服务2学时；</v>
      </c>
      <c r="D134">
        <f t="shared" si="2"/>
        <v>6</v>
      </c>
      <c r="E134">
        <f>自行车!D134</f>
        <v>0</v>
      </c>
      <c r="F134">
        <f>未名湖!D134</f>
        <v>0</v>
      </c>
      <c r="G134">
        <f>大钊阅览室!D134</f>
        <v>0</v>
      </c>
      <c r="H134">
        <f>动物园!D134</f>
        <v>4</v>
      </c>
      <c r="I134">
        <f>传薪!D134</f>
        <v>0</v>
      </c>
      <c r="J134">
        <f>门厅!D134</f>
        <v>0</v>
      </c>
      <c r="K134">
        <f>运动会!D134</f>
        <v>2</v>
      </c>
      <c r="L134">
        <f>书院课助教!D134</f>
        <v>0</v>
      </c>
      <c r="M134">
        <f>迎新!C134</f>
        <v>0</v>
      </c>
      <c r="N134">
        <f>初夏恣游!C134</f>
        <v>0</v>
      </c>
      <c r="O134">
        <f>健身房!D134</f>
        <v>0</v>
      </c>
      <c r="P134">
        <f>校园开放日!C134</f>
        <v>0</v>
      </c>
    </row>
    <row r="135" spans="1:16">
      <c r="A135" s="8" t="s">
        <v>144</v>
      </c>
      <c r="B135" s="8">
        <v>2200017714</v>
      </c>
      <c r="C135" s="9" t="str">
        <f>第二学期文字!C135</f>
        <v/>
      </c>
      <c r="D135">
        <f t="shared" si="2"/>
        <v>0</v>
      </c>
      <c r="E135">
        <f>自行车!D135</f>
        <v>0</v>
      </c>
      <c r="F135">
        <f>未名湖!D135</f>
        <v>0</v>
      </c>
      <c r="G135">
        <f>大钊阅览室!D135</f>
        <v>0</v>
      </c>
      <c r="H135">
        <f>动物园!D135</f>
        <v>0</v>
      </c>
      <c r="I135">
        <f>传薪!D135</f>
        <v>0</v>
      </c>
      <c r="J135">
        <f>门厅!D135</f>
        <v>0</v>
      </c>
      <c r="K135">
        <f>运动会!D135</f>
        <v>0</v>
      </c>
      <c r="L135">
        <f>书院课助教!D135</f>
        <v>0</v>
      </c>
      <c r="M135">
        <f>迎新!C135</f>
        <v>0</v>
      </c>
      <c r="N135">
        <f>初夏恣游!C135</f>
        <v>0</v>
      </c>
      <c r="O135">
        <f>健身房!D135</f>
        <v>0</v>
      </c>
      <c r="P135">
        <f>校园开放日!C135</f>
        <v>0</v>
      </c>
    </row>
    <row r="136" spans="1:16">
      <c r="A136" s="8" t="s">
        <v>145</v>
      </c>
      <c r="B136" s="8">
        <v>2300017810</v>
      </c>
      <c r="C136" s="9" t="str">
        <f>第二学期文字!C136</f>
        <v>参加元行力行未名湖志愿服务1.5学时；参加35楼门厅管理志愿服务0.5学时；</v>
      </c>
      <c r="D136">
        <f t="shared" si="2"/>
        <v>2</v>
      </c>
      <c r="E136">
        <f>自行车!D136</f>
        <v>0</v>
      </c>
      <c r="F136">
        <f>未名湖!D136</f>
        <v>1.5</v>
      </c>
      <c r="G136">
        <f>大钊阅览室!D136</f>
        <v>0</v>
      </c>
      <c r="H136">
        <f>动物园!D136</f>
        <v>0</v>
      </c>
      <c r="I136">
        <f>传薪!D136</f>
        <v>0</v>
      </c>
      <c r="J136">
        <f>门厅!D136</f>
        <v>0.5</v>
      </c>
      <c r="K136">
        <f>运动会!D136</f>
        <v>0</v>
      </c>
      <c r="L136">
        <f>书院课助教!D136</f>
        <v>0</v>
      </c>
      <c r="M136">
        <f>迎新!C136</f>
        <v>0</v>
      </c>
      <c r="N136">
        <f>初夏恣游!C136</f>
        <v>0</v>
      </c>
      <c r="O136">
        <f>健身房!D136</f>
        <v>0</v>
      </c>
      <c r="P136">
        <f>校园开放日!C136</f>
        <v>0</v>
      </c>
    </row>
    <row r="137" spans="1:16">
      <c r="A137" s="8" t="s">
        <v>146</v>
      </c>
      <c r="B137" s="8">
        <v>2300017806</v>
      </c>
      <c r="C137" s="9" t="str">
        <f>第二学期文字!C137</f>
        <v>参加北京动物园志愿服务4学时；</v>
      </c>
      <c r="D137">
        <f t="shared" si="2"/>
        <v>4</v>
      </c>
      <c r="E137">
        <f>自行车!D137</f>
        <v>0</v>
      </c>
      <c r="F137">
        <f>未名湖!D137</f>
        <v>0</v>
      </c>
      <c r="G137">
        <f>大钊阅览室!D137</f>
        <v>0</v>
      </c>
      <c r="H137">
        <f>动物园!D137</f>
        <v>4</v>
      </c>
      <c r="I137">
        <f>传薪!D137</f>
        <v>0</v>
      </c>
      <c r="J137">
        <f>门厅!D137</f>
        <v>0</v>
      </c>
      <c r="K137">
        <f>运动会!D137</f>
        <v>0</v>
      </c>
      <c r="L137">
        <f>书院课助教!D137</f>
        <v>0</v>
      </c>
      <c r="M137">
        <f>迎新!C137</f>
        <v>0</v>
      </c>
      <c r="N137">
        <f>初夏恣游!C137</f>
        <v>0</v>
      </c>
      <c r="O137">
        <f>健身房!D137</f>
        <v>0</v>
      </c>
      <c r="P137">
        <f>校园开放日!C137</f>
        <v>0</v>
      </c>
    </row>
    <row r="138" spans="1:16">
      <c r="A138" s="8" t="s">
        <v>147</v>
      </c>
      <c r="B138" s="8">
        <v>2300017750</v>
      </c>
      <c r="C138" s="9" t="str">
        <f>第二学期文字!C138</f>
        <v>担任迎新志愿者3.5学时；</v>
      </c>
      <c r="D138">
        <f t="shared" si="2"/>
        <v>3.5</v>
      </c>
      <c r="E138">
        <f>自行车!D138</f>
        <v>0</v>
      </c>
      <c r="F138">
        <f>未名湖!D138</f>
        <v>0</v>
      </c>
      <c r="G138">
        <f>大钊阅览室!D138</f>
        <v>0</v>
      </c>
      <c r="H138">
        <f>动物园!D138</f>
        <v>0</v>
      </c>
      <c r="I138">
        <f>传薪!D138</f>
        <v>0</v>
      </c>
      <c r="J138">
        <f>门厅!D138</f>
        <v>0</v>
      </c>
      <c r="K138">
        <f>运动会!D138</f>
        <v>0</v>
      </c>
      <c r="L138">
        <f>书院课助教!D138</f>
        <v>0</v>
      </c>
      <c r="M138">
        <f>迎新!C138</f>
        <v>3.5</v>
      </c>
      <c r="N138">
        <f>初夏恣游!C138</f>
        <v>0</v>
      </c>
      <c r="O138">
        <f>健身房!D138</f>
        <v>0</v>
      </c>
      <c r="P138">
        <f>校园开放日!C138</f>
        <v>0</v>
      </c>
    </row>
    <row r="139" spans="1:16">
      <c r="A139" s="8" t="s">
        <v>148</v>
      </c>
      <c r="B139" s="8">
        <v>2300017777</v>
      </c>
      <c r="C139" s="9" t="str">
        <f>第二学期文字!C139</f>
        <v>参加元行力行未名湖志愿服务1.5学时；参加春季运动会志愿服务4学时；</v>
      </c>
      <c r="D139">
        <f t="shared" si="2"/>
        <v>5.5</v>
      </c>
      <c r="E139">
        <f>自行车!D139</f>
        <v>0</v>
      </c>
      <c r="F139">
        <f>未名湖!D139</f>
        <v>1.5</v>
      </c>
      <c r="G139">
        <f>大钊阅览室!D139</f>
        <v>0</v>
      </c>
      <c r="H139">
        <f>动物园!D139</f>
        <v>0</v>
      </c>
      <c r="I139">
        <f>传薪!D139</f>
        <v>0</v>
      </c>
      <c r="J139">
        <f>门厅!D139</f>
        <v>0</v>
      </c>
      <c r="K139">
        <f>运动会!D139</f>
        <v>4</v>
      </c>
      <c r="L139">
        <f>书院课助教!D139</f>
        <v>0</v>
      </c>
      <c r="M139">
        <f>迎新!C139</f>
        <v>0</v>
      </c>
      <c r="N139">
        <f>初夏恣游!C139</f>
        <v>0</v>
      </c>
      <c r="O139">
        <f>健身房!D139</f>
        <v>0</v>
      </c>
      <c r="P139">
        <f>校园开放日!C139</f>
        <v>0</v>
      </c>
    </row>
    <row r="140" spans="1:16">
      <c r="A140" s="8" t="s">
        <v>149</v>
      </c>
      <c r="B140" s="8">
        <v>2300017798</v>
      </c>
      <c r="C140" s="9" t="str">
        <f>第二学期文字!C140</f>
        <v>参加元行力行自行车小分队3学时；</v>
      </c>
      <c r="D140">
        <f t="shared" si="2"/>
        <v>3</v>
      </c>
      <c r="E140">
        <f>自行车!D140</f>
        <v>3</v>
      </c>
      <c r="F140">
        <f>未名湖!D140</f>
        <v>0</v>
      </c>
      <c r="G140">
        <f>大钊阅览室!D140</f>
        <v>0</v>
      </c>
      <c r="H140">
        <f>动物园!D140</f>
        <v>0</v>
      </c>
      <c r="I140">
        <f>传薪!D140</f>
        <v>0</v>
      </c>
      <c r="J140">
        <f>门厅!D140</f>
        <v>0</v>
      </c>
      <c r="K140">
        <f>运动会!D140</f>
        <v>0</v>
      </c>
      <c r="L140">
        <f>书院课助教!D140</f>
        <v>0</v>
      </c>
      <c r="M140">
        <f>迎新!C140</f>
        <v>0</v>
      </c>
      <c r="N140">
        <f>初夏恣游!C140</f>
        <v>0</v>
      </c>
      <c r="O140">
        <f>健身房!D140</f>
        <v>0</v>
      </c>
      <c r="P140">
        <f>校园开放日!C140</f>
        <v>0</v>
      </c>
    </row>
    <row r="141" spans="1:16">
      <c r="A141" s="8" t="s">
        <v>150</v>
      </c>
      <c r="B141" s="8">
        <v>2300017733</v>
      </c>
      <c r="C141" s="9" t="str">
        <f>第二学期文字!C141</f>
        <v>参加元行力行自行车小分队7.5学时；</v>
      </c>
      <c r="D141">
        <f t="shared" si="2"/>
        <v>7.5</v>
      </c>
      <c r="E141">
        <f>自行车!D141</f>
        <v>7.5</v>
      </c>
      <c r="F141">
        <f>未名湖!D141</f>
        <v>0</v>
      </c>
      <c r="G141">
        <f>大钊阅览室!D141</f>
        <v>0</v>
      </c>
      <c r="H141">
        <f>动物园!D141</f>
        <v>0</v>
      </c>
      <c r="I141">
        <f>传薪!D141</f>
        <v>0</v>
      </c>
      <c r="J141">
        <f>门厅!D141</f>
        <v>0</v>
      </c>
      <c r="K141">
        <f>运动会!D141</f>
        <v>0</v>
      </c>
      <c r="L141">
        <f>书院课助教!D141</f>
        <v>0</v>
      </c>
      <c r="M141">
        <f>迎新!C141</f>
        <v>0</v>
      </c>
      <c r="N141">
        <f>初夏恣游!C141</f>
        <v>0</v>
      </c>
      <c r="O141">
        <f>健身房!D141</f>
        <v>0</v>
      </c>
      <c r="P141">
        <f>校园开放日!C141</f>
        <v>0</v>
      </c>
    </row>
    <row r="142" spans="1:16">
      <c r="A142" s="8" t="s">
        <v>151</v>
      </c>
      <c r="B142" s="8">
        <v>2300017757</v>
      </c>
      <c r="C142" s="9" t="str">
        <f>第二学期文字!C142</f>
        <v/>
      </c>
      <c r="D142">
        <f t="shared" si="2"/>
        <v>0</v>
      </c>
      <c r="E142">
        <f>自行车!D142</f>
        <v>0</v>
      </c>
      <c r="F142">
        <f>未名湖!D142</f>
        <v>0</v>
      </c>
      <c r="G142">
        <f>大钊阅览室!D142</f>
        <v>0</v>
      </c>
      <c r="H142">
        <f>动物园!D142</f>
        <v>0</v>
      </c>
      <c r="I142">
        <f>传薪!D142</f>
        <v>0</v>
      </c>
      <c r="J142">
        <f>门厅!D142</f>
        <v>0</v>
      </c>
      <c r="K142">
        <f>运动会!D142</f>
        <v>0</v>
      </c>
      <c r="L142">
        <f>书院课助教!D142</f>
        <v>0</v>
      </c>
      <c r="M142">
        <f>迎新!C142</f>
        <v>0</v>
      </c>
      <c r="N142">
        <f>初夏恣游!C142</f>
        <v>0</v>
      </c>
      <c r="O142">
        <f>健身房!D142</f>
        <v>0</v>
      </c>
      <c r="P142">
        <f>校园开放日!C142</f>
        <v>0</v>
      </c>
    </row>
    <row r="143" spans="1:16">
      <c r="A143" s="8" t="s">
        <v>152</v>
      </c>
      <c r="B143" s="8">
        <v>2300017804</v>
      </c>
      <c r="C143" s="9" t="str">
        <f>第二学期文字!C143</f>
        <v>参加春季运动会志愿服务2学时；</v>
      </c>
      <c r="D143">
        <f t="shared" si="2"/>
        <v>2</v>
      </c>
      <c r="E143">
        <f>自行车!D143</f>
        <v>0</v>
      </c>
      <c r="F143">
        <f>未名湖!D143</f>
        <v>0</v>
      </c>
      <c r="G143">
        <f>大钊阅览室!D143</f>
        <v>0</v>
      </c>
      <c r="H143">
        <f>动物园!D143</f>
        <v>0</v>
      </c>
      <c r="I143">
        <f>传薪!D143</f>
        <v>0</v>
      </c>
      <c r="J143">
        <f>门厅!D143</f>
        <v>0</v>
      </c>
      <c r="K143">
        <f>运动会!D143</f>
        <v>2</v>
      </c>
      <c r="L143">
        <f>书院课助教!D143</f>
        <v>0</v>
      </c>
      <c r="M143">
        <f>迎新!C143</f>
        <v>0</v>
      </c>
      <c r="N143">
        <f>初夏恣游!C143</f>
        <v>0</v>
      </c>
      <c r="O143">
        <f>健身房!D143</f>
        <v>0</v>
      </c>
      <c r="P143">
        <f>校园开放日!C143</f>
        <v>0</v>
      </c>
    </row>
    <row r="144" spans="1:16">
      <c r="A144" s="8" t="s">
        <v>153</v>
      </c>
      <c r="B144" s="8">
        <v>2300017446</v>
      </c>
      <c r="C144" s="9" t="str">
        <f>第二学期文字!C144</f>
        <v>参加春季运动会志愿服务4学时；担任迎新志愿者2学时；</v>
      </c>
      <c r="D144">
        <f t="shared" si="2"/>
        <v>6</v>
      </c>
      <c r="E144">
        <f>自行车!D144</f>
        <v>0</v>
      </c>
      <c r="F144">
        <f>未名湖!D144</f>
        <v>0</v>
      </c>
      <c r="G144">
        <f>大钊阅览室!D144</f>
        <v>0</v>
      </c>
      <c r="H144">
        <f>动物园!D144</f>
        <v>0</v>
      </c>
      <c r="I144">
        <f>传薪!D144</f>
        <v>0</v>
      </c>
      <c r="J144">
        <f>门厅!D144</f>
        <v>0</v>
      </c>
      <c r="K144">
        <f>运动会!D144</f>
        <v>4</v>
      </c>
      <c r="L144">
        <f>书院课助教!D144</f>
        <v>0</v>
      </c>
      <c r="M144">
        <f>迎新!C144</f>
        <v>2</v>
      </c>
      <c r="N144">
        <f>初夏恣游!C144</f>
        <v>0</v>
      </c>
      <c r="O144">
        <f>健身房!D144</f>
        <v>0</v>
      </c>
      <c r="P144">
        <f>校园开放日!C144</f>
        <v>0</v>
      </c>
    </row>
    <row r="145" spans="1:16">
      <c r="A145" s="8" t="s">
        <v>154</v>
      </c>
      <c r="B145" s="8">
        <v>2300017826</v>
      </c>
      <c r="C145" s="9" t="str">
        <f>第二学期文字!C145</f>
        <v>参加元行力行自行车小分队4.5学时；参加大钊阅览室志愿服务8学时；</v>
      </c>
      <c r="D145">
        <f t="shared" si="2"/>
        <v>12.5</v>
      </c>
      <c r="E145">
        <f>自行车!D145</f>
        <v>4.5</v>
      </c>
      <c r="F145">
        <f>未名湖!D145</f>
        <v>0</v>
      </c>
      <c r="G145">
        <f>大钊阅览室!D145</f>
        <v>8</v>
      </c>
      <c r="H145">
        <f>动物园!D145</f>
        <v>0</v>
      </c>
      <c r="I145">
        <f>传薪!D145</f>
        <v>0</v>
      </c>
      <c r="J145">
        <f>门厅!D145</f>
        <v>0</v>
      </c>
      <c r="K145">
        <f>运动会!D145</f>
        <v>0</v>
      </c>
      <c r="L145">
        <f>书院课助教!D145</f>
        <v>0</v>
      </c>
      <c r="M145">
        <f>迎新!C145</f>
        <v>0</v>
      </c>
      <c r="N145">
        <f>初夏恣游!C145</f>
        <v>0</v>
      </c>
      <c r="O145">
        <f>健身房!D145</f>
        <v>0</v>
      </c>
      <c r="P145">
        <f>校园开放日!C145</f>
        <v>0</v>
      </c>
    </row>
    <row r="146" spans="1:16">
      <c r="A146" s="8" t="s">
        <v>155</v>
      </c>
      <c r="B146" s="8">
        <v>2300017742</v>
      </c>
      <c r="C146" s="9" t="str">
        <f>第二学期文字!C146</f>
        <v>参加元行力行自行车小分队7.5学时；参加春季运动会志愿服务2学时；担任校园开放日志愿者1学时；</v>
      </c>
      <c r="D146">
        <f t="shared" si="2"/>
        <v>10.5</v>
      </c>
      <c r="E146">
        <f>自行车!D146</f>
        <v>7.5</v>
      </c>
      <c r="F146">
        <f>未名湖!D146</f>
        <v>0</v>
      </c>
      <c r="G146">
        <f>大钊阅览室!D146</f>
        <v>0</v>
      </c>
      <c r="H146">
        <f>动物园!D146</f>
        <v>0</v>
      </c>
      <c r="I146">
        <f>传薪!D146</f>
        <v>0</v>
      </c>
      <c r="J146">
        <f>门厅!D146</f>
        <v>0</v>
      </c>
      <c r="K146">
        <f>运动会!D146</f>
        <v>2</v>
      </c>
      <c r="L146">
        <f>书院课助教!D146</f>
        <v>0</v>
      </c>
      <c r="M146">
        <f>迎新!C146</f>
        <v>0</v>
      </c>
      <c r="N146">
        <f>初夏恣游!C146</f>
        <v>0</v>
      </c>
      <c r="O146">
        <f>健身房!D146</f>
        <v>0</v>
      </c>
      <c r="P146">
        <f>校园开放日!C146</f>
        <v>1</v>
      </c>
    </row>
    <row r="147" spans="1:16">
      <c r="A147" s="8" t="s">
        <v>156</v>
      </c>
      <c r="B147" s="8">
        <v>2300017472</v>
      </c>
      <c r="C147" s="9" t="str">
        <f>第二学期文字!C147</f>
        <v>担任校园开放日志愿者1学时；</v>
      </c>
      <c r="D147">
        <f t="shared" si="2"/>
        <v>1</v>
      </c>
      <c r="E147">
        <f>自行车!D147</f>
        <v>0</v>
      </c>
      <c r="F147">
        <f>未名湖!D147</f>
        <v>0</v>
      </c>
      <c r="G147">
        <f>大钊阅览室!D147</f>
        <v>0</v>
      </c>
      <c r="H147">
        <f>动物园!D147</f>
        <v>0</v>
      </c>
      <c r="I147">
        <f>传薪!D147</f>
        <v>0</v>
      </c>
      <c r="J147">
        <f>门厅!D147</f>
        <v>0</v>
      </c>
      <c r="K147">
        <f>运动会!D147</f>
        <v>0</v>
      </c>
      <c r="L147">
        <f>书院课助教!D147</f>
        <v>0</v>
      </c>
      <c r="M147">
        <f>迎新!C147</f>
        <v>0</v>
      </c>
      <c r="N147">
        <f>初夏恣游!C147</f>
        <v>0</v>
      </c>
      <c r="O147">
        <f>健身房!D147</f>
        <v>0</v>
      </c>
      <c r="P147">
        <f>校园开放日!C147</f>
        <v>1</v>
      </c>
    </row>
    <row r="148" spans="1:16">
      <c r="A148" s="8" t="s">
        <v>157</v>
      </c>
      <c r="B148" s="8">
        <v>2300017795</v>
      </c>
      <c r="C148" s="9" t="str">
        <f>第二学期文字!C148</f>
        <v>参加元行力行自行车小分队5学时；参加元行力行未名湖志愿服务4.5学时；参加北京动物园志愿服务4学时；</v>
      </c>
      <c r="D148">
        <f t="shared" si="2"/>
        <v>13.5</v>
      </c>
      <c r="E148">
        <f>自行车!D148</f>
        <v>5</v>
      </c>
      <c r="F148">
        <f>未名湖!D148</f>
        <v>4.5</v>
      </c>
      <c r="G148">
        <f>大钊阅览室!D148</f>
        <v>0</v>
      </c>
      <c r="H148">
        <f>动物园!D148</f>
        <v>4</v>
      </c>
      <c r="I148">
        <f>传薪!D148</f>
        <v>0</v>
      </c>
      <c r="J148">
        <f>门厅!D148</f>
        <v>0</v>
      </c>
      <c r="K148">
        <f>运动会!D148</f>
        <v>0</v>
      </c>
      <c r="L148">
        <f>书院课助教!D148</f>
        <v>0</v>
      </c>
      <c r="M148">
        <f>迎新!C148</f>
        <v>0</v>
      </c>
      <c r="N148">
        <f>初夏恣游!C148</f>
        <v>0</v>
      </c>
      <c r="O148">
        <f>健身房!D148</f>
        <v>0</v>
      </c>
      <c r="P148">
        <f>校园开放日!C148</f>
        <v>0</v>
      </c>
    </row>
    <row r="149" spans="1:16">
      <c r="A149" s="8" t="s">
        <v>158</v>
      </c>
      <c r="B149" s="8">
        <v>2300017802</v>
      </c>
      <c r="C149" s="9" t="str">
        <f>第二学期文字!C149</f>
        <v>参加北京动物园志愿服务5学时；</v>
      </c>
      <c r="D149">
        <f t="shared" si="2"/>
        <v>5</v>
      </c>
      <c r="E149">
        <f>自行车!D149</f>
        <v>0</v>
      </c>
      <c r="F149">
        <f>未名湖!D149</f>
        <v>0</v>
      </c>
      <c r="G149">
        <f>大钊阅览室!D149</f>
        <v>0</v>
      </c>
      <c r="H149">
        <f>动物园!D149</f>
        <v>5</v>
      </c>
      <c r="I149">
        <f>传薪!D149</f>
        <v>0</v>
      </c>
      <c r="J149">
        <f>门厅!D149</f>
        <v>0</v>
      </c>
      <c r="K149">
        <f>运动会!D149</f>
        <v>0</v>
      </c>
      <c r="L149">
        <f>书院课助教!D149</f>
        <v>0</v>
      </c>
      <c r="M149">
        <f>迎新!C149</f>
        <v>0</v>
      </c>
      <c r="N149">
        <f>初夏恣游!C149</f>
        <v>0</v>
      </c>
      <c r="O149">
        <f>健身房!D149</f>
        <v>0</v>
      </c>
      <c r="P149">
        <f>校园开放日!C149</f>
        <v>0</v>
      </c>
    </row>
    <row r="150" spans="1:16">
      <c r="A150" s="8" t="s">
        <v>159</v>
      </c>
      <c r="B150" s="8">
        <v>2300017791</v>
      </c>
      <c r="C150" s="9" t="str">
        <f>第二学期文字!C150</f>
        <v>参加元行力行未名湖志愿服务3学时；参加北京动物园志愿服务4学时；</v>
      </c>
      <c r="D150">
        <f t="shared" si="2"/>
        <v>7</v>
      </c>
      <c r="E150">
        <f>自行车!D150</f>
        <v>0</v>
      </c>
      <c r="F150">
        <f>未名湖!D150</f>
        <v>3</v>
      </c>
      <c r="G150">
        <f>大钊阅览室!D150</f>
        <v>0</v>
      </c>
      <c r="H150">
        <f>动物园!D150</f>
        <v>4</v>
      </c>
      <c r="I150">
        <f>传薪!D150</f>
        <v>0</v>
      </c>
      <c r="J150">
        <f>门厅!D150</f>
        <v>0</v>
      </c>
      <c r="K150">
        <f>运动会!D150</f>
        <v>0</v>
      </c>
      <c r="L150">
        <f>书院课助教!D150</f>
        <v>0</v>
      </c>
      <c r="M150">
        <f>迎新!C150</f>
        <v>0</v>
      </c>
      <c r="N150">
        <f>初夏恣游!C150</f>
        <v>0</v>
      </c>
      <c r="O150">
        <f>健身房!D150</f>
        <v>0</v>
      </c>
      <c r="P150">
        <f>校园开放日!C150</f>
        <v>0</v>
      </c>
    </row>
    <row r="151" spans="1:16">
      <c r="A151" s="8" t="s">
        <v>160</v>
      </c>
      <c r="B151" s="8">
        <v>2300017477</v>
      </c>
      <c r="C151" s="9" t="str">
        <f>第二学期文字!C151</f>
        <v/>
      </c>
      <c r="D151">
        <f t="shared" si="2"/>
        <v>0</v>
      </c>
      <c r="E151">
        <f>自行车!D151</f>
        <v>0</v>
      </c>
      <c r="F151">
        <f>未名湖!D151</f>
        <v>0</v>
      </c>
      <c r="G151">
        <f>大钊阅览室!D151</f>
        <v>0</v>
      </c>
      <c r="H151">
        <f>动物园!D151</f>
        <v>0</v>
      </c>
      <c r="I151">
        <f>传薪!D151</f>
        <v>0</v>
      </c>
      <c r="J151">
        <f>门厅!D151</f>
        <v>0</v>
      </c>
      <c r="K151">
        <f>运动会!D151</f>
        <v>0</v>
      </c>
      <c r="L151">
        <f>书院课助教!D151</f>
        <v>0</v>
      </c>
      <c r="M151">
        <f>迎新!C151</f>
        <v>0</v>
      </c>
      <c r="N151">
        <f>初夏恣游!C151</f>
        <v>0</v>
      </c>
      <c r="O151">
        <f>健身房!D151</f>
        <v>0</v>
      </c>
      <c r="P151">
        <f>校园开放日!C151</f>
        <v>0</v>
      </c>
    </row>
    <row r="152" spans="1:16">
      <c r="A152" s="8" t="s">
        <v>161</v>
      </c>
      <c r="B152" s="8">
        <v>2300017815</v>
      </c>
      <c r="C152" s="9" t="str">
        <f>第二学期文字!C152</f>
        <v/>
      </c>
      <c r="D152">
        <f t="shared" si="2"/>
        <v>0</v>
      </c>
      <c r="E152">
        <f>自行车!D152</f>
        <v>0</v>
      </c>
      <c r="F152">
        <f>未名湖!D152</f>
        <v>0</v>
      </c>
      <c r="G152">
        <f>大钊阅览室!D152</f>
        <v>0</v>
      </c>
      <c r="H152">
        <f>动物园!D152</f>
        <v>0</v>
      </c>
      <c r="I152">
        <f>传薪!D152</f>
        <v>0</v>
      </c>
      <c r="J152">
        <f>门厅!D152</f>
        <v>0</v>
      </c>
      <c r="K152">
        <f>运动会!D152</f>
        <v>0</v>
      </c>
      <c r="L152">
        <f>书院课助教!D152</f>
        <v>0</v>
      </c>
      <c r="M152">
        <f>迎新!C152</f>
        <v>0</v>
      </c>
      <c r="N152">
        <f>初夏恣游!C152</f>
        <v>0</v>
      </c>
      <c r="O152">
        <f>健身房!D152</f>
        <v>0</v>
      </c>
      <c r="P152">
        <f>校园开放日!C152</f>
        <v>0</v>
      </c>
    </row>
    <row r="153" spans="1:16">
      <c r="A153" s="8" t="s">
        <v>162</v>
      </c>
      <c r="B153" s="8">
        <v>2300017787</v>
      </c>
      <c r="C153" s="9" t="str">
        <f>第二学期文字!C153</f>
        <v>参加元行力行自行车小分队4学时；参加元行力行未名湖志愿服务3学时；参加北京动物园志愿服务4学时；参加35楼门厅管理志愿服务1.5学时；</v>
      </c>
      <c r="D153">
        <f t="shared" si="2"/>
        <v>12.5</v>
      </c>
      <c r="E153">
        <f>自行车!D153</f>
        <v>4</v>
      </c>
      <c r="F153">
        <f>未名湖!D153</f>
        <v>3</v>
      </c>
      <c r="G153">
        <f>大钊阅览室!D153</f>
        <v>0</v>
      </c>
      <c r="H153">
        <f>动物园!D153</f>
        <v>4</v>
      </c>
      <c r="I153">
        <f>传薪!D153</f>
        <v>0</v>
      </c>
      <c r="J153">
        <f>门厅!D153</f>
        <v>1.5</v>
      </c>
      <c r="K153">
        <f>运动会!D153</f>
        <v>0</v>
      </c>
      <c r="L153">
        <f>书院课助教!D153</f>
        <v>0</v>
      </c>
      <c r="M153">
        <f>迎新!C153</f>
        <v>0</v>
      </c>
      <c r="N153">
        <f>初夏恣游!C153</f>
        <v>0</v>
      </c>
      <c r="O153">
        <f>健身房!D153</f>
        <v>0</v>
      </c>
      <c r="P153">
        <f>校园开放日!C153</f>
        <v>0</v>
      </c>
    </row>
    <row r="154" spans="1:16">
      <c r="A154" s="8" t="s">
        <v>163</v>
      </c>
      <c r="B154" s="8">
        <v>2300017827</v>
      </c>
      <c r="C154" s="9" t="str">
        <f>第二学期文字!C154</f>
        <v/>
      </c>
      <c r="D154">
        <f t="shared" si="2"/>
        <v>0</v>
      </c>
      <c r="E154">
        <f>自行车!D154</f>
        <v>0</v>
      </c>
      <c r="F154">
        <f>未名湖!D154</f>
        <v>0</v>
      </c>
      <c r="G154">
        <f>大钊阅览室!D154</f>
        <v>0</v>
      </c>
      <c r="H154">
        <f>动物园!D154</f>
        <v>0</v>
      </c>
      <c r="I154">
        <f>传薪!D154</f>
        <v>0</v>
      </c>
      <c r="J154">
        <f>门厅!D154</f>
        <v>0</v>
      </c>
      <c r="K154">
        <f>运动会!D154</f>
        <v>0</v>
      </c>
      <c r="L154">
        <f>书院课助教!D154</f>
        <v>0</v>
      </c>
      <c r="M154">
        <f>迎新!C154</f>
        <v>0</v>
      </c>
      <c r="N154">
        <f>初夏恣游!C154</f>
        <v>0</v>
      </c>
      <c r="O154">
        <f>健身房!D154</f>
        <v>0</v>
      </c>
      <c r="P154">
        <f>校园开放日!C154</f>
        <v>0</v>
      </c>
    </row>
    <row r="155" spans="1:16">
      <c r="A155" s="8" t="s">
        <v>164</v>
      </c>
      <c r="B155" s="8">
        <v>2200017467</v>
      </c>
      <c r="C155" s="9" t="str">
        <f>第二学期文字!C155</f>
        <v/>
      </c>
      <c r="D155">
        <f t="shared" si="2"/>
        <v>0</v>
      </c>
      <c r="E155">
        <f>自行车!D155</f>
        <v>0</v>
      </c>
      <c r="F155">
        <f>未名湖!D155</f>
        <v>0</v>
      </c>
      <c r="G155">
        <f>大钊阅览室!D155</f>
        <v>0</v>
      </c>
      <c r="H155">
        <f>动物园!D155</f>
        <v>0</v>
      </c>
      <c r="I155">
        <f>传薪!D155</f>
        <v>0</v>
      </c>
      <c r="J155">
        <f>门厅!D155</f>
        <v>0</v>
      </c>
      <c r="K155">
        <f>运动会!D155</f>
        <v>0</v>
      </c>
      <c r="L155">
        <f>书院课助教!D155</f>
        <v>0</v>
      </c>
      <c r="M155">
        <f>迎新!C155</f>
        <v>0</v>
      </c>
      <c r="N155">
        <f>初夏恣游!C155</f>
        <v>0</v>
      </c>
      <c r="O155">
        <f>健身房!D155</f>
        <v>0</v>
      </c>
      <c r="P155">
        <f>校园开放日!C155</f>
        <v>0</v>
      </c>
    </row>
    <row r="156" spans="1:16">
      <c r="A156" s="8" t="s">
        <v>165</v>
      </c>
      <c r="B156" s="8">
        <v>2300017469</v>
      </c>
      <c r="C156" s="9" t="str">
        <f>第二学期文字!C156</f>
        <v/>
      </c>
      <c r="D156">
        <f t="shared" si="2"/>
        <v>0</v>
      </c>
      <c r="E156">
        <f>自行车!D156</f>
        <v>0</v>
      </c>
      <c r="F156">
        <f>未名湖!D156</f>
        <v>0</v>
      </c>
      <c r="G156">
        <f>大钊阅览室!D156</f>
        <v>0</v>
      </c>
      <c r="H156">
        <f>动物园!D156</f>
        <v>0</v>
      </c>
      <c r="I156">
        <f>传薪!D156</f>
        <v>0</v>
      </c>
      <c r="J156">
        <f>门厅!D156</f>
        <v>0</v>
      </c>
      <c r="K156">
        <f>运动会!D156</f>
        <v>0</v>
      </c>
      <c r="L156">
        <f>书院课助教!D156</f>
        <v>0</v>
      </c>
      <c r="M156">
        <f>迎新!C156</f>
        <v>0</v>
      </c>
      <c r="N156">
        <f>初夏恣游!C156</f>
        <v>0</v>
      </c>
      <c r="O156">
        <f>健身房!D156</f>
        <v>0</v>
      </c>
      <c r="P156">
        <f>校园开放日!C156</f>
        <v>0</v>
      </c>
    </row>
    <row r="157" spans="1:16">
      <c r="A157" s="8" t="s">
        <v>166</v>
      </c>
      <c r="B157" s="8">
        <v>2300017844</v>
      </c>
      <c r="C157" s="9" t="str">
        <f>第二学期文字!C157</f>
        <v>参加北京动物园志愿服务4学时；担任迎新志愿者6学时；</v>
      </c>
      <c r="D157">
        <f t="shared" si="2"/>
        <v>10</v>
      </c>
      <c r="E157">
        <f>自行车!D157</f>
        <v>0</v>
      </c>
      <c r="F157">
        <f>未名湖!D157</f>
        <v>0</v>
      </c>
      <c r="G157">
        <f>大钊阅览室!D157</f>
        <v>0</v>
      </c>
      <c r="H157">
        <f>动物园!D157</f>
        <v>4</v>
      </c>
      <c r="I157">
        <f>传薪!D157</f>
        <v>0</v>
      </c>
      <c r="J157">
        <f>门厅!D157</f>
        <v>0</v>
      </c>
      <c r="K157">
        <f>运动会!D157</f>
        <v>0</v>
      </c>
      <c r="L157">
        <f>书院课助教!D157</f>
        <v>0</v>
      </c>
      <c r="M157">
        <f>迎新!C157</f>
        <v>6</v>
      </c>
      <c r="N157">
        <f>初夏恣游!C157</f>
        <v>0</v>
      </c>
      <c r="O157">
        <f>健身房!D157</f>
        <v>0</v>
      </c>
      <c r="P157">
        <f>校园开放日!C157</f>
        <v>0</v>
      </c>
    </row>
    <row r="158" spans="1:16">
      <c r="A158" s="8" t="s">
        <v>167</v>
      </c>
      <c r="B158" s="8">
        <v>2200017730</v>
      </c>
      <c r="C158" s="9" t="str">
        <f>第二学期文字!C158</f>
        <v>参加元行力行自行车小分队4学时；担任迎新志愿者3学时；</v>
      </c>
      <c r="D158">
        <f t="shared" si="2"/>
        <v>7</v>
      </c>
      <c r="E158">
        <f>自行车!D158</f>
        <v>4</v>
      </c>
      <c r="F158">
        <f>未名湖!D158</f>
        <v>0</v>
      </c>
      <c r="G158">
        <f>大钊阅览室!D158</f>
        <v>0</v>
      </c>
      <c r="H158">
        <f>动物园!D158</f>
        <v>0</v>
      </c>
      <c r="I158">
        <f>传薪!D158</f>
        <v>0</v>
      </c>
      <c r="J158">
        <f>门厅!D158</f>
        <v>0</v>
      </c>
      <c r="K158">
        <f>运动会!D158</f>
        <v>0</v>
      </c>
      <c r="L158">
        <f>书院课助教!D158</f>
        <v>0</v>
      </c>
      <c r="M158">
        <f>迎新!C158</f>
        <v>3</v>
      </c>
      <c r="N158">
        <f>初夏恣游!C158</f>
        <v>0</v>
      </c>
      <c r="O158">
        <f>健身房!D158</f>
        <v>0</v>
      </c>
      <c r="P158">
        <f>校园开放日!C158</f>
        <v>0</v>
      </c>
    </row>
    <row r="159" spans="1:16">
      <c r="A159" s="8" t="s">
        <v>168</v>
      </c>
      <c r="B159" s="8">
        <v>2300017818</v>
      </c>
      <c r="C159" s="9" t="str">
        <f>第二学期文字!C159</f>
        <v>参加元行力行自行车小分队8.5学时；参加元行力行未名湖志愿服务3学时；</v>
      </c>
      <c r="D159">
        <f t="shared" si="2"/>
        <v>11.5</v>
      </c>
      <c r="E159">
        <f>自行车!D159</f>
        <v>8.5</v>
      </c>
      <c r="F159">
        <f>未名湖!D159</f>
        <v>3</v>
      </c>
      <c r="G159">
        <f>大钊阅览室!D159</f>
        <v>0</v>
      </c>
      <c r="H159">
        <f>动物园!D159</f>
        <v>0</v>
      </c>
      <c r="I159">
        <f>传薪!D159</f>
        <v>0</v>
      </c>
      <c r="J159">
        <f>门厅!D159</f>
        <v>0</v>
      </c>
      <c r="K159">
        <f>运动会!D159</f>
        <v>0</v>
      </c>
      <c r="L159">
        <f>书院课助教!D159</f>
        <v>0</v>
      </c>
      <c r="M159">
        <f>迎新!C159</f>
        <v>0</v>
      </c>
      <c r="N159">
        <f>初夏恣游!C159</f>
        <v>0</v>
      </c>
      <c r="O159">
        <f>健身房!D159</f>
        <v>0</v>
      </c>
      <c r="P159">
        <f>校园开放日!C159</f>
        <v>0</v>
      </c>
    </row>
    <row r="160" spans="1:16">
      <c r="A160" s="8" t="s">
        <v>169</v>
      </c>
      <c r="B160" s="8">
        <v>2300017854</v>
      </c>
      <c r="C160" s="9" t="str">
        <f>第二学期文字!C160</f>
        <v/>
      </c>
      <c r="D160">
        <f t="shared" si="2"/>
        <v>0</v>
      </c>
      <c r="E160">
        <f>自行车!D160</f>
        <v>0</v>
      </c>
      <c r="F160">
        <f>未名湖!D160</f>
        <v>0</v>
      </c>
      <c r="G160">
        <f>大钊阅览室!D160</f>
        <v>0</v>
      </c>
      <c r="H160">
        <f>动物园!D160</f>
        <v>0</v>
      </c>
      <c r="I160">
        <f>传薪!D160</f>
        <v>0</v>
      </c>
      <c r="J160">
        <f>门厅!D160</f>
        <v>0</v>
      </c>
      <c r="K160">
        <f>运动会!D160</f>
        <v>0</v>
      </c>
      <c r="L160">
        <f>书院课助教!D160</f>
        <v>0</v>
      </c>
      <c r="M160">
        <f>迎新!C160</f>
        <v>0</v>
      </c>
      <c r="N160">
        <f>初夏恣游!C160</f>
        <v>0</v>
      </c>
      <c r="O160">
        <f>健身房!D160</f>
        <v>0</v>
      </c>
      <c r="P160">
        <f>校园开放日!C160</f>
        <v>0</v>
      </c>
    </row>
    <row r="161" spans="1:16">
      <c r="A161" s="8" t="s">
        <v>170</v>
      </c>
      <c r="B161" s="8">
        <v>2300017790</v>
      </c>
      <c r="C161" s="9" t="str">
        <f>第二学期文字!C161</f>
        <v/>
      </c>
      <c r="D161">
        <f t="shared" si="2"/>
        <v>0</v>
      </c>
      <c r="E161">
        <f>自行车!D161</f>
        <v>0</v>
      </c>
      <c r="F161">
        <f>未名湖!D161</f>
        <v>0</v>
      </c>
      <c r="G161">
        <f>大钊阅览室!D161</f>
        <v>0</v>
      </c>
      <c r="H161">
        <f>动物园!D161</f>
        <v>0</v>
      </c>
      <c r="I161">
        <f>传薪!D161</f>
        <v>0</v>
      </c>
      <c r="J161">
        <f>门厅!D161</f>
        <v>0</v>
      </c>
      <c r="K161">
        <f>运动会!D161</f>
        <v>0</v>
      </c>
      <c r="L161">
        <f>书院课助教!D161</f>
        <v>0</v>
      </c>
      <c r="M161">
        <f>迎新!C161</f>
        <v>0</v>
      </c>
      <c r="N161">
        <f>初夏恣游!C161</f>
        <v>0</v>
      </c>
      <c r="O161">
        <f>健身房!D161</f>
        <v>0</v>
      </c>
      <c r="P161">
        <f>校园开放日!C161</f>
        <v>0</v>
      </c>
    </row>
    <row r="162" spans="1:16">
      <c r="A162" s="8" t="s">
        <v>171</v>
      </c>
      <c r="B162" s="8">
        <v>2300017468</v>
      </c>
      <c r="C162" s="9" t="str">
        <f>第二学期文字!C162</f>
        <v>参加元行传薪系列志愿服务5学时；</v>
      </c>
      <c r="D162">
        <f t="shared" si="2"/>
        <v>5</v>
      </c>
      <c r="E162">
        <f>自行车!D162</f>
        <v>0</v>
      </c>
      <c r="F162">
        <f>未名湖!D162</f>
        <v>0</v>
      </c>
      <c r="G162">
        <f>大钊阅览室!D162</f>
        <v>0</v>
      </c>
      <c r="H162">
        <f>动物园!D162</f>
        <v>0</v>
      </c>
      <c r="I162">
        <f>传薪!D162</f>
        <v>5</v>
      </c>
      <c r="J162">
        <f>门厅!D162</f>
        <v>0</v>
      </c>
      <c r="K162">
        <f>运动会!D162</f>
        <v>0</v>
      </c>
      <c r="L162">
        <f>书院课助教!D162</f>
        <v>0</v>
      </c>
      <c r="M162">
        <f>迎新!C162</f>
        <v>0</v>
      </c>
      <c r="N162">
        <f>初夏恣游!C162</f>
        <v>0</v>
      </c>
      <c r="O162">
        <f>健身房!D162</f>
        <v>0</v>
      </c>
      <c r="P162">
        <f>校园开放日!C162</f>
        <v>0</v>
      </c>
    </row>
    <row r="163" spans="1:16">
      <c r="A163" s="8" t="s">
        <v>172</v>
      </c>
      <c r="B163" s="8">
        <v>2300017800</v>
      </c>
      <c r="C163" s="9" t="str">
        <f>第二学期文字!C163</f>
        <v>参加元行力行未名湖志愿服务1.5学时；</v>
      </c>
      <c r="D163">
        <f t="shared" si="2"/>
        <v>1.5</v>
      </c>
      <c r="E163">
        <f>自行车!D163</f>
        <v>0</v>
      </c>
      <c r="F163">
        <f>未名湖!D163</f>
        <v>1.5</v>
      </c>
      <c r="G163">
        <f>大钊阅览室!D163</f>
        <v>0</v>
      </c>
      <c r="H163">
        <f>动物园!D163</f>
        <v>0</v>
      </c>
      <c r="I163">
        <f>传薪!D163</f>
        <v>0</v>
      </c>
      <c r="J163">
        <f>门厅!D163</f>
        <v>0</v>
      </c>
      <c r="K163">
        <f>运动会!D163</f>
        <v>0</v>
      </c>
      <c r="L163">
        <f>书院课助教!D163</f>
        <v>0</v>
      </c>
      <c r="M163">
        <f>迎新!C163</f>
        <v>0</v>
      </c>
      <c r="N163">
        <f>初夏恣游!C163</f>
        <v>0</v>
      </c>
      <c r="O163">
        <f>健身房!D163</f>
        <v>0</v>
      </c>
      <c r="P163">
        <f>校园开放日!C163</f>
        <v>0</v>
      </c>
    </row>
    <row r="164" spans="1:16">
      <c r="A164" s="8" t="s">
        <v>173</v>
      </c>
      <c r="B164" s="8">
        <v>2200017814</v>
      </c>
      <c r="C164" s="9" t="str">
        <f>第二学期文字!C164</f>
        <v/>
      </c>
      <c r="D164">
        <f t="shared" si="2"/>
        <v>0</v>
      </c>
      <c r="E164">
        <f>自行车!D164</f>
        <v>0</v>
      </c>
      <c r="F164">
        <f>未名湖!D164</f>
        <v>0</v>
      </c>
      <c r="G164">
        <f>大钊阅览室!D164</f>
        <v>0</v>
      </c>
      <c r="H164">
        <f>动物园!D164</f>
        <v>0</v>
      </c>
      <c r="I164">
        <f>传薪!D164</f>
        <v>0</v>
      </c>
      <c r="J164">
        <f>门厅!D164</f>
        <v>0</v>
      </c>
      <c r="K164">
        <f>运动会!D164</f>
        <v>0</v>
      </c>
      <c r="L164">
        <f>书院课助教!D164</f>
        <v>0</v>
      </c>
      <c r="M164">
        <f>迎新!C164</f>
        <v>0</v>
      </c>
      <c r="N164">
        <f>初夏恣游!C164</f>
        <v>0</v>
      </c>
      <c r="O164">
        <f>健身房!D164</f>
        <v>0</v>
      </c>
      <c r="P164">
        <f>校园开放日!C164</f>
        <v>0</v>
      </c>
    </row>
    <row r="165" spans="1:16">
      <c r="A165" s="8" t="s">
        <v>174</v>
      </c>
      <c r="B165" s="8">
        <v>2200067730</v>
      </c>
      <c r="C165" s="9" t="str">
        <f>第二学期文字!C165</f>
        <v/>
      </c>
      <c r="D165">
        <f t="shared" si="2"/>
        <v>0</v>
      </c>
      <c r="E165">
        <f>自行车!D165</f>
        <v>0</v>
      </c>
      <c r="F165">
        <f>未名湖!D165</f>
        <v>0</v>
      </c>
      <c r="G165">
        <f>大钊阅览室!D165</f>
        <v>0</v>
      </c>
      <c r="H165">
        <f>动物园!D165</f>
        <v>0</v>
      </c>
      <c r="I165">
        <f>传薪!D165</f>
        <v>0</v>
      </c>
      <c r="J165">
        <f>门厅!D165</f>
        <v>0</v>
      </c>
      <c r="K165">
        <f>运动会!D165</f>
        <v>0</v>
      </c>
      <c r="L165">
        <f>书院课助教!D165</f>
        <v>0</v>
      </c>
      <c r="M165">
        <f>迎新!C165</f>
        <v>0</v>
      </c>
      <c r="N165">
        <f>初夏恣游!C165</f>
        <v>0</v>
      </c>
      <c r="O165">
        <f>健身房!D165</f>
        <v>0</v>
      </c>
      <c r="P165">
        <f>校园开放日!C165</f>
        <v>0</v>
      </c>
    </row>
    <row r="166" spans="1:16">
      <c r="A166" s="8" t="s">
        <v>175</v>
      </c>
      <c r="B166" s="8">
        <v>2200067723</v>
      </c>
      <c r="C166" s="9" t="str">
        <f>第二学期文字!C166</f>
        <v/>
      </c>
      <c r="D166">
        <f t="shared" si="2"/>
        <v>0</v>
      </c>
      <c r="E166">
        <f>自行车!D166</f>
        <v>0</v>
      </c>
      <c r="F166">
        <f>未名湖!D166</f>
        <v>0</v>
      </c>
      <c r="G166">
        <f>大钊阅览室!D166</f>
        <v>0</v>
      </c>
      <c r="H166">
        <f>动物园!D166</f>
        <v>0</v>
      </c>
      <c r="I166">
        <f>传薪!D166</f>
        <v>0</v>
      </c>
      <c r="J166">
        <f>门厅!D166</f>
        <v>0</v>
      </c>
      <c r="K166">
        <f>运动会!D166</f>
        <v>0</v>
      </c>
      <c r="L166">
        <f>书院课助教!D166</f>
        <v>0</v>
      </c>
      <c r="M166">
        <f>迎新!C166</f>
        <v>0</v>
      </c>
      <c r="N166">
        <f>初夏恣游!C166</f>
        <v>0</v>
      </c>
      <c r="O166">
        <f>健身房!D166</f>
        <v>0</v>
      </c>
      <c r="P166">
        <f>校园开放日!C166</f>
        <v>0</v>
      </c>
    </row>
    <row r="167" spans="1:16">
      <c r="A167" s="8" t="s">
        <v>176</v>
      </c>
      <c r="B167" s="8">
        <v>2200067728</v>
      </c>
      <c r="C167" s="9" t="str">
        <f>第二学期文字!C167</f>
        <v>参加元行力行自行车小分队4学时；参加35楼门厅管理志愿服务1.5学时；担任健身房志愿者1学时；</v>
      </c>
      <c r="D167">
        <f t="shared" si="2"/>
        <v>6.5</v>
      </c>
      <c r="E167">
        <f>自行车!D167</f>
        <v>4</v>
      </c>
      <c r="F167">
        <f>未名湖!D167</f>
        <v>0</v>
      </c>
      <c r="G167">
        <f>大钊阅览室!D167</f>
        <v>0</v>
      </c>
      <c r="H167">
        <f>动物园!D167</f>
        <v>0</v>
      </c>
      <c r="I167">
        <f>传薪!D167</f>
        <v>0</v>
      </c>
      <c r="J167">
        <f>门厅!D167</f>
        <v>1.5</v>
      </c>
      <c r="K167">
        <f>运动会!D167</f>
        <v>0</v>
      </c>
      <c r="L167">
        <f>书院课助教!D167</f>
        <v>0</v>
      </c>
      <c r="M167">
        <f>迎新!C167</f>
        <v>0</v>
      </c>
      <c r="N167">
        <f>初夏恣游!C167</f>
        <v>0</v>
      </c>
      <c r="O167">
        <f>健身房!D167</f>
        <v>1</v>
      </c>
      <c r="P167">
        <f>校园开放日!C167</f>
        <v>0</v>
      </c>
    </row>
    <row r="168" spans="1:16">
      <c r="A168" s="8" t="s">
        <v>177</v>
      </c>
      <c r="B168" s="8">
        <v>2200067726</v>
      </c>
      <c r="C168" s="9" t="str">
        <f>第二学期文字!C168</f>
        <v>担任健身房志愿者3学时；</v>
      </c>
      <c r="D168">
        <f t="shared" si="2"/>
        <v>3</v>
      </c>
      <c r="E168">
        <f>自行车!D168</f>
        <v>0</v>
      </c>
      <c r="F168">
        <f>未名湖!D168</f>
        <v>0</v>
      </c>
      <c r="G168">
        <f>大钊阅览室!D168</f>
        <v>0</v>
      </c>
      <c r="H168">
        <f>动物园!D168</f>
        <v>0</v>
      </c>
      <c r="I168">
        <f>传薪!D168</f>
        <v>0</v>
      </c>
      <c r="J168">
        <f>门厅!D168</f>
        <v>0</v>
      </c>
      <c r="K168">
        <f>运动会!D168</f>
        <v>0</v>
      </c>
      <c r="L168">
        <f>书院课助教!D168</f>
        <v>0</v>
      </c>
      <c r="M168">
        <f>迎新!C168</f>
        <v>0</v>
      </c>
      <c r="N168">
        <f>初夏恣游!C168</f>
        <v>0</v>
      </c>
      <c r="O168">
        <f>健身房!D168</f>
        <v>3</v>
      </c>
      <c r="P168">
        <f>校园开放日!C168</f>
        <v>0</v>
      </c>
    </row>
    <row r="169" spans="1:16">
      <c r="A169" s="8" t="s">
        <v>178</v>
      </c>
      <c r="B169" s="8">
        <v>2200067731</v>
      </c>
      <c r="C169" s="9" t="str">
        <f>第二学期文字!C169</f>
        <v>参加元行力行自行车小分队3.5学时；</v>
      </c>
      <c r="D169">
        <f t="shared" si="2"/>
        <v>3.5</v>
      </c>
      <c r="E169">
        <f>自行车!D169</f>
        <v>3.5</v>
      </c>
      <c r="F169">
        <f>未名湖!D169</f>
        <v>0</v>
      </c>
      <c r="G169">
        <f>大钊阅览室!D169</f>
        <v>0</v>
      </c>
      <c r="H169">
        <f>动物园!D169</f>
        <v>0</v>
      </c>
      <c r="I169">
        <f>传薪!D169</f>
        <v>0</v>
      </c>
      <c r="J169">
        <f>门厅!D169</f>
        <v>0</v>
      </c>
      <c r="K169">
        <f>运动会!D169</f>
        <v>0</v>
      </c>
      <c r="L169">
        <f>书院课助教!D169</f>
        <v>0</v>
      </c>
      <c r="M169">
        <f>迎新!C169</f>
        <v>0</v>
      </c>
      <c r="N169">
        <f>初夏恣游!C169</f>
        <v>0</v>
      </c>
      <c r="O169">
        <f>健身房!D169</f>
        <v>0</v>
      </c>
      <c r="P169">
        <f>校园开放日!C169</f>
        <v>0</v>
      </c>
    </row>
    <row r="170" spans="1:16">
      <c r="A170" s="8" t="s">
        <v>179</v>
      </c>
      <c r="B170" s="8">
        <v>2200067732</v>
      </c>
      <c r="C170" s="9" t="str">
        <f>第二学期文字!C170</f>
        <v/>
      </c>
      <c r="D170">
        <f t="shared" si="2"/>
        <v>0</v>
      </c>
      <c r="E170">
        <f>自行车!D170</f>
        <v>0</v>
      </c>
      <c r="F170">
        <f>未名湖!D170</f>
        <v>0</v>
      </c>
      <c r="G170">
        <f>大钊阅览室!D170</f>
        <v>0</v>
      </c>
      <c r="H170">
        <f>动物园!D170</f>
        <v>0</v>
      </c>
      <c r="I170">
        <f>传薪!D170</f>
        <v>0</v>
      </c>
      <c r="J170">
        <f>门厅!D170</f>
        <v>0</v>
      </c>
      <c r="K170">
        <f>运动会!D170</f>
        <v>0</v>
      </c>
      <c r="L170">
        <f>书院课助教!D170</f>
        <v>0</v>
      </c>
      <c r="M170">
        <f>迎新!C170</f>
        <v>0</v>
      </c>
      <c r="N170">
        <f>初夏恣游!C170</f>
        <v>0</v>
      </c>
      <c r="O170">
        <f>健身房!D170</f>
        <v>0</v>
      </c>
      <c r="P170">
        <f>校园开放日!C170</f>
        <v>0</v>
      </c>
    </row>
    <row r="171" spans="1:16">
      <c r="A171" s="8" t="s">
        <v>180</v>
      </c>
      <c r="B171" s="8">
        <v>2200067727</v>
      </c>
      <c r="C171" s="9" t="str">
        <f>第二学期文字!C171</f>
        <v>参加元行力行自行车小分队2.5学时；</v>
      </c>
      <c r="D171">
        <f t="shared" si="2"/>
        <v>2.5</v>
      </c>
      <c r="E171">
        <f>自行车!D171</f>
        <v>2.5</v>
      </c>
      <c r="F171">
        <f>未名湖!D171</f>
        <v>0</v>
      </c>
      <c r="G171">
        <f>大钊阅览室!D171</f>
        <v>0</v>
      </c>
      <c r="H171">
        <f>动物园!D171</f>
        <v>0</v>
      </c>
      <c r="I171">
        <f>传薪!D171</f>
        <v>0</v>
      </c>
      <c r="J171">
        <f>门厅!D171</f>
        <v>0</v>
      </c>
      <c r="K171">
        <f>运动会!D171</f>
        <v>0</v>
      </c>
      <c r="L171">
        <f>书院课助教!D171</f>
        <v>0</v>
      </c>
      <c r="M171">
        <f>迎新!C171</f>
        <v>0</v>
      </c>
      <c r="N171">
        <f>初夏恣游!C171</f>
        <v>0</v>
      </c>
      <c r="O171">
        <f>健身房!D171</f>
        <v>0</v>
      </c>
      <c r="P171">
        <f>校园开放日!C171</f>
        <v>0</v>
      </c>
    </row>
    <row r="172" spans="1:16">
      <c r="A172" s="8" t="s">
        <v>181</v>
      </c>
      <c r="B172" s="8">
        <v>2200067729</v>
      </c>
      <c r="C172" s="9" t="str">
        <f>第二学期文字!C172</f>
        <v>参加元行力行自行车小分队3.5学时；</v>
      </c>
      <c r="D172">
        <f t="shared" si="2"/>
        <v>3.5</v>
      </c>
      <c r="E172">
        <f>自行车!D172</f>
        <v>3.5</v>
      </c>
      <c r="F172">
        <f>未名湖!D172</f>
        <v>0</v>
      </c>
      <c r="G172">
        <f>大钊阅览室!D172</f>
        <v>0</v>
      </c>
      <c r="H172">
        <f>动物园!D172</f>
        <v>0</v>
      </c>
      <c r="I172">
        <f>传薪!D172</f>
        <v>0</v>
      </c>
      <c r="J172">
        <f>门厅!D172</f>
        <v>0</v>
      </c>
      <c r="K172">
        <f>运动会!D172</f>
        <v>0</v>
      </c>
      <c r="L172">
        <f>书院课助教!D172</f>
        <v>0</v>
      </c>
      <c r="M172">
        <f>迎新!C172</f>
        <v>0</v>
      </c>
      <c r="N172">
        <f>初夏恣游!C172</f>
        <v>0</v>
      </c>
      <c r="O172">
        <f>健身房!D172</f>
        <v>0</v>
      </c>
      <c r="P172">
        <f>校园开放日!C172</f>
        <v>0</v>
      </c>
    </row>
    <row r="173" spans="1:16">
      <c r="A173" s="8" t="s">
        <v>182</v>
      </c>
      <c r="B173" s="8">
        <v>2200017850</v>
      </c>
      <c r="C173" s="9" t="str">
        <f>第二学期文字!C173</f>
        <v>参加元行力行未名湖志愿服务1.5学时；</v>
      </c>
      <c r="D173">
        <f t="shared" si="2"/>
        <v>1.5</v>
      </c>
      <c r="E173">
        <f>自行车!D173</f>
        <v>0</v>
      </c>
      <c r="F173">
        <f>未名湖!D173</f>
        <v>1.5</v>
      </c>
      <c r="G173">
        <f>大钊阅览室!D173</f>
        <v>0</v>
      </c>
      <c r="H173">
        <f>动物园!D173</f>
        <v>0</v>
      </c>
      <c r="I173">
        <f>传薪!D173</f>
        <v>0</v>
      </c>
      <c r="J173">
        <f>门厅!D173</f>
        <v>0</v>
      </c>
      <c r="K173">
        <f>运动会!D173</f>
        <v>0</v>
      </c>
      <c r="L173">
        <f>书院课助教!D173</f>
        <v>0</v>
      </c>
      <c r="M173">
        <f>迎新!C173</f>
        <v>0</v>
      </c>
      <c r="N173">
        <f>初夏恣游!C173</f>
        <v>0</v>
      </c>
      <c r="O173">
        <f>健身房!D173</f>
        <v>0</v>
      </c>
      <c r="P173">
        <f>校园开放日!C173</f>
        <v>0</v>
      </c>
    </row>
    <row r="174" spans="1:16">
      <c r="A174" s="8" t="s">
        <v>183</v>
      </c>
      <c r="B174" s="8">
        <v>2200067724</v>
      </c>
      <c r="C174" s="9" t="str">
        <f>第二学期文字!C174</f>
        <v>参加元行力行自行车小分队3学时；</v>
      </c>
      <c r="D174">
        <f t="shared" si="2"/>
        <v>3</v>
      </c>
      <c r="E174">
        <f>自行车!D174</f>
        <v>3</v>
      </c>
      <c r="F174">
        <f>未名湖!D174</f>
        <v>0</v>
      </c>
      <c r="G174">
        <f>大钊阅览室!D174</f>
        <v>0</v>
      </c>
      <c r="H174">
        <f>动物园!D174</f>
        <v>0</v>
      </c>
      <c r="I174">
        <f>传薪!D174</f>
        <v>0</v>
      </c>
      <c r="J174">
        <f>门厅!D174</f>
        <v>0</v>
      </c>
      <c r="K174">
        <f>运动会!D174</f>
        <v>0</v>
      </c>
      <c r="L174">
        <f>书院课助教!D174</f>
        <v>0</v>
      </c>
      <c r="M174">
        <f>迎新!C174</f>
        <v>0</v>
      </c>
      <c r="N174">
        <f>初夏恣游!C174</f>
        <v>0</v>
      </c>
      <c r="O174">
        <f>健身房!D174</f>
        <v>0</v>
      </c>
      <c r="P174">
        <f>校园开放日!C174</f>
        <v>0</v>
      </c>
    </row>
    <row r="175" spans="1:16">
      <c r="A175" s="8" t="s">
        <v>184</v>
      </c>
      <c r="B175" s="8">
        <v>2200067733</v>
      </c>
      <c r="C175" s="9" t="str">
        <f>第二学期文字!C175</f>
        <v>参加元行力行自行车小分队1学时；</v>
      </c>
      <c r="D175">
        <f t="shared" si="2"/>
        <v>1</v>
      </c>
      <c r="E175">
        <f>自行车!D175</f>
        <v>1</v>
      </c>
      <c r="F175">
        <f>未名湖!D175</f>
        <v>0</v>
      </c>
      <c r="G175">
        <f>大钊阅览室!D175</f>
        <v>0</v>
      </c>
      <c r="H175">
        <f>动物园!D175</f>
        <v>0</v>
      </c>
      <c r="I175">
        <f>传薪!D175</f>
        <v>0</v>
      </c>
      <c r="J175">
        <f>门厅!D175</f>
        <v>0</v>
      </c>
      <c r="K175">
        <f>运动会!D175</f>
        <v>0</v>
      </c>
      <c r="L175">
        <f>书院课助教!D175</f>
        <v>0</v>
      </c>
      <c r="M175">
        <f>迎新!C175</f>
        <v>0</v>
      </c>
      <c r="N175">
        <f>初夏恣游!C175</f>
        <v>0</v>
      </c>
      <c r="O175">
        <f>健身房!D175</f>
        <v>0</v>
      </c>
      <c r="P175">
        <f>校园开放日!C175</f>
        <v>0</v>
      </c>
    </row>
    <row r="176" spans="1:16">
      <c r="A176" s="8" t="s">
        <v>185</v>
      </c>
      <c r="B176" s="8">
        <v>2200067722</v>
      </c>
      <c r="C176" s="9" t="str">
        <f>第二学期文字!C176</f>
        <v>参加元行力行自行车小分队2学时；</v>
      </c>
      <c r="D176">
        <f t="shared" si="2"/>
        <v>2</v>
      </c>
      <c r="E176">
        <f>自行车!D176</f>
        <v>2</v>
      </c>
      <c r="F176">
        <f>未名湖!D176</f>
        <v>0</v>
      </c>
      <c r="G176">
        <f>大钊阅览室!D176</f>
        <v>0</v>
      </c>
      <c r="H176">
        <f>动物园!D176</f>
        <v>0</v>
      </c>
      <c r="I176">
        <f>传薪!D176</f>
        <v>0</v>
      </c>
      <c r="J176">
        <f>门厅!D176</f>
        <v>0</v>
      </c>
      <c r="K176">
        <f>运动会!D176</f>
        <v>0</v>
      </c>
      <c r="L176">
        <f>书院课助教!D176</f>
        <v>0</v>
      </c>
      <c r="M176">
        <f>迎新!C176</f>
        <v>0</v>
      </c>
      <c r="N176">
        <f>初夏恣游!C176</f>
        <v>0</v>
      </c>
      <c r="O176">
        <f>健身房!D176</f>
        <v>0</v>
      </c>
      <c r="P176">
        <f>校园开放日!C176</f>
        <v>0</v>
      </c>
    </row>
    <row r="177" spans="1:16">
      <c r="A177" s="8" t="s">
        <v>186</v>
      </c>
      <c r="B177" s="8">
        <v>2300017736</v>
      </c>
      <c r="C177" s="9" t="str">
        <f>第二学期文字!C177</f>
        <v/>
      </c>
      <c r="D177">
        <f t="shared" si="2"/>
        <v>0</v>
      </c>
      <c r="E177">
        <f>自行车!D177</f>
        <v>0</v>
      </c>
      <c r="F177">
        <f>未名湖!D177</f>
        <v>0</v>
      </c>
      <c r="G177">
        <f>大钊阅览室!D177</f>
        <v>0</v>
      </c>
      <c r="H177">
        <f>动物园!D177</f>
        <v>0</v>
      </c>
      <c r="I177">
        <f>传薪!D177</f>
        <v>0</v>
      </c>
      <c r="J177">
        <f>门厅!D177</f>
        <v>0</v>
      </c>
      <c r="K177">
        <f>运动会!D177</f>
        <v>0</v>
      </c>
      <c r="L177">
        <f>书院课助教!D177</f>
        <v>0</v>
      </c>
      <c r="M177">
        <f>迎新!C177</f>
        <v>0</v>
      </c>
      <c r="N177">
        <f>初夏恣游!C177</f>
        <v>0</v>
      </c>
      <c r="O177">
        <f>健身房!D177</f>
        <v>0</v>
      </c>
      <c r="P177">
        <f>校园开放日!C177</f>
        <v>0</v>
      </c>
    </row>
    <row r="178" spans="1:16">
      <c r="A178" s="8" t="s">
        <v>187</v>
      </c>
      <c r="B178" s="8">
        <v>2300017783</v>
      </c>
      <c r="C178" s="9" t="str">
        <f>第二学期文字!C178</f>
        <v>参加元行力行未名湖志愿服务4.5学时；参加大钊阅览室志愿服务8学时；参加北京动物园志愿服务4学时；</v>
      </c>
      <c r="D178">
        <f t="shared" si="2"/>
        <v>16.5</v>
      </c>
      <c r="E178">
        <f>自行车!D178</f>
        <v>0</v>
      </c>
      <c r="F178">
        <f>未名湖!D178</f>
        <v>4.5</v>
      </c>
      <c r="G178">
        <f>大钊阅览室!D178</f>
        <v>8</v>
      </c>
      <c r="H178">
        <f>动物园!D178</f>
        <v>4</v>
      </c>
      <c r="I178">
        <f>传薪!D178</f>
        <v>0</v>
      </c>
      <c r="J178">
        <f>门厅!D178</f>
        <v>0</v>
      </c>
      <c r="K178">
        <f>运动会!D178</f>
        <v>0</v>
      </c>
      <c r="L178">
        <f>书院课助教!D178</f>
        <v>0</v>
      </c>
      <c r="M178">
        <f>迎新!C178</f>
        <v>0</v>
      </c>
      <c r="N178">
        <f>初夏恣游!C178</f>
        <v>0</v>
      </c>
      <c r="O178">
        <f>健身房!D178</f>
        <v>0</v>
      </c>
      <c r="P178">
        <f>校园开放日!C178</f>
        <v>0</v>
      </c>
    </row>
    <row r="179" spans="1:16">
      <c r="A179" s="8" t="s">
        <v>188</v>
      </c>
      <c r="B179" s="8">
        <v>2300017738</v>
      </c>
      <c r="C179" s="9" t="str">
        <f>第二学期文字!C179</f>
        <v>参加元行力行自行车小分队12学时；担任迎新志愿者4学时；</v>
      </c>
      <c r="D179">
        <f t="shared" si="2"/>
        <v>16</v>
      </c>
      <c r="E179">
        <f>自行车!D179</f>
        <v>12</v>
      </c>
      <c r="F179">
        <f>未名湖!D179</f>
        <v>0</v>
      </c>
      <c r="G179">
        <f>大钊阅览室!D179</f>
        <v>0</v>
      </c>
      <c r="H179">
        <f>动物园!D179</f>
        <v>0</v>
      </c>
      <c r="I179">
        <f>传薪!D179</f>
        <v>0</v>
      </c>
      <c r="J179">
        <f>门厅!D179</f>
        <v>0</v>
      </c>
      <c r="K179">
        <f>运动会!D179</f>
        <v>0</v>
      </c>
      <c r="L179">
        <f>书院课助教!D179</f>
        <v>0</v>
      </c>
      <c r="M179">
        <f>迎新!C179</f>
        <v>4</v>
      </c>
      <c r="N179">
        <f>初夏恣游!C179</f>
        <v>0</v>
      </c>
      <c r="O179">
        <f>健身房!D179</f>
        <v>0</v>
      </c>
      <c r="P179">
        <f>校园开放日!C179</f>
        <v>0</v>
      </c>
    </row>
    <row r="180" spans="1:16">
      <c r="A180" s="8" t="s">
        <v>189</v>
      </c>
      <c r="B180" s="8">
        <v>2300017784</v>
      </c>
      <c r="C180" s="9" t="str">
        <f>第二学期文字!C180</f>
        <v>参加元行力行自行车小分队1学时；参加大钊阅览室志愿服务2学时；参加北京动物园志愿服务5学时；</v>
      </c>
      <c r="D180">
        <f t="shared" si="2"/>
        <v>8</v>
      </c>
      <c r="E180">
        <f>自行车!D180</f>
        <v>1</v>
      </c>
      <c r="F180">
        <f>未名湖!D180</f>
        <v>0</v>
      </c>
      <c r="G180">
        <f>大钊阅览室!D180</f>
        <v>2</v>
      </c>
      <c r="H180">
        <f>动物园!D180</f>
        <v>5</v>
      </c>
      <c r="I180">
        <f>传薪!D180</f>
        <v>0</v>
      </c>
      <c r="J180">
        <f>门厅!D180</f>
        <v>0</v>
      </c>
      <c r="K180">
        <f>运动会!D180</f>
        <v>0</v>
      </c>
      <c r="L180">
        <f>书院课助教!D180</f>
        <v>0</v>
      </c>
      <c r="M180">
        <f>迎新!C180</f>
        <v>0</v>
      </c>
      <c r="N180">
        <f>初夏恣游!C180</f>
        <v>0</v>
      </c>
      <c r="O180">
        <f>健身房!D180</f>
        <v>0</v>
      </c>
      <c r="P180">
        <f>校园开放日!C180</f>
        <v>0</v>
      </c>
    </row>
    <row r="181" spans="1:16">
      <c r="A181" s="8" t="s">
        <v>190</v>
      </c>
      <c r="B181" s="8">
        <v>2300017705</v>
      </c>
      <c r="C181" s="9" t="str">
        <f>第二学期文字!C181</f>
        <v>参加元行力行自行车小分队5学时；参加元行力行未名湖志愿服务6学时；参加35楼门厅管理志愿服务2.5学时；</v>
      </c>
      <c r="D181">
        <f t="shared" si="2"/>
        <v>13.5</v>
      </c>
      <c r="E181">
        <f>自行车!D181</f>
        <v>5</v>
      </c>
      <c r="F181">
        <f>未名湖!D181</f>
        <v>6</v>
      </c>
      <c r="G181">
        <f>大钊阅览室!D181</f>
        <v>0</v>
      </c>
      <c r="H181">
        <f>动物园!D181</f>
        <v>0</v>
      </c>
      <c r="I181">
        <f>传薪!D181</f>
        <v>0</v>
      </c>
      <c r="J181">
        <f>门厅!D181</f>
        <v>2.5</v>
      </c>
      <c r="K181">
        <f>运动会!D181</f>
        <v>0</v>
      </c>
      <c r="L181">
        <f>书院课助教!D181</f>
        <v>0</v>
      </c>
      <c r="M181">
        <f>迎新!C181</f>
        <v>0</v>
      </c>
      <c r="N181">
        <f>初夏恣游!C181</f>
        <v>0</v>
      </c>
      <c r="O181">
        <f>健身房!D181</f>
        <v>0</v>
      </c>
      <c r="P181">
        <f>校园开放日!C181</f>
        <v>0</v>
      </c>
    </row>
    <row r="182" spans="1:16">
      <c r="A182" s="8" t="s">
        <v>191</v>
      </c>
      <c r="B182" s="8">
        <v>2300017846</v>
      </c>
      <c r="C182" s="9" t="str">
        <f>第二学期文字!C182</f>
        <v/>
      </c>
      <c r="D182">
        <f t="shared" si="2"/>
        <v>0</v>
      </c>
      <c r="E182">
        <f>自行车!D182</f>
        <v>0</v>
      </c>
      <c r="F182">
        <f>未名湖!D182</f>
        <v>0</v>
      </c>
      <c r="G182">
        <f>大钊阅览室!D182</f>
        <v>0</v>
      </c>
      <c r="H182">
        <f>动物园!D182</f>
        <v>0</v>
      </c>
      <c r="I182">
        <f>传薪!D182</f>
        <v>0</v>
      </c>
      <c r="J182">
        <f>门厅!D182</f>
        <v>0</v>
      </c>
      <c r="K182">
        <f>运动会!D182</f>
        <v>0</v>
      </c>
      <c r="L182">
        <f>书院课助教!D182</f>
        <v>0</v>
      </c>
      <c r="M182">
        <f>迎新!C182</f>
        <v>0</v>
      </c>
      <c r="N182">
        <f>初夏恣游!C182</f>
        <v>0</v>
      </c>
      <c r="O182">
        <f>健身房!D182</f>
        <v>0</v>
      </c>
      <c r="P182">
        <f>校园开放日!C182</f>
        <v>0</v>
      </c>
    </row>
    <row r="183" spans="1:16">
      <c r="A183" s="8" t="s">
        <v>192</v>
      </c>
      <c r="B183" s="8">
        <v>2300017415</v>
      </c>
      <c r="C183" s="9" t="str">
        <f>第二学期文字!C183</f>
        <v/>
      </c>
      <c r="D183">
        <f t="shared" si="2"/>
        <v>0</v>
      </c>
      <c r="E183">
        <f>自行车!D183</f>
        <v>0</v>
      </c>
      <c r="F183">
        <f>未名湖!D183</f>
        <v>0</v>
      </c>
      <c r="G183">
        <f>大钊阅览室!D183</f>
        <v>0</v>
      </c>
      <c r="H183">
        <f>动物园!D183</f>
        <v>0</v>
      </c>
      <c r="I183">
        <f>传薪!D183</f>
        <v>0</v>
      </c>
      <c r="J183">
        <f>门厅!D183</f>
        <v>0</v>
      </c>
      <c r="K183">
        <f>运动会!D183</f>
        <v>0</v>
      </c>
      <c r="L183">
        <f>书院课助教!D183</f>
        <v>0</v>
      </c>
      <c r="M183">
        <f>迎新!C183</f>
        <v>0</v>
      </c>
      <c r="N183">
        <f>初夏恣游!C183</f>
        <v>0</v>
      </c>
      <c r="O183">
        <f>健身房!D183</f>
        <v>0</v>
      </c>
      <c r="P183">
        <f>校园开放日!C183</f>
        <v>0</v>
      </c>
    </row>
    <row r="184" spans="1:16">
      <c r="A184" s="8" t="s">
        <v>193</v>
      </c>
      <c r="B184" s="8">
        <v>2300017785</v>
      </c>
      <c r="C184" s="9" t="str">
        <f>第二学期文字!C184</f>
        <v>参加元行力行自行车小分队1学时；参加北京动物园志愿服务4学时；</v>
      </c>
      <c r="D184">
        <f t="shared" si="2"/>
        <v>5</v>
      </c>
      <c r="E184">
        <f>自行车!D184</f>
        <v>1</v>
      </c>
      <c r="F184">
        <f>未名湖!D184</f>
        <v>0</v>
      </c>
      <c r="G184">
        <f>大钊阅览室!D184</f>
        <v>0</v>
      </c>
      <c r="H184">
        <f>动物园!D184</f>
        <v>4</v>
      </c>
      <c r="I184">
        <f>传薪!D184</f>
        <v>0</v>
      </c>
      <c r="J184">
        <f>门厅!D184</f>
        <v>0</v>
      </c>
      <c r="K184">
        <f>运动会!D184</f>
        <v>0</v>
      </c>
      <c r="L184">
        <f>书院课助教!D184</f>
        <v>0</v>
      </c>
      <c r="M184">
        <f>迎新!C184</f>
        <v>0</v>
      </c>
      <c r="N184">
        <f>初夏恣游!C184</f>
        <v>0</v>
      </c>
      <c r="O184">
        <f>健身房!D184</f>
        <v>0</v>
      </c>
      <c r="P184">
        <f>校园开放日!C184</f>
        <v>0</v>
      </c>
    </row>
    <row r="185" spans="1:16">
      <c r="A185" s="8" t="s">
        <v>194</v>
      </c>
      <c r="B185" s="8">
        <v>2300017831</v>
      </c>
      <c r="C185" s="9" t="str">
        <f>第二学期文字!C185</f>
        <v>参加元行力行自行车小分队3学时；参加元行力行未名湖志愿服务1.5学时；参加北京动物园志愿服务4学时；</v>
      </c>
      <c r="D185">
        <f t="shared" si="2"/>
        <v>8.5</v>
      </c>
      <c r="E185">
        <f>自行车!D185</f>
        <v>3</v>
      </c>
      <c r="F185">
        <f>未名湖!D185</f>
        <v>1.5</v>
      </c>
      <c r="G185">
        <f>大钊阅览室!D185</f>
        <v>0</v>
      </c>
      <c r="H185">
        <f>动物园!D185</f>
        <v>4</v>
      </c>
      <c r="I185">
        <f>传薪!D185</f>
        <v>0</v>
      </c>
      <c r="J185">
        <f>门厅!D185</f>
        <v>0</v>
      </c>
      <c r="K185">
        <f>运动会!D185</f>
        <v>0</v>
      </c>
      <c r="L185">
        <f>书院课助教!D185</f>
        <v>0</v>
      </c>
      <c r="M185">
        <f>迎新!C185</f>
        <v>0</v>
      </c>
      <c r="N185">
        <f>初夏恣游!C185</f>
        <v>0</v>
      </c>
      <c r="O185">
        <f>健身房!D185</f>
        <v>0</v>
      </c>
      <c r="P185">
        <f>校园开放日!C185</f>
        <v>0</v>
      </c>
    </row>
    <row r="186" spans="1:16">
      <c r="A186" s="8" t="s">
        <v>195</v>
      </c>
      <c r="B186" s="8">
        <v>2200067725</v>
      </c>
      <c r="C186" s="9" t="str">
        <f>第二学期文字!C186</f>
        <v/>
      </c>
      <c r="D186">
        <f t="shared" si="2"/>
        <v>0</v>
      </c>
      <c r="E186">
        <f>自行车!D186</f>
        <v>0</v>
      </c>
      <c r="F186">
        <f>未名湖!D186</f>
        <v>0</v>
      </c>
      <c r="G186">
        <f>大钊阅览室!D186</f>
        <v>0</v>
      </c>
      <c r="H186">
        <f>动物园!D186</f>
        <v>0</v>
      </c>
      <c r="I186">
        <f>传薪!D186</f>
        <v>0</v>
      </c>
      <c r="J186">
        <f>门厅!D186</f>
        <v>0</v>
      </c>
      <c r="K186">
        <f>运动会!D186</f>
        <v>0</v>
      </c>
      <c r="L186">
        <f>书院课助教!D186</f>
        <v>0</v>
      </c>
      <c r="M186">
        <f>迎新!C186</f>
        <v>0</v>
      </c>
      <c r="N186">
        <f>初夏恣游!C186</f>
        <v>0</v>
      </c>
      <c r="O186">
        <f>健身房!D186</f>
        <v>0</v>
      </c>
      <c r="P186">
        <f>校园开放日!C186</f>
        <v>0</v>
      </c>
    </row>
    <row r="187" spans="1:16">
      <c r="A187" s="8" t="s">
        <v>196</v>
      </c>
      <c r="B187" s="8">
        <v>2300017839</v>
      </c>
      <c r="C187" s="9" t="str">
        <f>第二学期文字!C187</f>
        <v>参加元行力行未名湖志愿服务1.5学时；参加北京动物园志愿服务5学时；担任校园开放日志愿者1学时；</v>
      </c>
      <c r="D187">
        <f t="shared" si="2"/>
        <v>7.5</v>
      </c>
      <c r="E187">
        <f>自行车!D187</f>
        <v>0</v>
      </c>
      <c r="F187">
        <f>未名湖!D187</f>
        <v>1.5</v>
      </c>
      <c r="G187">
        <f>大钊阅览室!D187</f>
        <v>0</v>
      </c>
      <c r="H187">
        <f>动物园!D187</f>
        <v>5</v>
      </c>
      <c r="I187">
        <f>传薪!D187</f>
        <v>0</v>
      </c>
      <c r="J187">
        <f>门厅!D187</f>
        <v>0</v>
      </c>
      <c r="K187">
        <f>运动会!D187</f>
        <v>0</v>
      </c>
      <c r="L187">
        <f>书院课助教!D187</f>
        <v>0</v>
      </c>
      <c r="M187">
        <f>迎新!C187</f>
        <v>0</v>
      </c>
      <c r="N187">
        <f>初夏恣游!C187</f>
        <v>0</v>
      </c>
      <c r="O187">
        <f>健身房!D187</f>
        <v>0</v>
      </c>
      <c r="P187">
        <f>校园开放日!C187</f>
        <v>1</v>
      </c>
    </row>
    <row r="188" spans="1:16">
      <c r="A188" s="8" t="s">
        <v>197</v>
      </c>
      <c r="B188" s="8">
        <v>2200017771</v>
      </c>
      <c r="C188" s="9" t="str">
        <f>第二学期文字!C188</f>
        <v/>
      </c>
      <c r="D188">
        <f t="shared" si="2"/>
        <v>0</v>
      </c>
      <c r="E188">
        <f>自行车!D188</f>
        <v>0</v>
      </c>
      <c r="F188">
        <f>未名湖!D188</f>
        <v>0</v>
      </c>
      <c r="G188">
        <f>大钊阅览室!D188</f>
        <v>0</v>
      </c>
      <c r="H188">
        <f>动物园!D188</f>
        <v>0</v>
      </c>
      <c r="I188">
        <f>传薪!D188</f>
        <v>0</v>
      </c>
      <c r="J188">
        <f>门厅!D188</f>
        <v>0</v>
      </c>
      <c r="K188">
        <f>运动会!D188</f>
        <v>0</v>
      </c>
      <c r="L188">
        <f>书院课助教!D188</f>
        <v>0</v>
      </c>
      <c r="M188">
        <f>迎新!C188</f>
        <v>0</v>
      </c>
      <c r="N188">
        <f>初夏恣游!C188</f>
        <v>0</v>
      </c>
      <c r="O188">
        <f>健身房!D188</f>
        <v>0</v>
      </c>
      <c r="P188">
        <f>校园开放日!C188</f>
        <v>0</v>
      </c>
    </row>
    <row r="189" spans="1:16">
      <c r="A189" s="8" t="s">
        <v>198</v>
      </c>
      <c r="B189" s="8">
        <v>2300067732</v>
      </c>
      <c r="C189" s="9" t="str">
        <f>第二学期文字!C189</f>
        <v>参加元行力行自行车小分队2学时；参加35楼门厅管理志愿服务2学时；</v>
      </c>
      <c r="D189">
        <f t="shared" si="2"/>
        <v>4</v>
      </c>
      <c r="E189">
        <f>自行车!D189</f>
        <v>2</v>
      </c>
      <c r="F189">
        <f>未名湖!D189</f>
        <v>0</v>
      </c>
      <c r="G189">
        <f>大钊阅览室!D189</f>
        <v>0</v>
      </c>
      <c r="H189">
        <f>动物园!D189</f>
        <v>0</v>
      </c>
      <c r="I189">
        <f>传薪!D189</f>
        <v>0</v>
      </c>
      <c r="J189">
        <f>门厅!D189</f>
        <v>2</v>
      </c>
      <c r="K189">
        <f>运动会!D189</f>
        <v>0</v>
      </c>
      <c r="L189">
        <f>书院课助教!D189</f>
        <v>0</v>
      </c>
      <c r="M189">
        <f>迎新!C189</f>
        <v>0</v>
      </c>
      <c r="N189">
        <f>初夏恣游!C189</f>
        <v>0</v>
      </c>
      <c r="O189">
        <f>健身房!D189</f>
        <v>0</v>
      </c>
      <c r="P189">
        <f>校园开放日!C189</f>
        <v>0</v>
      </c>
    </row>
    <row r="190" spans="1:16">
      <c r="A190" s="8" t="s">
        <v>199</v>
      </c>
      <c r="B190" s="8">
        <v>2300017462</v>
      </c>
      <c r="C190" s="9" t="str">
        <f>第二学期文字!C190</f>
        <v>担任书院课助教12学时；</v>
      </c>
      <c r="D190">
        <f t="shared" si="2"/>
        <v>12</v>
      </c>
      <c r="E190">
        <f>自行车!D190</f>
        <v>0</v>
      </c>
      <c r="F190">
        <f>未名湖!D190</f>
        <v>0</v>
      </c>
      <c r="G190">
        <f>大钊阅览室!D190</f>
        <v>0</v>
      </c>
      <c r="H190">
        <f>动物园!D190</f>
        <v>0</v>
      </c>
      <c r="I190">
        <f>传薪!D190</f>
        <v>0</v>
      </c>
      <c r="J190">
        <f>门厅!D190</f>
        <v>0</v>
      </c>
      <c r="K190">
        <f>运动会!D190</f>
        <v>0</v>
      </c>
      <c r="L190">
        <f>书院课助教!D190</f>
        <v>12</v>
      </c>
      <c r="M190">
        <f>迎新!C190</f>
        <v>0</v>
      </c>
      <c r="N190">
        <f>初夏恣游!C190</f>
        <v>0</v>
      </c>
      <c r="O190">
        <f>健身房!D190</f>
        <v>0</v>
      </c>
      <c r="P190">
        <f>校园开放日!C190</f>
        <v>0</v>
      </c>
    </row>
    <row r="191" spans="1:16">
      <c r="A191" s="8" t="s">
        <v>200</v>
      </c>
      <c r="B191" s="8">
        <v>2200017486</v>
      </c>
      <c r="C191" s="9" t="str">
        <f>第二学期文字!C191</f>
        <v/>
      </c>
      <c r="D191">
        <f t="shared" si="2"/>
        <v>0</v>
      </c>
      <c r="E191">
        <f>自行车!D191</f>
        <v>0</v>
      </c>
      <c r="F191">
        <f>未名湖!D191</f>
        <v>0</v>
      </c>
      <c r="G191">
        <f>大钊阅览室!D191</f>
        <v>0</v>
      </c>
      <c r="H191">
        <f>动物园!D191</f>
        <v>0</v>
      </c>
      <c r="I191">
        <f>传薪!D191</f>
        <v>0</v>
      </c>
      <c r="J191">
        <f>门厅!D191</f>
        <v>0</v>
      </c>
      <c r="K191">
        <f>运动会!D191</f>
        <v>0</v>
      </c>
      <c r="L191">
        <f>书院课助教!D191</f>
        <v>0</v>
      </c>
      <c r="M191">
        <f>迎新!C191</f>
        <v>0</v>
      </c>
      <c r="N191">
        <f>初夏恣游!C191</f>
        <v>0</v>
      </c>
      <c r="O191">
        <f>健身房!D191</f>
        <v>0</v>
      </c>
      <c r="P191">
        <f>校园开放日!C191</f>
        <v>0</v>
      </c>
    </row>
    <row r="192" spans="1:16">
      <c r="A192" s="8" t="s">
        <v>201</v>
      </c>
      <c r="B192" s="8">
        <v>2300017731</v>
      </c>
      <c r="C192" s="9" t="str">
        <f>第二学期文字!C192</f>
        <v>参加元行力行未名湖志愿服务6学时；参加大钊阅览室志愿服务2学时；</v>
      </c>
      <c r="D192">
        <f t="shared" si="2"/>
        <v>8</v>
      </c>
      <c r="E192">
        <f>自行车!D192</f>
        <v>0</v>
      </c>
      <c r="F192">
        <f>未名湖!D192</f>
        <v>6</v>
      </c>
      <c r="G192">
        <f>大钊阅览室!D192</f>
        <v>2</v>
      </c>
      <c r="H192">
        <f>动物园!D192</f>
        <v>0</v>
      </c>
      <c r="I192">
        <f>传薪!D192</f>
        <v>0</v>
      </c>
      <c r="J192">
        <f>门厅!D192</f>
        <v>0</v>
      </c>
      <c r="K192">
        <f>运动会!D192</f>
        <v>0</v>
      </c>
      <c r="L192">
        <f>书院课助教!D192</f>
        <v>0</v>
      </c>
      <c r="M192">
        <f>迎新!C192</f>
        <v>0</v>
      </c>
      <c r="N192">
        <f>初夏恣游!C192</f>
        <v>0</v>
      </c>
      <c r="O192">
        <f>健身房!D192</f>
        <v>0</v>
      </c>
      <c r="P192">
        <f>校园开放日!C192</f>
        <v>0</v>
      </c>
    </row>
    <row r="193" spans="1:16">
      <c r="A193" s="8" t="s">
        <v>202</v>
      </c>
      <c r="B193" s="8">
        <v>2300017409</v>
      </c>
      <c r="C193" s="9" t="str">
        <f>第二学期文字!C193</f>
        <v>参加元行力行自行车小分队5学时；</v>
      </c>
      <c r="D193">
        <f t="shared" si="2"/>
        <v>5</v>
      </c>
      <c r="E193">
        <f>自行车!D193</f>
        <v>5</v>
      </c>
      <c r="F193">
        <f>未名湖!D193</f>
        <v>0</v>
      </c>
      <c r="G193">
        <f>大钊阅览室!D193</f>
        <v>0</v>
      </c>
      <c r="H193">
        <f>动物园!D193</f>
        <v>0</v>
      </c>
      <c r="I193">
        <f>传薪!D193</f>
        <v>0</v>
      </c>
      <c r="J193">
        <f>门厅!D193</f>
        <v>0</v>
      </c>
      <c r="K193">
        <f>运动会!D193</f>
        <v>0</v>
      </c>
      <c r="L193">
        <f>书院课助教!D193</f>
        <v>0</v>
      </c>
      <c r="M193">
        <f>迎新!C193</f>
        <v>0</v>
      </c>
      <c r="N193">
        <f>初夏恣游!C193</f>
        <v>0</v>
      </c>
      <c r="O193">
        <f>健身房!D193</f>
        <v>0</v>
      </c>
      <c r="P193">
        <f>校园开放日!C193</f>
        <v>0</v>
      </c>
    </row>
    <row r="194" spans="1:16">
      <c r="A194" s="8" t="s">
        <v>203</v>
      </c>
      <c r="B194" s="8">
        <v>2300017767</v>
      </c>
      <c r="C194" s="9" t="str">
        <f>第二学期文字!C194</f>
        <v>参加元行力行自行车小分队3学时；担任迎新志愿者4学时；</v>
      </c>
      <c r="D194">
        <f t="shared" ref="D194:D216" si="3">SUM(E194:R194)</f>
        <v>7</v>
      </c>
      <c r="E194">
        <f>自行车!D194</f>
        <v>3</v>
      </c>
      <c r="F194">
        <f>未名湖!D194</f>
        <v>0</v>
      </c>
      <c r="G194">
        <f>大钊阅览室!D194</f>
        <v>0</v>
      </c>
      <c r="H194">
        <f>动物园!D194</f>
        <v>0</v>
      </c>
      <c r="I194">
        <f>传薪!D194</f>
        <v>0</v>
      </c>
      <c r="J194">
        <f>门厅!D194</f>
        <v>0</v>
      </c>
      <c r="K194">
        <f>运动会!D194</f>
        <v>0</v>
      </c>
      <c r="L194">
        <f>书院课助教!D194</f>
        <v>0</v>
      </c>
      <c r="M194">
        <f>迎新!C194</f>
        <v>4</v>
      </c>
      <c r="N194">
        <f>初夏恣游!C194</f>
        <v>0</v>
      </c>
      <c r="O194">
        <f>健身房!D194</f>
        <v>0</v>
      </c>
      <c r="P194">
        <f>校园开放日!C194</f>
        <v>0</v>
      </c>
    </row>
    <row r="195" spans="1:16">
      <c r="A195" s="8" t="s">
        <v>204</v>
      </c>
      <c r="B195" s="8">
        <v>2300017463</v>
      </c>
      <c r="C195" s="9" t="str">
        <f>第二学期文字!C195</f>
        <v>参加元行力行自行车小分队1学时；参加北京动物园志愿服务5学时；</v>
      </c>
      <c r="D195">
        <f t="shared" si="3"/>
        <v>6</v>
      </c>
      <c r="E195">
        <f>自行车!D195</f>
        <v>1</v>
      </c>
      <c r="F195">
        <f>未名湖!D195</f>
        <v>0</v>
      </c>
      <c r="G195">
        <f>大钊阅览室!D195</f>
        <v>0</v>
      </c>
      <c r="H195">
        <f>动物园!D195</f>
        <v>5</v>
      </c>
      <c r="I195">
        <f>传薪!D195</f>
        <v>0</v>
      </c>
      <c r="J195">
        <f>门厅!D195</f>
        <v>0</v>
      </c>
      <c r="K195">
        <f>运动会!D195</f>
        <v>0</v>
      </c>
      <c r="L195">
        <f>书院课助教!D195</f>
        <v>0</v>
      </c>
      <c r="M195">
        <f>迎新!C195</f>
        <v>0</v>
      </c>
      <c r="N195">
        <f>初夏恣游!C195</f>
        <v>0</v>
      </c>
      <c r="O195">
        <f>健身房!D195</f>
        <v>0</v>
      </c>
      <c r="P195">
        <f>校园开放日!C195</f>
        <v>0</v>
      </c>
    </row>
    <row r="196" spans="1:16">
      <c r="A196" s="8" t="s">
        <v>205</v>
      </c>
      <c r="B196" s="8">
        <v>2300067740</v>
      </c>
      <c r="C196" s="9" t="str">
        <f>第二学期文字!C196</f>
        <v>参加元行力行自行车小分队3.5学时；参加元行力行未名湖志愿服务4.5学时；参加35楼门厅管理志愿服务2学时；</v>
      </c>
      <c r="D196">
        <f t="shared" si="3"/>
        <v>10</v>
      </c>
      <c r="E196">
        <f>自行车!D196</f>
        <v>3.5</v>
      </c>
      <c r="F196">
        <f>未名湖!D196</f>
        <v>4.5</v>
      </c>
      <c r="G196">
        <f>大钊阅览室!D196</f>
        <v>0</v>
      </c>
      <c r="H196">
        <f>动物园!D196</f>
        <v>0</v>
      </c>
      <c r="I196">
        <f>传薪!D196</f>
        <v>0</v>
      </c>
      <c r="J196">
        <f>门厅!D196</f>
        <v>2</v>
      </c>
      <c r="K196">
        <f>运动会!D196</f>
        <v>0</v>
      </c>
      <c r="L196">
        <f>书院课助教!D196</f>
        <v>0</v>
      </c>
      <c r="M196">
        <f>迎新!C196</f>
        <v>0</v>
      </c>
      <c r="N196">
        <f>初夏恣游!C196</f>
        <v>0</v>
      </c>
      <c r="O196">
        <f>健身房!D196</f>
        <v>0</v>
      </c>
      <c r="P196">
        <f>校园开放日!C196</f>
        <v>0</v>
      </c>
    </row>
    <row r="197" spans="1:16">
      <c r="A197" s="8" t="s">
        <v>206</v>
      </c>
      <c r="B197" s="8">
        <v>2300017779</v>
      </c>
      <c r="C197" s="9" t="str">
        <f>第二学期文字!C197</f>
        <v>参加元行力行自行车小分队3.5学时；参加元行力行未名湖志愿服务6学时；</v>
      </c>
      <c r="D197">
        <f t="shared" si="3"/>
        <v>9.5</v>
      </c>
      <c r="E197">
        <f>自行车!D197</f>
        <v>3.5</v>
      </c>
      <c r="F197">
        <f>未名湖!D197</f>
        <v>6</v>
      </c>
      <c r="G197">
        <f>大钊阅览室!D197</f>
        <v>0</v>
      </c>
      <c r="H197">
        <f>动物园!D197</f>
        <v>0</v>
      </c>
      <c r="I197">
        <f>传薪!D197</f>
        <v>0</v>
      </c>
      <c r="J197">
        <f>门厅!D197</f>
        <v>0</v>
      </c>
      <c r="K197">
        <f>运动会!D197</f>
        <v>0</v>
      </c>
      <c r="L197">
        <f>书院课助教!D197</f>
        <v>0</v>
      </c>
      <c r="M197">
        <f>迎新!C197</f>
        <v>0</v>
      </c>
      <c r="N197">
        <f>初夏恣游!C197</f>
        <v>0</v>
      </c>
      <c r="O197">
        <f>健身房!D197</f>
        <v>0</v>
      </c>
      <c r="P197">
        <f>校园开放日!C197</f>
        <v>0</v>
      </c>
    </row>
    <row r="198" spans="1:16">
      <c r="A198" s="8" t="s">
        <v>207</v>
      </c>
      <c r="B198" s="8">
        <v>2300017452</v>
      </c>
      <c r="C198" s="9" t="str">
        <f>第二学期文字!C198</f>
        <v>参加大钊阅览室志愿服务20学时；参加春季运动会志愿服务2学时；</v>
      </c>
      <c r="D198">
        <f t="shared" si="3"/>
        <v>22</v>
      </c>
      <c r="E198">
        <f>自行车!D198</f>
        <v>0</v>
      </c>
      <c r="F198">
        <f>未名湖!D198</f>
        <v>0</v>
      </c>
      <c r="G198">
        <f>大钊阅览室!D198</f>
        <v>20</v>
      </c>
      <c r="H198">
        <f>动物园!D198</f>
        <v>0</v>
      </c>
      <c r="I198">
        <f>传薪!D198</f>
        <v>0</v>
      </c>
      <c r="J198">
        <f>门厅!D198</f>
        <v>0</v>
      </c>
      <c r="K198">
        <f>运动会!D198</f>
        <v>2</v>
      </c>
      <c r="L198">
        <f>书院课助教!D198</f>
        <v>0</v>
      </c>
      <c r="M198">
        <f>迎新!C198</f>
        <v>0</v>
      </c>
      <c r="N198">
        <f>初夏恣游!C198</f>
        <v>0</v>
      </c>
      <c r="O198">
        <f>健身房!D198</f>
        <v>0</v>
      </c>
      <c r="P198">
        <f>校园开放日!C198</f>
        <v>0</v>
      </c>
    </row>
    <row r="199" spans="1:16">
      <c r="A199" s="8" t="s">
        <v>208</v>
      </c>
      <c r="B199" s="8">
        <v>2300067736</v>
      </c>
      <c r="C199" s="9" t="str">
        <f>第二学期文字!C199</f>
        <v>参加元行力行自行车小分队1.5学时；参加元行力行未名湖志愿服务1.5学时；参加35楼门厅管理志愿服务0.5学时；</v>
      </c>
      <c r="D199">
        <f t="shared" si="3"/>
        <v>3.5</v>
      </c>
      <c r="E199">
        <f>自行车!D199</f>
        <v>1.5</v>
      </c>
      <c r="F199">
        <f>未名湖!D199</f>
        <v>1.5</v>
      </c>
      <c r="G199">
        <f>大钊阅览室!D199</f>
        <v>0</v>
      </c>
      <c r="H199">
        <f>动物园!D199</f>
        <v>0</v>
      </c>
      <c r="I199">
        <f>传薪!D199</f>
        <v>0</v>
      </c>
      <c r="J199">
        <f>门厅!D199</f>
        <v>0.5</v>
      </c>
      <c r="K199">
        <f>运动会!D199</f>
        <v>0</v>
      </c>
      <c r="L199">
        <f>书院课助教!D199</f>
        <v>0</v>
      </c>
      <c r="M199">
        <f>迎新!C199</f>
        <v>0</v>
      </c>
      <c r="N199">
        <f>初夏恣游!C199</f>
        <v>0</v>
      </c>
      <c r="O199">
        <f>健身房!D199</f>
        <v>0</v>
      </c>
      <c r="P199">
        <f>校园开放日!C199</f>
        <v>0</v>
      </c>
    </row>
    <row r="200" spans="1:16">
      <c r="A200" s="8" t="s">
        <v>209</v>
      </c>
      <c r="B200" s="8">
        <v>2300067741</v>
      </c>
      <c r="C200" s="9" t="str">
        <f>第二学期文字!C200</f>
        <v>参加元行力行自行车小分队4学时；参加35楼门厅管理志愿服务3.5学时；</v>
      </c>
      <c r="D200">
        <f t="shared" si="3"/>
        <v>7.5</v>
      </c>
      <c r="E200">
        <f>自行车!D200</f>
        <v>4</v>
      </c>
      <c r="F200">
        <f>未名湖!D200</f>
        <v>0</v>
      </c>
      <c r="G200">
        <f>大钊阅览室!D200</f>
        <v>0</v>
      </c>
      <c r="H200">
        <f>动物园!D200</f>
        <v>0</v>
      </c>
      <c r="I200">
        <f>传薪!D200</f>
        <v>0</v>
      </c>
      <c r="J200">
        <f>门厅!D200</f>
        <v>3.5</v>
      </c>
      <c r="K200">
        <f>运动会!D200</f>
        <v>0</v>
      </c>
      <c r="L200">
        <f>书院课助教!D200</f>
        <v>0</v>
      </c>
      <c r="M200">
        <f>迎新!C200</f>
        <v>0</v>
      </c>
      <c r="N200">
        <f>初夏恣游!C200</f>
        <v>0</v>
      </c>
      <c r="O200">
        <f>健身房!D200</f>
        <v>0</v>
      </c>
      <c r="P200">
        <f>校园开放日!C200</f>
        <v>0</v>
      </c>
    </row>
    <row r="201" spans="1:16">
      <c r="A201" s="8" t="s">
        <v>210</v>
      </c>
      <c r="B201" s="8">
        <v>2300067731</v>
      </c>
      <c r="C201" s="9" t="str">
        <f>第二学期文字!C201</f>
        <v>参加元行力行自行车小分队3学时；参加元行力行未名湖志愿服务3学时；参加35楼门厅管理志愿服务4学时；</v>
      </c>
      <c r="D201">
        <f t="shared" si="3"/>
        <v>10</v>
      </c>
      <c r="E201">
        <f>自行车!D201</f>
        <v>3</v>
      </c>
      <c r="F201">
        <f>未名湖!D201</f>
        <v>3</v>
      </c>
      <c r="G201">
        <f>大钊阅览室!D201</f>
        <v>0</v>
      </c>
      <c r="H201">
        <f>动物园!D201</f>
        <v>0</v>
      </c>
      <c r="I201">
        <f>传薪!D201</f>
        <v>0</v>
      </c>
      <c r="J201">
        <f>门厅!D201</f>
        <v>4</v>
      </c>
      <c r="K201">
        <f>运动会!D201</f>
        <v>0</v>
      </c>
      <c r="L201">
        <f>书院课助教!D201</f>
        <v>0</v>
      </c>
      <c r="M201">
        <f>迎新!C201</f>
        <v>0</v>
      </c>
      <c r="N201">
        <f>初夏恣游!C201</f>
        <v>0</v>
      </c>
      <c r="O201">
        <f>健身房!D201</f>
        <v>0</v>
      </c>
      <c r="P201">
        <f>校园开放日!C201</f>
        <v>0</v>
      </c>
    </row>
    <row r="202" spans="1:16">
      <c r="A202" s="8" t="s">
        <v>211</v>
      </c>
      <c r="B202" s="8">
        <v>2300067739</v>
      </c>
      <c r="C202" s="9" t="str">
        <f>第二学期文字!C202</f>
        <v>参加元行力行自行车小分队1学时；参加35楼门厅管理志愿服务5学时；</v>
      </c>
      <c r="D202">
        <f t="shared" si="3"/>
        <v>6</v>
      </c>
      <c r="E202">
        <f>自行车!D202</f>
        <v>1</v>
      </c>
      <c r="F202">
        <f>未名湖!D202</f>
        <v>0</v>
      </c>
      <c r="G202">
        <f>大钊阅览室!D202</f>
        <v>0</v>
      </c>
      <c r="H202">
        <f>动物园!D202</f>
        <v>0</v>
      </c>
      <c r="I202">
        <f>传薪!D202</f>
        <v>0</v>
      </c>
      <c r="J202">
        <f>门厅!D202</f>
        <v>5</v>
      </c>
      <c r="K202">
        <f>运动会!D202</f>
        <v>0</v>
      </c>
      <c r="L202">
        <f>书院课助教!D202</f>
        <v>0</v>
      </c>
      <c r="M202">
        <f>迎新!C202</f>
        <v>0</v>
      </c>
      <c r="N202">
        <f>初夏恣游!C202</f>
        <v>0</v>
      </c>
      <c r="O202">
        <f>健身房!D202</f>
        <v>0</v>
      </c>
      <c r="P202">
        <f>校园开放日!C202</f>
        <v>0</v>
      </c>
    </row>
    <row r="203" spans="1:16">
      <c r="A203" s="8" t="s">
        <v>212</v>
      </c>
      <c r="B203" s="8">
        <v>2300067733</v>
      </c>
      <c r="C203" s="9" t="str">
        <f>第二学期文字!C203</f>
        <v>参加元行力行自行车小分队1.5学时；参加元行力行未名湖志愿服务1.5学时；参加大钊阅览室志愿服务12学时；</v>
      </c>
      <c r="D203">
        <f t="shared" si="3"/>
        <v>15</v>
      </c>
      <c r="E203">
        <f>自行车!D203</f>
        <v>1.5</v>
      </c>
      <c r="F203">
        <f>未名湖!D203</f>
        <v>1.5</v>
      </c>
      <c r="G203">
        <f>大钊阅览室!D203</f>
        <v>12</v>
      </c>
      <c r="H203">
        <f>动物园!D203</f>
        <v>0</v>
      </c>
      <c r="I203">
        <f>传薪!D203</f>
        <v>0</v>
      </c>
      <c r="J203">
        <f>门厅!D203</f>
        <v>0</v>
      </c>
      <c r="K203">
        <f>运动会!D203</f>
        <v>0</v>
      </c>
      <c r="L203">
        <f>书院课助教!D203</f>
        <v>0</v>
      </c>
      <c r="M203">
        <f>迎新!C203</f>
        <v>0</v>
      </c>
      <c r="N203">
        <f>初夏恣游!C203</f>
        <v>0</v>
      </c>
      <c r="O203">
        <f>健身房!D203</f>
        <v>0</v>
      </c>
      <c r="P203">
        <f>校园开放日!C203</f>
        <v>0</v>
      </c>
    </row>
    <row r="204" spans="1:16">
      <c r="A204" s="8" t="s">
        <v>213</v>
      </c>
      <c r="B204" s="8">
        <v>2300067734</v>
      </c>
      <c r="C204" s="9" t="str">
        <f>第二学期文字!C204</f>
        <v>参加元行力行自行车小分队2.5学时；参加大钊阅览室志愿服务6学时；参加35楼门厅管理志愿服务2.5学时；</v>
      </c>
      <c r="D204">
        <f t="shared" si="3"/>
        <v>11</v>
      </c>
      <c r="E204">
        <f>自行车!D204</f>
        <v>2.5</v>
      </c>
      <c r="F204">
        <f>未名湖!D204</f>
        <v>0</v>
      </c>
      <c r="G204">
        <f>大钊阅览室!D204</f>
        <v>6</v>
      </c>
      <c r="H204">
        <f>动物园!D204</f>
        <v>0</v>
      </c>
      <c r="I204">
        <f>传薪!D204</f>
        <v>0</v>
      </c>
      <c r="J204">
        <f>门厅!D204</f>
        <v>2.5</v>
      </c>
      <c r="K204">
        <f>运动会!D204</f>
        <v>0</v>
      </c>
      <c r="L204">
        <f>书院课助教!D204</f>
        <v>0</v>
      </c>
      <c r="M204">
        <f>迎新!C204</f>
        <v>0</v>
      </c>
      <c r="N204">
        <f>初夏恣游!C204</f>
        <v>0</v>
      </c>
      <c r="O204">
        <f>健身房!D204</f>
        <v>0</v>
      </c>
      <c r="P204">
        <f>校园开放日!C204</f>
        <v>0</v>
      </c>
    </row>
    <row r="205" spans="1:16">
      <c r="A205" s="8" t="s">
        <v>214</v>
      </c>
      <c r="B205" s="8">
        <v>2300067735</v>
      </c>
      <c r="C205" s="9" t="str">
        <f>第二学期文字!C205</f>
        <v>参加元行力行自行车小分队0.5学时；参加大钊阅览室志愿服务8学时；参加35楼门厅管理志愿服务1学时；</v>
      </c>
      <c r="D205">
        <f t="shared" si="3"/>
        <v>9.5</v>
      </c>
      <c r="E205">
        <f>自行车!D205</f>
        <v>0.5</v>
      </c>
      <c r="F205">
        <f>未名湖!D205</f>
        <v>0</v>
      </c>
      <c r="G205">
        <f>大钊阅览室!D205</f>
        <v>8</v>
      </c>
      <c r="H205">
        <f>动物园!D205</f>
        <v>0</v>
      </c>
      <c r="I205">
        <f>传薪!D205</f>
        <v>0</v>
      </c>
      <c r="J205">
        <f>门厅!D205</f>
        <v>1</v>
      </c>
      <c r="K205">
        <f>运动会!D205</f>
        <v>0</v>
      </c>
      <c r="L205">
        <f>书院课助教!D205</f>
        <v>0</v>
      </c>
      <c r="M205">
        <f>迎新!C205</f>
        <v>0</v>
      </c>
      <c r="N205">
        <f>初夏恣游!C205</f>
        <v>0</v>
      </c>
      <c r="O205">
        <f>健身房!D205</f>
        <v>0</v>
      </c>
      <c r="P205">
        <f>校园开放日!C205</f>
        <v>0</v>
      </c>
    </row>
    <row r="206" spans="1:16">
      <c r="A206" s="8" t="s">
        <v>215</v>
      </c>
      <c r="B206" s="8">
        <v>2300067737</v>
      </c>
      <c r="C206" s="9" t="str">
        <f>第二学期文字!C206</f>
        <v>参加元行力行自行车小分队3.5学时；参加元行力行未名湖志愿服务4.5学时；参加35楼门厅管理志愿服务1.5学时；</v>
      </c>
      <c r="D206">
        <f t="shared" si="3"/>
        <v>9.5</v>
      </c>
      <c r="E206">
        <f>自行车!D206</f>
        <v>3.5</v>
      </c>
      <c r="F206">
        <f>未名湖!D206</f>
        <v>4.5</v>
      </c>
      <c r="G206">
        <f>大钊阅览室!D206</f>
        <v>0</v>
      </c>
      <c r="H206">
        <f>动物园!D206</f>
        <v>0</v>
      </c>
      <c r="I206">
        <f>传薪!D206</f>
        <v>0</v>
      </c>
      <c r="J206">
        <f>门厅!D206</f>
        <v>1.5</v>
      </c>
      <c r="K206">
        <f>运动会!D206</f>
        <v>0</v>
      </c>
      <c r="L206">
        <f>书院课助教!D206</f>
        <v>0</v>
      </c>
      <c r="M206">
        <f>迎新!C206</f>
        <v>0</v>
      </c>
      <c r="N206">
        <f>初夏恣游!C206</f>
        <v>0</v>
      </c>
      <c r="O206">
        <f>健身房!D206</f>
        <v>0</v>
      </c>
      <c r="P206">
        <f>校园开放日!C206</f>
        <v>0</v>
      </c>
    </row>
    <row r="207" spans="1:16">
      <c r="A207" s="8" t="s">
        <v>216</v>
      </c>
      <c r="B207" s="8">
        <v>2300067742</v>
      </c>
      <c r="C207" s="9" t="str">
        <f>第二学期文字!C207</f>
        <v>参加元行力行自行车小分队5学时；参加元行力行未名湖志愿服务3学时；参加35楼门厅管理志愿服务2学时；</v>
      </c>
      <c r="D207">
        <f t="shared" si="3"/>
        <v>10</v>
      </c>
      <c r="E207">
        <f>自行车!D207</f>
        <v>5</v>
      </c>
      <c r="F207">
        <f>未名湖!D207</f>
        <v>3</v>
      </c>
      <c r="G207">
        <f>大钊阅览室!D207</f>
        <v>0</v>
      </c>
      <c r="H207">
        <f>动物园!D207</f>
        <v>0</v>
      </c>
      <c r="I207">
        <f>传薪!D207</f>
        <v>0</v>
      </c>
      <c r="J207">
        <f>门厅!D207</f>
        <v>2</v>
      </c>
      <c r="K207">
        <f>运动会!D207</f>
        <v>0</v>
      </c>
      <c r="L207">
        <f>书院课助教!D207</f>
        <v>0</v>
      </c>
      <c r="M207">
        <f>迎新!C207</f>
        <v>0</v>
      </c>
      <c r="N207">
        <f>初夏恣游!C207</f>
        <v>0</v>
      </c>
      <c r="O207">
        <f>健身房!D207</f>
        <v>0</v>
      </c>
      <c r="P207">
        <f>校园开放日!C207</f>
        <v>0</v>
      </c>
    </row>
    <row r="208" spans="1:16">
      <c r="A208" s="8" t="s">
        <v>217</v>
      </c>
      <c r="B208" s="8">
        <v>2300017711</v>
      </c>
      <c r="C208" s="9" t="str">
        <f>第二学期文字!C208</f>
        <v>参加元行力行自行车小分队7学时；</v>
      </c>
      <c r="D208">
        <f t="shared" si="3"/>
        <v>7</v>
      </c>
      <c r="E208">
        <f>自行车!D208</f>
        <v>7</v>
      </c>
      <c r="F208">
        <f>未名湖!D208</f>
        <v>0</v>
      </c>
      <c r="G208">
        <f>大钊阅览室!D208</f>
        <v>0</v>
      </c>
      <c r="H208">
        <f>动物园!D208</f>
        <v>0</v>
      </c>
      <c r="I208">
        <f>传薪!D208</f>
        <v>0</v>
      </c>
      <c r="J208">
        <f>门厅!D208</f>
        <v>0</v>
      </c>
      <c r="K208">
        <f>运动会!D208</f>
        <v>0</v>
      </c>
      <c r="L208">
        <f>书院课助教!D208</f>
        <v>0</v>
      </c>
      <c r="M208">
        <f>迎新!C208</f>
        <v>0</v>
      </c>
      <c r="N208">
        <f>初夏恣游!C208</f>
        <v>0</v>
      </c>
      <c r="O208">
        <f>健身房!D208</f>
        <v>0</v>
      </c>
      <c r="P208">
        <f>校园开放日!C208</f>
        <v>0</v>
      </c>
    </row>
    <row r="209" spans="1:16">
      <c r="A209" s="8" t="s">
        <v>218</v>
      </c>
      <c r="B209" s="8">
        <v>2300017834</v>
      </c>
      <c r="C209" s="9" t="str">
        <f>第二学期文字!C209</f>
        <v/>
      </c>
      <c r="D209">
        <f t="shared" si="3"/>
        <v>0</v>
      </c>
      <c r="E209">
        <f>自行车!D209</f>
        <v>0</v>
      </c>
      <c r="F209">
        <f>未名湖!D209</f>
        <v>0</v>
      </c>
      <c r="G209">
        <f>大钊阅览室!D209</f>
        <v>0</v>
      </c>
      <c r="H209">
        <f>动物园!D209</f>
        <v>0</v>
      </c>
      <c r="I209">
        <f>传薪!D209</f>
        <v>0</v>
      </c>
      <c r="J209">
        <f>门厅!D209</f>
        <v>0</v>
      </c>
      <c r="K209">
        <f>运动会!D209</f>
        <v>0</v>
      </c>
      <c r="L209">
        <f>书院课助教!D209</f>
        <v>0</v>
      </c>
      <c r="M209">
        <f>迎新!C209</f>
        <v>0</v>
      </c>
      <c r="N209">
        <f>初夏恣游!C209</f>
        <v>0</v>
      </c>
      <c r="O209">
        <f>健身房!D209</f>
        <v>0</v>
      </c>
      <c r="P209">
        <f>校园开放日!C209</f>
        <v>0</v>
      </c>
    </row>
    <row r="210" spans="1:16">
      <c r="A210" s="8" t="s">
        <v>219</v>
      </c>
      <c r="B210" s="8">
        <v>2300017735</v>
      </c>
      <c r="C210" s="9" t="str">
        <f>第二学期文字!C210</f>
        <v/>
      </c>
      <c r="D210">
        <f t="shared" si="3"/>
        <v>0</v>
      </c>
      <c r="E210">
        <f>自行车!D210</f>
        <v>0</v>
      </c>
      <c r="F210">
        <f>未名湖!D210</f>
        <v>0</v>
      </c>
      <c r="G210">
        <f>大钊阅览室!D210</f>
        <v>0</v>
      </c>
      <c r="H210">
        <f>动物园!D210</f>
        <v>0</v>
      </c>
      <c r="I210">
        <f>传薪!D210</f>
        <v>0</v>
      </c>
      <c r="J210">
        <f>门厅!D210</f>
        <v>0</v>
      </c>
      <c r="K210">
        <f>运动会!D210</f>
        <v>0</v>
      </c>
      <c r="L210">
        <f>书院课助教!D210</f>
        <v>0</v>
      </c>
      <c r="M210">
        <f>迎新!C210</f>
        <v>0</v>
      </c>
      <c r="N210">
        <f>初夏恣游!C210</f>
        <v>0</v>
      </c>
      <c r="O210">
        <f>健身房!D210</f>
        <v>0</v>
      </c>
      <c r="P210">
        <f>校园开放日!C210</f>
        <v>0</v>
      </c>
    </row>
    <row r="211" spans="1:16">
      <c r="A211" s="8" t="s">
        <v>220</v>
      </c>
      <c r="B211" s="8">
        <v>2300017475</v>
      </c>
      <c r="C211" s="9" t="str">
        <f>第二学期文字!C211</f>
        <v>参加元行力行未名湖志愿服务1.5学时；</v>
      </c>
      <c r="D211">
        <f t="shared" si="3"/>
        <v>1.5</v>
      </c>
      <c r="E211">
        <f>自行车!D211</f>
        <v>0</v>
      </c>
      <c r="F211">
        <f>未名湖!D211</f>
        <v>1.5</v>
      </c>
      <c r="G211">
        <f>大钊阅览室!D211</f>
        <v>0</v>
      </c>
      <c r="H211">
        <f>动物园!D211</f>
        <v>0</v>
      </c>
      <c r="I211">
        <f>传薪!D211</f>
        <v>0</v>
      </c>
      <c r="J211">
        <f>门厅!D211</f>
        <v>0</v>
      </c>
      <c r="K211">
        <f>运动会!D211</f>
        <v>0</v>
      </c>
      <c r="L211">
        <f>书院课助教!D211</f>
        <v>0</v>
      </c>
      <c r="M211">
        <f>迎新!C211</f>
        <v>0</v>
      </c>
      <c r="N211">
        <f>初夏恣游!C211</f>
        <v>0</v>
      </c>
      <c r="O211">
        <f>健身房!D211</f>
        <v>0</v>
      </c>
      <c r="P211">
        <f>校园开放日!C211</f>
        <v>0</v>
      </c>
    </row>
    <row r="212" spans="1:16">
      <c r="A212" s="8" t="s">
        <v>221</v>
      </c>
      <c r="B212" s="8">
        <v>2300017816</v>
      </c>
      <c r="C212" s="9" t="str">
        <f>第二学期文字!C212</f>
        <v/>
      </c>
      <c r="D212">
        <f t="shared" si="3"/>
        <v>0</v>
      </c>
      <c r="E212">
        <f>自行车!D212</f>
        <v>0</v>
      </c>
      <c r="F212">
        <f>未名湖!D212</f>
        <v>0</v>
      </c>
      <c r="G212">
        <f>大钊阅览室!D212</f>
        <v>0</v>
      </c>
      <c r="H212">
        <f>动物园!D212</f>
        <v>0</v>
      </c>
      <c r="I212">
        <f>传薪!D212</f>
        <v>0</v>
      </c>
      <c r="J212">
        <f>门厅!D212</f>
        <v>0</v>
      </c>
      <c r="K212">
        <f>运动会!D212</f>
        <v>0</v>
      </c>
      <c r="L212">
        <f>书院课助教!D212</f>
        <v>0</v>
      </c>
      <c r="M212">
        <f>迎新!C212</f>
        <v>0</v>
      </c>
      <c r="N212">
        <f>初夏恣游!C212</f>
        <v>0</v>
      </c>
      <c r="O212">
        <f>健身房!D212</f>
        <v>0</v>
      </c>
      <c r="P212">
        <f>校园开放日!C212</f>
        <v>0</v>
      </c>
    </row>
    <row r="213" spans="1:16">
      <c r="A213" s="8" t="s">
        <v>222</v>
      </c>
      <c r="B213" s="8">
        <v>2300017754</v>
      </c>
      <c r="C213" s="9" t="str">
        <f>第二学期文字!C213</f>
        <v/>
      </c>
      <c r="D213">
        <f t="shared" si="3"/>
        <v>0</v>
      </c>
      <c r="E213">
        <f>自行车!D213</f>
        <v>0</v>
      </c>
      <c r="F213">
        <f>未名湖!D213</f>
        <v>0</v>
      </c>
      <c r="G213">
        <f>大钊阅览室!D213</f>
        <v>0</v>
      </c>
      <c r="H213">
        <f>动物园!D213</f>
        <v>0</v>
      </c>
      <c r="I213">
        <f>传薪!D213</f>
        <v>0</v>
      </c>
      <c r="J213">
        <f>门厅!D213</f>
        <v>0</v>
      </c>
      <c r="K213">
        <f>运动会!D213</f>
        <v>0</v>
      </c>
      <c r="L213">
        <f>书院课助教!D213</f>
        <v>0</v>
      </c>
      <c r="M213">
        <f>迎新!C213</f>
        <v>0</v>
      </c>
      <c r="N213">
        <f>初夏恣游!C213</f>
        <v>0</v>
      </c>
      <c r="O213">
        <f>健身房!D213</f>
        <v>0</v>
      </c>
      <c r="P213">
        <f>校园开放日!C213</f>
        <v>0</v>
      </c>
    </row>
    <row r="214" spans="1:16">
      <c r="A214" s="8" t="s">
        <v>223</v>
      </c>
      <c r="B214" s="8">
        <v>2300017850</v>
      </c>
      <c r="C214" s="9" t="str">
        <f>第二学期文字!C214</f>
        <v>参加元行力行自行车小分队1学时；</v>
      </c>
      <c r="D214">
        <f t="shared" si="3"/>
        <v>1</v>
      </c>
      <c r="E214">
        <f>自行车!D214</f>
        <v>1</v>
      </c>
      <c r="F214">
        <f>未名湖!D214</f>
        <v>0</v>
      </c>
      <c r="G214">
        <f>大钊阅览室!D214</f>
        <v>0</v>
      </c>
      <c r="H214">
        <f>动物园!D214</f>
        <v>0</v>
      </c>
      <c r="I214">
        <f>传薪!D214</f>
        <v>0</v>
      </c>
      <c r="J214">
        <f>门厅!D214</f>
        <v>0</v>
      </c>
      <c r="K214">
        <f>运动会!D214</f>
        <v>0</v>
      </c>
      <c r="L214">
        <f>书院课助教!D214</f>
        <v>0</v>
      </c>
      <c r="M214">
        <f>迎新!C214</f>
        <v>0</v>
      </c>
      <c r="N214">
        <f>初夏恣游!C214</f>
        <v>0</v>
      </c>
      <c r="O214">
        <f>健身房!D214</f>
        <v>0</v>
      </c>
      <c r="P214">
        <f>校园开放日!C214</f>
        <v>0</v>
      </c>
    </row>
    <row r="215" spans="1:16">
      <c r="A215" s="8" t="s">
        <v>224</v>
      </c>
      <c r="B215" s="8">
        <v>2300017788</v>
      </c>
      <c r="C215" s="9" t="str">
        <f>第二学期文字!C215</f>
        <v>参加元行力行自行车小分队5学时；</v>
      </c>
      <c r="D215">
        <f t="shared" si="3"/>
        <v>5</v>
      </c>
      <c r="E215">
        <f>自行车!D215</f>
        <v>5</v>
      </c>
      <c r="F215">
        <f>未名湖!D215</f>
        <v>0</v>
      </c>
      <c r="G215">
        <f>大钊阅览室!D215</f>
        <v>0</v>
      </c>
      <c r="H215">
        <f>动物园!D215</f>
        <v>0</v>
      </c>
      <c r="I215">
        <f>传薪!D215</f>
        <v>0</v>
      </c>
      <c r="J215">
        <f>门厅!D215</f>
        <v>0</v>
      </c>
      <c r="K215">
        <f>运动会!D215</f>
        <v>0</v>
      </c>
      <c r="L215">
        <f>书院课助教!D215</f>
        <v>0</v>
      </c>
      <c r="M215">
        <f>迎新!C215</f>
        <v>0</v>
      </c>
      <c r="N215">
        <f>初夏恣游!C215</f>
        <v>0</v>
      </c>
      <c r="O215">
        <f>健身房!D215</f>
        <v>0</v>
      </c>
      <c r="P215">
        <f>校园开放日!C215</f>
        <v>0</v>
      </c>
    </row>
    <row r="216" spans="1:16">
      <c r="A216" s="8" t="s">
        <v>225</v>
      </c>
      <c r="B216" s="8">
        <v>2300017451</v>
      </c>
      <c r="C216" s="9" t="str">
        <f>第二学期文字!C216</f>
        <v>参加元行力行自行车小分队2学时；参加元行力行未名湖志愿服务1.5学时；参加35楼门厅管理志愿服务1学时；参加春季运动会志愿服务2学时；担任迎新志愿者6学时；担任校园开放日志愿者1学时；</v>
      </c>
      <c r="D216">
        <f t="shared" si="3"/>
        <v>13.5</v>
      </c>
      <c r="E216">
        <f>自行车!D216</f>
        <v>2</v>
      </c>
      <c r="F216">
        <f>未名湖!D216</f>
        <v>1.5</v>
      </c>
      <c r="G216">
        <f>大钊阅览室!D216</f>
        <v>0</v>
      </c>
      <c r="H216">
        <f>动物园!D216</f>
        <v>0</v>
      </c>
      <c r="I216">
        <f>传薪!D216</f>
        <v>0</v>
      </c>
      <c r="J216">
        <f>门厅!D216</f>
        <v>1</v>
      </c>
      <c r="K216">
        <f>运动会!D216</f>
        <v>2</v>
      </c>
      <c r="L216">
        <f>书院课助教!D216</f>
        <v>0</v>
      </c>
      <c r="M216">
        <f>迎新!C216</f>
        <v>6</v>
      </c>
      <c r="N216">
        <f>初夏恣游!C216</f>
        <v>0</v>
      </c>
      <c r="O216">
        <f>健身房!D216</f>
        <v>0</v>
      </c>
      <c r="P216">
        <f>校园开放日!C216</f>
        <v>1</v>
      </c>
    </row>
    <row r="224" spans="4:4">
      <c r="D224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第一学期"/>
  <dimension ref="A1:U216"/>
  <sheetViews>
    <sheetView topLeftCell="A2" workbookViewId="0">
      <selection activeCell="P19" sqref="P19"/>
    </sheetView>
  </sheetViews>
  <sheetFormatPr defaultColWidth="9.81818181818182" defaultRowHeight="13"/>
  <cols>
    <col min="2" max="2" width="19.2727272727273" customWidth="1"/>
    <col min="3" max="3" width="52.9090909090909" customWidth="1"/>
    <col min="16" max="17" width="8.72727272727273"/>
  </cols>
  <sheetData>
    <row r="1" spans="1:21">
      <c r="A1" t="s">
        <v>0</v>
      </c>
      <c r="B1" t="s">
        <v>1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  <c r="N1" t="s">
        <v>237</v>
      </c>
      <c r="O1" t="s">
        <v>238</v>
      </c>
      <c r="P1" s="21" t="s">
        <v>239</v>
      </c>
      <c r="Q1" s="21" t="s">
        <v>240</v>
      </c>
      <c r="R1" t="s">
        <v>241</v>
      </c>
      <c r="S1" t="s">
        <v>242</v>
      </c>
      <c r="T1" t="s">
        <v>243</v>
      </c>
      <c r="U1" t="s">
        <v>244</v>
      </c>
    </row>
    <row r="2" spans="1:20">
      <c r="A2" s="8" t="s">
        <v>11</v>
      </c>
      <c r="B2" s="8">
        <v>2200017462</v>
      </c>
      <c r="C2" s="9" t="str">
        <f>第一学期文字!C2</f>
        <v/>
      </c>
      <c r="D2">
        <f>SUM(E2:T2)</f>
        <v>0</v>
      </c>
      <c r="E2">
        <f>自行车!C2</f>
        <v>0</v>
      </c>
      <c r="F2">
        <f>未名湖!C2</f>
        <v>0</v>
      </c>
      <c r="G2">
        <f>大钊阅览室!C2</f>
        <v>0</v>
      </c>
      <c r="H2">
        <f>动物园!C2</f>
        <v>0</v>
      </c>
      <c r="K2">
        <v>0</v>
      </c>
      <c r="L2">
        <v>0</v>
      </c>
      <c r="M2">
        <f>运动会!C2</f>
        <v>0</v>
      </c>
      <c r="N2">
        <f>咖啡厅!C2</f>
        <v>0</v>
      </c>
      <c r="P2" s="17">
        <f>党员先锋服务队!C2</f>
        <v>0</v>
      </c>
      <c r="Q2" s="17"/>
      <c r="R2">
        <f>新年晚会!C2</f>
        <v>0</v>
      </c>
      <c r="S2">
        <f>健身房!C2</f>
        <v>0</v>
      </c>
      <c r="T2">
        <f>书房!C2</f>
        <v>0</v>
      </c>
    </row>
    <row r="3" spans="1:20">
      <c r="A3" s="8" t="s">
        <v>12</v>
      </c>
      <c r="B3" s="8">
        <v>2300017419</v>
      </c>
      <c r="C3" s="9" t="str">
        <f>第一学期文字!C3</f>
        <v/>
      </c>
      <c r="D3">
        <f t="shared" ref="D3:D66" si="0">SUM(E3:T3)</f>
        <v>0</v>
      </c>
      <c r="E3">
        <f>自行车!C3</f>
        <v>0</v>
      </c>
      <c r="F3">
        <f>未名湖!C3</f>
        <v>0</v>
      </c>
      <c r="G3">
        <f>大钊阅览室!C3</f>
        <v>0</v>
      </c>
      <c r="H3">
        <f>动物园!C3</f>
        <v>0</v>
      </c>
      <c r="K3">
        <v>0</v>
      </c>
      <c r="L3">
        <v>0</v>
      </c>
      <c r="M3">
        <f>运动会!C3</f>
        <v>0</v>
      </c>
      <c r="N3">
        <f>咖啡厅!C3</f>
        <v>0</v>
      </c>
      <c r="P3" s="17">
        <f>党员先锋服务队!C3</f>
        <v>0</v>
      </c>
      <c r="Q3" s="17"/>
      <c r="R3">
        <f>新年晚会!C3</f>
        <v>0</v>
      </c>
      <c r="S3">
        <f>健身房!C3</f>
        <v>0</v>
      </c>
      <c r="T3">
        <f>书房!C3</f>
        <v>0</v>
      </c>
    </row>
    <row r="4" spans="1:20">
      <c r="A4" s="8" t="s">
        <v>13</v>
      </c>
      <c r="B4" s="8">
        <v>2300017793</v>
      </c>
      <c r="C4" s="9" t="str">
        <f>第一学期文字!C4</f>
        <v>参加元行力行自行车小分队0.5学时；参加元行力行未名湖志愿服务1.5学时；</v>
      </c>
      <c r="D4">
        <f t="shared" si="0"/>
        <v>2</v>
      </c>
      <c r="E4">
        <f>自行车!C4</f>
        <v>0.5</v>
      </c>
      <c r="F4">
        <f>未名湖!C4</f>
        <v>1.5</v>
      </c>
      <c r="G4">
        <f>大钊阅览室!C4</f>
        <v>0</v>
      </c>
      <c r="H4">
        <f>动物园!C4</f>
        <v>0</v>
      </c>
      <c r="K4">
        <v>0</v>
      </c>
      <c r="L4">
        <v>0</v>
      </c>
      <c r="M4">
        <f>运动会!C4</f>
        <v>0</v>
      </c>
      <c r="N4">
        <f>咖啡厅!C4</f>
        <v>0</v>
      </c>
      <c r="P4" s="17">
        <f>党员先锋服务队!C4</f>
        <v>0</v>
      </c>
      <c r="Q4" s="17"/>
      <c r="R4">
        <f>新年晚会!C4</f>
        <v>0</v>
      </c>
      <c r="S4">
        <f>健身房!C4</f>
        <v>0</v>
      </c>
      <c r="T4">
        <f>书房!C4</f>
        <v>0</v>
      </c>
    </row>
    <row r="5" spans="1:20">
      <c r="A5" s="8" t="s">
        <v>14</v>
      </c>
      <c r="B5" s="8">
        <v>2300017803</v>
      </c>
      <c r="C5" s="9" t="str">
        <f>第一学期文字!C5</f>
        <v>参加元行传薪系列志愿服务3.5学时；</v>
      </c>
      <c r="D5">
        <f t="shared" si="0"/>
        <v>3.5</v>
      </c>
      <c r="E5">
        <f>自行车!C5</f>
        <v>0</v>
      </c>
      <c r="F5">
        <f>未名湖!C5</f>
        <v>0</v>
      </c>
      <c r="G5">
        <f>大钊阅览室!C5</f>
        <v>0</v>
      </c>
      <c r="H5">
        <f>动物园!C5</f>
        <v>0</v>
      </c>
      <c r="I5">
        <v>3.5</v>
      </c>
      <c r="K5">
        <v>0</v>
      </c>
      <c r="L5">
        <v>0</v>
      </c>
      <c r="M5">
        <f>运动会!C5</f>
        <v>0</v>
      </c>
      <c r="N5">
        <f>咖啡厅!C5</f>
        <v>0</v>
      </c>
      <c r="P5" s="17">
        <f>党员先锋服务队!C5</f>
        <v>0</v>
      </c>
      <c r="Q5" s="17"/>
      <c r="R5">
        <f>新年晚会!C5</f>
        <v>0</v>
      </c>
      <c r="S5">
        <f>健身房!C5</f>
        <v>0</v>
      </c>
      <c r="T5">
        <f>书房!C5</f>
        <v>0</v>
      </c>
    </row>
    <row r="6" spans="1:20">
      <c r="A6" s="8" t="s">
        <v>15</v>
      </c>
      <c r="B6" s="8">
        <v>2300017721</v>
      </c>
      <c r="C6" s="9" t="str">
        <f>第一学期文字!C6</f>
        <v/>
      </c>
      <c r="D6">
        <f t="shared" si="0"/>
        <v>0</v>
      </c>
      <c r="E6">
        <f>自行车!C6</f>
        <v>0</v>
      </c>
      <c r="F6">
        <f>未名湖!C6</f>
        <v>0</v>
      </c>
      <c r="G6">
        <f>大钊阅览室!C6</f>
        <v>0</v>
      </c>
      <c r="H6">
        <f>动物园!C6</f>
        <v>0</v>
      </c>
      <c r="K6">
        <v>0</v>
      </c>
      <c r="L6">
        <v>0</v>
      </c>
      <c r="M6">
        <f>运动会!C6</f>
        <v>0</v>
      </c>
      <c r="N6">
        <f>咖啡厅!C6</f>
        <v>0</v>
      </c>
      <c r="P6" s="17">
        <f>党员先锋服务队!C6</f>
        <v>0</v>
      </c>
      <c r="Q6" s="17"/>
      <c r="R6">
        <f>新年晚会!C6</f>
        <v>0</v>
      </c>
      <c r="S6">
        <f>健身房!C6</f>
        <v>0</v>
      </c>
      <c r="T6">
        <f>书房!C6</f>
        <v>0</v>
      </c>
    </row>
    <row r="7" spans="1:20">
      <c r="A7" s="8" t="s">
        <v>16</v>
      </c>
      <c r="B7" s="8">
        <v>2300017821</v>
      </c>
      <c r="C7" s="9" t="str">
        <f>第一学期文字!C7</f>
        <v/>
      </c>
      <c r="D7">
        <f t="shared" si="0"/>
        <v>0</v>
      </c>
      <c r="E7">
        <f>自行车!C7</f>
        <v>0</v>
      </c>
      <c r="F7">
        <f>未名湖!C7</f>
        <v>0</v>
      </c>
      <c r="G7">
        <f>大钊阅览室!C7</f>
        <v>0</v>
      </c>
      <c r="H7">
        <f>动物园!C7</f>
        <v>0</v>
      </c>
      <c r="K7">
        <v>0</v>
      </c>
      <c r="L7">
        <v>0</v>
      </c>
      <c r="M7">
        <f>运动会!C7</f>
        <v>0</v>
      </c>
      <c r="N7">
        <f>咖啡厅!C7</f>
        <v>0</v>
      </c>
      <c r="P7" s="17">
        <f>党员先锋服务队!C7</f>
        <v>0</v>
      </c>
      <c r="Q7" s="17"/>
      <c r="R7">
        <f>新年晚会!C7</f>
        <v>0</v>
      </c>
      <c r="S7">
        <f>健身房!C7</f>
        <v>0</v>
      </c>
      <c r="T7">
        <f>书房!C7</f>
        <v>0</v>
      </c>
    </row>
    <row r="8" spans="1:20">
      <c r="A8" s="8" t="s">
        <v>17</v>
      </c>
      <c r="B8" s="8">
        <v>2200017835</v>
      </c>
      <c r="C8" s="9" t="str">
        <f>第一学期文字!C8</f>
        <v>参加元行力行自行车小分队0.5学时；参加元培书房志愿服务活动5学时；</v>
      </c>
      <c r="D8">
        <f t="shared" si="0"/>
        <v>5.5</v>
      </c>
      <c r="E8">
        <f>自行车!C8</f>
        <v>0.5</v>
      </c>
      <c r="F8">
        <f>未名湖!C8</f>
        <v>0</v>
      </c>
      <c r="G8">
        <f>大钊阅览室!C8</f>
        <v>0</v>
      </c>
      <c r="H8">
        <f>动物园!C8</f>
        <v>0</v>
      </c>
      <c r="K8">
        <v>0</v>
      </c>
      <c r="L8">
        <v>0</v>
      </c>
      <c r="M8">
        <f>运动会!C8</f>
        <v>0</v>
      </c>
      <c r="N8">
        <f>咖啡厅!C8</f>
        <v>0</v>
      </c>
      <c r="P8" s="17">
        <f>党员先锋服务队!C8</f>
        <v>0</v>
      </c>
      <c r="Q8" s="17"/>
      <c r="R8">
        <f>新年晚会!C8</f>
        <v>0</v>
      </c>
      <c r="S8">
        <f>健身房!C8</f>
        <v>0</v>
      </c>
      <c r="T8">
        <f>书房!C8</f>
        <v>5</v>
      </c>
    </row>
    <row r="9" spans="1:20">
      <c r="A9" s="8" t="s">
        <v>18</v>
      </c>
      <c r="B9" s="8">
        <v>2300017813</v>
      </c>
      <c r="C9" s="9" t="str">
        <f>第一学期文字!C9</f>
        <v/>
      </c>
      <c r="D9">
        <f t="shared" si="0"/>
        <v>0</v>
      </c>
      <c r="E9">
        <f>自行车!C9</f>
        <v>0</v>
      </c>
      <c r="F9">
        <f>未名湖!C9</f>
        <v>0</v>
      </c>
      <c r="G9">
        <f>大钊阅览室!C9</f>
        <v>0</v>
      </c>
      <c r="H9">
        <f>动物园!C9</f>
        <v>0</v>
      </c>
      <c r="K9">
        <v>0</v>
      </c>
      <c r="L9">
        <v>0</v>
      </c>
      <c r="M9">
        <f>运动会!C9</f>
        <v>0</v>
      </c>
      <c r="N9">
        <f>咖啡厅!C9</f>
        <v>0</v>
      </c>
      <c r="P9" s="17">
        <f>党员先锋服务队!C9</f>
        <v>0</v>
      </c>
      <c r="Q9" s="17"/>
      <c r="R9">
        <f>新年晚会!C9</f>
        <v>0</v>
      </c>
      <c r="S9">
        <f>健身房!C9</f>
        <v>0</v>
      </c>
      <c r="T9">
        <f>书房!C9</f>
        <v>0</v>
      </c>
    </row>
    <row r="10" spans="1:20">
      <c r="A10" s="8" t="s">
        <v>19</v>
      </c>
      <c r="B10" s="8">
        <v>2300017766</v>
      </c>
      <c r="C10" s="9" t="str">
        <f>第一学期文字!C10</f>
        <v/>
      </c>
      <c r="D10">
        <f t="shared" si="0"/>
        <v>0</v>
      </c>
      <c r="E10">
        <f>自行车!C10</f>
        <v>0</v>
      </c>
      <c r="F10">
        <f>未名湖!C10</f>
        <v>0</v>
      </c>
      <c r="G10">
        <f>大钊阅览室!C10</f>
        <v>0</v>
      </c>
      <c r="H10">
        <f>动物园!C10</f>
        <v>0</v>
      </c>
      <c r="K10">
        <v>0</v>
      </c>
      <c r="L10">
        <v>0</v>
      </c>
      <c r="M10">
        <f>运动会!C10</f>
        <v>0</v>
      </c>
      <c r="N10">
        <f>咖啡厅!C10</f>
        <v>0</v>
      </c>
      <c r="P10" s="17">
        <f>党员先锋服务队!C10</f>
        <v>0</v>
      </c>
      <c r="Q10" s="17"/>
      <c r="R10">
        <f>新年晚会!C10</f>
        <v>0</v>
      </c>
      <c r="S10">
        <f>健身房!C10</f>
        <v>0</v>
      </c>
      <c r="T10">
        <f>书房!C10</f>
        <v>0</v>
      </c>
    </row>
    <row r="11" spans="1:20">
      <c r="A11" s="8" t="s">
        <v>20</v>
      </c>
      <c r="B11" s="8">
        <v>2200017454</v>
      </c>
      <c r="C11" s="9" t="str">
        <f>第一学期文字!C11</f>
        <v/>
      </c>
      <c r="D11">
        <f t="shared" si="0"/>
        <v>0</v>
      </c>
      <c r="E11">
        <f>自行车!C11</f>
        <v>0</v>
      </c>
      <c r="F11">
        <f>未名湖!C11</f>
        <v>0</v>
      </c>
      <c r="G11">
        <f>大钊阅览室!C11</f>
        <v>0</v>
      </c>
      <c r="H11">
        <f>动物园!C11</f>
        <v>0</v>
      </c>
      <c r="K11">
        <v>0</v>
      </c>
      <c r="L11">
        <v>0</v>
      </c>
      <c r="M11">
        <f>运动会!C11</f>
        <v>0</v>
      </c>
      <c r="N11">
        <f>咖啡厅!C11</f>
        <v>0</v>
      </c>
      <c r="P11" s="17">
        <f>党员先锋服务队!C11</f>
        <v>0</v>
      </c>
      <c r="Q11" s="17"/>
      <c r="R11">
        <f>新年晚会!C11</f>
        <v>0</v>
      </c>
      <c r="S11">
        <f>健身房!C11</f>
        <v>0</v>
      </c>
      <c r="T11">
        <f>书房!C11</f>
        <v>0</v>
      </c>
    </row>
    <row r="12" spans="1:20">
      <c r="A12" s="8" t="s">
        <v>21</v>
      </c>
      <c r="B12" s="8">
        <v>2300017723</v>
      </c>
      <c r="C12" s="9" t="str">
        <f>第一学期文字!C12</f>
        <v/>
      </c>
      <c r="D12">
        <f t="shared" si="0"/>
        <v>0</v>
      </c>
      <c r="E12">
        <f>自行车!C12</f>
        <v>0</v>
      </c>
      <c r="F12">
        <f>未名湖!C12</f>
        <v>0</v>
      </c>
      <c r="G12">
        <f>大钊阅览室!C12</f>
        <v>0</v>
      </c>
      <c r="H12">
        <f>动物园!C12</f>
        <v>0</v>
      </c>
      <c r="K12">
        <v>0</v>
      </c>
      <c r="L12">
        <v>0</v>
      </c>
      <c r="M12">
        <f>运动会!C12</f>
        <v>0</v>
      </c>
      <c r="N12">
        <f>咖啡厅!C12</f>
        <v>0</v>
      </c>
      <c r="P12" s="17">
        <f>党员先锋服务队!C12</f>
        <v>0</v>
      </c>
      <c r="Q12" s="17"/>
      <c r="R12">
        <f>新年晚会!C12</f>
        <v>0</v>
      </c>
      <c r="S12">
        <f>健身房!C12</f>
        <v>0</v>
      </c>
      <c r="T12">
        <f>书房!C12</f>
        <v>0</v>
      </c>
    </row>
    <row r="13" spans="1:20">
      <c r="A13" s="8" t="s">
        <v>22</v>
      </c>
      <c r="B13" s="8">
        <v>2300017730</v>
      </c>
      <c r="C13" s="9" t="str">
        <f>第一学期文字!C13</f>
        <v/>
      </c>
      <c r="D13">
        <f t="shared" si="0"/>
        <v>0</v>
      </c>
      <c r="E13">
        <f>自行车!C13</f>
        <v>0</v>
      </c>
      <c r="F13">
        <f>未名湖!C13</f>
        <v>0</v>
      </c>
      <c r="G13">
        <f>大钊阅览室!C13</f>
        <v>0</v>
      </c>
      <c r="H13">
        <f>动物园!C13</f>
        <v>0</v>
      </c>
      <c r="K13">
        <v>0</v>
      </c>
      <c r="L13">
        <v>0</v>
      </c>
      <c r="M13">
        <f>运动会!C13</f>
        <v>0</v>
      </c>
      <c r="N13">
        <f>咖啡厅!C13</f>
        <v>0</v>
      </c>
      <c r="P13" s="17">
        <f>党员先锋服务队!C13</f>
        <v>0</v>
      </c>
      <c r="Q13" s="17"/>
      <c r="R13">
        <f>新年晚会!C13</f>
        <v>0</v>
      </c>
      <c r="S13">
        <f>健身房!C13</f>
        <v>0</v>
      </c>
      <c r="T13">
        <f>书房!C13</f>
        <v>0</v>
      </c>
    </row>
    <row r="14" spans="1:20">
      <c r="A14" s="8" t="s">
        <v>23</v>
      </c>
      <c r="B14" s="8">
        <v>2300017709</v>
      </c>
      <c r="C14" s="9" t="str">
        <f>第一学期文字!C14</f>
        <v/>
      </c>
      <c r="D14">
        <f t="shared" si="0"/>
        <v>0</v>
      </c>
      <c r="E14">
        <f>自行车!C14</f>
        <v>0</v>
      </c>
      <c r="F14">
        <f>未名湖!C14</f>
        <v>0</v>
      </c>
      <c r="G14">
        <f>大钊阅览室!C14</f>
        <v>0</v>
      </c>
      <c r="H14">
        <f>动物园!C14</f>
        <v>0</v>
      </c>
      <c r="K14">
        <v>0</v>
      </c>
      <c r="L14">
        <v>0</v>
      </c>
      <c r="M14">
        <f>运动会!C14</f>
        <v>0</v>
      </c>
      <c r="N14">
        <f>咖啡厅!C14</f>
        <v>0</v>
      </c>
      <c r="P14" s="17">
        <f>党员先锋服务队!C14</f>
        <v>0</v>
      </c>
      <c r="Q14" s="17"/>
      <c r="R14">
        <f>新年晚会!C14</f>
        <v>0</v>
      </c>
      <c r="S14">
        <f>健身房!C14</f>
        <v>0</v>
      </c>
      <c r="T14">
        <f>书房!C14</f>
        <v>0</v>
      </c>
    </row>
    <row r="15" spans="1:20">
      <c r="A15" s="8" t="s">
        <v>24</v>
      </c>
      <c r="B15" s="8">
        <v>2300017414</v>
      </c>
      <c r="C15" s="9" t="str">
        <f>第一学期文字!C15</f>
        <v/>
      </c>
      <c r="D15">
        <f t="shared" si="0"/>
        <v>0</v>
      </c>
      <c r="E15">
        <f>自行车!C15</f>
        <v>0</v>
      </c>
      <c r="F15">
        <f>未名湖!C15</f>
        <v>0</v>
      </c>
      <c r="G15">
        <f>大钊阅览室!C15</f>
        <v>0</v>
      </c>
      <c r="H15">
        <f>动物园!C15</f>
        <v>0</v>
      </c>
      <c r="K15">
        <v>0</v>
      </c>
      <c r="L15">
        <v>0</v>
      </c>
      <c r="M15">
        <f>运动会!C15</f>
        <v>0</v>
      </c>
      <c r="N15">
        <f>咖啡厅!C15</f>
        <v>0</v>
      </c>
      <c r="P15" s="17">
        <f>党员先锋服务队!C15</f>
        <v>0</v>
      </c>
      <c r="Q15" s="17"/>
      <c r="R15">
        <f>新年晚会!C15</f>
        <v>0</v>
      </c>
      <c r="S15">
        <f>健身房!C15</f>
        <v>0</v>
      </c>
      <c r="T15">
        <f>书房!C15</f>
        <v>0</v>
      </c>
    </row>
    <row r="16" spans="1:20">
      <c r="A16" s="8" t="s">
        <v>25</v>
      </c>
      <c r="B16" s="8">
        <v>2300017401</v>
      </c>
      <c r="C16" s="9" t="str">
        <f>第一学期文字!C16</f>
        <v>参加大钊阅览室志愿服务16学时；参加运动会志愿服务2学时；参加党员先锋服务队4学时；</v>
      </c>
      <c r="D16">
        <f t="shared" si="0"/>
        <v>22</v>
      </c>
      <c r="E16">
        <f>自行车!C16</f>
        <v>0</v>
      </c>
      <c r="F16">
        <f>未名湖!C16</f>
        <v>0</v>
      </c>
      <c r="G16">
        <f>大钊阅览室!C16</f>
        <v>16</v>
      </c>
      <c r="H16">
        <f>动物园!C16</f>
        <v>0</v>
      </c>
      <c r="K16">
        <v>0</v>
      </c>
      <c r="L16">
        <v>0</v>
      </c>
      <c r="M16">
        <f>运动会!C16</f>
        <v>2</v>
      </c>
      <c r="N16">
        <f>咖啡厅!C16</f>
        <v>0</v>
      </c>
      <c r="P16" s="17">
        <f>党员先锋服务队!C16</f>
        <v>4</v>
      </c>
      <c r="Q16" s="17"/>
      <c r="R16">
        <f>新年晚会!C16</f>
        <v>0</v>
      </c>
      <c r="S16">
        <f>健身房!C16</f>
        <v>0</v>
      </c>
      <c r="T16">
        <f>书房!C16</f>
        <v>0</v>
      </c>
    </row>
    <row r="17" spans="1:20">
      <c r="A17" s="8" t="s">
        <v>26</v>
      </c>
      <c r="B17" s="8">
        <v>2200017827</v>
      </c>
      <c r="C17" s="9" t="str">
        <f>第一学期文字!C17</f>
        <v/>
      </c>
      <c r="D17">
        <f t="shared" si="0"/>
        <v>0</v>
      </c>
      <c r="E17">
        <f>自行车!C17</f>
        <v>0</v>
      </c>
      <c r="F17">
        <f>未名湖!C17</f>
        <v>0</v>
      </c>
      <c r="G17">
        <f>大钊阅览室!C17</f>
        <v>0</v>
      </c>
      <c r="H17">
        <f>动物园!C17</f>
        <v>0</v>
      </c>
      <c r="K17">
        <v>0</v>
      </c>
      <c r="L17">
        <v>0</v>
      </c>
      <c r="M17">
        <f>运动会!C17</f>
        <v>0</v>
      </c>
      <c r="N17">
        <f>咖啡厅!C17</f>
        <v>0</v>
      </c>
      <c r="P17" s="17">
        <f>党员先锋服务队!C17</f>
        <v>0</v>
      </c>
      <c r="Q17" s="17"/>
      <c r="R17">
        <f>新年晚会!C17</f>
        <v>0</v>
      </c>
      <c r="S17">
        <f>健身房!C17</f>
        <v>0</v>
      </c>
      <c r="T17">
        <f>书房!C17</f>
        <v>0</v>
      </c>
    </row>
    <row r="18" spans="1:20">
      <c r="A18" s="8" t="s">
        <v>27</v>
      </c>
      <c r="B18" s="8">
        <v>2300017817</v>
      </c>
      <c r="C18" s="9" t="str">
        <f>第一学期文字!C18</f>
        <v/>
      </c>
      <c r="D18">
        <f t="shared" si="0"/>
        <v>0</v>
      </c>
      <c r="E18">
        <f>自行车!C18</f>
        <v>0</v>
      </c>
      <c r="F18">
        <f>未名湖!C18</f>
        <v>0</v>
      </c>
      <c r="G18">
        <f>大钊阅览室!C18</f>
        <v>0</v>
      </c>
      <c r="H18">
        <f>动物园!C18</f>
        <v>0</v>
      </c>
      <c r="K18">
        <v>0</v>
      </c>
      <c r="L18">
        <v>0</v>
      </c>
      <c r="M18">
        <f>运动会!C18</f>
        <v>0</v>
      </c>
      <c r="N18">
        <f>咖啡厅!C18</f>
        <v>0</v>
      </c>
      <c r="P18" s="17">
        <f>党员先锋服务队!C18</f>
        <v>0</v>
      </c>
      <c r="Q18" s="17"/>
      <c r="R18">
        <f>新年晚会!C18</f>
        <v>0</v>
      </c>
      <c r="S18">
        <f>健身房!C18</f>
        <v>0</v>
      </c>
      <c r="T18">
        <f>书房!C18</f>
        <v>0</v>
      </c>
    </row>
    <row r="19" spans="1:20">
      <c r="A19" s="8" t="s">
        <v>28</v>
      </c>
      <c r="B19" s="8">
        <v>2200017840</v>
      </c>
      <c r="C19" s="9" t="str">
        <f>第一学期文字!C19</f>
        <v>参加党员先锋服务队2学时；</v>
      </c>
      <c r="D19">
        <f t="shared" si="0"/>
        <v>2</v>
      </c>
      <c r="E19">
        <f>自行车!C19</f>
        <v>0</v>
      </c>
      <c r="F19">
        <f>未名湖!C19</f>
        <v>0</v>
      </c>
      <c r="G19">
        <f>大钊阅览室!C19</f>
        <v>0</v>
      </c>
      <c r="H19">
        <f>动物园!C19</f>
        <v>0</v>
      </c>
      <c r="K19">
        <v>0</v>
      </c>
      <c r="L19">
        <v>0</v>
      </c>
      <c r="M19">
        <f>运动会!C19</f>
        <v>0</v>
      </c>
      <c r="N19">
        <f>咖啡厅!C19</f>
        <v>0</v>
      </c>
      <c r="P19" s="17">
        <f>党员先锋服务队!C19</f>
        <v>2</v>
      </c>
      <c r="Q19" s="17"/>
      <c r="R19">
        <f>新年晚会!C19</f>
        <v>0</v>
      </c>
      <c r="S19">
        <f>健身房!C19</f>
        <v>0</v>
      </c>
      <c r="T19">
        <f>书房!C19</f>
        <v>0</v>
      </c>
    </row>
    <row r="20" spans="1:20">
      <c r="A20" s="8" t="s">
        <v>29</v>
      </c>
      <c r="B20" s="8">
        <v>2300017417</v>
      </c>
      <c r="C20" s="9" t="str">
        <f>第一学期文字!C20</f>
        <v>参加元行力行自行车小分队5.5学时；参加35楼门厅管理志愿服务1.5学时；</v>
      </c>
      <c r="D20">
        <f t="shared" si="0"/>
        <v>7</v>
      </c>
      <c r="E20">
        <f>自行车!C20</f>
        <v>5.5</v>
      </c>
      <c r="F20">
        <f>未名湖!C20</f>
        <v>0</v>
      </c>
      <c r="G20">
        <f>大钊阅览室!C20</f>
        <v>0</v>
      </c>
      <c r="H20">
        <f>动物园!C20</f>
        <v>0</v>
      </c>
      <c r="J20">
        <v>1.5</v>
      </c>
      <c r="K20">
        <v>0</v>
      </c>
      <c r="L20">
        <v>0</v>
      </c>
      <c r="M20">
        <f>运动会!C20</f>
        <v>0</v>
      </c>
      <c r="N20">
        <f>咖啡厅!C20</f>
        <v>0</v>
      </c>
      <c r="P20" s="17">
        <f>党员先锋服务队!C20</f>
        <v>0</v>
      </c>
      <c r="Q20" s="17"/>
      <c r="R20">
        <f>新年晚会!C20</f>
        <v>0</v>
      </c>
      <c r="S20">
        <f>健身房!C20</f>
        <v>0</v>
      </c>
      <c r="T20">
        <f>书房!C20</f>
        <v>0</v>
      </c>
    </row>
    <row r="21" spans="1:20">
      <c r="A21" s="8" t="s">
        <v>30</v>
      </c>
      <c r="B21" s="8">
        <v>2200016813</v>
      </c>
      <c r="C21" s="9" t="str">
        <f>第一学期文字!C21</f>
        <v/>
      </c>
      <c r="D21">
        <f t="shared" si="0"/>
        <v>0</v>
      </c>
      <c r="E21">
        <f>自行车!C21</f>
        <v>0</v>
      </c>
      <c r="F21">
        <f>未名湖!C21</f>
        <v>0</v>
      </c>
      <c r="G21">
        <f>大钊阅览室!C21</f>
        <v>0</v>
      </c>
      <c r="H21">
        <f>动物园!C21</f>
        <v>0</v>
      </c>
      <c r="K21">
        <v>0</v>
      </c>
      <c r="L21">
        <v>0</v>
      </c>
      <c r="M21">
        <f>运动会!C21</f>
        <v>0</v>
      </c>
      <c r="N21">
        <f>咖啡厅!C21</f>
        <v>0</v>
      </c>
      <c r="P21" s="17">
        <f>党员先锋服务队!C21</f>
        <v>0</v>
      </c>
      <c r="Q21" s="17"/>
      <c r="R21">
        <f>新年晚会!C21</f>
        <v>0</v>
      </c>
      <c r="S21">
        <f>健身房!C21</f>
        <v>0</v>
      </c>
      <c r="T21">
        <f>书房!C21</f>
        <v>0</v>
      </c>
    </row>
    <row r="22" spans="1:20">
      <c r="A22" s="8" t="s">
        <v>31</v>
      </c>
      <c r="B22" s="8">
        <v>2300017768</v>
      </c>
      <c r="C22" s="9" t="str">
        <f>第一学期文字!C22</f>
        <v/>
      </c>
      <c r="D22">
        <f t="shared" si="0"/>
        <v>0</v>
      </c>
      <c r="E22">
        <f>自行车!C22</f>
        <v>0</v>
      </c>
      <c r="F22">
        <f>未名湖!C22</f>
        <v>0</v>
      </c>
      <c r="G22">
        <f>大钊阅览室!C22</f>
        <v>0</v>
      </c>
      <c r="H22">
        <f>动物园!C22</f>
        <v>0</v>
      </c>
      <c r="K22">
        <v>0</v>
      </c>
      <c r="L22">
        <v>0</v>
      </c>
      <c r="M22">
        <f>运动会!C22</f>
        <v>0</v>
      </c>
      <c r="N22">
        <f>咖啡厅!C22</f>
        <v>0</v>
      </c>
      <c r="P22" s="17">
        <f>党员先锋服务队!C22</f>
        <v>0</v>
      </c>
      <c r="Q22" s="17"/>
      <c r="R22">
        <f>新年晚会!C22</f>
        <v>0</v>
      </c>
      <c r="S22">
        <f>健身房!C22</f>
        <v>0</v>
      </c>
      <c r="T22">
        <f>书房!C22</f>
        <v>0</v>
      </c>
    </row>
    <row r="23" spans="1:20">
      <c r="A23" s="8" t="s">
        <v>32</v>
      </c>
      <c r="B23" s="8">
        <v>2200017410</v>
      </c>
      <c r="C23" s="9" t="str">
        <f>第一学期文字!C23</f>
        <v/>
      </c>
      <c r="D23">
        <f t="shared" si="0"/>
        <v>0</v>
      </c>
      <c r="E23">
        <f>自行车!C23</f>
        <v>0</v>
      </c>
      <c r="F23">
        <f>未名湖!C23</f>
        <v>0</v>
      </c>
      <c r="G23">
        <f>大钊阅览室!C23</f>
        <v>0</v>
      </c>
      <c r="H23">
        <f>动物园!C23</f>
        <v>0</v>
      </c>
      <c r="K23">
        <v>0</v>
      </c>
      <c r="L23">
        <v>0</v>
      </c>
      <c r="M23">
        <f>运动会!C23</f>
        <v>0</v>
      </c>
      <c r="N23">
        <f>咖啡厅!C23</f>
        <v>0</v>
      </c>
      <c r="P23" s="17">
        <f>党员先锋服务队!C23</f>
        <v>0</v>
      </c>
      <c r="Q23" s="17"/>
      <c r="R23">
        <f>新年晚会!C23</f>
        <v>0</v>
      </c>
      <c r="S23">
        <f>健身房!C23</f>
        <v>0</v>
      </c>
      <c r="T23">
        <f>书房!C23</f>
        <v>0</v>
      </c>
    </row>
    <row r="24" spans="1:20">
      <c r="A24" s="8" t="s">
        <v>33</v>
      </c>
      <c r="B24" s="8">
        <v>2300017830</v>
      </c>
      <c r="C24" s="9" t="str">
        <f>第一学期文字!C24</f>
        <v>参加35楼门厅管理志愿服务2学时；</v>
      </c>
      <c r="D24">
        <f t="shared" si="0"/>
        <v>2</v>
      </c>
      <c r="E24">
        <f>自行车!C24</f>
        <v>0</v>
      </c>
      <c r="F24">
        <f>未名湖!C24</f>
        <v>0</v>
      </c>
      <c r="G24">
        <f>大钊阅览室!C24</f>
        <v>0</v>
      </c>
      <c r="H24">
        <f>动物园!C24</f>
        <v>0</v>
      </c>
      <c r="J24">
        <v>2</v>
      </c>
      <c r="K24">
        <v>0</v>
      </c>
      <c r="L24">
        <v>0</v>
      </c>
      <c r="M24">
        <f>运动会!C24</f>
        <v>0</v>
      </c>
      <c r="N24">
        <f>咖啡厅!C24</f>
        <v>0</v>
      </c>
      <c r="P24" s="17">
        <f>党员先锋服务队!C24</f>
        <v>0</v>
      </c>
      <c r="Q24" s="17"/>
      <c r="R24">
        <f>新年晚会!C24</f>
        <v>0</v>
      </c>
      <c r="S24">
        <f>健身房!C24</f>
        <v>0</v>
      </c>
      <c r="T24">
        <f>书房!C24</f>
        <v>0</v>
      </c>
    </row>
    <row r="25" spans="1:20">
      <c r="A25" s="8" t="s">
        <v>34</v>
      </c>
      <c r="B25" s="8">
        <v>2200017704</v>
      </c>
      <c r="C25" s="9" t="str">
        <f>第一学期文字!C25</f>
        <v/>
      </c>
      <c r="D25">
        <f t="shared" si="0"/>
        <v>0</v>
      </c>
      <c r="E25">
        <f>自行车!C25</f>
        <v>0</v>
      </c>
      <c r="F25">
        <f>未名湖!C25</f>
        <v>0</v>
      </c>
      <c r="G25">
        <f>大钊阅览室!C25</f>
        <v>0</v>
      </c>
      <c r="H25">
        <f>动物园!C25</f>
        <v>0</v>
      </c>
      <c r="K25">
        <v>0</v>
      </c>
      <c r="L25">
        <v>0</v>
      </c>
      <c r="M25">
        <f>运动会!C25</f>
        <v>0</v>
      </c>
      <c r="N25">
        <f>咖啡厅!C25</f>
        <v>0</v>
      </c>
      <c r="P25" s="17">
        <f>党员先锋服务队!C25</f>
        <v>0</v>
      </c>
      <c r="Q25" s="17"/>
      <c r="R25">
        <f>新年晚会!C25</f>
        <v>0</v>
      </c>
      <c r="S25">
        <f>健身房!C25</f>
        <v>0</v>
      </c>
      <c r="T25">
        <f>书房!C25</f>
        <v>0</v>
      </c>
    </row>
    <row r="26" spans="1:20">
      <c r="A26" s="8" t="s">
        <v>35</v>
      </c>
      <c r="B26" s="8">
        <v>2300017748</v>
      </c>
      <c r="C26" s="9" t="str">
        <f>第一学期文字!C26</f>
        <v>担任书院课助教2学时；</v>
      </c>
      <c r="D26">
        <f t="shared" si="0"/>
        <v>2</v>
      </c>
      <c r="E26">
        <f>自行车!C26</f>
        <v>0</v>
      </c>
      <c r="F26">
        <f>未名湖!C26</f>
        <v>0</v>
      </c>
      <c r="G26">
        <f>大钊阅览室!C26</f>
        <v>0</v>
      </c>
      <c r="H26">
        <f>动物园!C26</f>
        <v>0</v>
      </c>
      <c r="K26">
        <v>0</v>
      </c>
      <c r="L26">
        <v>0</v>
      </c>
      <c r="M26">
        <f>运动会!C26</f>
        <v>0</v>
      </c>
      <c r="N26">
        <f>咖啡厅!C26</f>
        <v>0</v>
      </c>
      <c r="O26">
        <v>2</v>
      </c>
      <c r="P26" s="17">
        <f>党员先锋服务队!C26</f>
        <v>0</v>
      </c>
      <c r="Q26" s="17"/>
      <c r="R26">
        <f>新年晚会!C26</f>
        <v>0</v>
      </c>
      <c r="S26">
        <f>健身房!C26</f>
        <v>0</v>
      </c>
      <c r="T26">
        <f>书房!C26</f>
        <v>0</v>
      </c>
    </row>
    <row r="27" spans="1:20">
      <c r="A27" s="8" t="s">
        <v>36</v>
      </c>
      <c r="B27" s="8">
        <v>2300017774</v>
      </c>
      <c r="C27" s="9" t="str">
        <f>第一学期文字!C27</f>
        <v/>
      </c>
      <c r="D27">
        <f t="shared" si="0"/>
        <v>0</v>
      </c>
      <c r="E27">
        <f>自行车!C27</f>
        <v>0</v>
      </c>
      <c r="F27">
        <f>未名湖!C27</f>
        <v>0</v>
      </c>
      <c r="G27">
        <f>大钊阅览室!C27</f>
        <v>0</v>
      </c>
      <c r="H27">
        <f>动物园!C27</f>
        <v>0</v>
      </c>
      <c r="K27">
        <v>0</v>
      </c>
      <c r="L27">
        <v>0</v>
      </c>
      <c r="M27">
        <f>运动会!C27</f>
        <v>0</v>
      </c>
      <c r="N27">
        <f>咖啡厅!C27</f>
        <v>0</v>
      </c>
      <c r="P27" s="17">
        <f>党员先锋服务队!C27</f>
        <v>0</v>
      </c>
      <c r="Q27" s="17"/>
      <c r="R27">
        <f>新年晚会!C27</f>
        <v>0</v>
      </c>
      <c r="S27">
        <f>健身房!C27</f>
        <v>0</v>
      </c>
      <c r="T27">
        <f>书房!C27</f>
        <v>0</v>
      </c>
    </row>
    <row r="28" spans="1:20">
      <c r="A28" s="8" t="s">
        <v>37</v>
      </c>
      <c r="B28" s="8">
        <v>2300017402</v>
      </c>
      <c r="C28" s="9" t="str">
        <f>第一学期文字!C28</f>
        <v/>
      </c>
      <c r="D28">
        <f t="shared" si="0"/>
        <v>0</v>
      </c>
      <c r="E28">
        <f>自行车!C28</f>
        <v>0</v>
      </c>
      <c r="F28">
        <f>未名湖!C28</f>
        <v>0</v>
      </c>
      <c r="G28">
        <f>大钊阅览室!C28</f>
        <v>0</v>
      </c>
      <c r="H28">
        <f>动物园!C28</f>
        <v>0</v>
      </c>
      <c r="K28">
        <v>0</v>
      </c>
      <c r="L28">
        <v>0</v>
      </c>
      <c r="M28">
        <f>运动会!C28</f>
        <v>0</v>
      </c>
      <c r="N28">
        <f>咖啡厅!C28</f>
        <v>0</v>
      </c>
      <c r="P28" s="17">
        <f>党员先锋服务队!C28</f>
        <v>0</v>
      </c>
      <c r="Q28" s="17"/>
      <c r="R28">
        <f>新年晚会!C28</f>
        <v>0</v>
      </c>
      <c r="S28">
        <f>健身房!C28</f>
        <v>0</v>
      </c>
      <c r="T28">
        <f>书房!C28</f>
        <v>0</v>
      </c>
    </row>
    <row r="29" spans="1:20">
      <c r="A29" s="8" t="s">
        <v>38</v>
      </c>
      <c r="B29" s="8">
        <v>2300017706</v>
      </c>
      <c r="C29" s="9" t="str">
        <f>第一学期文字!C29</f>
        <v/>
      </c>
      <c r="D29">
        <f t="shared" si="0"/>
        <v>0</v>
      </c>
      <c r="E29">
        <f>自行车!C29</f>
        <v>0</v>
      </c>
      <c r="F29">
        <f>未名湖!C29</f>
        <v>0</v>
      </c>
      <c r="G29">
        <f>大钊阅览室!C29</f>
        <v>0</v>
      </c>
      <c r="H29">
        <f>动物园!C29</f>
        <v>0</v>
      </c>
      <c r="K29">
        <v>0</v>
      </c>
      <c r="L29">
        <v>0</v>
      </c>
      <c r="M29">
        <f>运动会!C29</f>
        <v>0</v>
      </c>
      <c r="N29">
        <f>咖啡厅!C29</f>
        <v>0</v>
      </c>
      <c r="P29" s="17">
        <f>党员先锋服务队!C29</f>
        <v>0</v>
      </c>
      <c r="Q29" s="17"/>
      <c r="R29">
        <f>新年晚会!C29</f>
        <v>0</v>
      </c>
      <c r="S29">
        <f>健身房!C29</f>
        <v>0</v>
      </c>
      <c r="T29">
        <f>书房!C29</f>
        <v>0</v>
      </c>
    </row>
    <row r="30" spans="1:20">
      <c r="A30" s="8" t="s">
        <v>39</v>
      </c>
      <c r="B30" s="8">
        <v>2300017832</v>
      </c>
      <c r="C30" s="9" t="str">
        <f>第一学期文字!C30</f>
        <v/>
      </c>
      <c r="D30">
        <f t="shared" si="0"/>
        <v>0</v>
      </c>
      <c r="E30">
        <f>自行车!C30</f>
        <v>0</v>
      </c>
      <c r="F30">
        <f>未名湖!C30</f>
        <v>0</v>
      </c>
      <c r="G30">
        <f>大钊阅览室!C30</f>
        <v>0</v>
      </c>
      <c r="H30">
        <f>动物园!C30</f>
        <v>0</v>
      </c>
      <c r="K30">
        <v>0</v>
      </c>
      <c r="L30">
        <v>0</v>
      </c>
      <c r="M30">
        <f>运动会!C30</f>
        <v>0</v>
      </c>
      <c r="N30">
        <f>咖啡厅!C30</f>
        <v>0</v>
      </c>
      <c r="P30" s="17">
        <f>党员先锋服务队!C30</f>
        <v>0</v>
      </c>
      <c r="Q30" s="17"/>
      <c r="R30">
        <f>新年晚会!C30</f>
        <v>0</v>
      </c>
      <c r="S30">
        <f>健身房!C30</f>
        <v>0</v>
      </c>
      <c r="T30">
        <f>书房!C30</f>
        <v>0</v>
      </c>
    </row>
    <row r="31" spans="1:20">
      <c r="A31" s="8" t="s">
        <v>40</v>
      </c>
      <c r="B31" s="8">
        <v>2300017734</v>
      </c>
      <c r="C31" s="9" t="str">
        <f>第一学期文字!C31</f>
        <v/>
      </c>
      <c r="D31">
        <f t="shared" si="0"/>
        <v>0</v>
      </c>
      <c r="E31">
        <f>自行车!C31</f>
        <v>0</v>
      </c>
      <c r="F31">
        <f>未名湖!C31</f>
        <v>0</v>
      </c>
      <c r="G31">
        <f>大钊阅览室!C31</f>
        <v>0</v>
      </c>
      <c r="H31">
        <f>动物园!C31</f>
        <v>0</v>
      </c>
      <c r="K31">
        <v>0</v>
      </c>
      <c r="L31">
        <v>0</v>
      </c>
      <c r="M31">
        <f>运动会!C31</f>
        <v>0</v>
      </c>
      <c r="N31">
        <f>咖啡厅!C31</f>
        <v>0</v>
      </c>
      <c r="P31" s="17">
        <f>党员先锋服务队!C31</f>
        <v>0</v>
      </c>
      <c r="Q31" s="17"/>
      <c r="R31">
        <f>新年晚会!C31</f>
        <v>0</v>
      </c>
      <c r="S31">
        <f>健身房!C31</f>
        <v>0</v>
      </c>
      <c r="T31">
        <f>书房!C31</f>
        <v>0</v>
      </c>
    </row>
    <row r="32" spans="1:20">
      <c r="A32" s="8" t="s">
        <v>41</v>
      </c>
      <c r="B32" s="8">
        <v>2300017717</v>
      </c>
      <c r="C32" s="9" t="str">
        <f>第一学期文字!C32</f>
        <v>参加35楼门厅管理志愿服务1学时；</v>
      </c>
      <c r="D32">
        <f t="shared" si="0"/>
        <v>1</v>
      </c>
      <c r="E32">
        <f>自行车!C32</f>
        <v>0</v>
      </c>
      <c r="F32">
        <f>未名湖!C32</f>
        <v>0</v>
      </c>
      <c r="G32">
        <f>大钊阅览室!C32</f>
        <v>0</v>
      </c>
      <c r="H32">
        <f>动物园!C32</f>
        <v>0</v>
      </c>
      <c r="J32">
        <v>1</v>
      </c>
      <c r="K32">
        <v>0</v>
      </c>
      <c r="L32">
        <v>0</v>
      </c>
      <c r="M32">
        <f>运动会!C32</f>
        <v>0</v>
      </c>
      <c r="N32">
        <f>咖啡厅!C32</f>
        <v>0</v>
      </c>
      <c r="P32" s="17">
        <f>党员先锋服务队!C32</f>
        <v>0</v>
      </c>
      <c r="Q32" s="17"/>
      <c r="R32">
        <f>新年晚会!C32</f>
        <v>0</v>
      </c>
      <c r="S32">
        <f>健身房!C32</f>
        <v>0</v>
      </c>
      <c r="T32">
        <f>书房!C32</f>
        <v>0</v>
      </c>
    </row>
    <row r="33" spans="1:20">
      <c r="A33" s="8" t="s">
        <v>42</v>
      </c>
      <c r="B33" s="8">
        <v>2300017741</v>
      </c>
      <c r="C33" s="9" t="str">
        <f>第一学期文字!C33</f>
        <v/>
      </c>
      <c r="D33">
        <f t="shared" si="0"/>
        <v>0</v>
      </c>
      <c r="E33">
        <f>自行车!C33</f>
        <v>0</v>
      </c>
      <c r="F33">
        <f>未名湖!C33</f>
        <v>0</v>
      </c>
      <c r="G33">
        <f>大钊阅览室!C33</f>
        <v>0</v>
      </c>
      <c r="H33">
        <f>动物园!C33</f>
        <v>0</v>
      </c>
      <c r="K33">
        <v>0</v>
      </c>
      <c r="L33">
        <v>0</v>
      </c>
      <c r="M33">
        <f>运动会!C33</f>
        <v>0</v>
      </c>
      <c r="N33">
        <f>咖啡厅!C33</f>
        <v>0</v>
      </c>
      <c r="P33" s="17">
        <f>党员先锋服务队!C33</f>
        <v>0</v>
      </c>
      <c r="Q33" s="17"/>
      <c r="R33">
        <f>新年晚会!C33</f>
        <v>0</v>
      </c>
      <c r="S33">
        <f>健身房!C33</f>
        <v>0</v>
      </c>
      <c r="T33">
        <f>书房!C33</f>
        <v>0</v>
      </c>
    </row>
    <row r="34" spans="1:20">
      <c r="A34" s="8" t="s">
        <v>43</v>
      </c>
      <c r="B34" s="8">
        <v>2300017781</v>
      </c>
      <c r="C34" s="9" t="str">
        <f>第一学期文字!C34</f>
        <v>参加元行力行自行车小分队1.5学时；参加35楼门厅管理志愿服务2.5学时；参加新年晚会志愿活动3学时；</v>
      </c>
      <c r="D34">
        <f t="shared" si="0"/>
        <v>7</v>
      </c>
      <c r="E34">
        <f>自行车!C34</f>
        <v>1.5</v>
      </c>
      <c r="F34">
        <f>未名湖!C34</f>
        <v>0</v>
      </c>
      <c r="G34">
        <f>大钊阅览室!C34</f>
        <v>0</v>
      </c>
      <c r="H34">
        <f>动物园!C34</f>
        <v>0</v>
      </c>
      <c r="J34">
        <v>2.5</v>
      </c>
      <c r="K34">
        <v>0</v>
      </c>
      <c r="L34">
        <v>0</v>
      </c>
      <c r="M34">
        <f>运动会!C34</f>
        <v>0</v>
      </c>
      <c r="N34">
        <f>咖啡厅!C34</f>
        <v>0</v>
      </c>
      <c r="P34" s="17">
        <f>党员先锋服务队!C34</f>
        <v>0</v>
      </c>
      <c r="Q34" s="17"/>
      <c r="R34">
        <f>新年晚会!C34</f>
        <v>3</v>
      </c>
      <c r="S34">
        <f>健身房!C34</f>
        <v>0</v>
      </c>
      <c r="T34">
        <f>书房!C34</f>
        <v>0</v>
      </c>
    </row>
    <row r="35" spans="1:20">
      <c r="A35" s="8" t="s">
        <v>44</v>
      </c>
      <c r="B35" s="8">
        <v>2300017425</v>
      </c>
      <c r="C35" s="9" t="str">
        <f>第一学期文字!C35</f>
        <v/>
      </c>
      <c r="D35">
        <f t="shared" si="0"/>
        <v>0</v>
      </c>
      <c r="E35">
        <f>自行车!C35</f>
        <v>0</v>
      </c>
      <c r="F35">
        <f>未名湖!C35</f>
        <v>0</v>
      </c>
      <c r="G35">
        <f>大钊阅览室!C35</f>
        <v>0</v>
      </c>
      <c r="H35">
        <f>动物园!C35</f>
        <v>0</v>
      </c>
      <c r="K35">
        <v>0</v>
      </c>
      <c r="L35">
        <v>0</v>
      </c>
      <c r="M35">
        <f>运动会!C35</f>
        <v>0</v>
      </c>
      <c r="N35">
        <f>咖啡厅!C35</f>
        <v>0</v>
      </c>
      <c r="P35" s="17">
        <f>党员先锋服务队!C35</f>
        <v>0</v>
      </c>
      <c r="Q35" s="17"/>
      <c r="R35">
        <f>新年晚会!C35</f>
        <v>0</v>
      </c>
      <c r="S35">
        <f>健身房!C35</f>
        <v>0</v>
      </c>
      <c r="T35">
        <f>书房!C35</f>
        <v>0</v>
      </c>
    </row>
    <row r="36" spans="1:20">
      <c r="A36" s="8" t="s">
        <v>45</v>
      </c>
      <c r="B36" s="8">
        <v>2300017796</v>
      </c>
      <c r="C36" s="9" t="str">
        <f>第一学期文字!C36</f>
        <v>参加北京动物园志愿服务4学时；</v>
      </c>
      <c r="D36">
        <f t="shared" si="0"/>
        <v>4</v>
      </c>
      <c r="E36">
        <f>自行车!C36</f>
        <v>0</v>
      </c>
      <c r="F36">
        <f>未名湖!C36</f>
        <v>0</v>
      </c>
      <c r="G36">
        <f>大钊阅览室!C36</f>
        <v>0</v>
      </c>
      <c r="H36">
        <f>动物园!C36</f>
        <v>4</v>
      </c>
      <c r="K36">
        <v>0</v>
      </c>
      <c r="L36">
        <v>0</v>
      </c>
      <c r="M36">
        <f>运动会!C36</f>
        <v>0</v>
      </c>
      <c r="N36">
        <f>咖啡厅!C36</f>
        <v>0</v>
      </c>
      <c r="P36" s="17">
        <f>党员先锋服务队!C36</f>
        <v>0</v>
      </c>
      <c r="Q36" s="17"/>
      <c r="R36">
        <f>新年晚会!C36</f>
        <v>0</v>
      </c>
      <c r="S36">
        <f>健身房!C36</f>
        <v>0</v>
      </c>
      <c r="T36">
        <f>书房!C36</f>
        <v>0</v>
      </c>
    </row>
    <row r="37" spans="1:20">
      <c r="A37" s="8" t="s">
        <v>46</v>
      </c>
      <c r="B37" s="8">
        <v>2300017835</v>
      </c>
      <c r="C37" s="9" t="str">
        <f>第一学期文字!C37</f>
        <v>参加35楼门厅管理志愿服务0.5学时；参加新年晚会志愿活动3学时；</v>
      </c>
      <c r="D37">
        <f t="shared" si="0"/>
        <v>3.5</v>
      </c>
      <c r="E37">
        <f>自行车!C37</f>
        <v>0</v>
      </c>
      <c r="F37">
        <f>未名湖!C37</f>
        <v>0</v>
      </c>
      <c r="G37">
        <f>大钊阅览室!C37</f>
        <v>0</v>
      </c>
      <c r="H37">
        <f>动物园!C37</f>
        <v>0</v>
      </c>
      <c r="J37">
        <v>0.5</v>
      </c>
      <c r="K37">
        <v>0</v>
      </c>
      <c r="L37">
        <v>0</v>
      </c>
      <c r="M37">
        <f>运动会!C37</f>
        <v>0</v>
      </c>
      <c r="N37">
        <f>咖啡厅!C37</f>
        <v>0</v>
      </c>
      <c r="P37" s="17">
        <f>党员先锋服务队!C37</f>
        <v>0</v>
      </c>
      <c r="Q37" s="17"/>
      <c r="R37">
        <f>新年晚会!C37</f>
        <v>3</v>
      </c>
      <c r="S37">
        <f>健身房!C37</f>
        <v>0</v>
      </c>
      <c r="T37">
        <f>书房!C37</f>
        <v>0</v>
      </c>
    </row>
    <row r="38" spans="1:20">
      <c r="A38" s="8" t="s">
        <v>47</v>
      </c>
      <c r="B38" s="8">
        <v>2300017749</v>
      </c>
      <c r="C38" s="9" t="str">
        <f>第一学期文字!C38</f>
        <v>参加北京动物园志愿服务4学时；</v>
      </c>
      <c r="D38">
        <f t="shared" si="0"/>
        <v>4</v>
      </c>
      <c r="E38">
        <f>自行车!C38</f>
        <v>0</v>
      </c>
      <c r="F38">
        <f>未名湖!C38</f>
        <v>0</v>
      </c>
      <c r="G38">
        <f>大钊阅览室!C38</f>
        <v>0</v>
      </c>
      <c r="H38">
        <f>动物园!C38</f>
        <v>4</v>
      </c>
      <c r="K38">
        <v>0</v>
      </c>
      <c r="L38">
        <v>0</v>
      </c>
      <c r="M38">
        <f>运动会!C38</f>
        <v>0</v>
      </c>
      <c r="N38">
        <f>咖啡厅!C38</f>
        <v>0</v>
      </c>
      <c r="P38" s="17">
        <f>党员先锋服务队!C38</f>
        <v>0</v>
      </c>
      <c r="Q38" s="17"/>
      <c r="R38">
        <f>新年晚会!C38</f>
        <v>0</v>
      </c>
      <c r="S38">
        <f>健身房!C38</f>
        <v>0</v>
      </c>
      <c r="T38">
        <f>书房!C38</f>
        <v>0</v>
      </c>
    </row>
    <row r="39" spans="1:20">
      <c r="A39" s="8" t="s">
        <v>48</v>
      </c>
      <c r="B39" s="8">
        <v>2300017456</v>
      </c>
      <c r="C39" s="9" t="str">
        <f>第一学期文字!C39</f>
        <v>参加35楼门厅管理志愿服务1.5学时；</v>
      </c>
      <c r="D39">
        <f t="shared" si="0"/>
        <v>1.5</v>
      </c>
      <c r="E39">
        <f>自行车!C39</f>
        <v>0</v>
      </c>
      <c r="F39">
        <f>未名湖!C39</f>
        <v>0</v>
      </c>
      <c r="G39">
        <f>大钊阅览室!C39</f>
        <v>0</v>
      </c>
      <c r="H39">
        <f>动物园!C39</f>
        <v>0</v>
      </c>
      <c r="J39">
        <v>1.5</v>
      </c>
      <c r="K39">
        <v>0</v>
      </c>
      <c r="L39">
        <v>0</v>
      </c>
      <c r="M39">
        <f>运动会!C39</f>
        <v>0</v>
      </c>
      <c r="N39">
        <f>咖啡厅!C39</f>
        <v>0</v>
      </c>
      <c r="P39" s="17">
        <f>党员先锋服务队!C39</f>
        <v>0</v>
      </c>
      <c r="Q39" s="17"/>
      <c r="R39">
        <f>新年晚会!C39</f>
        <v>0</v>
      </c>
      <c r="S39">
        <f>健身房!C39</f>
        <v>0</v>
      </c>
      <c r="T39">
        <f>书房!C39</f>
        <v>0</v>
      </c>
    </row>
    <row r="40" spans="1:20">
      <c r="A40" s="8" t="s">
        <v>49</v>
      </c>
      <c r="B40" s="8">
        <v>2200017473</v>
      </c>
      <c r="C40" s="9" t="str">
        <f>第一学期文字!C40</f>
        <v>参加北京临川学校志愿服务5学时；</v>
      </c>
      <c r="D40">
        <f t="shared" si="0"/>
        <v>5</v>
      </c>
      <c r="E40">
        <f>自行车!C40</f>
        <v>0</v>
      </c>
      <c r="F40">
        <f>未名湖!C40</f>
        <v>0</v>
      </c>
      <c r="G40">
        <f>大钊阅览室!C40</f>
        <v>0</v>
      </c>
      <c r="H40">
        <f>动物园!C40</f>
        <v>0</v>
      </c>
      <c r="K40">
        <v>5</v>
      </c>
      <c r="L40">
        <v>0</v>
      </c>
      <c r="M40">
        <f>运动会!C40</f>
        <v>0</v>
      </c>
      <c r="N40">
        <f>咖啡厅!C40</f>
        <v>0</v>
      </c>
      <c r="P40" s="17">
        <f>党员先锋服务队!C40</f>
        <v>0</v>
      </c>
      <c r="Q40" s="17"/>
      <c r="R40">
        <f>新年晚会!C40</f>
        <v>0</v>
      </c>
      <c r="S40">
        <f>健身房!C40</f>
        <v>0</v>
      </c>
      <c r="T40">
        <f>书房!C40</f>
        <v>0</v>
      </c>
    </row>
    <row r="41" spans="1:20">
      <c r="A41" s="8" t="s">
        <v>50</v>
      </c>
      <c r="B41" s="8">
        <v>2300017762</v>
      </c>
      <c r="C41" s="9" t="str">
        <f>第一学期文字!C41</f>
        <v>参加北京动物园志愿服务5学时；参加运动会志愿服务2学时；</v>
      </c>
      <c r="D41">
        <f t="shared" si="0"/>
        <v>7</v>
      </c>
      <c r="E41">
        <f>自行车!C41</f>
        <v>0</v>
      </c>
      <c r="F41">
        <f>未名湖!C41</f>
        <v>0</v>
      </c>
      <c r="G41">
        <f>大钊阅览室!C41</f>
        <v>0</v>
      </c>
      <c r="H41">
        <f>动物园!C41</f>
        <v>5</v>
      </c>
      <c r="K41">
        <v>0</v>
      </c>
      <c r="L41">
        <v>0</v>
      </c>
      <c r="M41">
        <f>运动会!C41</f>
        <v>2</v>
      </c>
      <c r="N41">
        <f>咖啡厅!C41</f>
        <v>0</v>
      </c>
      <c r="P41" s="17">
        <f>党员先锋服务队!C41</f>
        <v>0</v>
      </c>
      <c r="Q41" s="17"/>
      <c r="R41">
        <f>新年晚会!C41</f>
        <v>0</v>
      </c>
      <c r="S41">
        <f>健身房!C41</f>
        <v>0</v>
      </c>
      <c r="T41">
        <f>书房!C41</f>
        <v>0</v>
      </c>
    </row>
    <row r="42" spans="1:20">
      <c r="A42" s="8" t="s">
        <v>51</v>
      </c>
      <c r="B42" s="8">
        <v>2300017718</v>
      </c>
      <c r="C42" s="9" t="str">
        <f>第一学期文字!C42</f>
        <v>参加元行力行自行车小分队1学时；参加35楼门厅管理志愿服务0.5学时；</v>
      </c>
      <c r="D42">
        <f t="shared" si="0"/>
        <v>1.5</v>
      </c>
      <c r="E42">
        <f>自行车!C42</f>
        <v>1</v>
      </c>
      <c r="F42">
        <f>未名湖!C42</f>
        <v>0</v>
      </c>
      <c r="G42">
        <f>大钊阅览室!C42</f>
        <v>0</v>
      </c>
      <c r="H42">
        <f>动物园!C42</f>
        <v>0</v>
      </c>
      <c r="J42">
        <v>0.5</v>
      </c>
      <c r="K42">
        <v>0</v>
      </c>
      <c r="L42">
        <v>0</v>
      </c>
      <c r="M42">
        <f>运动会!C42</f>
        <v>0</v>
      </c>
      <c r="N42">
        <f>咖啡厅!C42</f>
        <v>0</v>
      </c>
      <c r="P42" s="17">
        <f>党员先锋服务队!C42</f>
        <v>0</v>
      </c>
      <c r="Q42" s="17"/>
      <c r="R42">
        <f>新年晚会!C42</f>
        <v>0</v>
      </c>
      <c r="S42">
        <f>健身房!C42</f>
        <v>0</v>
      </c>
      <c r="T42">
        <f>书房!C42</f>
        <v>0</v>
      </c>
    </row>
    <row r="43" spans="1:20">
      <c r="A43" s="8" t="s">
        <v>52</v>
      </c>
      <c r="B43" s="8">
        <v>2300017752</v>
      </c>
      <c r="C43" s="9" t="str">
        <f>第一学期文字!C43</f>
        <v>参加35楼门厅管理志愿服务0.5学时；</v>
      </c>
      <c r="D43">
        <f t="shared" si="0"/>
        <v>0.5</v>
      </c>
      <c r="E43">
        <f>自行车!C43</f>
        <v>0</v>
      </c>
      <c r="F43">
        <f>未名湖!C43</f>
        <v>0</v>
      </c>
      <c r="G43">
        <f>大钊阅览室!C43</f>
        <v>0</v>
      </c>
      <c r="H43">
        <f>动物园!C43</f>
        <v>0</v>
      </c>
      <c r="J43">
        <v>0.5</v>
      </c>
      <c r="K43">
        <v>0</v>
      </c>
      <c r="L43">
        <v>0</v>
      </c>
      <c r="M43">
        <f>运动会!C43</f>
        <v>0</v>
      </c>
      <c r="N43">
        <f>咖啡厅!C43</f>
        <v>0</v>
      </c>
      <c r="P43" s="17">
        <f>党员先锋服务队!C43</f>
        <v>0</v>
      </c>
      <c r="Q43" s="17"/>
      <c r="R43">
        <f>新年晚会!C43</f>
        <v>0</v>
      </c>
      <c r="S43">
        <f>健身房!C43</f>
        <v>0</v>
      </c>
      <c r="T43">
        <f>书房!C43</f>
        <v>0</v>
      </c>
    </row>
    <row r="44" spans="1:20">
      <c r="A44" s="8" t="s">
        <v>53</v>
      </c>
      <c r="B44" s="8">
        <v>2200067719</v>
      </c>
      <c r="C44" s="9" t="str">
        <f>第一学期文字!C44</f>
        <v/>
      </c>
      <c r="D44">
        <f t="shared" si="0"/>
        <v>0</v>
      </c>
      <c r="E44">
        <f>自行车!C44</f>
        <v>0</v>
      </c>
      <c r="F44">
        <f>未名湖!C44</f>
        <v>0</v>
      </c>
      <c r="G44">
        <f>大钊阅览室!C44</f>
        <v>0</v>
      </c>
      <c r="H44">
        <f>动物园!C44</f>
        <v>0</v>
      </c>
      <c r="K44">
        <v>0</v>
      </c>
      <c r="L44">
        <v>0</v>
      </c>
      <c r="M44">
        <f>运动会!C44</f>
        <v>0</v>
      </c>
      <c r="N44">
        <f>咖啡厅!C44</f>
        <v>0</v>
      </c>
      <c r="P44" s="17">
        <f>党员先锋服务队!C44</f>
        <v>0</v>
      </c>
      <c r="Q44" s="17"/>
      <c r="R44">
        <f>新年晚会!C44</f>
        <v>0</v>
      </c>
      <c r="S44">
        <f>健身房!C44</f>
        <v>0</v>
      </c>
      <c r="T44">
        <f>书房!C44</f>
        <v>0</v>
      </c>
    </row>
    <row r="45" spans="1:20">
      <c r="A45" s="8" t="s">
        <v>54</v>
      </c>
      <c r="B45" s="8">
        <v>2200017732</v>
      </c>
      <c r="C45" s="9" t="str">
        <f>第一学期文字!C45</f>
        <v/>
      </c>
      <c r="D45">
        <f t="shared" si="0"/>
        <v>0</v>
      </c>
      <c r="E45">
        <f>自行车!C45</f>
        <v>0</v>
      </c>
      <c r="F45">
        <f>未名湖!C45</f>
        <v>0</v>
      </c>
      <c r="G45">
        <f>大钊阅览室!C45</f>
        <v>0</v>
      </c>
      <c r="H45">
        <f>动物园!C45</f>
        <v>0</v>
      </c>
      <c r="K45">
        <v>0</v>
      </c>
      <c r="L45">
        <v>0</v>
      </c>
      <c r="M45">
        <f>运动会!C45</f>
        <v>0</v>
      </c>
      <c r="N45">
        <f>咖啡厅!C45</f>
        <v>0</v>
      </c>
      <c r="P45" s="17">
        <f>党员先锋服务队!C45</f>
        <v>0</v>
      </c>
      <c r="Q45" s="17"/>
      <c r="R45">
        <f>新年晚会!C45</f>
        <v>0</v>
      </c>
      <c r="S45">
        <f>健身房!C45</f>
        <v>0</v>
      </c>
      <c r="T45">
        <f>书房!C45</f>
        <v>0</v>
      </c>
    </row>
    <row r="46" spans="1:20">
      <c r="A46" s="8" t="s">
        <v>55</v>
      </c>
      <c r="B46" s="8">
        <v>2200017823</v>
      </c>
      <c r="C46" s="9" t="str">
        <f>第一学期文字!C46</f>
        <v/>
      </c>
      <c r="D46">
        <f t="shared" si="0"/>
        <v>0</v>
      </c>
      <c r="E46">
        <f>自行车!C46</f>
        <v>0</v>
      </c>
      <c r="F46">
        <f>未名湖!C46</f>
        <v>0</v>
      </c>
      <c r="G46">
        <f>大钊阅览室!C46</f>
        <v>0</v>
      </c>
      <c r="H46">
        <f>动物园!C46</f>
        <v>0</v>
      </c>
      <c r="K46">
        <v>0</v>
      </c>
      <c r="L46">
        <v>0</v>
      </c>
      <c r="M46">
        <f>运动会!C46</f>
        <v>0</v>
      </c>
      <c r="N46">
        <f>咖啡厅!C46</f>
        <v>0</v>
      </c>
      <c r="P46" s="17">
        <f>党员先锋服务队!C46</f>
        <v>0</v>
      </c>
      <c r="Q46" s="17"/>
      <c r="R46">
        <f>新年晚会!C46</f>
        <v>0</v>
      </c>
      <c r="S46">
        <f>健身房!C46</f>
        <v>0</v>
      </c>
      <c r="T46">
        <f>书房!C46</f>
        <v>0</v>
      </c>
    </row>
    <row r="47" spans="1:20">
      <c r="A47" s="8" t="s">
        <v>56</v>
      </c>
      <c r="B47" s="8">
        <v>2200017458</v>
      </c>
      <c r="C47" s="9" t="str">
        <f>第一学期文字!C47</f>
        <v/>
      </c>
      <c r="D47">
        <f t="shared" si="0"/>
        <v>0</v>
      </c>
      <c r="E47">
        <f>自行车!C47</f>
        <v>0</v>
      </c>
      <c r="F47">
        <f>未名湖!C47</f>
        <v>0</v>
      </c>
      <c r="G47">
        <f>大钊阅览室!C47</f>
        <v>0</v>
      </c>
      <c r="H47">
        <f>动物园!C47</f>
        <v>0</v>
      </c>
      <c r="K47">
        <v>0</v>
      </c>
      <c r="L47">
        <v>0</v>
      </c>
      <c r="M47">
        <f>运动会!C47</f>
        <v>0</v>
      </c>
      <c r="N47">
        <f>咖啡厅!C47</f>
        <v>0</v>
      </c>
      <c r="P47" s="17">
        <f>党员先锋服务队!C47</f>
        <v>0</v>
      </c>
      <c r="Q47" s="17"/>
      <c r="R47">
        <f>新年晚会!C47</f>
        <v>0</v>
      </c>
      <c r="S47">
        <f>健身房!C47</f>
        <v>0</v>
      </c>
      <c r="T47">
        <f>书房!C47</f>
        <v>0</v>
      </c>
    </row>
    <row r="48" spans="1:20">
      <c r="A48" s="8" t="s">
        <v>57</v>
      </c>
      <c r="B48" s="8">
        <v>2300017466</v>
      </c>
      <c r="C48" s="9" t="str">
        <f>第一学期文字!C48</f>
        <v/>
      </c>
      <c r="D48">
        <f t="shared" si="0"/>
        <v>0</v>
      </c>
      <c r="E48">
        <f>自行车!C48</f>
        <v>0</v>
      </c>
      <c r="F48">
        <f>未名湖!C48</f>
        <v>0</v>
      </c>
      <c r="G48">
        <f>大钊阅览室!C48</f>
        <v>0</v>
      </c>
      <c r="H48">
        <f>动物园!C48</f>
        <v>0</v>
      </c>
      <c r="K48">
        <v>0</v>
      </c>
      <c r="L48">
        <v>0</v>
      </c>
      <c r="M48">
        <f>运动会!C48</f>
        <v>0</v>
      </c>
      <c r="N48">
        <f>咖啡厅!C48</f>
        <v>0</v>
      </c>
      <c r="P48" s="17">
        <f>党员先锋服务队!C48</f>
        <v>0</v>
      </c>
      <c r="Q48" s="17"/>
      <c r="R48">
        <f>新年晚会!C48</f>
        <v>0</v>
      </c>
      <c r="S48">
        <f>健身房!C48</f>
        <v>0</v>
      </c>
      <c r="T48">
        <f>书房!C48</f>
        <v>0</v>
      </c>
    </row>
    <row r="49" spans="1:20">
      <c r="A49" s="8" t="s">
        <v>58</v>
      </c>
      <c r="B49" s="8">
        <v>2300017713</v>
      </c>
      <c r="C49" s="9" t="str">
        <f>第一学期文字!C49</f>
        <v>参加元行力行自行车小分队1学时；参加35楼门厅管理志愿服务1学时；</v>
      </c>
      <c r="D49">
        <f t="shared" si="0"/>
        <v>2</v>
      </c>
      <c r="E49">
        <f>自行车!C49</f>
        <v>1</v>
      </c>
      <c r="F49">
        <f>未名湖!C49</f>
        <v>0</v>
      </c>
      <c r="G49">
        <f>大钊阅览室!C49</f>
        <v>0</v>
      </c>
      <c r="H49">
        <f>动物园!C49</f>
        <v>0</v>
      </c>
      <c r="J49">
        <v>1</v>
      </c>
      <c r="K49">
        <v>0</v>
      </c>
      <c r="L49">
        <v>0</v>
      </c>
      <c r="M49">
        <f>运动会!C49</f>
        <v>0</v>
      </c>
      <c r="N49">
        <f>咖啡厅!C49</f>
        <v>0</v>
      </c>
      <c r="P49" s="17">
        <f>党员先锋服务队!C49</f>
        <v>0</v>
      </c>
      <c r="Q49" s="17"/>
      <c r="R49">
        <f>新年晚会!C49</f>
        <v>0</v>
      </c>
      <c r="S49">
        <f>健身房!C49</f>
        <v>0</v>
      </c>
      <c r="T49">
        <f>书房!C49</f>
        <v>0</v>
      </c>
    </row>
    <row r="50" spans="1:20">
      <c r="A50" s="8" t="s">
        <v>59</v>
      </c>
      <c r="B50" s="8">
        <v>1900017748</v>
      </c>
      <c r="C50" s="9" t="str">
        <f>第一学期文字!C50</f>
        <v/>
      </c>
      <c r="D50">
        <f t="shared" si="0"/>
        <v>0</v>
      </c>
      <c r="E50">
        <f>自行车!C50</f>
        <v>0</v>
      </c>
      <c r="F50">
        <f>未名湖!C50</f>
        <v>0</v>
      </c>
      <c r="G50">
        <f>大钊阅览室!C50</f>
        <v>0</v>
      </c>
      <c r="H50">
        <f>动物园!C50</f>
        <v>0</v>
      </c>
      <c r="K50">
        <v>0</v>
      </c>
      <c r="L50">
        <v>0</v>
      </c>
      <c r="M50">
        <f>运动会!C50</f>
        <v>0</v>
      </c>
      <c r="N50">
        <f>咖啡厅!C50</f>
        <v>0</v>
      </c>
      <c r="P50" s="17">
        <f>党员先锋服务队!C50</f>
        <v>0</v>
      </c>
      <c r="Q50" s="17"/>
      <c r="R50">
        <f>新年晚会!C50</f>
        <v>0</v>
      </c>
      <c r="S50">
        <f>健身房!C50</f>
        <v>0</v>
      </c>
      <c r="T50">
        <f>书房!C50</f>
        <v>0</v>
      </c>
    </row>
    <row r="51" spans="1:20">
      <c r="A51" s="8" t="s">
        <v>60</v>
      </c>
      <c r="B51" s="8">
        <v>2300017703</v>
      </c>
      <c r="C51" s="9" t="str">
        <f>第一学期文字!C51</f>
        <v/>
      </c>
      <c r="D51">
        <f t="shared" si="0"/>
        <v>0</v>
      </c>
      <c r="E51">
        <f>自行车!C51</f>
        <v>0</v>
      </c>
      <c r="F51">
        <f>未名湖!C51</f>
        <v>0</v>
      </c>
      <c r="G51">
        <f>大钊阅览室!C51</f>
        <v>0</v>
      </c>
      <c r="H51">
        <f>动物园!C51</f>
        <v>0</v>
      </c>
      <c r="K51">
        <v>0</v>
      </c>
      <c r="L51">
        <v>0</v>
      </c>
      <c r="M51">
        <f>运动会!C51</f>
        <v>0</v>
      </c>
      <c r="N51">
        <f>咖啡厅!C51</f>
        <v>0</v>
      </c>
      <c r="P51" s="17">
        <f>党员先锋服务队!C51</f>
        <v>0</v>
      </c>
      <c r="Q51" s="17"/>
      <c r="R51">
        <f>新年晚会!C51</f>
        <v>0</v>
      </c>
      <c r="S51">
        <f>健身房!C51</f>
        <v>0</v>
      </c>
      <c r="T51">
        <f>书房!C51</f>
        <v>0</v>
      </c>
    </row>
    <row r="52" spans="1:20">
      <c r="A52" s="8" t="s">
        <v>61</v>
      </c>
      <c r="B52" s="8">
        <v>2200067702</v>
      </c>
      <c r="C52" s="9" t="str">
        <f>第一学期文字!C52</f>
        <v/>
      </c>
      <c r="D52">
        <f t="shared" si="0"/>
        <v>0</v>
      </c>
      <c r="E52">
        <f>自行车!C52</f>
        <v>0</v>
      </c>
      <c r="F52">
        <f>未名湖!C52</f>
        <v>0</v>
      </c>
      <c r="G52">
        <f>大钊阅览室!C52</f>
        <v>0</v>
      </c>
      <c r="H52">
        <f>动物园!C52</f>
        <v>0</v>
      </c>
      <c r="K52">
        <v>0</v>
      </c>
      <c r="L52">
        <v>0</v>
      </c>
      <c r="M52">
        <f>运动会!C52</f>
        <v>0</v>
      </c>
      <c r="N52">
        <f>咖啡厅!C52</f>
        <v>0</v>
      </c>
      <c r="P52" s="17">
        <f>党员先锋服务队!C52</f>
        <v>0</v>
      </c>
      <c r="Q52" s="17"/>
      <c r="R52">
        <f>新年晚会!C52</f>
        <v>0</v>
      </c>
      <c r="S52">
        <f>健身房!C52</f>
        <v>0</v>
      </c>
      <c r="T52">
        <f>书房!C52</f>
        <v>0</v>
      </c>
    </row>
    <row r="53" spans="1:20">
      <c r="A53" s="8" t="s">
        <v>62</v>
      </c>
      <c r="B53" s="8">
        <v>2300017478</v>
      </c>
      <c r="C53" s="9" t="str">
        <f>第一学期文字!C53</f>
        <v>参加北京动物园志愿服务4学时；</v>
      </c>
      <c r="D53">
        <f t="shared" si="0"/>
        <v>4</v>
      </c>
      <c r="E53">
        <f>自行车!C53</f>
        <v>0</v>
      </c>
      <c r="F53">
        <f>未名湖!C53</f>
        <v>0</v>
      </c>
      <c r="G53">
        <f>大钊阅览室!C53</f>
        <v>0</v>
      </c>
      <c r="H53">
        <f>动物园!C53</f>
        <v>4</v>
      </c>
      <c r="K53">
        <v>0</v>
      </c>
      <c r="L53">
        <v>0</v>
      </c>
      <c r="M53">
        <f>运动会!C53</f>
        <v>0</v>
      </c>
      <c r="N53">
        <f>咖啡厅!C53</f>
        <v>0</v>
      </c>
      <c r="P53" s="17">
        <f>党员先锋服务队!C53</f>
        <v>0</v>
      </c>
      <c r="Q53" s="17"/>
      <c r="R53">
        <f>新年晚会!C53</f>
        <v>0</v>
      </c>
      <c r="S53">
        <f>健身房!C53</f>
        <v>0</v>
      </c>
      <c r="T53">
        <f>书房!C53</f>
        <v>0</v>
      </c>
    </row>
    <row r="54" spans="1:20">
      <c r="A54" s="8" t="s">
        <v>63</v>
      </c>
      <c r="B54" s="8">
        <v>2300017727</v>
      </c>
      <c r="C54" s="9" t="str">
        <f>第一学期文字!C54</f>
        <v>参加元行力行自行车小分队1.5学时；</v>
      </c>
      <c r="D54">
        <f t="shared" si="0"/>
        <v>1.5</v>
      </c>
      <c r="E54">
        <f>自行车!C54</f>
        <v>1.5</v>
      </c>
      <c r="F54">
        <f>未名湖!C54</f>
        <v>0</v>
      </c>
      <c r="G54">
        <f>大钊阅览室!C54</f>
        <v>0</v>
      </c>
      <c r="H54">
        <f>动物园!C54</f>
        <v>0</v>
      </c>
      <c r="K54">
        <v>0</v>
      </c>
      <c r="L54">
        <v>0</v>
      </c>
      <c r="M54">
        <f>运动会!C54</f>
        <v>0</v>
      </c>
      <c r="N54">
        <f>咖啡厅!C54</f>
        <v>0</v>
      </c>
      <c r="P54" s="17">
        <f>党员先锋服务队!C54</f>
        <v>0</v>
      </c>
      <c r="Q54" s="17"/>
      <c r="R54">
        <f>新年晚会!C54</f>
        <v>0</v>
      </c>
      <c r="S54">
        <f>健身房!C54</f>
        <v>0</v>
      </c>
      <c r="T54">
        <f>书房!C54</f>
        <v>0</v>
      </c>
    </row>
    <row r="55" spans="1:20">
      <c r="A55" s="8" t="s">
        <v>64</v>
      </c>
      <c r="B55" s="8">
        <v>2300017758</v>
      </c>
      <c r="C55" s="9" t="str">
        <f>第一学期文字!C55</f>
        <v/>
      </c>
      <c r="D55">
        <f t="shared" si="0"/>
        <v>0</v>
      </c>
      <c r="E55">
        <f>自行车!C55</f>
        <v>0</v>
      </c>
      <c r="F55">
        <f>未名湖!C55</f>
        <v>0</v>
      </c>
      <c r="G55">
        <f>大钊阅览室!C55</f>
        <v>0</v>
      </c>
      <c r="H55">
        <f>动物园!C55</f>
        <v>0</v>
      </c>
      <c r="K55">
        <v>0</v>
      </c>
      <c r="L55">
        <v>0</v>
      </c>
      <c r="M55">
        <f>运动会!C55</f>
        <v>0</v>
      </c>
      <c r="N55">
        <f>咖啡厅!C55</f>
        <v>0</v>
      </c>
      <c r="P55" s="17">
        <f>党员先锋服务队!C55</f>
        <v>0</v>
      </c>
      <c r="Q55" s="17"/>
      <c r="R55">
        <f>新年晚会!C55</f>
        <v>0</v>
      </c>
      <c r="S55">
        <f>健身房!C55</f>
        <v>0</v>
      </c>
      <c r="T55">
        <f>书房!C55</f>
        <v>0</v>
      </c>
    </row>
    <row r="56" spans="1:20">
      <c r="A56" s="8" t="s">
        <v>65</v>
      </c>
      <c r="B56" s="8">
        <v>2300017719</v>
      </c>
      <c r="C56" s="9" t="str">
        <f>第一学期文字!C56</f>
        <v>参加元行力行未名湖志愿服务3学时；</v>
      </c>
      <c r="D56">
        <f t="shared" si="0"/>
        <v>3</v>
      </c>
      <c r="E56">
        <f>自行车!C56</f>
        <v>0</v>
      </c>
      <c r="F56">
        <f>未名湖!C56</f>
        <v>3</v>
      </c>
      <c r="G56">
        <f>大钊阅览室!C56</f>
        <v>0</v>
      </c>
      <c r="H56">
        <f>动物园!C56</f>
        <v>0</v>
      </c>
      <c r="K56">
        <v>0</v>
      </c>
      <c r="L56">
        <v>0</v>
      </c>
      <c r="M56">
        <f>运动会!C56</f>
        <v>0</v>
      </c>
      <c r="N56">
        <f>咖啡厅!C56</f>
        <v>0</v>
      </c>
      <c r="P56" s="17">
        <f>党员先锋服务队!C56</f>
        <v>0</v>
      </c>
      <c r="Q56" s="17"/>
      <c r="R56">
        <f>新年晚会!C56</f>
        <v>0</v>
      </c>
      <c r="S56">
        <f>健身房!C56</f>
        <v>0</v>
      </c>
      <c r="T56">
        <f>书房!C56</f>
        <v>0</v>
      </c>
    </row>
    <row r="57" spans="1:20">
      <c r="A57" s="8" t="s">
        <v>66</v>
      </c>
      <c r="B57" s="8">
        <v>2200017801</v>
      </c>
      <c r="C57" s="9" t="str">
        <f>第一学期文字!C57</f>
        <v/>
      </c>
      <c r="D57">
        <f t="shared" si="0"/>
        <v>0</v>
      </c>
      <c r="E57">
        <f>自行车!C57</f>
        <v>0</v>
      </c>
      <c r="F57">
        <f>未名湖!C57</f>
        <v>0</v>
      </c>
      <c r="G57">
        <f>大钊阅览室!C57</f>
        <v>0</v>
      </c>
      <c r="H57">
        <f>动物园!C57</f>
        <v>0</v>
      </c>
      <c r="K57">
        <v>0</v>
      </c>
      <c r="L57">
        <v>0</v>
      </c>
      <c r="M57">
        <f>运动会!C57</f>
        <v>0</v>
      </c>
      <c r="N57">
        <f>咖啡厅!C57</f>
        <v>0</v>
      </c>
      <c r="P57" s="17">
        <f>党员先锋服务队!C57</f>
        <v>0</v>
      </c>
      <c r="Q57" s="17"/>
      <c r="R57">
        <f>新年晚会!C57</f>
        <v>0</v>
      </c>
      <c r="S57">
        <f>健身房!C57</f>
        <v>0</v>
      </c>
      <c r="T57">
        <f>书房!C57</f>
        <v>0</v>
      </c>
    </row>
    <row r="58" spans="1:20">
      <c r="A58" s="8" t="s">
        <v>67</v>
      </c>
      <c r="B58" s="8">
        <v>2300017473</v>
      </c>
      <c r="C58" s="9" t="str">
        <f>第一学期文字!C58</f>
        <v>参加北京动物园志愿服务4学时；参加一二九后勤组6.5学时；参加党员先锋服务队5学时；参加爱在卅五楼活动2学时；</v>
      </c>
      <c r="D58">
        <f t="shared" si="0"/>
        <v>17.5</v>
      </c>
      <c r="E58">
        <f>自行车!C58</f>
        <v>0</v>
      </c>
      <c r="F58">
        <f>未名湖!C58</f>
        <v>0</v>
      </c>
      <c r="G58">
        <f>大钊阅览室!C58</f>
        <v>0</v>
      </c>
      <c r="H58">
        <f>动物园!C58</f>
        <v>4</v>
      </c>
      <c r="K58">
        <v>0</v>
      </c>
      <c r="L58">
        <v>6.5</v>
      </c>
      <c r="M58">
        <f>运动会!C58</f>
        <v>0</v>
      </c>
      <c r="N58">
        <f>咖啡厅!C58</f>
        <v>0</v>
      </c>
      <c r="P58" s="17">
        <f>党员先锋服务队!C58</f>
        <v>5</v>
      </c>
      <c r="Q58" s="18">
        <v>2</v>
      </c>
      <c r="R58">
        <f>新年晚会!C58</f>
        <v>0</v>
      </c>
      <c r="S58">
        <f>健身房!C58</f>
        <v>0</v>
      </c>
      <c r="T58">
        <f>书房!C58</f>
        <v>0</v>
      </c>
    </row>
    <row r="59" spans="1:20">
      <c r="A59" s="8" t="s">
        <v>68</v>
      </c>
      <c r="B59" s="8">
        <v>2200017407</v>
      </c>
      <c r="C59" s="9" t="str">
        <f>第一学期文字!C59</f>
        <v>参加元行力行自行车小分队2.5学时；</v>
      </c>
      <c r="D59">
        <f t="shared" si="0"/>
        <v>2.5</v>
      </c>
      <c r="E59">
        <f>自行车!C59</f>
        <v>2.5</v>
      </c>
      <c r="F59">
        <f>未名湖!C59</f>
        <v>0</v>
      </c>
      <c r="G59">
        <f>大钊阅览室!C59</f>
        <v>0</v>
      </c>
      <c r="H59">
        <f>动物园!C59</f>
        <v>0</v>
      </c>
      <c r="K59">
        <v>0</v>
      </c>
      <c r="L59">
        <v>0</v>
      </c>
      <c r="M59">
        <f>运动会!C59</f>
        <v>0</v>
      </c>
      <c r="N59">
        <f>咖啡厅!C59</f>
        <v>0</v>
      </c>
      <c r="P59" s="17">
        <f>党员先锋服务队!C59</f>
        <v>0</v>
      </c>
      <c r="Q59" s="17"/>
      <c r="R59">
        <f>新年晚会!C59</f>
        <v>0</v>
      </c>
      <c r="S59">
        <f>健身房!C59</f>
        <v>0</v>
      </c>
      <c r="T59">
        <f>书房!C59</f>
        <v>0</v>
      </c>
    </row>
    <row r="60" spans="1:20">
      <c r="A60" s="8" t="s">
        <v>69</v>
      </c>
      <c r="B60" s="8">
        <v>2200017471</v>
      </c>
      <c r="C60" s="9" t="str">
        <f>第一学期文字!C60</f>
        <v/>
      </c>
      <c r="D60">
        <f t="shared" si="0"/>
        <v>0</v>
      </c>
      <c r="E60">
        <f>自行车!C60</f>
        <v>0</v>
      </c>
      <c r="F60">
        <f>未名湖!C60</f>
        <v>0</v>
      </c>
      <c r="G60">
        <f>大钊阅览室!C60</f>
        <v>0</v>
      </c>
      <c r="H60">
        <f>动物园!C60</f>
        <v>0</v>
      </c>
      <c r="K60">
        <v>0</v>
      </c>
      <c r="L60">
        <v>0</v>
      </c>
      <c r="M60">
        <f>运动会!C60</f>
        <v>0</v>
      </c>
      <c r="N60">
        <f>咖啡厅!C60</f>
        <v>0</v>
      </c>
      <c r="P60" s="17">
        <f>党员先锋服务队!C60</f>
        <v>0</v>
      </c>
      <c r="Q60" s="17"/>
      <c r="R60">
        <f>新年晚会!C60</f>
        <v>0</v>
      </c>
      <c r="S60">
        <f>健身房!C60</f>
        <v>0</v>
      </c>
      <c r="T60">
        <f>书房!C60</f>
        <v>0</v>
      </c>
    </row>
    <row r="61" spans="1:20">
      <c r="A61" s="8" t="s">
        <v>70</v>
      </c>
      <c r="B61" s="8">
        <v>2200017461</v>
      </c>
      <c r="C61" s="9" t="str">
        <f>第一学期文字!C61</f>
        <v/>
      </c>
      <c r="D61">
        <f t="shared" si="0"/>
        <v>0</v>
      </c>
      <c r="E61">
        <f>自行车!C61</f>
        <v>0</v>
      </c>
      <c r="F61">
        <f>未名湖!C61</f>
        <v>0</v>
      </c>
      <c r="G61">
        <f>大钊阅览室!C61</f>
        <v>0</v>
      </c>
      <c r="H61">
        <f>动物园!C61</f>
        <v>0</v>
      </c>
      <c r="K61">
        <v>0</v>
      </c>
      <c r="L61">
        <v>0</v>
      </c>
      <c r="M61">
        <f>运动会!C61</f>
        <v>0</v>
      </c>
      <c r="N61">
        <f>咖啡厅!C61</f>
        <v>0</v>
      </c>
      <c r="P61" s="17">
        <f>党员先锋服务队!C61</f>
        <v>0</v>
      </c>
      <c r="Q61" s="17"/>
      <c r="R61">
        <f>新年晚会!C61</f>
        <v>0</v>
      </c>
      <c r="S61">
        <f>健身房!C61</f>
        <v>0</v>
      </c>
      <c r="T61">
        <f>书房!C61</f>
        <v>0</v>
      </c>
    </row>
    <row r="62" spans="1:20">
      <c r="A62" s="8" t="s">
        <v>71</v>
      </c>
      <c r="B62" s="8">
        <v>2300017739</v>
      </c>
      <c r="C62" s="9" t="str">
        <f>第一学期文字!C62</f>
        <v>参加北京动物园志愿服务4学时；</v>
      </c>
      <c r="D62">
        <f t="shared" si="0"/>
        <v>4</v>
      </c>
      <c r="E62">
        <f>自行车!C62</f>
        <v>0</v>
      </c>
      <c r="F62">
        <f>未名湖!C62</f>
        <v>0</v>
      </c>
      <c r="G62">
        <f>大钊阅览室!C62</f>
        <v>0</v>
      </c>
      <c r="H62">
        <f>动物园!C62</f>
        <v>4</v>
      </c>
      <c r="K62">
        <v>0</v>
      </c>
      <c r="L62">
        <v>0</v>
      </c>
      <c r="M62">
        <f>运动会!C62</f>
        <v>0</v>
      </c>
      <c r="N62">
        <f>咖啡厅!C62</f>
        <v>0</v>
      </c>
      <c r="P62" s="17">
        <f>党员先锋服务队!C62</f>
        <v>0</v>
      </c>
      <c r="Q62" s="17"/>
      <c r="R62">
        <f>新年晚会!C62</f>
        <v>0</v>
      </c>
      <c r="S62">
        <f>健身房!C62</f>
        <v>0</v>
      </c>
      <c r="T62">
        <f>书房!C62</f>
        <v>0</v>
      </c>
    </row>
    <row r="63" spans="1:20">
      <c r="A63" s="8" t="s">
        <v>72</v>
      </c>
      <c r="B63" s="8">
        <v>2300017480</v>
      </c>
      <c r="C63" s="9" t="str">
        <f>第一学期文字!C63</f>
        <v>参加元行力行自行车小分队0.5学时；</v>
      </c>
      <c r="D63">
        <f t="shared" si="0"/>
        <v>0.5</v>
      </c>
      <c r="E63">
        <f>自行车!C63</f>
        <v>0.5</v>
      </c>
      <c r="F63">
        <f>未名湖!C63</f>
        <v>0</v>
      </c>
      <c r="G63">
        <f>大钊阅览室!C63</f>
        <v>0</v>
      </c>
      <c r="H63">
        <f>动物园!C63</f>
        <v>0</v>
      </c>
      <c r="K63">
        <v>0</v>
      </c>
      <c r="L63">
        <v>0</v>
      </c>
      <c r="M63">
        <f>运动会!C63</f>
        <v>0</v>
      </c>
      <c r="N63">
        <f>咖啡厅!C63</f>
        <v>0</v>
      </c>
      <c r="P63" s="17">
        <f>党员先锋服务队!C63</f>
        <v>0</v>
      </c>
      <c r="Q63" s="17"/>
      <c r="R63">
        <f>新年晚会!C63</f>
        <v>0</v>
      </c>
      <c r="S63">
        <f>健身房!C63</f>
        <v>0</v>
      </c>
      <c r="T63">
        <f>书房!C63</f>
        <v>0</v>
      </c>
    </row>
    <row r="64" spans="1:20">
      <c r="A64" s="8" t="s">
        <v>73</v>
      </c>
      <c r="B64" s="8">
        <v>2200017800</v>
      </c>
      <c r="C64" s="9" t="str">
        <f>第一学期文字!C64</f>
        <v/>
      </c>
      <c r="D64">
        <f t="shared" si="0"/>
        <v>0</v>
      </c>
      <c r="E64">
        <f>自行车!C64</f>
        <v>0</v>
      </c>
      <c r="F64">
        <f>未名湖!C64</f>
        <v>0</v>
      </c>
      <c r="G64">
        <f>大钊阅览室!C64</f>
        <v>0</v>
      </c>
      <c r="H64">
        <f>动物园!C64</f>
        <v>0</v>
      </c>
      <c r="K64">
        <v>0</v>
      </c>
      <c r="L64">
        <v>0</v>
      </c>
      <c r="M64">
        <f>运动会!C64</f>
        <v>0</v>
      </c>
      <c r="N64">
        <f>咖啡厅!C64</f>
        <v>0</v>
      </c>
      <c r="P64" s="17">
        <f>党员先锋服务队!C64</f>
        <v>0</v>
      </c>
      <c r="Q64" s="17"/>
      <c r="R64">
        <f>新年晚会!C64</f>
        <v>0</v>
      </c>
      <c r="S64">
        <f>健身房!C64</f>
        <v>0</v>
      </c>
      <c r="T64">
        <f>书房!C64</f>
        <v>0</v>
      </c>
    </row>
    <row r="65" spans="1:20">
      <c r="A65" s="8" t="s">
        <v>74</v>
      </c>
      <c r="B65" s="8">
        <v>2000017756</v>
      </c>
      <c r="C65" s="9" t="str">
        <f>第一学期文字!C65</f>
        <v/>
      </c>
      <c r="D65">
        <f t="shared" si="0"/>
        <v>0</v>
      </c>
      <c r="E65">
        <f>自行车!C65</f>
        <v>0</v>
      </c>
      <c r="F65">
        <f>未名湖!C65</f>
        <v>0</v>
      </c>
      <c r="G65">
        <f>大钊阅览室!C65</f>
        <v>0</v>
      </c>
      <c r="H65">
        <f>动物园!C65</f>
        <v>0</v>
      </c>
      <c r="K65">
        <v>0</v>
      </c>
      <c r="L65">
        <v>0</v>
      </c>
      <c r="M65">
        <f>运动会!C65</f>
        <v>0</v>
      </c>
      <c r="N65">
        <f>咖啡厅!C65</f>
        <v>0</v>
      </c>
      <c r="P65" s="17">
        <f>党员先锋服务队!C65</f>
        <v>0</v>
      </c>
      <c r="Q65" s="17"/>
      <c r="R65">
        <f>新年晚会!C65</f>
        <v>0</v>
      </c>
      <c r="S65">
        <f>健身房!C65</f>
        <v>0</v>
      </c>
      <c r="T65">
        <f>书房!C65</f>
        <v>0</v>
      </c>
    </row>
    <row r="66" spans="1:20">
      <c r="A66" s="8" t="s">
        <v>75</v>
      </c>
      <c r="B66" s="8">
        <v>2300017702</v>
      </c>
      <c r="C66" s="9" t="str">
        <f>第一学期文字!C66</f>
        <v>参加元行力行未名湖志愿服务6学时；</v>
      </c>
      <c r="D66">
        <f t="shared" si="0"/>
        <v>6</v>
      </c>
      <c r="E66">
        <f>自行车!C66</f>
        <v>0</v>
      </c>
      <c r="F66">
        <f>未名湖!C66</f>
        <v>6</v>
      </c>
      <c r="G66">
        <f>大钊阅览室!C66</f>
        <v>0</v>
      </c>
      <c r="H66">
        <f>动物园!C66</f>
        <v>0</v>
      </c>
      <c r="K66">
        <v>0</v>
      </c>
      <c r="L66">
        <v>0</v>
      </c>
      <c r="M66">
        <f>运动会!C66</f>
        <v>0</v>
      </c>
      <c r="N66">
        <f>咖啡厅!C66</f>
        <v>0</v>
      </c>
      <c r="P66" s="17">
        <f>党员先锋服务队!C66</f>
        <v>0</v>
      </c>
      <c r="Q66" s="17"/>
      <c r="R66">
        <f>新年晚会!C66</f>
        <v>0</v>
      </c>
      <c r="S66">
        <f>健身房!C66</f>
        <v>0</v>
      </c>
      <c r="T66">
        <f>书房!C66</f>
        <v>0</v>
      </c>
    </row>
    <row r="67" spans="1:20">
      <c r="A67" s="8" t="s">
        <v>76</v>
      </c>
      <c r="B67" s="8">
        <v>2300017428</v>
      </c>
      <c r="C67" s="9" t="str">
        <f>第一学期文字!C67</f>
        <v>参加北京动物园志愿服务4学时；</v>
      </c>
      <c r="D67">
        <f t="shared" ref="D67:D130" si="1">SUM(E67:T67)</f>
        <v>4</v>
      </c>
      <c r="E67">
        <f>自行车!C67</f>
        <v>0</v>
      </c>
      <c r="F67">
        <f>未名湖!C67</f>
        <v>0</v>
      </c>
      <c r="G67">
        <f>大钊阅览室!C67</f>
        <v>0</v>
      </c>
      <c r="H67">
        <f>动物园!C67</f>
        <v>4</v>
      </c>
      <c r="K67">
        <v>0</v>
      </c>
      <c r="L67">
        <v>0</v>
      </c>
      <c r="M67">
        <f>运动会!C67</f>
        <v>0</v>
      </c>
      <c r="N67">
        <f>咖啡厅!C67</f>
        <v>0</v>
      </c>
      <c r="P67" s="17">
        <f>党员先锋服务队!C67</f>
        <v>0</v>
      </c>
      <c r="Q67" s="17"/>
      <c r="R67">
        <f>新年晚会!C67</f>
        <v>0</v>
      </c>
      <c r="S67">
        <f>健身房!C67</f>
        <v>0</v>
      </c>
      <c r="T67">
        <f>书房!C67</f>
        <v>0</v>
      </c>
    </row>
    <row r="68" spans="1:20">
      <c r="A68" s="8" t="s">
        <v>77</v>
      </c>
      <c r="B68" s="8">
        <v>2300017805</v>
      </c>
      <c r="C68" s="9" t="str">
        <f>第一学期文字!C68</f>
        <v>参加北京动物园志愿服务4学时；</v>
      </c>
      <c r="D68">
        <f t="shared" si="1"/>
        <v>4</v>
      </c>
      <c r="E68">
        <f>自行车!C68</f>
        <v>0</v>
      </c>
      <c r="F68">
        <f>未名湖!C68</f>
        <v>0</v>
      </c>
      <c r="G68">
        <f>大钊阅览室!C68</f>
        <v>0</v>
      </c>
      <c r="H68">
        <f>动物园!C68</f>
        <v>4</v>
      </c>
      <c r="K68">
        <v>0</v>
      </c>
      <c r="L68">
        <v>0</v>
      </c>
      <c r="M68">
        <f>运动会!C68</f>
        <v>0</v>
      </c>
      <c r="N68">
        <f>咖啡厅!C68</f>
        <v>0</v>
      </c>
      <c r="P68" s="17">
        <f>党员先锋服务队!C68</f>
        <v>0</v>
      </c>
      <c r="Q68" s="17"/>
      <c r="R68">
        <f>新年晚会!C68</f>
        <v>0</v>
      </c>
      <c r="S68">
        <f>健身房!C68</f>
        <v>0</v>
      </c>
      <c r="T68">
        <f>书房!C68</f>
        <v>0</v>
      </c>
    </row>
    <row r="69" spans="1:20">
      <c r="A69" s="8" t="s">
        <v>78</v>
      </c>
      <c r="B69" s="8">
        <v>2200017797</v>
      </c>
      <c r="C69" s="9" t="str">
        <f>第一学期文字!C69</f>
        <v>参加大钊阅览室志愿服务26学时；担任书院课助教12学时；</v>
      </c>
      <c r="D69">
        <f t="shared" si="1"/>
        <v>38</v>
      </c>
      <c r="E69">
        <f>自行车!C69</f>
        <v>0</v>
      </c>
      <c r="F69">
        <f>未名湖!C69</f>
        <v>0</v>
      </c>
      <c r="G69">
        <f>大钊阅览室!C69</f>
        <v>26</v>
      </c>
      <c r="H69">
        <f>动物园!C69</f>
        <v>0</v>
      </c>
      <c r="K69">
        <v>0</v>
      </c>
      <c r="L69">
        <v>0</v>
      </c>
      <c r="M69">
        <f>运动会!C69</f>
        <v>0</v>
      </c>
      <c r="N69">
        <f>咖啡厅!C69</f>
        <v>0</v>
      </c>
      <c r="O69">
        <v>12</v>
      </c>
      <c r="P69" s="17">
        <f>党员先锋服务队!C69</f>
        <v>0</v>
      </c>
      <c r="Q69" s="17"/>
      <c r="R69">
        <f>新年晚会!C69</f>
        <v>0</v>
      </c>
      <c r="S69">
        <f>健身房!C69</f>
        <v>0</v>
      </c>
      <c r="T69">
        <f>书房!C69</f>
        <v>0</v>
      </c>
    </row>
    <row r="70" spans="1:20">
      <c r="A70" s="8" t="s">
        <v>79</v>
      </c>
      <c r="B70" s="8">
        <v>2200017707</v>
      </c>
      <c r="C70" s="9" t="str">
        <f>第一学期文字!C70</f>
        <v/>
      </c>
      <c r="D70">
        <f t="shared" si="1"/>
        <v>0</v>
      </c>
      <c r="E70">
        <f>自行车!C70</f>
        <v>0</v>
      </c>
      <c r="F70">
        <f>未名湖!C70</f>
        <v>0</v>
      </c>
      <c r="G70">
        <f>大钊阅览室!C70</f>
        <v>0</v>
      </c>
      <c r="H70">
        <f>动物园!C70</f>
        <v>0</v>
      </c>
      <c r="K70">
        <v>0</v>
      </c>
      <c r="L70">
        <v>0</v>
      </c>
      <c r="M70">
        <f>运动会!C70</f>
        <v>0</v>
      </c>
      <c r="N70">
        <f>咖啡厅!C70</f>
        <v>0</v>
      </c>
      <c r="P70" s="17">
        <f>党员先锋服务队!C70</f>
        <v>0</v>
      </c>
      <c r="Q70" s="17"/>
      <c r="R70">
        <f>新年晚会!C70</f>
        <v>0</v>
      </c>
      <c r="S70">
        <f>健身房!C70</f>
        <v>0</v>
      </c>
      <c r="T70">
        <f>书房!C70</f>
        <v>0</v>
      </c>
    </row>
    <row r="71" spans="1:20">
      <c r="A71" s="8" t="s">
        <v>80</v>
      </c>
      <c r="B71" s="8">
        <v>2300017411</v>
      </c>
      <c r="C71" s="9" t="str">
        <f>第一学期文字!C71</f>
        <v>参加35楼门厅管理志愿服务0.5学时；</v>
      </c>
      <c r="D71">
        <f t="shared" si="1"/>
        <v>0.5</v>
      </c>
      <c r="E71">
        <f>自行车!C71</f>
        <v>0</v>
      </c>
      <c r="F71">
        <f>未名湖!C71</f>
        <v>0</v>
      </c>
      <c r="G71">
        <f>大钊阅览室!C71</f>
        <v>0</v>
      </c>
      <c r="H71">
        <f>动物园!C71</f>
        <v>0</v>
      </c>
      <c r="J71">
        <v>0.5</v>
      </c>
      <c r="K71">
        <v>0</v>
      </c>
      <c r="L71">
        <v>0</v>
      </c>
      <c r="M71">
        <f>运动会!C71</f>
        <v>0</v>
      </c>
      <c r="N71">
        <f>咖啡厅!C71</f>
        <v>0</v>
      </c>
      <c r="P71" s="17">
        <f>党员先锋服务队!C71</f>
        <v>0</v>
      </c>
      <c r="Q71" s="17"/>
      <c r="R71">
        <f>新年晚会!C71</f>
        <v>0</v>
      </c>
      <c r="S71">
        <f>健身房!C71</f>
        <v>0</v>
      </c>
      <c r="T71">
        <f>书房!C71</f>
        <v>0</v>
      </c>
    </row>
    <row r="72" spans="1:20">
      <c r="A72" s="8" t="s">
        <v>81</v>
      </c>
      <c r="B72" s="8">
        <v>2200017729</v>
      </c>
      <c r="C72" s="9" t="str">
        <f>第一学期文字!C72</f>
        <v>参加元行力行自行车小分队1学时；参加35楼门厅管理志愿服务3.5学时；</v>
      </c>
      <c r="D72">
        <f t="shared" si="1"/>
        <v>4.5</v>
      </c>
      <c r="E72">
        <f>自行车!C72</f>
        <v>1</v>
      </c>
      <c r="F72">
        <f>未名湖!C72</f>
        <v>0</v>
      </c>
      <c r="G72">
        <f>大钊阅览室!C72</f>
        <v>0</v>
      </c>
      <c r="H72">
        <f>动物园!C72</f>
        <v>0</v>
      </c>
      <c r="J72">
        <v>3.5</v>
      </c>
      <c r="K72">
        <v>0</v>
      </c>
      <c r="L72">
        <v>0</v>
      </c>
      <c r="M72">
        <f>运动会!C72</f>
        <v>0</v>
      </c>
      <c r="N72">
        <f>咖啡厅!C72</f>
        <v>0</v>
      </c>
      <c r="P72" s="17">
        <f>党员先锋服务队!C72</f>
        <v>0</v>
      </c>
      <c r="Q72" s="17"/>
      <c r="R72">
        <f>新年晚会!C72</f>
        <v>0</v>
      </c>
      <c r="S72">
        <f>健身房!C72</f>
        <v>0</v>
      </c>
      <c r="T72">
        <f>书房!C72</f>
        <v>0</v>
      </c>
    </row>
    <row r="73" spans="1:20">
      <c r="A73" s="8" t="s">
        <v>82</v>
      </c>
      <c r="B73" s="8">
        <v>2300017444</v>
      </c>
      <c r="C73" s="9" t="str">
        <f>第一学期文字!C73</f>
        <v/>
      </c>
      <c r="D73">
        <f t="shared" si="1"/>
        <v>0</v>
      </c>
      <c r="E73">
        <f>自行车!C73</f>
        <v>0</v>
      </c>
      <c r="F73">
        <f>未名湖!C73</f>
        <v>0</v>
      </c>
      <c r="G73">
        <f>大钊阅览室!C73</f>
        <v>0</v>
      </c>
      <c r="H73">
        <f>动物园!C73</f>
        <v>0</v>
      </c>
      <c r="K73">
        <v>0</v>
      </c>
      <c r="L73">
        <v>0</v>
      </c>
      <c r="M73">
        <f>运动会!C73</f>
        <v>0</v>
      </c>
      <c r="N73">
        <f>咖啡厅!C73</f>
        <v>0</v>
      </c>
      <c r="P73" s="17">
        <f>党员先锋服务队!C73</f>
        <v>0</v>
      </c>
      <c r="Q73" s="17"/>
      <c r="R73">
        <f>新年晚会!C73</f>
        <v>0</v>
      </c>
      <c r="S73">
        <f>健身房!C73</f>
        <v>0</v>
      </c>
      <c r="T73">
        <f>书房!C73</f>
        <v>0</v>
      </c>
    </row>
    <row r="74" spans="1:20">
      <c r="A74" s="8" t="s">
        <v>83</v>
      </c>
      <c r="B74" s="8">
        <v>2300017701</v>
      </c>
      <c r="C74" s="9" t="str">
        <f>第一学期文字!C74</f>
        <v>参加35楼门厅管理志愿服务1学时；</v>
      </c>
      <c r="D74">
        <f t="shared" si="1"/>
        <v>1</v>
      </c>
      <c r="E74">
        <f>自行车!C74</f>
        <v>0</v>
      </c>
      <c r="F74">
        <f>未名湖!C74</f>
        <v>0</v>
      </c>
      <c r="G74">
        <f>大钊阅览室!C74</f>
        <v>0</v>
      </c>
      <c r="H74">
        <f>动物园!C74</f>
        <v>0</v>
      </c>
      <c r="J74">
        <v>1</v>
      </c>
      <c r="K74">
        <v>0</v>
      </c>
      <c r="L74">
        <v>0</v>
      </c>
      <c r="M74">
        <f>运动会!C74</f>
        <v>0</v>
      </c>
      <c r="N74">
        <f>咖啡厅!C74</f>
        <v>0</v>
      </c>
      <c r="P74" s="17">
        <f>党员先锋服务队!C74</f>
        <v>0</v>
      </c>
      <c r="Q74" s="17"/>
      <c r="R74">
        <f>新年晚会!C74</f>
        <v>0</v>
      </c>
      <c r="S74">
        <f>健身房!C74</f>
        <v>0</v>
      </c>
      <c r="T74">
        <f>书房!C74</f>
        <v>0</v>
      </c>
    </row>
    <row r="75" spans="1:20">
      <c r="A75" s="8" t="s">
        <v>84</v>
      </c>
      <c r="B75" s="8">
        <v>2300017729</v>
      </c>
      <c r="C75" s="9" t="str">
        <f>第一学期文字!C75</f>
        <v>参加党员先锋服务队5.5学时；</v>
      </c>
      <c r="D75">
        <f t="shared" si="1"/>
        <v>5.5</v>
      </c>
      <c r="E75">
        <f>自行车!C75</f>
        <v>0</v>
      </c>
      <c r="F75">
        <f>未名湖!C75</f>
        <v>0</v>
      </c>
      <c r="G75">
        <f>大钊阅览室!C75</f>
        <v>0</v>
      </c>
      <c r="H75">
        <f>动物园!C75</f>
        <v>0</v>
      </c>
      <c r="K75">
        <v>0</v>
      </c>
      <c r="L75">
        <v>0</v>
      </c>
      <c r="M75">
        <f>运动会!C75</f>
        <v>0</v>
      </c>
      <c r="N75">
        <f>咖啡厅!C75</f>
        <v>0</v>
      </c>
      <c r="P75" s="17">
        <f>党员先锋服务队!C75</f>
        <v>5.5</v>
      </c>
      <c r="Q75" s="17"/>
      <c r="R75">
        <f>新年晚会!C75</f>
        <v>0</v>
      </c>
      <c r="S75">
        <f>健身房!C75</f>
        <v>0</v>
      </c>
      <c r="T75">
        <f>书房!C75</f>
        <v>0</v>
      </c>
    </row>
    <row r="76" spans="1:20">
      <c r="A76" s="8" t="s">
        <v>85</v>
      </c>
      <c r="B76" s="8">
        <v>2300017732</v>
      </c>
      <c r="C76" s="9" t="str">
        <f>第一学期文字!C76</f>
        <v>参加新年晚会志愿活动3学时；</v>
      </c>
      <c r="D76">
        <f t="shared" si="1"/>
        <v>3</v>
      </c>
      <c r="E76">
        <f>自行车!C76</f>
        <v>0</v>
      </c>
      <c r="F76">
        <f>未名湖!C76</f>
        <v>0</v>
      </c>
      <c r="G76">
        <f>大钊阅览室!C76</f>
        <v>0</v>
      </c>
      <c r="H76">
        <f>动物园!C76</f>
        <v>0</v>
      </c>
      <c r="K76">
        <v>0</v>
      </c>
      <c r="L76">
        <v>0</v>
      </c>
      <c r="M76">
        <f>运动会!C76</f>
        <v>0</v>
      </c>
      <c r="N76">
        <f>咖啡厅!C76</f>
        <v>0</v>
      </c>
      <c r="P76" s="17">
        <f>党员先锋服务队!C76</f>
        <v>0</v>
      </c>
      <c r="Q76" s="17"/>
      <c r="R76">
        <f>新年晚会!C76</f>
        <v>3</v>
      </c>
      <c r="S76">
        <f>健身房!C76</f>
        <v>0</v>
      </c>
      <c r="T76">
        <f>书房!C76</f>
        <v>0</v>
      </c>
    </row>
    <row r="77" spans="1:20">
      <c r="A77" s="8" t="s">
        <v>86</v>
      </c>
      <c r="B77" s="8">
        <v>2300017725</v>
      </c>
      <c r="C77" s="9" t="str">
        <f>第一学期文字!C77</f>
        <v>参加元行力行自行车小分队2学时；参加元行力行未名湖志愿服务3学时；参加北京动物园志愿服务4学时；</v>
      </c>
      <c r="D77">
        <f t="shared" si="1"/>
        <v>9</v>
      </c>
      <c r="E77">
        <f>自行车!C77</f>
        <v>2</v>
      </c>
      <c r="F77">
        <f>未名湖!C77</f>
        <v>3</v>
      </c>
      <c r="G77">
        <f>大钊阅览室!C77</f>
        <v>0</v>
      </c>
      <c r="H77">
        <f>动物园!C77</f>
        <v>4</v>
      </c>
      <c r="K77">
        <v>0</v>
      </c>
      <c r="L77">
        <v>0</v>
      </c>
      <c r="M77">
        <f>运动会!C77</f>
        <v>0</v>
      </c>
      <c r="N77">
        <f>咖啡厅!C77</f>
        <v>0</v>
      </c>
      <c r="P77" s="17">
        <f>党员先锋服务队!C77</f>
        <v>0</v>
      </c>
      <c r="Q77" s="17"/>
      <c r="R77">
        <f>新年晚会!C77</f>
        <v>0</v>
      </c>
      <c r="S77">
        <f>健身房!C77</f>
        <v>0</v>
      </c>
      <c r="T77">
        <f>书房!C77</f>
        <v>0</v>
      </c>
    </row>
    <row r="78" spans="1:20">
      <c r="A78" s="8" t="s">
        <v>87</v>
      </c>
      <c r="B78" s="8">
        <v>2300017746</v>
      </c>
      <c r="C78" s="9" t="str">
        <f>第一学期文字!C78</f>
        <v/>
      </c>
      <c r="D78">
        <f t="shared" si="1"/>
        <v>0</v>
      </c>
      <c r="E78">
        <f>自行车!C78</f>
        <v>0</v>
      </c>
      <c r="F78">
        <f>未名湖!C78</f>
        <v>0</v>
      </c>
      <c r="G78">
        <f>大钊阅览室!C78</f>
        <v>0</v>
      </c>
      <c r="H78">
        <f>动物园!C78</f>
        <v>0</v>
      </c>
      <c r="K78">
        <v>0</v>
      </c>
      <c r="L78">
        <v>0</v>
      </c>
      <c r="M78">
        <f>运动会!C78</f>
        <v>0</v>
      </c>
      <c r="N78">
        <f>咖啡厅!C78</f>
        <v>0</v>
      </c>
      <c r="P78" s="17">
        <f>党员先锋服务队!C78</f>
        <v>0</v>
      </c>
      <c r="Q78" s="17"/>
      <c r="R78">
        <f>新年晚会!C78</f>
        <v>0</v>
      </c>
      <c r="S78">
        <f>健身房!C78</f>
        <v>0</v>
      </c>
      <c r="T78">
        <f>书房!C78</f>
        <v>0</v>
      </c>
    </row>
    <row r="79" spans="1:20">
      <c r="A79" s="8" t="s">
        <v>88</v>
      </c>
      <c r="B79" s="8">
        <v>2300017840</v>
      </c>
      <c r="C79" s="9" t="str">
        <f>第一学期文字!C79</f>
        <v>参加元行力行自行车小分队1学时；参加35楼门厅管理志愿服务1学时；参加地下健身房志愿服务活动9学时；</v>
      </c>
      <c r="D79">
        <f t="shared" si="1"/>
        <v>11</v>
      </c>
      <c r="E79">
        <f>自行车!C79</f>
        <v>1</v>
      </c>
      <c r="F79">
        <f>未名湖!C79</f>
        <v>0</v>
      </c>
      <c r="G79">
        <f>大钊阅览室!C79</f>
        <v>0</v>
      </c>
      <c r="H79">
        <f>动物园!C79</f>
        <v>0</v>
      </c>
      <c r="J79">
        <v>1</v>
      </c>
      <c r="K79">
        <v>0</v>
      </c>
      <c r="L79">
        <v>0</v>
      </c>
      <c r="M79">
        <f>运动会!C79</f>
        <v>0</v>
      </c>
      <c r="N79">
        <f>咖啡厅!C79</f>
        <v>0</v>
      </c>
      <c r="P79" s="17">
        <f>党员先锋服务队!C79</f>
        <v>0</v>
      </c>
      <c r="Q79" s="17"/>
      <c r="R79">
        <f>新年晚会!C79</f>
        <v>0</v>
      </c>
      <c r="S79">
        <f>健身房!C79</f>
        <v>9</v>
      </c>
      <c r="T79">
        <f>书房!C79</f>
        <v>0</v>
      </c>
    </row>
    <row r="80" spans="1:20">
      <c r="A80" s="8" t="s">
        <v>89</v>
      </c>
      <c r="B80" s="8">
        <v>2300017426</v>
      </c>
      <c r="C80" s="9" t="str">
        <f>第一学期文字!C80</f>
        <v/>
      </c>
      <c r="D80">
        <f t="shared" si="1"/>
        <v>0</v>
      </c>
      <c r="E80">
        <f>自行车!C80</f>
        <v>0</v>
      </c>
      <c r="F80">
        <f>未名湖!C80</f>
        <v>0</v>
      </c>
      <c r="G80">
        <f>大钊阅览室!C80</f>
        <v>0</v>
      </c>
      <c r="H80">
        <f>动物园!C80</f>
        <v>0</v>
      </c>
      <c r="K80">
        <v>0</v>
      </c>
      <c r="L80">
        <v>0</v>
      </c>
      <c r="M80">
        <f>运动会!C80</f>
        <v>0</v>
      </c>
      <c r="N80">
        <f>咖啡厅!C80</f>
        <v>0</v>
      </c>
      <c r="P80" s="17">
        <f>党员先锋服务队!C80</f>
        <v>0</v>
      </c>
      <c r="Q80" s="17"/>
      <c r="R80">
        <f>新年晚会!C80</f>
        <v>0</v>
      </c>
      <c r="S80">
        <f>健身房!C80</f>
        <v>0</v>
      </c>
      <c r="T80">
        <f>书房!C80</f>
        <v>0</v>
      </c>
    </row>
    <row r="81" spans="1:20">
      <c r="A81" s="8" t="s">
        <v>90</v>
      </c>
      <c r="B81" s="8">
        <v>2300017445</v>
      </c>
      <c r="C81" s="9" t="str">
        <f>第一学期文字!C81</f>
        <v>参加北京动物园志愿服务4学时；参加元行传薪系列志愿服务3.5学时；参加党员先锋服务队3.5学时；</v>
      </c>
      <c r="D81">
        <f t="shared" si="1"/>
        <v>11</v>
      </c>
      <c r="E81">
        <f>自行车!C81</f>
        <v>0</v>
      </c>
      <c r="F81">
        <f>未名湖!C81</f>
        <v>0</v>
      </c>
      <c r="G81">
        <f>大钊阅览室!C81</f>
        <v>0</v>
      </c>
      <c r="H81">
        <f>动物园!C81</f>
        <v>4</v>
      </c>
      <c r="I81">
        <v>3.5</v>
      </c>
      <c r="K81">
        <v>0</v>
      </c>
      <c r="L81">
        <v>0</v>
      </c>
      <c r="M81">
        <f>运动会!C81</f>
        <v>0</v>
      </c>
      <c r="N81">
        <f>咖啡厅!C81</f>
        <v>0</v>
      </c>
      <c r="P81" s="17">
        <f>党员先锋服务队!C81</f>
        <v>3.5</v>
      </c>
      <c r="Q81" s="17"/>
      <c r="R81">
        <f>新年晚会!C81</f>
        <v>0</v>
      </c>
      <c r="S81">
        <f>健身房!C81</f>
        <v>0</v>
      </c>
      <c r="T81">
        <f>书房!C81</f>
        <v>0</v>
      </c>
    </row>
    <row r="82" spans="1:20">
      <c r="A82" s="8" t="s">
        <v>91</v>
      </c>
      <c r="B82" s="8">
        <v>2300017422</v>
      </c>
      <c r="C82" s="9" t="str">
        <f>第一学期文字!C82</f>
        <v>参加元行传薪系列志愿服务3.5学时；参加北京临川学校志愿服务5学时；</v>
      </c>
      <c r="D82">
        <f t="shared" si="1"/>
        <v>8.5</v>
      </c>
      <c r="E82">
        <f>自行车!C82</f>
        <v>0</v>
      </c>
      <c r="F82">
        <f>未名湖!C82</f>
        <v>0</v>
      </c>
      <c r="G82">
        <f>大钊阅览室!C82</f>
        <v>0</v>
      </c>
      <c r="H82">
        <f>动物园!C82</f>
        <v>0</v>
      </c>
      <c r="I82">
        <v>3.5</v>
      </c>
      <c r="K82">
        <v>5</v>
      </c>
      <c r="L82">
        <v>0</v>
      </c>
      <c r="M82">
        <f>运动会!C82</f>
        <v>0</v>
      </c>
      <c r="N82">
        <f>咖啡厅!C82</f>
        <v>0</v>
      </c>
      <c r="P82" s="17">
        <f>党员先锋服务队!C82</f>
        <v>0</v>
      </c>
      <c r="Q82" s="17"/>
      <c r="R82">
        <f>新年晚会!C82</f>
        <v>0</v>
      </c>
      <c r="S82">
        <f>健身房!C82</f>
        <v>0</v>
      </c>
      <c r="T82">
        <f>书房!C82</f>
        <v>0</v>
      </c>
    </row>
    <row r="83" spans="1:20">
      <c r="A83" s="8" t="s">
        <v>92</v>
      </c>
      <c r="B83" s="8">
        <v>2300017761</v>
      </c>
      <c r="C83" s="9" t="str">
        <f>第一学期文字!C83</f>
        <v/>
      </c>
      <c r="D83">
        <f t="shared" si="1"/>
        <v>0</v>
      </c>
      <c r="E83">
        <f>自行车!C83</f>
        <v>0</v>
      </c>
      <c r="F83">
        <f>未名湖!C83</f>
        <v>0</v>
      </c>
      <c r="G83">
        <f>大钊阅览室!C83</f>
        <v>0</v>
      </c>
      <c r="H83">
        <f>动物园!C83</f>
        <v>0</v>
      </c>
      <c r="K83">
        <v>0</v>
      </c>
      <c r="L83">
        <v>0</v>
      </c>
      <c r="M83">
        <f>运动会!C83</f>
        <v>0</v>
      </c>
      <c r="N83">
        <f>咖啡厅!C83</f>
        <v>0</v>
      </c>
      <c r="P83" s="17">
        <f>党员先锋服务队!C83</f>
        <v>0</v>
      </c>
      <c r="Q83" s="17"/>
      <c r="R83">
        <f>新年晚会!C83</f>
        <v>0</v>
      </c>
      <c r="S83">
        <f>健身房!C83</f>
        <v>0</v>
      </c>
      <c r="T83">
        <f>书房!C83</f>
        <v>0</v>
      </c>
    </row>
    <row r="84" spans="1:20">
      <c r="A84" s="8" t="s">
        <v>93</v>
      </c>
      <c r="B84" s="8">
        <v>2300017429</v>
      </c>
      <c r="C84" s="9" t="str">
        <f>第一学期文字!C84</f>
        <v>参加元行力行未名湖志愿服务4.5学时；参加大钊阅览室志愿服务2学时；参加元行传薪系列志愿服务3.5学时；</v>
      </c>
      <c r="D84">
        <f t="shared" si="1"/>
        <v>10</v>
      </c>
      <c r="E84">
        <f>自行车!C84</f>
        <v>0</v>
      </c>
      <c r="F84">
        <f>未名湖!C84</f>
        <v>4.5</v>
      </c>
      <c r="G84">
        <f>大钊阅览室!C84</f>
        <v>2</v>
      </c>
      <c r="H84">
        <f>动物园!C84</f>
        <v>0</v>
      </c>
      <c r="I84">
        <v>3.5</v>
      </c>
      <c r="K84">
        <v>0</v>
      </c>
      <c r="L84">
        <v>0</v>
      </c>
      <c r="M84">
        <f>运动会!C84</f>
        <v>0</v>
      </c>
      <c r="N84">
        <f>咖啡厅!C84</f>
        <v>0</v>
      </c>
      <c r="P84" s="17">
        <f>党员先锋服务队!C84</f>
        <v>0</v>
      </c>
      <c r="Q84" s="17"/>
      <c r="R84">
        <f>新年晚会!C84</f>
        <v>0</v>
      </c>
      <c r="S84">
        <f>健身房!C84</f>
        <v>0</v>
      </c>
      <c r="T84">
        <f>书房!C84</f>
        <v>0</v>
      </c>
    </row>
    <row r="85" spans="1:20">
      <c r="A85" s="8" t="s">
        <v>94</v>
      </c>
      <c r="B85" s="8">
        <v>2300067720</v>
      </c>
      <c r="C85" s="9" t="str">
        <f>第一学期文字!C85</f>
        <v>参加元行力行自行车小分队0.5学时；参加运动会志愿服务2学时；参加地下健身房志愿服务活动4学时；</v>
      </c>
      <c r="D85">
        <f t="shared" si="1"/>
        <v>6.5</v>
      </c>
      <c r="E85">
        <f>自行车!C85</f>
        <v>0.5</v>
      </c>
      <c r="F85">
        <f>未名湖!C85</f>
        <v>0</v>
      </c>
      <c r="G85">
        <f>大钊阅览室!C85</f>
        <v>0</v>
      </c>
      <c r="H85">
        <f>动物园!C85</f>
        <v>0</v>
      </c>
      <c r="K85">
        <v>0</v>
      </c>
      <c r="L85">
        <v>0</v>
      </c>
      <c r="M85">
        <f>运动会!C85</f>
        <v>2</v>
      </c>
      <c r="N85">
        <f>咖啡厅!C85</f>
        <v>0</v>
      </c>
      <c r="P85" s="17">
        <f>党员先锋服务队!C85</f>
        <v>0</v>
      </c>
      <c r="Q85" s="17"/>
      <c r="R85">
        <f>新年晚会!C85</f>
        <v>0</v>
      </c>
      <c r="S85">
        <f>健身房!C85</f>
        <v>4</v>
      </c>
      <c r="T85">
        <f>书房!C85</f>
        <v>0</v>
      </c>
    </row>
    <row r="86" spans="1:20">
      <c r="A86" s="8" t="s">
        <v>95</v>
      </c>
      <c r="B86" s="8">
        <v>2300067710</v>
      </c>
      <c r="C86" s="9" t="str">
        <f>第一学期文字!C86</f>
        <v/>
      </c>
      <c r="D86">
        <f t="shared" si="1"/>
        <v>0</v>
      </c>
      <c r="E86">
        <f>自行车!C86</f>
        <v>0</v>
      </c>
      <c r="F86">
        <f>未名湖!C86</f>
        <v>0</v>
      </c>
      <c r="G86">
        <f>大钊阅览室!C86</f>
        <v>0</v>
      </c>
      <c r="H86">
        <f>动物园!C86</f>
        <v>0</v>
      </c>
      <c r="K86">
        <v>0</v>
      </c>
      <c r="L86">
        <v>0</v>
      </c>
      <c r="M86">
        <f>运动会!C86</f>
        <v>0</v>
      </c>
      <c r="N86">
        <f>咖啡厅!C86</f>
        <v>0</v>
      </c>
      <c r="P86" s="17">
        <f>党员先锋服务队!C86</f>
        <v>0</v>
      </c>
      <c r="Q86" s="17"/>
      <c r="R86">
        <f>新年晚会!C86</f>
        <v>0</v>
      </c>
      <c r="S86">
        <f>健身房!C86</f>
        <v>0</v>
      </c>
      <c r="T86">
        <f>书房!C86</f>
        <v>0</v>
      </c>
    </row>
    <row r="87" spans="1:20">
      <c r="A87" s="8" t="s">
        <v>96</v>
      </c>
      <c r="B87" s="8">
        <v>2300017764</v>
      </c>
      <c r="C87" s="9" t="str">
        <f>第一学期文字!C87</f>
        <v/>
      </c>
      <c r="D87">
        <f t="shared" si="1"/>
        <v>0</v>
      </c>
      <c r="E87">
        <f>自行车!C87</f>
        <v>0</v>
      </c>
      <c r="F87">
        <f>未名湖!C87</f>
        <v>0</v>
      </c>
      <c r="G87">
        <f>大钊阅览室!C87</f>
        <v>0</v>
      </c>
      <c r="H87">
        <f>动物园!C87</f>
        <v>0</v>
      </c>
      <c r="K87">
        <v>0</v>
      </c>
      <c r="L87">
        <v>0</v>
      </c>
      <c r="M87">
        <f>运动会!C87</f>
        <v>0</v>
      </c>
      <c r="N87">
        <f>咖啡厅!C87</f>
        <v>0</v>
      </c>
      <c r="P87" s="17">
        <f>党员先锋服务队!C87</f>
        <v>0</v>
      </c>
      <c r="Q87" s="17"/>
      <c r="R87">
        <f>新年晚会!C87</f>
        <v>0</v>
      </c>
      <c r="S87">
        <f>健身房!C87</f>
        <v>0</v>
      </c>
      <c r="T87">
        <f>书房!C87</f>
        <v>0</v>
      </c>
    </row>
    <row r="88" spans="1:20">
      <c r="A88" s="8" t="s">
        <v>97</v>
      </c>
      <c r="B88" s="8">
        <v>2300067707</v>
      </c>
      <c r="C88" s="9" t="str">
        <f>第一学期文字!C88</f>
        <v/>
      </c>
      <c r="D88">
        <f t="shared" si="1"/>
        <v>0</v>
      </c>
      <c r="E88">
        <f>自行车!C88</f>
        <v>0</v>
      </c>
      <c r="F88">
        <f>未名湖!C88</f>
        <v>0</v>
      </c>
      <c r="G88">
        <f>大钊阅览室!C88</f>
        <v>0</v>
      </c>
      <c r="H88">
        <f>动物园!C88</f>
        <v>0</v>
      </c>
      <c r="K88">
        <v>0</v>
      </c>
      <c r="L88">
        <v>0</v>
      </c>
      <c r="M88">
        <f>运动会!C88</f>
        <v>0</v>
      </c>
      <c r="N88">
        <f>咖啡厅!C88</f>
        <v>0</v>
      </c>
      <c r="P88" s="17">
        <f>党员先锋服务队!C88</f>
        <v>0</v>
      </c>
      <c r="Q88" s="17"/>
      <c r="R88">
        <f>新年晚会!C88</f>
        <v>0</v>
      </c>
      <c r="S88">
        <f>健身房!C88</f>
        <v>0</v>
      </c>
      <c r="T88">
        <f>书房!C88</f>
        <v>0</v>
      </c>
    </row>
    <row r="89" spans="1:20">
      <c r="A89" s="8" t="s">
        <v>98</v>
      </c>
      <c r="B89" s="8">
        <v>2300017786</v>
      </c>
      <c r="C89" s="9" t="str">
        <f>第一学期文字!C89</f>
        <v/>
      </c>
      <c r="D89">
        <f t="shared" si="1"/>
        <v>0</v>
      </c>
      <c r="E89">
        <f>自行车!C89</f>
        <v>0</v>
      </c>
      <c r="F89">
        <f>未名湖!C89</f>
        <v>0</v>
      </c>
      <c r="G89">
        <f>大钊阅览室!C89</f>
        <v>0</v>
      </c>
      <c r="H89">
        <f>动物园!C89</f>
        <v>0</v>
      </c>
      <c r="K89">
        <v>0</v>
      </c>
      <c r="L89">
        <v>0</v>
      </c>
      <c r="M89">
        <f>运动会!C89</f>
        <v>0</v>
      </c>
      <c r="N89">
        <f>咖啡厅!C89</f>
        <v>0</v>
      </c>
      <c r="P89" s="17">
        <f>党员先锋服务队!C89</f>
        <v>0</v>
      </c>
      <c r="Q89" s="17"/>
      <c r="R89">
        <f>新年晚会!C89</f>
        <v>0</v>
      </c>
      <c r="S89">
        <f>健身房!C89</f>
        <v>0</v>
      </c>
      <c r="T89">
        <f>书房!C89</f>
        <v>0</v>
      </c>
    </row>
    <row r="90" spans="1:20">
      <c r="A90" s="8" t="s">
        <v>99</v>
      </c>
      <c r="B90" s="8">
        <v>2300067703</v>
      </c>
      <c r="C90" s="9" t="str">
        <f>第一学期文字!C90</f>
        <v>参加元行力行自行车小分队1学时；参加地下健身房志愿服务活动1学时；</v>
      </c>
      <c r="D90">
        <f t="shared" si="1"/>
        <v>2</v>
      </c>
      <c r="E90">
        <f>自行车!C90</f>
        <v>1</v>
      </c>
      <c r="F90">
        <f>未名湖!C90</f>
        <v>0</v>
      </c>
      <c r="G90">
        <f>大钊阅览室!C90</f>
        <v>0</v>
      </c>
      <c r="H90">
        <f>动物园!C90</f>
        <v>0</v>
      </c>
      <c r="K90">
        <v>0</v>
      </c>
      <c r="L90">
        <v>0</v>
      </c>
      <c r="M90">
        <f>运动会!C90</f>
        <v>0</v>
      </c>
      <c r="N90">
        <f>咖啡厅!C90</f>
        <v>0</v>
      </c>
      <c r="P90" s="17">
        <f>党员先锋服务队!C90</f>
        <v>0</v>
      </c>
      <c r="Q90" s="17"/>
      <c r="R90">
        <f>新年晚会!C90</f>
        <v>0</v>
      </c>
      <c r="S90">
        <f>健身房!C90</f>
        <v>1</v>
      </c>
      <c r="T90">
        <f>书房!C90</f>
        <v>0</v>
      </c>
    </row>
    <row r="91" spans="1:20">
      <c r="A91" s="8" t="s">
        <v>100</v>
      </c>
      <c r="B91" s="8">
        <v>2300067714</v>
      </c>
      <c r="C91" s="9" t="str">
        <f>第一学期文字!C91</f>
        <v>参加地下健身房志愿服务活动1学时；</v>
      </c>
      <c r="D91">
        <f t="shared" si="1"/>
        <v>1</v>
      </c>
      <c r="E91">
        <f>自行车!C91</f>
        <v>0</v>
      </c>
      <c r="F91">
        <f>未名湖!C91</f>
        <v>0</v>
      </c>
      <c r="G91">
        <f>大钊阅览室!C91</f>
        <v>0</v>
      </c>
      <c r="H91">
        <f>动物园!C91</f>
        <v>0</v>
      </c>
      <c r="K91">
        <v>0</v>
      </c>
      <c r="L91">
        <v>0</v>
      </c>
      <c r="M91">
        <f>运动会!C91</f>
        <v>0</v>
      </c>
      <c r="N91">
        <f>咖啡厅!C91</f>
        <v>0</v>
      </c>
      <c r="P91" s="17">
        <f>党员先锋服务队!C91</f>
        <v>0</v>
      </c>
      <c r="Q91" s="17"/>
      <c r="R91">
        <f>新年晚会!C91</f>
        <v>0</v>
      </c>
      <c r="S91">
        <f>健身房!C91</f>
        <v>1</v>
      </c>
      <c r="T91">
        <f>书房!C91</f>
        <v>0</v>
      </c>
    </row>
    <row r="92" spans="1:20">
      <c r="A92" s="8" t="s">
        <v>101</v>
      </c>
      <c r="B92" s="8">
        <v>2300067730</v>
      </c>
      <c r="C92" s="9" t="str">
        <f>第一学期文字!C92</f>
        <v>参加元行力行自行车小分队0.5学时；参加35楼门厅管理志愿服务0.5学时；参加地下健身房志愿服务活动1学时；</v>
      </c>
      <c r="D92">
        <f t="shared" si="1"/>
        <v>2</v>
      </c>
      <c r="E92">
        <f>自行车!C92</f>
        <v>0.5</v>
      </c>
      <c r="F92">
        <f>未名湖!C92</f>
        <v>0</v>
      </c>
      <c r="G92">
        <f>大钊阅览室!C92</f>
        <v>0</v>
      </c>
      <c r="H92">
        <f>动物园!C92</f>
        <v>0</v>
      </c>
      <c r="J92">
        <v>0.5</v>
      </c>
      <c r="K92">
        <v>0</v>
      </c>
      <c r="L92">
        <v>0</v>
      </c>
      <c r="M92">
        <f>运动会!C92</f>
        <v>0</v>
      </c>
      <c r="N92">
        <f>咖啡厅!C92</f>
        <v>0</v>
      </c>
      <c r="P92" s="17">
        <f>党员先锋服务队!C92</f>
        <v>0</v>
      </c>
      <c r="Q92" s="17"/>
      <c r="R92">
        <f>新年晚会!C92</f>
        <v>0</v>
      </c>
      <c r="S92">
        <f>健身房!C92</f>
        <v>1</v>
      </c>
      <c r="T92">
        <f>书房!C92</f>
        <v>0</v>
      </c>
    </row>
    <row r="93" spans="1:20">
      <c r="A93" s="8" t="s">
        <v>102</v>
      </c>
      <c r="B93" s="8">
        <v>2300017453</v>
      </c>
      <c r="C93" s="9" t="str">
        <f>第一学期文字!C93</f>
        <v/>
      </c>
      <c r="D93">
        <f t="shared" si="1"/>
        <v>0</v>
      </c>
      <c r="E93">
        <f>自行车!C93</f>
        <v>0</v>
      </c>
      <c r="F93">
        <f>未名湖!C93</f>
        <v>0</v>
      </c>
      <c r="G93">
        <f>大钊阅览室!C93</f>
        <v>0</v>
      </c>
      <c r="H93">
        <f>动物园!C93</f>
        <v>0</v>
      </c>
      <c r="K93">
        <v>0</v>
      </c>
      <c r="L93">
        <v>0</v>
      </c>
      <c r="M93">
        <f>运动会!C93</f>
        <v>0</v>
      </c>
      <c r="N93">
        <f>咖啡厅!C93</f>
        <v>0</v>
      </c>
      <c r="P93" s="17">
        <f>党员先锋服务队!C93</f>
        <v>0</v>
      </c>
      <c r="Q93" s="17"/>
      <c r="R93">
        <f>新年晚会!C93</f>
        <v>0</v>
      </c>
      <c r="S93">
        <f>健身房!C93</f>
        <v>0</v>
      </c>
      <c r="T93">
        <f>书房!C93</f>
        <v>0</v>
      </c>
    </row>
    <row r="94" spans="1:20">
      <c r="A94" s="8" t="s">
        <v>103</v>
      </c>
      <c r="B94" s="8">
        <v>2300067706</v>
      </c>
      <c r="C94" s="9" t="str">
        <f>第一学期文字!C94</f>
        <v>参加35楼门厅管理志愿服务0.5学时；</v>
      </c>
      <c r="D94">
        <f t="shared" si="1"/>
        <v>0.5</v>
      </c>
      <c r="E94">
        <f>自行车!C94</f>
        <v>0</v>
      </c>
      <c r="F94">
        <f>未名湖!C94</f>
        <v>0</v>
      </c>
      <c r="G94">
        <f>大钊阅览室!C94</f>
        <v>0</v>
      </c>
      <c r="H94">
        <f>动物园!C94</f>
        <v>0</v>
      </c>
      <c r="J94">
        <v>0.5</v>
      </c>
      <c r="K94">
        <v>0</v>
      </c>
      <c r="L94">
        <v>0</v>
      </c>
      <c r="M94">
        <f>运动会!C94</f>
        <v>0</v>
      </c>
      <c r="N94">
        <f>咖啡厅!C94</f>
        <v>0</v>
      </c>
      <c r="P94" s="17">
        <f>党员先锋服务队!C94</f>
        <v>0</v>
      </c>
      <c r="Q94" s="17"/>
      <c r="R94">
        <f>新年晚会!C94</f>
        <v>0</v>
      </c>
      <c r="S94">
        <f>健身房!C94</f>
        <v>0</v>
      </c>
      <c r="T94">
        <f>书房!C94</f>
        <v>0</v>
      </c>
    </row>
    <row r="95" spans="1:20">
      <c r="A95" s="8" t="s">
        <v>104</v>
      </c>
      <c r="B95" s="8">
        <v>2300067727</v>
      </c>
      <c r="C95" s="9" t="str">
        <f>第一学期文字!C95</f>
        <v/>
      </c>
      <c r="D95">
        <f t="shared" si="1"/>
        <v>0</v>
      </c>
      <c r="E95">
        <f>自行车!C95</f>
        <v>0</v>
      </c>
      <c r="F95">
        <f>未名湖!C95</f>
        <v>0</v>
      </c>
      <c r="G95">
        <f>大钊阅览室!C95</f>
        <v>0</v>
      </c>
      <c r="H95">
        <f>动物园!C95</f>
        <v>0</v>
      </c>
      <c r="K95">
        <v>0</v>
      </c>
      <c r="L95">
        <v>0</v>
      </c>
      <c r="M95">
        <f>运动会!C95</f>
        <v>0</v>
      </c>
      <c r="N95">
        <f>咖啡厅!C95</f>
        <v>0</v>
      </c>
      <c r="P95" s="17">
        <f>党员先锋服务队!C95</f>
        <v>0</v>
      </c>
      <c r="Q95" s="17"/>
      <c r="R95">
        <f>新年晚会!C95</f>
        <v>0</v>
      </c>
      <c r="S95">
        <f>健身房!C95</f>
        <v>0</v>
      </c>
      <c r="T95">
        <f>书房!C95</f>
        <v>0</v>
      </c>
    </row>
    <row r="96" spans="1:20">
      <c r="A96" s="8" t="s">
        <v>105</v>
      </c>
      <c r="B96" s="8">
        <v>2300067701</v>
      </c>
      <c r="C96" s="9" t="str">
        <f>第一学期文字!C96</f>
        <v>参加元行力行自行车小分队2学时；参加35楼门厅管理志愿服务1学时；</v>
      </c>
      <c r="D96">
        <f t="shared" si="1"/>
        <v>3</v>
      </c>
      <c r="E96">
        <f>自行车!C96</f>
        <v>2</v>
      </c>
      <c r="F96">
        <f>未名湖!C96</f>
        <v>0</v>
      </c>
      <c r="G96">
        <f>大钊阅览室!C96</f>
        <v>0</v>
      </c>
      <c r="H96">
        <f>动物园!C96</f>
        <v>0</v>
      </c>
      <c r="J96">
        <v>1</v>
      </c>
      <c r="K96">
        <v>0</v>
      </c>
      <c r="L96">
        <v>0</v>
      </c>
      <c r="M96">
        <f>运动会!C96</f>
        <v>0</v>
      </c>
      <c r="N96">
        <f>咖啡厅!C96</f>
        <v>0</v>
      </c>
      <c r="P96" s="17">
        <f>党员先锋服务队!C96</f>
        <v>0</v>
      </c>
      <c r="Q96" s="17"/>
      <c r="R96">
        <f>新年晚会!C96</f>
        <v>0</v>
      </c>
      <c r="S96">
        <f>健身房!C96</f>
        <v>0</v>
      </c>
      <c r="T96">
        <f>书房!C96</f>
        <v>0</v>
      </c>
    </row>
    <row r="97" spans="1:20">
      <c r="A97" s="8" t="s">
        <v>106</v>
      </c>
      <c r="B97" s="8">
        <v>2300067719</v>
      </c>
      <c r="C97" s="9" t="str">
        <f>第一学期文字!C97</f>
        <v>参加运动会志愿服务2学时；</v>
      </c>
      <c r="D97">
        <f t="shared" si="1"/>
        <v>2</v>
      </c>
      <c r="E97">
        <f>自行车!C97</f>
        <v>0</v>
      </c>
      <c r="F97">
        <f>未名湖!C97</f>
        <v>0</v>
      </c>
      <c r="G97">
        <f>大钊阅览室!C97</f>
        <v>0</v>
      </c>
      <c r="H97">
        <f>动物园!C97</f>
        <v>0</v>
      </c>
      <c r="K97">
        <v>0</v>
      </c>
      <c r="L97">
        <v>0</v>
      </c>
      <c r="M97">
        <f>运动会!C97</f>
        <v>2</v>
      </c>
      <c r="N97">
        <f>咖啡厅!C97</f>
        <v>0</v>
      </c>
      <c r="P97" s="17">
        <f>党员先锋服务队!C97</f>
        <v>0</v>
      </c>
      <c r="Q97" s="17"/>
      <c r="R97">
        <f>新年晚会!C97</f>
        <v>0</v>
      </c>
      <c r="S97">
        <f>健身房!C97</f>
        <v>0</v>
      </c>
      <c r="T97">
        <f>书房!C97</f>
        <v>0</v>
      </c>
    </row>
    <row r="98" spans="1:20">
      <c r="A98" s="8" t="s">
        <v>107</v>
      </c>
      <c r="B98" s="8">
        <v>2300067708</v>
      </c>
      <c r="C98" s="9" t="str">
        <f>第一学期文字!C98</f>
        <v/>
      </c>
      <c r="D98">
        <f t="shared" si="1"/>
        <v>0</v>
      </c>
      <c r="E98">
        <f>自行车!C98</f>
        <v>0</v>
      </c>
      <c r="F98">
        <f>未名湖!C98</f>
        <v>0</v>
      </c>
      <c r="G98">
        <f>大钊阅览室!C98</f>
        <v>0</v>
      </c>
      <c r="H98">
        <f>动物园!C98</f>
        <v>0</v>
      </c>
      <c r="K98">
        <v>0</v>
      </c>
      <c r="L98">
        <v>0</v>
      </c>
      <c r="M98">
        <f>运动会!C98</f>
        <v>0</v>
      </c>
      <c r="N98">
        <f>咖啡厅!C98</f>
        <v>0</v>
      </c>
      <c r="P98" s="17">
        <f>党员先锋服务队!C98</f>
        <v>0</v>
      </c>
      <c r="Q98" s="17"/>
      <c r="R98">
        <f>新年晚会!C98</f>
        <v>0</v>
      </c>
      <c r="S98">
        <f>健身房!C98</f>
        <v>0</v>
      </c>
      <c r="T98">
        <f>书房!C98</f>
        <v>0</v>
      </c>
    </row>
    <row r="99" spans="1:20">
      <c r="A99" s="8" t="s">
        <v>108</v>
      </c>
      <c r="B99" s="8">
        <v>2300067729</v>
      </c>
      <c r="C99" s="9" t="str">
        <f>第一学期文字!C99</f>
        <v>参加元行力行自行车小分队0.5学时；参加35楼门厅管理志愿服务0.5学时；</v>
      </c>
      <c r="D99">
        <f t="shared" si="1"/>
        <v>1</v>
      </c>
      <c r="E99">
        <f>自行车!C99</f>
        <v>0.5</v>
      </c>
      <c r="F99">
        <f>未名湖!C99</f>
        <v>0</v>
      </c>
      <c r="G99">
        <f>大钊阅览室!C99</f>
        <v>0</v>
      </c>
      <c r="H99">
        <f>动物园!C99</f>
        <v>0</v>
      </c>
      <c r="J99">
        <v>0.5</v>
      </c>
      <c r="K99">
        <v>0</v>
      </c>
      <c r="L99">
        <v>0</v>
      </c>
      <c r="M99">
        <f>运动会!C99</f>
        <v>0</v>
      </c>
      <c r="N99">
        <f>咖啡厅!C99</f>
        <v>0</v>
      </c>
      <c r="P99" s="17">
        <f>党员先锋服务队!C99</f>
        <v>0</v>
      </c>
      <c r="Q99" s="17"/>
      <c r="R99">
        <f>新年晚会!C99</f>
        <v>0</v>
      </c>
      <c r="S99">
        <f>健身房!C99</f>
        <v>0</v>
      </c>
      <c r="T99">
        <f>书房!C99</f>
        <v>0</v>
      </c>
    </row>
    <row r="100" spans="1:20">
      <c r="A100" s="8" t="s">
        <v>109</v>
      </c>
      <c r="B100" s="8">
        <v>2300067705</v>
      </c>
      <c r="C100" s="9" t="str">
        <f>第一学期文字!C100</f>
        <v>参加运动会志愿服务2学时；参加地下健身房志愿服务活动2学时；</v>
      </c>
      <c r="D100">
        <f t="shared" si="1"/>
        <v>4</v>
      </c>
      <c r="E100">
        <f>自行车!C100</f>
        <v>0</v>
      </c>
      <c r="F100">
        <f>未名湖!C100</f>
        <v>0</v>
      </c>
      <c r="G100">
        <f>大钊阅览室!C100</f>
        <v>0</v>
      </c>
      <c r="H100">
        <f>动物园!C100</f>
        <v>0</v>
      </c>
      <c r="K100">
        <v>0</v>
      </c>
      <c r="L100">
        <v>0</v>
      </c>
      <c r="M100">
        <f>运动会!C100</f>
        <v>2</v>
      </c>
      <c r="N100">
        <f>咖啡厅!C100</f>
        <v>0</v>
      </c>
      <c r="P100" s="17">
        <f>党员先锋服务队!C100</f>
        <v>0</v>
      </c>
      <c r="Q100" s="17"/>
      <c r="R100">
        <f>新年晚会!C100</f>
        <v>0</v>
      </c>
      <c r="S100">
        <f>健身房!C100</f>
        <v>2</v>
      </c>
      <c r="T100">
        <f>书房!C100</f>
        <v>0</v>
      </c>
    </row>
    <row r="101" spans="1:20">
      <c r="A101" s="8" t="s">
        <v>110</v>
      </c>
      <c r="B101" s="8">
        <v>2300067722</v>
      </c>
      <c r="C101" s="9" t="str">
        <f>第一学期文字!C101</f>
        <v>参加元行力行自行车小分队2.5学时；参加35楼门厅管理志愿服务0.5学时；</v>
      </c>
      <c r="D101">
        <f t="shared" si="1"/>
        <v>3</v>
      </c>
      <c r="E101">
        <f>自行车!C101</f>
        <v>2.5</v>
      </c>
      <c r="F101">
        <f>未名湖!C101</f>
        <v>0</v>
      </c>
      <c r="G101">
        <f>大钊阅览室!C101</f>
        <v>0</v>
      </c>
      <c r="H101">
        <f>动物园!C101</f>
        <v>0</v>
      </c>
      <c r="J101">
        <v>0.5</v>
      </c>
      <c r="K101">
        <v>0</v>
      </c>
      <c r="L101">
        <v>0</v>
      </c>
      <c r="M101">
        <f>运动会!C101</f>
        <v>0</v>
      </c>
      <c r="N101">
        <f>咖啡厅!C101</f>
        <v>0</v>
      </c>
      <c r="P101" s="17">
        <f>党员先锋服务队!C101</f>
        <v>0</v>
      </c>
      <c r="Q101" s="17"/>
      <c r="R101">
        <f>新年晚会!C101</f>
        <v>0</v>
      </c>
      <c r="S101">
        <f>健身房!C101</f>
        <v>0</v>
      </c>
      <c r="T101">
        <f>书房!C101</f>
        <v>0</v>
      </c>
    </row>
    <row r="102" spans="1:20">
      <c r="A102" s="8" t="s">
        <v>111</v>
      </c>
      <c r="B102" s="8">
        <v>2300067716</v>
      </c>
      <c r="C102" s="9" t="str">
        <f>第一学期文字!C102</f>
        <v>参加元行力行自行车小分队2.5学时；参加35楼门厅管理志愿服务0.5学时；</v>
      </c>
      <c r="D102">
        <f t="shared" si="1"/>
        <v>3</v>
      </c>
      <c r="E102">
        <f>自行车!C102</f>
        <v>2.5</v>
      </c>
      <c r="F102">
        <f>未名湖!C102</f>
        <v>0</v>
      </c>
      <c r="G102">
        <f>大钊阅览室!C102</f>
        <v>0</v>
      </c>
      <c r="H102">
        <f>动物园!C102</f>
        <v>0</v>
      </c>
      <c r="J102">
        <v>0.5</v>
      </c>
      <c r="K102">
        <v>0</v>
      </c>
      <c r="L102">
        <v>0</v>
      </c>
      <c r="M102">
        <f>运动会!C102</f>
        <v>0</v>
      </c>
      <c r="N102">
        <f>咖啡厅!C102</f>
        <v>0</v>
      </c>
      <c r="P102" s="17">
        <f>党员先锋服务队!C102</f>
        <v>0</v>
      </c>
      <c r="Q102" s="17"/>
      <c r="R102">
        <f>新年晚会!C102</f>
        <v>0</v>
      </c>
      <c r="S102">
        <f>健身房!C102</f>
        <v>0</v>
      </c>
      <c r="T102">
        <f>书房!C102</f>
        <v>0</v>
      </c>
    </row>
    <row r="103" spans="1:20">
      <c r="A103" s="8" t="s">
        <v>112</v>
      </c>
      <c r="B103" s="8">
        <v>2300067721</v>
      </c>
      <c r="C103" s="9" t="str">
        <f>第一学期文字!C103</f>
        <v>参加元行力行自行车小分队2.5学时；</v>
      </c>
      <c r="D103">
        <f t="shared" si="1"/>
        <v>2.5</v>
      </c>
      <c r="E103">
        <f>自行车!C103</f>
        <v>2.5</v>
      </c>
      <c r="F103">
        <f>未名湖!C103</f>
        <v>0</v>
      </c>
      <c r="G103">
        <f>大钊阅览室!C103</f>
        <v>0</v>
      </c>
      <c r="H103">
        <f>动物园!C103</f>
        <v>0</v>
      </c>
      <c r="K103">
        <v>0</v>
      </c>
      <c r="L103">
        <v>0</v>
      </c>
      <c r="M103">
        <f>运动会!C103</f>
        <v>0</v>
      </c>
      <c r="N103">
        <f>咖啡厅!C103</f>
        <v>0</v>
      </c>
      <c r="P103" s="17">
        <f>党员先锋服务队!C103</f>
        <v>0</v>
      </c>
      <c r="Q103" s="17"/>
      <c r="R103">
        <f>新年晚会!C103</f>
        <v>0</v>
      </c>
      <c r="S103">
        <f>健身房!C103</f>
        <v>0</v>
      </c>
      <c r="T103">
        <f>书房!C103</f>
        <v>0</v>
      </c>
    </row>
    <row r="104" spans="1:20">
      <c r="A104" s="8" t="s">
        <v>113</v>
      </c>
      <c r="B104" s="8">
        <v>2300067724</v>
      </c>
      <c r="C104" s="9" t="str">
        <f>第一学期文字!C104</f>
        <v>参加元行力行自行车小分队1学时；参加35楼门厅管理志愿服务1.5学时；</v>
      </c>
      <c r="D104">
        <f t="shared" si="1"/>
        <v>2.5</v>
      </c>
      <c r="E104">
        <f>自行车!C104</f>
        <v>1</v>
      </c>
      <c r="F104">
        <f>未名湖!C104</f>
        <v>0</v>
      </c>
      <c r="G104">
        <f>大钊阅览室!C104</f>
        <v>0</v>
      </c>
      <c r="H104">
        <f>动物园!C104</f>
        <v>0</v>
      </c>
      <c r="J104">
        <v>1.5</v>
      </c>
      <c r="K104">
        <v>0</v>
      </c>
      <c r="L104">
        <v>0</v>
      </c>
      <c r="M104">
        <f>运动会!C104</f>
        <v>0</v>
      </c>
      <c r="N104">
        <f>咖啡厅!C104</f>
        <v>0</v>
      </c>
      <c r="P104" s="17">
        <f>党员先锋服务队!C104</f>
        <v>0</v>
      </c>
      <c r="Q104" s="17"/>
      <c r="R104">
        <f>新年晚会!C104</f>
        <v>0</v>
      </c>
      <c r="S104">
        <f>健身房!C104</f>
        <v>0</v>
      </c>
      <c r="T104">
        <f>书房!C104</f>
        <v>0</v>
      </c>
    </row>
    <row r="105" spans="1:20">
      <c r="A105" s="8" t="s">
        <v>114</v>
      </c>
      <c r="B105" s="8">
        <v>2300067715</v>
      </c>
      <c r="C105" s="9" t="str">
        <f>第一学期文字!C105</f>
        <v>参加元行力行自行车小分队1学时；参加35楼门厅管理志愿服务1学时；</v>
      </c>
      <c r="D105">
        <f t="shared" si="1"/>
        <v>2</v>
      </c>
      <c r="E105">
        <f>自行车!C105</f>
        <v>1</v>
      </c>
      <c r="F105">
        <f>未名湖!C105</f>
        <v>0</v>
      </c>
      <c r="G105">
        <f>大钊阅览室!C105</f>
        <v>0</v>
      </c>
      <c r="H105">
        <f>动物园!C105</f>
        <v>0</v>
      </c>
      <c r="J105">
        <v>1</v>
      </c>
      <c r="K105">
        <v>0</v>
      </c>
      <c r="L105">
        <v>0</v>
      </c>
      <c r="M105">
        <f>运动会!C105</f>
        <v>0</v>
      </c>
      <c r="N105">
        <f>咖啡厅!C105</f>
        <v>0</v>
      </c>
      <c r="P105" s="17">
        <f>党员先锋服务队!C105</f>
        <v>0</v>
      </c>
      <c r="Q105" s="17"/>
      <c r="R105">
        <f>新年晚会!C105</f>
        <v>0</v>
      </c>
      <c r="S105">
        <f>健身房!C105</f>
        <v>0</v>
      </c>
      <c r="T105">
        <f>书房!C105</f>
        <v>0</v>
      </c>
    </row>
    <row r="106" spans="1:20">
      <c r="A106" s="8" t="s">
        <v>115</v>
      </c>
      <c r="B106" s="8">
        <v>2300067723</v>
      </c>
      <c r="C106" s="9" t="str">
        <f>第一学期文字!C106</f>
        <v>参加元行力行自行车小分队1学时；参加35楼门厅管理志愿服务1.5学时；</v>
      </c>
      <c r="D106">
        <f t="shared" si="1"/>
        <v>2.5</v>
      </c>
      <c r="E106">
        <f>自行车!C106</f>
        <v>1</v>
      </c>
      <c r="F106">
        <f>未名湖!C106</f>
        <v>0</v>
      </c>
      <c r="G106">
        <f>大钊阅览室!C106</f>
        <v>0</v>
      </c>
      <c r="H106">
        <f>动物园!C106</f>
        <v>0</v>
      </c>
      <c r="J106">
        <v>1.5</v>
      </c>
      <c r="K106">
        <v>0</v>
      </c>
      <c r="L106">
        <v>0</v>
      </c>
      <c r="M106">
        <f>运动会!C106</f>
        <v>0</v>
      </c>
      <c r="N106">
        <f>咖啡厅!C106</f>
        <v>0</v>
      </c>
      <c r="P106" s="17">
        <f>党员先锋服务队!C106</f>
        <v>0</v>
      </c>
      <c r="Q106" s="17"/>
      <c r="R106">
        <f>新年晚会!C106</f>
        <v>0</v>
      </c>
      <c r="S106">
        <f>健身房!C106</f>
        <v>0</v>
      </c>
      <c r="T106">
        <f>书房!C106</f>
        <v>0</v>
      </c>
    </row>
    <row r="107" spans="1:20">
      <c r="A107" s="8" t="s">
        <v>116</v>
      </c>
      <c r="B107" s="8">
        <v>2300067713</v>
      </c>
      <c r="C107" s="9" t="str">
        <f>第一学期文字!C107</f>
        <v/>
      </c>
      <c r="D107">
        <f t="shared" si="1"/>
        <v>0</v>
      </c>
      <c r="E107">
        <f>自行车!C107</f>
        <v>0</v>
      </c>
      <c r="F107">
        <f>未名湖!C107</f>
        <v>0</v>
      </c>
      <c r="G107">
        <f>大钊阅览室!C107</f>
        <v>0</v>
      </c>
      <c r="H107">
        <f>动物园!C107</f>
        <v>0</v>
      </c>
      <c r="K107">
        <v>0</v>
      </c>
      <c r="L107">
        <v>0</v>
      </c>
      <c r="M107">
        <f>运动会!C107</f>
        <v>0</v>
      </c>
      <c r="N107">
        <f>咖啡厅!C107</f>
        <v>0</v>
      </c>
      <c r="P107" s="17">
        <f>党员先锋服务队!C107</f>
        <v>0</v>
      </c>
      <c r="Q107" s="17"/>
      <c r="R107">
        <f>新年晚会!C107</f>
        <v>0</v>
      </c>
      <c r="S107">
        <f>健身房!C107</f>
        <v>0</v>
      </c>
      <c r="T107">
        <f>书房!C107</f>
        <v>0</v>
      </c>
    </row>
    <row r="108" spans="1:20">
      <c r="A108" s="8" t="s">
        <v>117</v>
      </c>
      <c r="B108" s="8">
        <v>2300067717</v>
      </c>
      <c r="C108" s="9" t="str">
        <f>第一学期文字!C108</f>
        <v>参加元行力行自行车小分队0.5学时；</v>
      </c>
      <c r="D108">
        <f t="shared" si="1"/>
        <v>0.5</v>
      </c>
      <c r="E108">
        <f>自行车!C108</f>
        <v>0.5</v>
      </c>
      <c r="F108">
        <f>未名湖!C108</f>
        <v>0</v>
      </c>
      <c r="G108">
        <f>大钊阅览室!C108</f>
        <v>0</v>
      </c>
      <c r="H108">
        <f>动物园!C108</f>
        <v>0</v>
      </c>
      <c r="K108">
        <v>0</v>
      </c>
      <c r="L108">
        <v>0</v>
      </c>
      <c r="M108">
        <f>运动会!C108</f>
        <v>0</v>
      </c>
      <c r="N108">
        <f>咖啡厅!C108</f>
        <v>0</v>
      </c>
      <c r="P108" s="17">
        <f>党员先锋服务队!C108</f>
        <v>0</v>
      </c>
      <c r="Q108" s="17"/>
      <c r="R108">
        <f>新年晚会!C108</f>
        <v>0</v>
      </c>
      <c r="S108">
        <f>健身房!C108</f>
        <v>0</v>
      </c>
      <c r="T108">
        <f>书房!C108</f>
        <v>0</v>
      </c>
    </row>
    <row r="109" spans="1:20">
      <c r="A109" s="8" t="s">
        <v>118</v>
      </c>
      <c r="B109" s="8">
        <v>2300067712</v>
      </c>
      <c r="C109" s="9" t="str">
        <f>第一学期文字!C109</f>
        <v>参加元行力行自行车小分队0.5学时；参加35楼门厅管理志愿服务1学时；</v>
      </c>
      <c r="D109">
        <f t="shared" si="1"/>
        <v>1.5</v>
      </c>
      <c r="E109">
        <f>自行车!C109</f>
        <v>0.5</v>
      </c>
      <c r="F109">
        <f>未名湖!C109</f>
        <v>0</v>
      </c>
      <c r="G109">
        <f>大钊阅览室!C109</f>
        <v>0</v>
      </c>
      <c r="H109">
        <f>动物园!C109</f>
        <v>0</v>
      </c>
      <c r="J109">
        <v>1</v>
      </c>
      <c r="K109">
        <v>0</v>
      </c>
      <c r="L109">
        <v>0</v>
      </c>
      <c r="M109">
        <f>运动会!C109</f>
        <v>0</v>
      </c>
      <c r="N109">
        <f>咖啡厅!C109</f>
        <v>0</v>
      </c>
      <c r="P109" s="17">
        <f>党员先锋服务队!C109</f>
        <v>0</v>
      </c>
      <c r="Q109" s="17"/>
      <c r="R109">
        <f>新年晚会!C109</f>
        <v>0</v>
      </c>
      <c r="S109">
        <f>健身房!C109</f>
        <v>0</v>
      </c>
      <c r="T109">
        <f>书房!C109</f>
        <v>0</v>
      </c>
    </row>
    <row r="110" spans="1:20">
      <c r="A110" s="8" t="s">
        <v>119</v>
      </c>
      <c r="B110" s="8">
        <v>2300067702</v>
      </c>
      <c r="C110" s="9" t="str">
        <f>第一学期文字!C110</f>
        <v>参加元行力行自行车小分队0.5学时；参加运动会志愿服务2学时；</v>
      </c>
      <c r="D110">
        <f t="shared" si="1"/>
        <v>2.5</v>
      </c>
      <c r="E110">
        <f>自行车!C110</f>
        <v>0.5</v>
      </c>
      <c r="F110">
        <f>未名湖!C110</f>
        <v>0</v>
      </c>
      <c r="G110">
        <f>大钊阅览室!C110</f>
        <v>0</v>
      </c>
      <c r="H110">
        <f>动物园!C110</f>
        <v>0</v>
      </c>
      <c r="K110">
        <v>0</v>
      </c>
      <c r="L110">
        <v>0</v>
      </c>
      <c r="M110">
        <f>运动会!C110</f>
        <v>2</v>
      </c>
      <c r="N110">
        <f>咖啡厅!C110</f>
        <v>0</v>
      </c>
      <c r="P110" s="17">
        <f>党员先锋服务队!C110</f>
        <v>0</v>
      </c>
      <c r="Q110" s="17"/>
      <c r="R110">
        <f>新年晚会!C110</f>
        <v>0</v>
      </c>
      <c r="S110">
        <f>健身房!C110</f>
        <v>0</v>
      </c>
      <c r="T110">
        <f>书房!C110</f>
        <v>0</v>
      </c>
    </row>
    <row r="111" spans="1:20">
      <c r="A111" s="8" t="s">
        <v>120</v>
      </c>
      <c r="B111" s="8">
        <v>2300067709</v>
      </c>
      <c r="C111" s="9" t="str">
        <f>第一学期文字!C111</f>
        <v>参加元行力行自行车小分队1学时；参加35楼门厅管理志愿服务1学时；</v>
      </c>
      <c r="D111">
        <f t="shared" si="1"/>
        <v>2</v>
      </c>
      <c r="E111">
        <f>自行车!C111</f>
        <v>1</v>
      </c>
      <c r="F111">
        <f>未名湖!C111</f>
        <v>0</v>
      </c>
      <c r="G111">
        <f>大钊阅览室!C111</f>
        <v>0</v>
      </c>
      <c r="H111">
        <f>动物园!C111</f>
        <v>0</v>
      </c>
      <c r="J111">
        <v>1</v>
      </c>
      <c r="K111">
        <v>0</v>
      </c>
      <c r="L111">
        <v>0</v>
      </c>
      <c r="M111">
        <f>运动会!C111</f>
        <v>0</v>
      </c>
      <c r="N111">
        <f>咖啡厅!C111</f>
        <v>0</v>
      </c>
      <c r="P111" s="17">
        <f>党员先锋服务队!C111</f>
        <v>0</v>
      </c>
      <c r="Q111" s="17"/>
      <c r="R111">
        <f>新年晚会!C111</f>
        <v>0</v>
      </c>
      <c r="S111">
        <f>健身房!C111</f>
        <v>0</v>
      </c>
      <c r="T111">
        <f>书房!C111</f>
        <v>0</v>
      </c>
    </row>
    <row r="112" spans="1:20">
      <c r="A112" s="8" t="s">
        <v>121</v>
      </c>
      <c r="B112" s="8">
        <v>2300067726</v>
      </c>
      <c r="C112" s="9" t="str">
        <f>第一学期文字!C112</f>
        <v/>
      </c>
      <c r="D112">
        <f t="shared" si="1"/>
        <v>0</v>
      </c>
      <c r="E112">
        <f>自行车!C112</f>
        <v>0</v>
      </c>
      <c r="F112">
        <f>未名湖!C112</f>
        <v>0</v>
      </c>
      <c r="G112">
        <f>大钊阅览室!C112</f>
        <v>0</v>
      </c>
      <c r="H112">
        <f>动物园!C112</f>
        <v>0</v>
      </c>
      <c r="K112">
        <v>0</v>
      </c>
      <c r="L112">
        <v>0</v>
      </c>
      <c r="M112">
        <f>运动会!C112</f>
        <v>0</v>
      </c>
      <c r="N112">
        <f>咖啡厅!C112</f>
        <v>0</v>
      </c>
      <c r="P112" s="17">
        <f>党员先锋服务队!C112</f>
        <v>0</v>
      </c>
      <c r="Q112" s="17"/>
      <c r="R112">
        <f>新年晚会!C112</f>
        <v>0</v>
      </c>
      <c r="S112">
        <f>健身房!C112</f>
        <v>0</v>
      </c>
      <c r="T112">
        <f>书房!C112</f>
        <v>0</v>
      </c>
    </row>
    <row r="113" spans="1:20">
      <c r="A113" s="8" t="s">
        <v>122</v>
      </c>
      <c r="B113" s="8">
        <v>2300067704</v>
      </c>
      <c r="C113" s="9" t="str">
        <f>第一学期文字!C113</f>
        <v>参加元行力行自行车小分队3学时；参加元行力行未名湖志愿服务1.5学时；参加35楼门厅管理志愿服务1.5学时；参加地下健身房志愿服务活动2学时；</v>
      </c>
      <c r="D113">
        <f t="shared" si="1"/>
        <v>8</v>
      </c>
      <c r="E113">
        <f>自行车!C113</f>
        <v>3</v>
      </c>
      <c r="F113">
        <f>未名湖!C113</f>
        <v>1.5</v>
      </c>
      <c r="G113">
        <f>大钊阅览室!C113</f>
        <v>0</v>
      </c>
      <c r="H113">
        <f>动物园!C113</f>
        <v>0</v>
      </c>
      <c r="J113">
        <v>1.5</v>
      </c>
      <c r="K113">
        <v>0</v>
      </c>
      <c r="L113">
        <v>0</v>
      </c>
      <c r="M113">
        <f>运动会!C113</f>
        <v>0</v>
      </c>
      <c r="N113">
        <f>咖啡厅!C113</f>
        <v>0</v>
      </c>
      <c r="P113" s="17">
        <f>党员先锋服务队!C113</f>
        <v>0</v>
      </c>
      <c r="Q113" s="17"/>
      <c r="R113">
        <f>新年晚会!C113</f>
        <v>0</v>
      </c>
      <c r="S113">
        <f>健身房!C113</f>
        <v>2</v>
      </c>
      <c r="T113">
        <f>书房!C113</f>
        <v>0</v>
      </c>
    </row>
    <row r="114" spans="1:20">
      <c r="A114" s="8" t="s">
        <v>123</v>
      </c>
      <c r="B114" s="8">
        <v>2300067718</v>
      </c>
      <c r="C114" s="9" t="str">
        <f>第一学期文字!C114</f>
        <v>参加元行力行自行车小分队1.5学时；参加35楼门厅管理志愿服务1.5学时；</v>
      </c>
      <c r="D114">
        <f t="shared" si="1"/>
        <v>3</v>
      </c>
      <c r="E114">
        <f>自行车!C114</f>
        <v>1.5</v>
      </c>
      <c r="F114">
        <f>未名湖!C114</f>
        <v>0</v>
      </c>
      <c r="G114">
        <f>大钊阅览室!C114</f>
        <v>0</v>
      </c>
      <c r="H114">
        <f>动物园!C114</f>
        <v>0</v>
      </c>
      <c r="J114">
        <v>1.5</v>
      </c>
      <c r="K114">
        <v>0</v>
      </c>
      <c r="L114">
        <v>0</v>
      </c>
      <c r="M114">
        <f>运动会!C114</f>
        <v>0</v>
      </c>
      <c r="N114">
        <f>咖啡厅!C114</f>
        <v>0</v>
      </c>
      <c r="P114" s="17">
        <f>党员先锋服务队!C114</f>
        <v>0</v>
      </c>
      <c r="Q114" s="17"/>
      <c r="R114">
        <f>新年晚会!C114</f>
        <v>0</v>
      </c>
      <c r="S114">
        <f>健身房!C114</f>
        <v>0</v>
      </c>
      <c r="T114">
        <f>书房!C114</f>
        <v>0</v>
      </c>
    </row>
    <row r="115" spans="1:20">
      <c r="A115" s="8" t="s">
        <v>124</v>
      </c>
      <c r="B115" s="8">
        <v>2300067725</v>
      </c>
      <c r="C115" s="9" t="str">
        <f>第一学期文字!C115</f>
        <v/>
      </c>
      <c r="D115">
        <f t="shared" si="1"/>
        <v>0</v>
      </c>
      <c r="E115">
        <f>自行车!C115</f>
        <v>0</v>
      </c>
      <c r="F115">
        <f>未名湖!C115</f>
        <v>0</v>
      </c>
      <c r="G115">
        <f>大钊阅览室!C115</f>
        <v>0</v>
      </c>
      <c r="H115">
        <f>动物园!C115</f>
        <v>0</v>
      </c>
      <c r="K115">
        <v>0</v>
      </c>
      <c r="L115">
        <v>0</v>
      </c>
      <c r="M115">
        <f>运动会!C115</f>
        <v>0</v>
      </c>
      <c r="N115">
        <f>咖啡厅!C115</f>
        <v>0</v>
      </c>
      <c r="P115" s="17">
        <f>党员先锋服务队!C115</f>
        <v>0</v>
      </c>
      <c r="Q115" s="17"/>
      <c r="R115">
        <f>新年晚会!C115</f>
        <v>0</v>
      </c>
      <c r="S115">
        <f>健身房!C115</f>
        <v>0</v>
      </c>
      <c r="T115">
        <f>书房!C115</f>
        <v>0</v>
      </c>
    </row>
    <row r="116" spans="1:20">
      <c r="A116" s="8" t="s">
        <v>125</v>
      </c>
      <c r="B116" s="8">
        <v>2300017412</v>
      </c>
      <c r="C116" s="9" t="str">
        <f>第一学期文字!C116</f>
        <v>参加北京动物园志愿服务4学时；</v>
      </c>
      <c r="D116">
        <f t="shared" si="1"/>
        <v>4</v>
      </c>
      <c r="E116">
        <f>自行车!C116</f>
        <v>0</v>
      </c>
      <c r="F116">
        <f>未名湖!C116</f>
        <v>0</v>
      </c>
      <c r="G116">
        <f>大钊阅览室!C116</f>
        <v>0</v>
      </c>
      <c r="H116">
        <f>动物园!C116</f>
        <v>4</v>
      </c>
      <c r="K116">
        <v>0</v>
      </c>
      <c r="L116">
        <v>0</v>
      </c>
      <c r="M116">
        <f>运动会!C116</f>
        <v>0</v>
      </c>
      <c r="N116">
        <f>咖啡厅!C116</f>
        <v>0</v>
      </c>
      <c r="P116" s="17">
        <f>党员先锋服务队!C116</f>
        <v>0</v>
      </c>
      <c r="Q116" s="17"/>
      <c r="R116">
        <f>新年晚会!C116</f>
        <v>0</v>
      </c>
      <c r="S116">
        <f>健身房!C116</f>
        <v>0</v>
      </c>
      <c r="T116">
        <f>书房!C116</f>
        <v>0</v>
      </c>
    </row>
    <row r="117" spans="1:20">
      <c r="A117" s="8" t="s">
        <v>126</v>
      </c>
      <c r="B117" s="8">
        <v>2300067728</v>
      </c>
      <c r="C117" s="9" t="str">
        <f>第一学期文字!C117</f>
        <v>参加元行力行自行车小分队1学时；参加35楼门厅管理志愿服务1.5学时；参加地下健身房志愿服务活动1学时；</v>
      </c>
      <c r="D117">
        <f t="shared" si="1"/>
        <v>3.5</v>
      </c>
      <c r="E117">
        <f>自行车!C117</f>
        <v>1</v>
      </c>
      <c r="F117">
        <f>未名湖!C117</f>
        <v>0</v>
      </c>
      <c r="G117">
        <f>大钊阅览室!C117</f>
        <v>0</v>
      </c>
      <c r="H117">
        <f>动物园!C117</f>
        <v>0</v>
      </c>
      <c r="J117">
        <v>1.5</v>
      </c>
      <c r="K117">
        <v>0</v>
      </c>
      <c r="L117">
        <v>0</v>
      </c>
      <c r="M117">
        <f>运动会!C117</f>
        <v>0</v>
      </c>
      <c r="N117">
        <f>咖啡厅!C117</f>
        <v>0</v>
      </c>
      <c r="P117" s="17">
        <f>党员先锋服务队!C117</f>
        <v>0</v>
      </c>
      <c r="Q117" s="17"/>
      <c r="R117">
        <f>新年晚会!C117</f>
        <v>0</v>
      </c>
      <c r="S117">
        <f>健身房!C117</f>
        <v>1</v>
      </c>
      <c r="T117">
        <f>书房!C117</f>
        <v>0</v>
      </c>
    </row>
    <row r="118" spans="1:20">
      <c r="A118" s="8" t="s">
        <v>127</v>
      </c>
      <c r="B118" s="8">
        <v>2300067711</v>
      </c>
      <c r="C118" s="9" t="str">
        <f>第一学期文字!C118</f>
        <v>参加元行力行自行车小分队1.5学时；参加35楼门厅管理志愿服务0.5学时；</v>
      </c>
      <c r="D118">
        <f t="shared" si="1"/>
        <v>2</v>
      </c>
      <c r="E118">
        <f>自行车!C118</f>
        <v>1.5</v>
      </c>
      <c r="F118">
        <f>未名湖!C118</f>
        <v>0</v>
      </c>
      <c r="G118">
        <f>大钊阅览室!C118</f>
        <v>0</v>
      </c>
      <c r="H118">
        <f>动物园!C118</f>
        <v>0</v>
      </c>
      <c r="J118">
        <v>0.5</v>
      </c>
      <c r="K118">
        <v>0</v>
      </c>
      <c r="L118">
        <v>0</v>
      </c>
      <c r="M118">
        <f>运动会!C118</f>
        <v>0</v>
      </c>
      <c r="N118">
        <f>咖啡厅!C118</f>
        <v>0</v>
      </c>
      <c r="P118" s="17">
        <f>党员先锋服务队!C118</f>
        <v>0</v>
      </c>
      <c r="Q118" s="17"/>
      <c r="R118">
        <f>新年晚会!C118</f>
        <v>0</v>
      </c>
      <c r="S118">
        <f>健身房!C118</f>
        <v>0</v>
      </c>
      <c r="T118">
        <f>书房!C118</f>
        <v>0</v>
      </c>
    </row>
    <row r="119" spans="1:20">
      <c r="A119" s="8" t="s">
        <v>128</v>
      </c>
      <c r="B119" s="8">
        <v>2300017843</v>
      </c>
      <c r="C119" s="9" t="str">
        <f>第一学期文字!C119</f>
        <v/>
      </c>
      <c r="D119">
        <f t="shared" si="1"/>
        <v>0</v>
      </c>
      <c r="E119">
        <f>自行车!C119</f>
        <v>0</v>
      </c>
      <c r="F119">
        <f>未名湖!C119</f>
        <v>0</v>
      </c>
      <c r="G119">
        <f>大钊阅览室!C119</f>
        <v>0</v>
      </c>
      <c r="H119">
        <f>动物园!C119</f>
        <v>0</v>
      </c>
      <c r="K119">
        <v>0</v>
      </c>
      <c r="L119">
        <v>0</v>
      </c>
      <c r="M119">
        <f>运动会!C119</f>
        <v>0</v>
      </c>
      <c r="N119">
        <f>咖啡厅!C119</f>
        <v>0</v>
      </c>
      <c r="P119" s="17">
        <f>党员先锋服务队!C119</f>
        <v>0</v>
      </c>
      <c r="Q119" s="17"/>
      <c r="R119">
        <f>新年晚会!C119</f>
        <v>0</v>
      </c>
      <c r="S119">
        <f>健身房!C119</f>
        <v>0</v>
      </c>
      <c r="T119">
        <f>书房!C119</f>
        <v>0</v>
      </c>
    </row>
    <row r="120" spans="1:20">
      <c r="A120" s="8" t="s">
        <v>129</v>
      </c>
      <c r="B120" s="8">
        <v>2300017744</v>
      </c>
      <c r="C120" s="9" t="str">
        <f>第一学期文字!C120</f>
        <v>参加北京动物园志愿服务4学时；参加35楼门厅管理志愿服务1学时；参加元气咖啡厅志愿服务30学时；</v>
      </c>
      <c r="D120">
        <f t="shared" si="1"/>
        <v>35</v>
      </c>
      <c r="E120">
        <f>自行车!C120</f>
        <v>0</v>
      </c>
      <c r="F120">
        <f>未名湖!C120</f>
        <v>0</v>
      </c>
      <c r="G120">
        <f>大钊阅览室!C120</f>
        <v>0</v>
      </c>
      <c r="H120">
        <f>动物园!C120</f>
        <v>4</v>
      </c>
      <c r="J120">
        <v>1</v>
      </c>
      <c r="K120">
        <v>0</v>
      </c>
      <c r="L120">
        <v>0</v>
      </c>
      <c r="M120">
        <f>运动会!C120</f>
        <v>0</v>
      </c>
      <c r="N120">
        <f>咖啡厅!C120</f>
        <v>30</v>
      </c>
      <c r="P120" s="17">
        <f>党员先锋服务队!C120</f>
        <v>0</v>
      </c>
      <c r="Q120" s="17"/>
      <c r="R120">
        <f>新年晚会!C120</f>
        <v>0</v>
      </c>
      <c r="S120">
        <f>健身房!C120</f>
        <v>0</v>
      </c>
      <c r="T120">
        <f>书房!C120</f>
        <v>0</v>
      </c>
    </row>
    <row r="121" spans="1:20">
      <c r="A121" s="8" t="s">
        <v>130</v>
      </c>
      <c r="B121" s="8">
        <v>2300017405</v>
      </c>
      <c r="C121" s="9" t="str">
        <f>第一学期文字!C121</f>
        <v/>
      </c>
      <c r="D121">
        <f t="shared" si="1"/>
        <v>0</v>
      </c>
      <c r="E121">
        <f>自行车!C121</f>
        <v>0</v>
      </c>
      <c r="F121">
        <f>未名湖!C121</f>
        <v>0</v>
      </c>
      <c r="G121">
        <f>大钊阅览室!C121</f>
        <v>0</v>
      </c>
      <c r="H121">
        <f>动物园!C121</f>
        <v>0</v>
      </c>
      <c r="K121">
        <v>0</v>
      </c>
      <c r="L121">
        <v>0</v>
      </c>
      <c r="M121">
        <f>运动会!C121</f>
        <v>0</v>
      </c>
      <c r="N121">
        <f>咖啡厅!C121</f>
        <v>0</v>
      </c>
      <c r="P121" s="17">
        <f>党员先锋服务队!C121</f>
        <v>0</v>
      </c>
      <c r="Q121" s="17"/>
      <c r="R121">
        <f>新年晚会!C121</f>
        <v>0</v>
      </c>
      <c r="S121">
        <f>健身房!C121</f>
        <v>0</v>
      </c>
      <c r="T121">
        <f>书房!C121</f>
        <v>0</v>
      </c>
    </row>
    <row r="122" spans="1:20">
      <c r="A122" s="8" t="s">
        <v>131</v>
      </c>
      <c r="B122" s="8">
        <v>2300017751</v>
      </c>
      <c r="C122" s="9" t="str">
        <f>第一学期文字!C122</f>
        <v/>
      </c>
      <c r="D122">
        <f t="shared" si="1"/>
        <v>0</v>
      </c>
      <c r="E122">
        <f>自行车!C122</f>
        <v>0</v>
      </c>
      <c r="F122">
        <f>未名湖!C122</f>
        <v>0</v>
      </c>
      <c r="G122">
        <f>大钊阅览室!C122</f>
        <v>0</v>
      </c>
      <c r="H122">
        <f>动物园!C122</f>
        <v>0</v>
      </c>
      <c r="K122">
        <v>0</v>
      </c>
      <c r="L122">
        <v>0</v>
      </c>
      <c r="M122">
        <f>运动会!C122</f>
        <v>0</v>
      </c>
      <c r="N122">
        <f>咖啡厅!C122</f>
        <v>0</v>
      </c>
      <c r="P122" s="17">
        <f>党员先锋服务队!C122</f>
        <v>0</v>
      </c>
      <c r="Q122" s="17"/>
      <c r="R122">
        <f>新年晚会!C122</f>
        <v>0</v>
      </c>
      <c r="S122">
        <f>健身房!C122</f>
        <v>0</v>
      </c>
      <c r="T122">
        <f>书房!C122</f>
        <v>0</v>
      </c>
    </row>
    <row r="123" spans="1:20">
      <c r="A123" s="8" t="s">
        <v>132</v>
      </c>
      <c r="B123" s="8">
        <v>2300017410</v>
      </c>
      <c r="C123" s="9" t="str">
        <f>第一学期文字!C123</f>
        <v/>
      </c>
      <c r="D123">
        <f t="shared" si="1"/>
        <v>0</v>
      </c>
      <c r="E123">
        <f>自行车!C123</f>
        <v>0</v>
      </c>
      <c r="F123">
        <f>未名湖!C123</f>
        <v>0</v>
      </c>
      <c r="G123">
        <f>大钊阅览室!C123</f>
        <v>0</v>
      </c>
      <c r="H123">
        <f>动物园!C123</f>
        <v>0</v>
      </c>
      <c r="K123">
        <v>0</v>
      </c>
      <c r="L123">
        <v>0</v>
      </c>
      <c r="M123">
        <f>运动会!C123</f>
        <v>0</v>
      </c>
      <c r="N123">
        <f>咖啡厅!C123</f>
        <v>0</v>
      </c>
      <c r="P123" s="17">
        <f>党员先锋服务队!C123</f>
        <v>0</v>
      </c>
      <c r="Q123" s="17"/>
      <c r="R123">
        <f>新年晚会!C123</f>
        <v>0</v>
      </c>
      <c r="S123">
        <f>健身房!C123</f>
        <v>0</v>
      </c>
      <c r="T123">
        <f>书房!C123</f>
        <v>0</v>
      </c>
    </row>
    <row r="124" spans="1:20">
      <c r="A124" s="8" t="s">
        <v>133</v>
      </c>
      <c r="B124" s="8">
        <v>2200017760</v>
      </c>
      <c r="C124" s="9" t="str">
        <f>第一学期文字!C124</f>
        <v>参加元行力行自行车小分队1学时；</v>
      </c>
      <c r="D124">
        <f t="shared" si="1"/>
        <v>1</v>
      </c>
      <c r="E124">
        <f>自行车!C124</f>
        <v>1</v>
      </c>
      <c r="F124">
        <f>未名湖!C124</f>
        <v>0</v>
      </c>
      <c r="G124">
        <f>大钊阅览室!C124</f>
        <v>0</v>
      </c>
      <c r="H124">
        <f>动物园!C124</f>
        <v>0</v>
      </c>
      <c r="K124">
        <v>0</v>
      </c>
      <c r="L124">
        <v>0</v>
      </c>
      <c r="M124">
        <f>运动会!C124</f>
        <v>0</v>
      </c>
      <c r="N124">
        <f>咖啡厅!C124</f>
        <v>0</v>
      </c>
      <c r="P124" s="17">
        <f>党员先锋服务队!C124</f>
        <v>0</v>
      </c>
      <c r="Q124" s="17"/>
      <c r="R124">
        <f>新年晚会!C124</f>
        <v>0</v>
      </c>
      <c r="S124">
        <f>健身房!C124</f>
        <v>0</v>
      </c>
      <c r="T124">
        <f>书房!C124</f>
        <v>0</v>
      </c>
    </row>
    <row r="125" spans="1:20">
      <c r="A125" s="8" t="s">
        <v>134</v>
      </c>
      <c r="B125" s="8">
        <v>2300017811</v>
      </c>
      <c r="C125" s="9" t="str">
        <f>第一学期文字!C125</f>
        <v>参加元行力行自行车小分队4学时；参加北京动物园志愿服务4学时；参加35楼门厅管理志愿服务2.5学时；参加运动会志愿服务2学时；</v>
      </c>
      <c r="D125">
        <f t="shared" si="1"/>
        <v>12.5</v>
      </c>
      <c r="E125">
        <f>自行车!C125</f>
        <v>4</v>
      </c>
      <c r="F125">
        <f>未名湖!C125</f>
        <v>0</v>
      </c>
      <c r="G125">
        <f>大钊阅览室!C125</f>
        <v>0</v>
      </c>
      <c r="H125">
        <f>动物园!C125</f>
        <v>4</v>
      </c>
      <c r="J125">
        <v>2.5</v>
      </c>
      <c r="K125">
        <v>0</v>
      </c>
      <c r="L125">
        <v>0</v>
      </c>
      <c r="M125">
        <f>运动会!C125</f>
        <v>2</v>
      </c>
      <c r="N125">
        <f>咖啡厅!C125</f>
        <v>0</v>
      </c>
      <c r="P125" s="17">
        <f>党员先锋服务队!C125</f>
        <v>0</v>
      </c>
      <c r="Q125" s="17"/>
      <c r="R125">
        <f>新年晚会!C125</f>
        <v>0</v>
      </c>
      <c r="S125">
        <f>健身房!C125</f>
        <v>0</v>
      </c>
      <c r="T125">
        <f>书房!C125</f>
        <v>0</v>
      </c>
    </row>
    <row r="126" spans="1:20">
      <c r="A126" s="8" t="s">
        <v>135</v>
      </c>
      <c r="B126" s="8">
        <v>2300017448</v>
      </c>
      <c r="C126" s="9" t="str">
        <f>第一学期文字!C126</f>
        <v>参加35楼门厅管理志愿服务3学时；</v>
      </c>
      <c r="D126">
        <f t="shared" si="1"/>
        <v>3</v>
      </c>
      <c r="E126">
        <f>自行车!C126</f>
        <v>0</v>
      </c>
      <c r="F126">
        <f>未名湖!C126</f>
        <v>0</v>
      </c>
      <c r="G126">
        <f>大钊阅览室!C126</f>
        <v>0</v>
      </c>
      <c r="H126">
        <f>动物园!C126</f>
        <v>0</v>
      </c>
      <c r="J126">
        <v>3</v>
      </c>
      <c r="K126">
        <v>0</v>
      </c>
      <c r="L126">
        <v>0</v>
      </c>
      <c r="M126">
        <f>运动会!C126</f>
        <v>0</v>
      </c>
      <c r="N126">
        <f>咖啡厅!C126</f>
        <v>0</v>
      </c>
      <c r="P126" s="17">
        <f>党员先锋服务队!C126</f>
        <v>0</v>
      </c>
      <c r="Q126" s="17"/>
      <c r="R126">
        <f>新年晚会!C126</f>
        <v>0</v>
      </c>
      <c r="S126">
        <f>健身房!C126</f>
        <v>0</v>
      </c>
      <c r="T126">
        <f>书房!C126</f>
        <v>0</v>
      </c>
    </row>
    <row r="127" spans="1:20">
      <c r="A127" s="8" t="s">
        <v>136</v>
      </c>
      <c r="B127" s="8">
        <v>2300017794</v>
      </c>
      <c r="C127" s="9" t="str">
        <f>第一学期文字!C127</f>
        <v>参加元行力行未名湖志愿服务1.5学时；参加35楼门厅管理志愿服务1学时；</v>
      </c>
      <c r="D127">
        <f t="shared" si="1"/>
        <v>2.5</v>
      </c>
      <c r="E127">
        <f>自行车!C127</f>
        <v>0</v>
      </c>
      <c r="F127">
        <f>未名湖!C127</f>
        <v>1.5</v>
      </c>
      <c r="G127">
        <f>大钊阅览室!C127</f>
        <v>0</v>
      </c>
      <c r="H127">
        <f>动物园!C127</f>
        <v>0</v>
      </c>
      <c r="J127">
        <v>1</v>
      </c>
      <c r="K127">
        <v>0</v>
      </c>
      <c r="L127">
        <v>0</v>
      </c>
      <c r="M127">
        <f>运动会!C127</f>
        <v>0</v>
      </c>
      <c r="N127">
        <f>咖啡厅!C127</f>
        <v>0</v>
      </c>
      <c r="P127" s="17">
        <f>党员先锋服务队!C127</f>
        <v>0</v>
      </c>
      <c r="Q127" s="17"/>
      <c r="R127">
        <f>新年晚会!C127</f>
        <v>0</v>
      </c>
      <c r="S127">
        <f>健身房!C127</f>
        <v>0</v>
      </c>
      <c r="T127">
        <f>书房!C127</f>
        <v>0</v>
      </c>
    </row>
    <row r="128" spans="1:20">
      <c r="A128" s="8" t="s">
        <v>137</v>
      </c>
      <c r="B128" s="8">
        <v>2100017703</v>
      </c>
      <c r="C128" s="9" t="str">
        <f>第一学期文字!C128</f>
        <v>参加元行力行自行车小分队1.5学时；</v>
      </c>
      <c r="D128">
        <f t="shared" si="1"/>
        <v>1.5</v>
      </c>
      <c r="E128">
        <f>自行车!C128</f>
        <v>1.5</v>
      </c>
      <c r="F128">
        <f>未名湖!C128</f>
        <v>0</v>
      </c>
      <c r="G128">
        <f>大钊阅览室!C128</f>
        <v>0</v>
      </c>
      <c r="H128">
        <f>动物园!C128</f>
        <v>0</v>
      </c>
      <c r="K128">
        <v>0</v>
      </c>
      <c r="L128">
        <v>0</v>
      </c>
      <c r="M128">
        <f>运动会!C128</f>
        <v>0</v>
      </c>
      <c r="N128">
        <f>咖啡厅!C128</f>
        <v>0</v>
      </c>
      <c r="P128" s="17">
        <f>党员先锋服务队!C128</f>
        <v>0</v>
      </c>
      <c r="Q128" s="17"/>
      <c r="R128">
        <f>新年晚会!C128</f>
        <v>0</v>
      </c>
      <c r="S128">
        <f>健身房!C128</f>
        <v>0</v>
      </c>
      <c r="T128">
        <f>书房!C128</f>
        <v>0</v>
      </c>
    </row>
    <row r="129" spans="1:20">
      <c r="A129" s="8" t="s">
        <v>138</v>
      </c>
      <c r="B129" s="8">
        <v>2300017471</v>
      </c>
      <c r="C129" s="9" t="str">
        <f>第一学期文字!C129</f>
        <v>参加元行传薪系列志愿服务8学时；参加元培书房志愿服务活动12学时；</v>
      </c>
      <c r="D129">
        <f t="shared" si="1"/>
        <v>20</v>
      </c>
      <c r="E129">
        <f>自行车!C129</f>
        <v>0</v>
      </c>
      <c r="F129">
        <f>未名湖!C129</f>
        <v>0</v>
      </c>
      <c r="G129">
        <f>大钊阅览室!C129</f>
        <v>0</v>
      </c>
      <c r="H129">
        <f>动物园!C129</f>
        <v>0</v>
      </c>
      <c r="I129">
        <v>8</v>
      </c>
      <c r="K129">
        <v>0</v>
      </c>
      <c r="L129">
        <v>0</v>
      </c>
      <c r="M129">
        <f>运动会!C129</f>
        <v>0</v>
      </c>
      <c r="N129">
        <f>咖啡厅!C129</f>
        <v>0</v>
      </c>
      <c r="P129" s="17">
        <f>党员先锋服务队!C129</f>
        <v>0</v>
      </c>
      <c r="Q129" s="17"/>
      <c r="R129">
        <f>新年晚会!C129</f>
        <v>0</v>
      </c>
      <c r="S129">
        <f>健身房!C129</f>
        <v>0</v>
      </c>
      <c r="T129">
        <f>书房!C129</f>
        <v>12</v>
      </c>
    </row>
    <row r="130" spans="1:20">
      <c r="A130" s="8" t="s">
        <v>139</v>
      </c>
      <c r="B130" s="8">
        <v>2300017467</v>
      </c>
      <c r="C130" s="9" t="str">
        <f>第一学期文字!C130</f>
        <v>参加元行传薪系列志愿服务4学时；参加35楼门厅管理志愿服务0.5学时；参加一二九后勤组2学时；参加元培书房志愿服务活动26学时；</v>
      </c>
      <c r="D130">
        <f t="shared" si="1"/>
        <v>32.5</v>
      </c>
      <c r="E130">
        <f>自行车!C130</f>
        <v>0</v>
      </c>
      <c r="F130">
        <f>未名湖!C130</f>
        <v>0</v>
      </c>
      <c r="G130">
        <f>大钊阅览室!C130</f>
        <v>0</v>
      </c>
      <c r="H130">
        <f>动物园!C130</f>
        <v>0</v>
      </c>
      <c r="I130">
        <v>4</v>
      </c>
      <c r="J130">
        <v>0.5</v>
      </c>
      <c r="K130">
        <v>0</v>
      </c>
      <c r="L130">
        <v>2</v>
      </c>
      <c r="M130">
        <f>运动会!C130</f>
        <v>0</v>
      </c>
      <c r="N130">
        <f>咖啡厅!C130</f>
        <v>0</v>
      </c>
      <c r="P130" s="17">
        <f>党员先锋服务队!C130</f>
        <v>0</v>
      </c>
      <c r="Q130" s="17"/>
      <c r="R130">
        <f>新年晚会!C130</f>
        <v>0</v>
      </c>
      <c r="S130">
        <f>健身房!C130</f>
        <v>0</v>
      </c>
      <c r="T130">
        <f>书房!C130</f>
        <v>26</v>
      </c>
    </row>
    <row r="131" spans="1:20">
      <c r="A131" s="8" t="s">
        <v>140</v>
      </c>
      <c r="B131" s="8">
        <v>2300017780</v>
      </c>
      <c r="C131" s="9" t="str">
        <f>第一学期文字!C131</f>
        <v>参加新年晚会志愿活动3学时；</v>
      </c>
      <c r="D131">
        <f t="shared" ref="D131:D194" si="2">SUM(E131:T131)</f>
        <v>3</v>
      </c>
      <c r="E131">
        <f>自行车!C131</f>
        <v>0</v>
      </c>
      <c r="F131">
        <f>未名湖!C131</f>
        <v>0</v>
      </c>
      <c r="G131">
        <f>大钊阅览室!C131</f>
        <v>0</v>
      </c>
      <c r="H131">
        <f>动物园!C131</f>
        <v>0</v>
      </c>
      <c r="K131">
        <v>0</v>
      </c>
      <c r="L131">
        <v>0</v>
      </c>
      <c r="M131">
        <f>运动会!C131</f>
        <v>0</v>
      </c>
      <c r="N131">
        <f>咖啡厅!C131</f>
        <v>0</v>
      </c>
      <c r="P131" s="17">
        <f>党员先锋服务队!C131</f>
        <v>0</v>
      </c>
      <c r="Q131" s="17"/>
      <c r="R131">
        <f>新年晚会!C131</f>
        <v>3</v>
      </c>
      <c r="S131">
        <f>健身房!C131</f>
        <v>0</v>
      </c>
      <c r="T131">
        <f>书房!C131</f>
        <v>0</v>
      </c>
    </row>
    <row r="132" spans="1:20">
      <c r="A132" s="8" t="s">
        <v>141</v>
      </c>
      <c r="B132" s="8">
        <v>2300017461</v>
      </c>
      <c r="C132" s="9" t="str">
        <f>第一学期文字!C132</f>
        <v>参加元行力行自行车小分队2学时；参加北京动物园志愿服务5学时；参加元行传薪系列志愿服务3.5学时；参加35楼门厅管理志愿服务1.5学时；</v>
      </c>
      <c r="D132">
        <f t="shared" si="2"/>
        <v>12</v>
      </c>
      <c r="E132">
        <f>自行车!C132</f>
        <v>2</v>
      </c>
      <c r="F132">
        <f>未名湖!C132</f>
        <v>0</v>
      </c>
      <c r="G132">
        <f>大钊阅览室!C132</f>
        <v>0</v>
      </c>
      <c r="H132">
        <f>动物园!C132</f>
        <v>5</v>
      </c>
      <c r="I132">
        <v>3.5</v>
      </c>
      <c r="J132">
        <v>1.5</v>
      </c>
      <c r="K132">
        <v>0</v>
      </c>
      <c r="L132">
        <v>0</v>
      </c>
      <c r="M132">
        <f>运动会!C132</f>
        <v>0</v>
      </c>
      <c r="N132">
        <f>咖啡厅!C132</f>
        <v>0</v>
      </c>
      <c r="P132" s="17">
        <f>党员先锋服务队!C132</f>
        <v>0</v>
      </c>
      <c r="Q132" s="17"/>
      <c r="R132">
        <f>新年晚会!C132</f>
        <v>0</v>
      </c>
      <c r="S132">
        <f>健身房!C132</f>
        <v>0</v>
      </c>
      <c r="T132">
        <f>书房!C132</f>
        <v>0</v>
      </c>
    </row>
    <row r="133" spans="1:20">
      <c r="A133" s="8" t="s">
        <v>142</v>
      </c>
      <c r="B133" s="8">
        <v>2300017712</v>
      </c>
      <c r="C133" s="9" t="str">
        <f>第一学期文字!C133</f>
        <v>参加党员先锋服务队4.5学时；</v>
      </c>
      <c r="D133">
        <f t="shared" si="2"/>
        <v>4.5</v>
      </c>
      <c r="E133">
        <f>自行车!C133</f>
        <v>0</v>
      </c>
      <c r="F133">
        <f>未名湖!C133</f>
        <v>0</v>
      </c>
      <c r="G133">
        <f>大钊阅览室!C133</f>
        <v>0</v>
      </c>
      <c r="H133">
        <f>动物园!C133</f>
        <v>0</v>
      </c>
      <c r="K133">
        <v>0</v>
      </c>
      <c r="L133">
        <v>0</v>
      </c>
      <c r="M133">
        <f>运动会!C133</f>
        <v>0</v>
      </c>
      <c r="N133">
        <f>咖啡厅!C133</f>
        <v>0</v>
      </c>
      <c r="P133" s="17">
        <f>党员先锋服务队!C133</f>
        <v>4.5</v>
      </c>
      <c r="Q133" s="17"/>
      <c r="R133">
        <f>新年晚会!C133</f>
        <v>0</v>
      </c>
      <c r="S133">
        <f>健身房!C133</f>
        <v>0</v>
      </c>
      <c r="T133">
        <f>书房!C133</f>
        <v>0</v>
      </c>
    </row>
    <row r="134" spans="1:20">
      <c r="A134" s="8" t="s">
        <v>143</v>
      </c>
      <c r="B134" s="8">
        <v>2300017789</v>
      </c>
      <c r="C134" s="9" t="str">
        <f>第一学期文字!C134</f>
        <v/>
      </c>
      <c r="D134">
        <f t="shared" si="2"/>
        <v>0</v>
      </c>
      <c r="E134">
        <f>自行车!C134</f>
        <v>0</v>
      </c>
      <c r="F134">
        <f>未名湖!C134</f>
        <v>0</v>
      </c>
      <c r="G134">
        <f>大钊阅览室!C134</f>
        <v>0</v>
      </c>
      <c r="H134">
        <f>动物园!C134</f>
        <v>0</v>
      </c>
      <c r="K134">
        <v>0</v>
      </c>
      <c r="L134">
        <v>0</v>
      </c>
      <c r="M134">
        <f>运动会!C134</f>
        <v>0</v>
      </c>
      <c r="N134">
        <f>咖啡厅!C134</f>
        <v>0</v>
      </c>
      <c r="P134" s="17">
        <f>党员先锋服务队!C134</f>
        <v>0</v>
      </c>
      <c r="Q134" s="17"/>
      <c r="R134">
        <f>新年晚会!C134</f>
        <v>0</v>
      </c>
      <c r="S134">
        <f>健身房!C134</f>
        <v>0</v>
      </c>
      <c r="T134">
        <f>书房!C134</f>
        <v>0</v>
      </c>
    </row>
    <row r="135" spans="1:20">
      <c r="A135" s="8" t="s">
        <v>144</v>
      </c>
      <c r="B135" s="8">
        <v>2200017714</v>
      </c>
      <c r="C135" s="9" t="str">
        <f>第一学期文字!C135</f>
        <v>参加元行力行自行车小分队1学时；参加地下健身房志愿服务活动17学时；</v>
      </c>
      <c r="D135">
        <f t="shared" si="2"/>
        <v>18</v>
      </c>
      <c r="E135">
        <f>自行车!C135</f>
        <v>1</v>
      </c>
      <c r="F135">
        <f>未名湖!C135</f>
        <v>0</v>
      </c>
      <c r="G135">
        <f>大钊阅览室!C135</f>
        <v>0</v>
      </c>
      <c r="H135">
        <f>动物园!C135</f>
        <v>0</v>
      </c>
      <c r="K135">
        <v>0</v>
      </c>
      <c r="L135">
        <v>0</v>
      </c>
      <c r="M135">
        <f>运动会!C135</f>
        <v>0</v>
      </c>
      <c r="N135">
        <f>咖啡厅!C135</f>
        <v>0</v>
      </c>
      <c r="P135" s="17">
        <f>党员先锋服务队!C135</f>
        <v>0</v>
      </c>
      <c r="Q135" s="17"/>
      <c r="R135">
        <f>新年晚会!C135</f>
        <v>0</v>
      </c>
      <c r="S135">
        <f>健身房!C135</f>
        <v>17</v>
      </c>
      <c r="T135">
        <f>书房!C135</f>
        <v>0</v>
      </c>
    </row>
    <row r="136" spans="1:20">
      <c r="A136" s="8" t="s">
        <v>145</v>
      </c>
      <c r="B136" s="8">
        <v>2300017810</v>
      </c>
      <c r="C136" s="9" t="str">
        <f>第一学期文字!C136</f>
        <v>参加北京动物园志愿服务4学时；参加35楼门厅管理志愿服务3学时；参加元培书房志愿服务活动1学时；</v>
      </c>
      <c r="D136">
        <f t="shared" si="2"/>
        <v>8</v>
      </c>
      <c r="E136">
        <f>自行车!C136</f>
        <v>0</v>
      </c>
      <c r="F136">
        <f>未名湖!C136</f>
        <v>0</v>
      </c>
      <c r="G136">
        <f>大钊阅览室!C136</f>
        <v>0</v>
      </c>
      <c r="H136">
        <f>动物园!C136</f>
        <v>4</v>
      </c>
      <c r="J136">
        <v>3</v>
      </c>
      <c r="K136">
        <v>0</v>
      </c>
      <c r="L136">
        <v>0</v>
      </c>
      <c r="M136">
        <f>运动会!C136</f>
        <v>0</v>
      </c>
      <c r="N136">
        <f>咖啡厅!C136</f>
        <v>0</v>
      </c>
      <c r="P136" s="17">
        <f>党员先锋服务队!C136</f>
        <v>0</v>
      </c>
      <c r="Q136" s="17"/>
      <c r="R136">
        <f>新年晚会!C136</f>
        <v>0</v>
      </c>
      <c r="S136">
        <f>健身房!C136</f>
        <v>0</v>
      </c>
      <c r="T136">
        <f>书房!C136</f>
        <v>1</v>
      </c>
    </row>
    <row r="137" spans="1:20">
      <c r="A137" s="8" t="s">
        <v>146</v>
      </c>
      <c r="B137" s="8">
        <v>2300017806</v>
      </c>
      <c r="C137" s="9" t="str">
        <f>第一学期文字!C137</f>
        <v/>
      </c>
      <c r="D137">
        <f t="shared" si="2"/>
        <v>0</v>
      </c>
      <c r="E137">
        <f>自行车!C137</f>
        <v>0</v>
      </c>
      <c r="F137">
        <f>未名湖!C137</f>
        <v>0</v>
      </c>
      <c r="G137">
        <f>大钊阅览室!C137</f>
        <v>0</v>
      </c>
      <c r="H137">
        <f>动物园!C137</f>
        <v>0</v>
      </c>
      <c r="K137">
        <v>0</v>
      </c>
      <c r="L137">
        <v>0</v>
      </c>
      <c r="M137">
        <f>运动会!C137</f>
        <v>0</v>
      </c>
      <c r="N137">
        <f>咖啡厅!C137</f>
        <v>0</v>
      </c>
      <c r="P137" s="17">
        <f>党员先锋服务队!C137</f>
        <v>0</v>
      </c>
      <c r="Q137" s="17"/>
      <c r="R137">
        <f>新年晚会!C137</f>
        <v>0</v>
      </c>
      <c r="S137">
        <f>健身房!C137</f>
        <v>0</v>
      </c>
      <c r="T137">
        <f>书房!C137</f>
        <v>0</v>
      </c>
    </row>
    <row r="138" spans="1:20">
      <c r="A138" s="8" t="s">
        <v>147</v>
      </c>
      <c r="B138" s="8">
        <v>2300017750</v>
      </c>
      <c r="C138" s="9" t="str">
        <f>第一学期文字!C138</f>
        <v>参加北京动物园志愿服务4学时；参加运动会志愿服务2学时；参加元气咖啡厅志愿服务20学时；</v>
      </c>
      <c r="D138">
        <f t="shared" si="2"/>
        <v>26</v>
      </c>
      <c r="E138">
        <f>自行车!C138</f>
        <v>0</v>
      </c>
      <c r="F138">
        <f>未名湖!C138</f>
        <v>0</v>
      </c>
      <c r="G138">
        <f>大钊阅览室!C138</f>
        <v>0</v>
      </c>
      <c r="H138">
        <f>动物园!C138</f>
        <v>4</v>
      </c>
      <c r="K138">
        <v>0</v>
      </c>
      <c r="L138">
        <v>0</v>
      </c>
      <c r="M138">
        <f>运动会!C138</f>
        <v>2</v>
      </c>
      <c r="N138">
        <f>咖啡厅!C138</f>
        <v>20</v>
      </c>
      <c r="P138" s="17">
        <f>党员先锋服务队!C138</f>
        <v>0</v>
      </c>
      <c r="Q138" s="17"/>
      <c r="R138">
        <f>新年晚会!C138</f>
        <v>0</v>
      </c>
      <c r="S138">
        <f>健身房!C138</f>
        <v>0</v>
      </c>
      <c r="T138">
        <f>书房!C138</f>
        <v>0</v>
      </c>
    </row>
    <row r="139" spans="1:20">
      <c r="A139" s="8" t="s">
        <v>148</v>
      </c>
      <c r="B139" s="8">
        <v>2300017777</v>
      </c>
      <c r="C139" s="9" t="str">
        <f>第一学期文字!C139</f>
        <v>参加一二九后勤组6学时；参加运动会志愿服务2学时；</v>
      </c>
      <c r="D139">
        <f t="shared" si="2"/>
        <v>8</v>
      </c>
      <c r="E139">
        <f>自行车!C139</f>
        <v>0</v>
      </c>
      <c r="F139">
        <f>未名湖!C139</f>
        <v>0</v>
      </c>
      <c r="G139">
        <f>大钊阅览室!C139</f>
        <v>0</v>
      </c>
      <c r="H139">
        <f>动物园!C139</f>
        <v>0</v>
      </c>
      <c r="K139">
        <v>0</v>
      </c>
      <c r="L139">
        <v>6</v>
      </c>
      <c r="M139">
        <f>运动会!C139</f>
        <v>2</v>
      </c>
      <c r="N139">
        <f>咖啡厅!C139</f>
        <v>0</v>
      </c>
      <c r="P139" s="17">
        <f>党员先锋服务队!C139</f>
        <v>0</v>
      </c>
      <c r="Q139" s="17"/>
      <c r="R139">
        <f>新年晚会!C139</f>
        <v>0</v>
      </c>
      <c r="S139">
        <f>健身房!C139</f>
        <v>0</v>
      </c>
      <c r="T139">
        <f>书房!C139</f>
        <v>0</v>
      </c>
    </row>
    <row r="140" spans="1:20">
      <c r="A140" s="8" t="s">
        <v>149</v>
      </c>
      <c r="B140" s="8">
        <v>2300017798</v>
      </c>
      <c r="C140" s="9" t="str">
        <f>第一学期文字!C140</f>
        <v/>
      </c>
      <c r="D140">
        <f t="shared" si="2"/>
        <v>0</v>
      </c>
      <c r="E140">
        <f>自行车!C140</f>
        <v>0</v>
      </c>
      <c r="F140">
        <f>未名湖!C140</f>
        <v>0</v>
      </c>
      <c r="G140">
        <f>大钊阅览室!C140</f>
        <v>0</v>
      </c>
      <c r="H140">
        <f>动物园!C140</f>
        <v>0</v>
      </c>
      <c r="K140">
        <v>0</v>
      </c>
      <c r="L140">
        <v>0</v>
      </c>
      <c r="M140">
        <f>运动会!C140</f>
        <v>0</v>
      </c>
      <c r="N140">
        <f>咖啡厅!C140</f>
        <v>0</v>
      </c>
      <c r="P140" s="17">
        <f>党员先锋服务队!C140</f>
        <v>0</v>
      </c>
      <c r="Q140" s="17"/>
      <c r="R140">
        <f>新年晚会!C140</f>
        <v>0</v>
      </c>
      <c r="S140">
        <f>健身房!C140</f>
        <v>0</v>
      </c>
      <c r="T140">
        <f>书房!C140</f>
        <v>0</v>
      </c>
    </row>
    <row r="141" spans="1:20">
      <c r="A141" s="8" t="s">
        <v>150</v>
      </c>
      <c r="B141" s="8">
        <v>2300017733</v>
      </c>
      <c r="C141" s="9" t="str">
        <f>第一学期文字!C141</f>
        <v>参加新年晚会志愿活动3学时；</v>
      </c>
      <c r="D141">
        <f t="shared" si="2"/>
        <v>3</v>
      </c>
      <c r="E141">
        <f>自行车!C141</f>
        <v>0</v>
      </c>
      <c r="F141">
        <f>未名湖!C141</f>
        <v>0</v>
      </c>
      <c r="G141">
        <f>大钊阅览室!C141</f>
        <v>0</v>
      </c>
      <c r="H141">
        <f>动物园!C141</f>
        <v>0</v>
      </c>
      <c r="K141">
        <v>0</v>
      </c>
      <c r="L141">
        <v>0</v>
      </c>
      <c r="M141">
        <f>运动会!C141</f>
        <v>0</v>
      </c>
      <c r="N141">
        <f>咖啡厅!C141</f>
        <v>0</v>
      </c>
      <c r="P141" s="17">
        <f>党员先锋服务队!C141</f>
        <v>0</v>
      </c>
      <c r="Q141" s="17"/>
      <c r="R141">
        <f>新年晚会!C141</f>
        <v>3</v>
      </c>
      <c r="S141">
        <f>健身房!C141</f>
        <v>0</v>
      </c>
      <c r="T141">
        <f>书房!C141</f>
        <v>0</v>
      </c>
    </row>
    <row r="142" spans="1:20">
      <c r="A142" s="8" t="s">
        <v>151</v>
      </c>
      <c r="B142" s="8">
        <v>2300017757</v>
      </c>
      <c r="C142" s="9" t="str">
        <f>第一学期文字!C142</f>
        <v/>
      </c>
      <c r="D142">
        <f t="shared" si="2"/>
        <v>0</v>
      </c>
      <c r="E142">
        <f>自行车!C142</f>
        <v>0</v>
      </c>
      <c r="F142">
        <f>未名湖!C142</f>
        <v>0</v>
      </c>
      <c r="G142">
        <f>大钊阅览室!C142</f>
        <v>0</v>
      </c>
      <c r="H142">
        <f>动物园!C142</f>
        <v>0</v>
      </c>
      <c r="K142">
        <v>0</v>
      </c>
      <c r="L142">
        <v>0</v>
      </c>
      <c r="M142">
        <f>运动会!C142</f>
        <v>0</v>
      </c>
      <c r="N142">
        <f>咖啡厅!C142</f>
        <v>0</v>
      </c>
      <c r="P142" s="17">
        <f>党员先锋服务队!C142</f>
        <v>0</v>
      </c>
      <c r="Q142" s="17"/>
      <c r="R142">
        <f>新年晚会!C142</f>
        <v>0</v>
      </c>
      <c r="S142">
        <f>健身房!C142</f>
        <v>0</v>
      </c>
      <c r="T142">
        <f>书房!C142</f>
        <v>0</v>
      </c>
    </row>
    <row r="143" spans="1:20">
      <c r="A143" s="8" t="s">
        <v>152</v>
      </c>
      <c r="B143" s="8">
        <v>2300017804</v>
      </c>
      <c r="C143" s="9" t="str">
        <f>第一学期文字!C143</f>
        <v>参加元行力行自行车小分队0.5学时；</v>
      </c>
      <c r="D143">
        <f t="shared" si="2"/>
        <v>0.5</v>
      </c>
      <c r="E143">
        <f>自行车!C143</f>
        <v>0.5</v>
      </c>
      <c r="F143">
        <f>未名湖!C143</f>
        <v>0</v>
      </c>
      <c r="G143">
        <f>大钊阅览室!C143</f>
        <v>0</v>
      </c>
      <c r="H143">
        <f>动物园!C143</f>
        <v>0</v>
      </c>
      <c r="K143">
        <v>0</v>
      </c>
      <c r="L143">
        <v>0</v>
      </c>
      <c r="M143">
        <f>运动会!C143</f>
        <v>0</v>
      </c>
      <c r="N143">
        <f>咖啡厅!C143</f>
        <v>0</v>
      </c>
      <c r="P143" s="17">
        <f>党员先锋服务队!C143</f>
        <v>0</v>
      </c>
      <c r="Q143" s="17"/>
      <c r="R143">
        <f>新年晚会!C143</f>
        <v>0</v>
      </c>
      <c r="S143">
        <f>健身房!C143</f>
        <v>0</v>
      </c>
      <c r="T143">
        <f>书房!C143</f>
        <v>0</v>
      </c>
    </row>
    <row r="144" spans="1:20">
      <c r="A144" s="8" t="s">
        <v>153</v>
      </c>
      <c r="B144" s="8">
        <v>2300017446</v>
      </c>
      <c r="C144" s="9" t="str">
        <f>第一学期文字!C144</f>
        <v>参加元行力行自行车小分队1学时；参加北京动物园志愿服务4学时；参加35楼门厅管理志愿服务2.5学时；参加一二九后勤组6.5学时；参加运动会志愿服务2学时；参加党员先锋服务队0.5学时；参加爱在卅五楼活动1学时；</v>
      </c>
      <c r="D144">
        <f t="shared" si="2"/>
        <v>17.5</v>
      </c>
      <c r="E144">
        <f>自行车!C144</f>
        <v>1</v>
      </c>
      <c r="F144">
        <f>未名湖!C144</f>
        <v>0</v>
      </c>
      <c r="G144">
        <f>大钊阅览室!C144</f>
        <v>0</v>
      </c>
      <c r="H144">
        <f>动物园!C144</f>
        <v>4</v>
      </c>
      <c r="J144">
        <v>2.5</v>
      </c>
      <c r="K144">
        <v>0</v>
      </c>
      <c r="L144">
        <v>6.5</v>
      </c>
      <c r="M144">
        <f>运动会!C144</f>
        <v>2</v>
      </c>
      <c r="N144">
        <f>咖啡厅!C144</f>
        <v>0</v>
      </c>
      <c r="P144" s="17">
        <f>党员先锋服务队!C144</f>
        <v>0.5</v>
      </c>
      <c r="Q144" s="18">
        <v>1</v>
      </c>
      <c r="R144">
        <f>新年晚会!C144</f>
        <v>0</v>
      </c>
      <c r="S144">
        <f>健身房!C144</f>
        <v>0</v>
      </c>
      <c r="T144">
        <f>书房!C144</f>
        <v>0</v>
      </c>
    </row>
    <row r="145" spans="1:20">
      <c r="A145" s="8" t="s">
        <v>154</v>
      </c>
      <c r="B145" s="8">
        <v>2300017826</v>
      </c>
      <c r="C145" s="9" t="str">
        <f>第一学期文字!C145</f>
        <v>参加北京动物园志愿服务4学时；参加党员先锋服务队2学时；参加新年晚会志愿活动3学时；</v>
      </c>
      <c r="D145">
        <f t="shared" si="2"/>
        <v>9</v>
      </c>
      <c r="E145">
        <f>自行车!C145</f>
        <v>0</v>
      </c>
      <c r="F145">
        <f>未名湖!C145</f>
        <v>0</v>
      </c>
      <c r="G145">
        <f>大钊阅览室!C145</f>
        <v>0</v>
      </c>
      <c r="H145">
        <f>动物园!C145</f>
        <v>4</v>
      </c>
      <c r="K145">
        <v>0</v>
      </c>
      <c r="L145">
        <v>0</v>
      </c>
      <c r="M145">
        <f>运动会!C145</f>
        <v>0</v>
      </c>
      <c r="N145">
        <f>咖啡厅!C145</f>
        <v>0</v>
      </c>
      <c r="P145" s="17">
        <f>党员先锋服务队!C145</f>
        <v>2</v>
      </c>
      <c r="Q145" s="17"/>
      <c r="R145">
        <f>新年晚会!C145</f>
        <v>3</v>
      </c>
      <c r="S145">
        <f>健身房!C145</f>
        <v>0</v>
      </c>
      <c r="T145">
        <f>书房!C145</f>
        <v>0</v>
      </c>
    </row>
    <row r="146" spans="1:20">
      <c r="A146" s="8" t="s">
        <v>155</v>
      </c>
      <c r="B146" s="8">
        <v>2300017742</v>
      </c>
      <c r="C146" s="9" t="str">
        <f>第一学期文字!C146</f>
        <v/>
      </c>
      <c r="D146">
        <f t="shared" si="2"/>
        <v>0</v>
      </c>
      <c r="E146">
        <f>自行车!C146</f>
        <v>0</v>
      </c>
      <c r="F146">
        <f>未名湖!C146</f>
        <v>0</v>
      </c>
      <c r="G146">
        <f>大钊阅览室!C146</f>
        <v>0</v>
      </c>
      <c r="H146">
        <f>动物园!C146</f>
        <v>0</v>
      </c>
      <c r="K146">
        <v>0</v>
      </c>
      <c r="L146">
        <v>0</v>
      </c>
      <c r="M146">
        <f>运动会!C146</f>
        <v>0</v>
      </c>
      <c r="N146">
        <f>咖啡厅!C146</f>
        <v>0</v>
      </c>
      <c r="P146" s="17">
        <f>党员先锋服务队!C146</f>
        <v>0</v>
      </c>
      <c r="Q146" s="17"/>
      <c r="R146">
        <f>新年晚会!C146</f>
        <v>0</v>
      </c>
      <c r="S146">
        <f>健身房!C146</f>
        <v>0</v>
      </c>
      <c r="T146">
        <f>书房!C146</f>
        <v>0</v>
      </c>
    </row>
    <row r="147" spans="1:20">
      <c r="A147" s="8" t="s">
        <v>156</v>
      </c>
      <c r="B147" s="8">
        <v>2300017472</v>
      </c>
      <c r="C147" s="9" t="str">
        <f>第一学期文字!C147</f>
        <v>参加北京动物园志愿服务4学时；参加元行传薪系列志愿服务3.5学时；</v>
      </c>
      <c r="D147">
        <f t="shared" si="2"/>
        <v>7.5</v>
      </c>
      <c r="E147">
        <f>自行车!C147</f>
        <v>0</v>
      </c>
      <c r="F147">
        <f>未名湖!C147</f>
        <v>0</v>
      </c>
      <c r="G147">
        <f>大钊阅览室!C147</f>
        <v>0</v>
      </c>
      <c r="H147">
        <f>动物园!C147</f>
        <v>4</v>
      </c>
      <c r="I147">
        <v>3.5</v>
      </c>
      <c r="K147">
        <v>0</v>
      </c>
      <c r="L147">
        <v>0</v>
      </c>
      <c r="M147">
        <f>运动会!C147</f>
        <v>0</v>
      </c>
      <c r="N147">
        <f>咖啡厅!C147</f>
        <v>0</v>
      </c>
      <c r="P147" s="17">
        <f>党员先锋服务队!C147</f>
        <v>0</v>
      </c>
      <c r="Q147" s="17"/>
      <c r="R147">
        <f>新年晚会!C147</f>
        <v>0</v>
      </c>
      <c r="S147">
        <f>健身房!C147</f>
        <v>0</v>
      </c>
      <c r="T147">
        <f>书房!C147</f>
        <v>0</v>
      </c>
    </row>
    <row r="148" spans="1:20">
      <c r="A148" s="8" t="s">
        <v>157</v>
      </c>
      <c r="B148" s="8">
        <v>2300017795</v>
      </c>
      <c r="C148" s="9" t="str">
        <f>第一学期文字!C148</f>
        <v/>
      </c>
      <c r="D148">
        <f t="shared" si="2"/>
        <v>0</v>
      </c>
      <c r="E148">
        <f>自行车!C148</f>
        <v>0</v>
      </c>
      <c r="F148">
        <f>未名湖!C148</f>
        <v>0</v>
      </c>
      <c r="G148">
        <f>大钊阅览室!C148</f>
        <v>0</v>
      </c>
      <c r="H148">
        <f>动物园!C148</f>
        <v>0</v>
      </c>
      <c r="K148">
        <v>0</v>
      </c>
      <c r="L148">
        <v>0</v>
      </c>
      <c r="M148">
        <f>运动会!C148</f>
        <v>0</v>
      </c>
      <c r="N148">
        <f>咖啡厅!C148</f>
        <v>0</v>
      </c>
      <c r="P148" s="17">
        <f>党员先锋服务队!C148</f>
        <v>0</v>
      </c>
      <c r="Q148" s="17"/>
      <c r="R148">
        <f>新年晚会!C148</f>
        <v>0</v>
      </c>
      <c r="S148">
        <f>健身房!C148</f>
        <v>0</v>
      </c>
      <c r="T148">
        <f>书房!C148</f>
        <v>0</v>
      </c>
    </row>
    <row r="149" spans="1:20">
      <c r="A149" s="8" t="s">
        <v>158</v>
      </c>
      <c r="B149" s="8">
        <v>2300017802</v>
      </c>
      <c r="C149" s="9" t="str">
        <f>第一学期文字!C149</f>
        <v>参加运动会志愿服务2学时；</v>
      </c>
      <c r="D149">
        <f t="shared" si="2"/>
        <v>2</v>
      </c>
      <c r="E149">
        <f>自行车!C149</f>
        <v>0</v>
      </c>
      <c r="F149">
        <f>未名湖!C149</f>
        <v>0</v>
      </c>
      <c r="G149">
        <f>大钊阅览室!C149</f>
        <v>0</v>
      </c>
      <c r="H149">
        <f>动物园!C149</f>
        <v>0</v>
      </c>
      <c r="K149">
        <v>0</v>
      </c>
      <c r="L149">
        <v>0</v>
      </c>
      <c r="M149">
        <f>运动会!C149</f>
        <v>2</v>
      </c>
      <c r="N149">
        <f>咖啡厅!C149</f>
        <v>0</v>
      </c>
      <c r="P149" s="17">
        <f>党员先锋服务队!C149</f>
        <v>0</v>
      </c>
      <c r="Q149" s="17"/>
      <c r="R149">
        <f>新年晚会!C149</f>
        <v>0</v>
      </c>
      <c r="S149">
        <f>健身房!C149</f>
        <v>0</v>
      </c>
      <c r="T149">
        <f>书房!C149</f>
        <v>0</v>
      </c>
    </row>
    <row r="150" spans="1:20">
      <c r="A150" s="8" t="s">
        <v>159</v>
      </c>
      <c r="B150" s="8">
        <v>2300017791</v>
      </c>
      <c r="C150" s="9" t="str">
        <f>第一学期文字!C150</f>
        <v>参加元行力行未名湖志愿服务1.5学时；参加北京动物园志愿服务4学时；</v>
      </c>
      <c r="D150">
        <f t="shared" si="2"/>
        <v>5.5</v>
      </c>
      <c r="E150">
        <f>自行车!C150</f>
        <v>0</v>
      </c>
      <c r="F150">
        <f>未名湖!C150</f>
        <v>1.5</v>
      </c>
      <c r="G150">
        <f>大钊阅览室!C150</f>
        <v>0</v>
      </c>
      <c r="H150">
        <f>动物园!C150</f>
        <v>4</v>
      </c>
      <c r="K150">
        <v>0</v>
      </c>
      <c r="L150">
        <v>0</v>
      </c>
      <c r="M150">
        <f>运动会!C150</f>
        <v>0</v>
      </c>
      <c r="N150">
        <f>咖啡厅!C150</f>
        <v>0</v>
      </c>
      <c r="P150" s="17">
        <f>党员先锋服务队!C150</f>
        <v>0</v>
      </c>
      <c r="Q150" s="17"/>
      <c r="R150">
        <f>新年晚会!C150</f>
        <v>0</v>
      </c>
      <c r="S150">
        <f>健身房!C150</f>
        <v>0</v>
      </c>
      <c r="T150">
        <f>书房!C150</f>
        <v>0</v>
      </c>
    </row>
    <row r="151" spans="1:20">
      <c r="A151" s="8" t="s">
        <v>160</v>
      </c>
      <c r="B151" s="8">
        <v>2300017477</v>
      </c>
      <c r="C151" s="9" t="str">
        <f>第一学期文字!C151</f>
        <v>参加35楼门厅管理志愿服务0.5学时；</v>
      </c>
      <c r="D151">
        <f t="shared" si="2"/>
        <v>0.5</v>
      </c>
      <c r="E151">
        <f>自行车!C151</f>
        <v>0</v>
      </c>
      <c r="F151">
        <f>未名湖!C151</f>
        <v>0</v>
      </c>
      <c r="G151">
        <f>大钊阅览室!C151</f>
        <v>0</v>
      </c>
      <c r="H151">
        <f>动物园!C151</f>
        <v>0</v>
      </c>
      <c r="J151">
        <v>0.5</v>
      </c>
      <c r="K151">
        <v>0</v>
      </c>
      <c r="L151">
        <v>0</v>
      </c>
      <c r="M151">
        <f>运动会!C151</f>
        <v>0</v>
      </c>
      <c r="N151">
        <f>咖啡厅!C151</f>
        <v>0</v>
      </c>
      <c r="P151" s="17">
        <f>党员先锋服务队!C151</f>
        <v>0</v>
      </c>
      <c r="Q151" s="17"/>
      <c r="R151">
        <f>新年晚会!C151</f>
        <v>0</v>
      </c>
      <c r="S151">
        <f>健身房!C151</f>
        <v>0</v>
      </c>
      <c r="T151">
        <f>书房!C151</f>
        <v>0</v>
      </c>
    </row>
    <row r="152" spans="1:20">
      <c r="A152" s="8" t="s">
        <v>161</v>
      </c>
      <c r="B152" s="8">
        <v>2300017815</v>
      </c>
      <c r="C152" s="9" t="str">
        <f>第一学期文字!C152</f>
        <v/>
      </c>
      <c r="D152">
        <f t="shared" si="2"/>
        <v>0</v>
      </c>
      <c r="E152">
        <f>自行车!C152</f>
        <v>0</v>
      </c>
      <c r="F152">
        <f>未名湖!C152</f>
        <v>0</v>
      </c>
      <c r="G152">
        <f>大钊阅览室!C152</f>
        <v>0</v>
      </c>
      <c r="H152">
        <f>动物园!C152</f>
        <v>0</v>
      </c>
      <c r="K152">
        <v>0</v>
      </c>
      <c r="L152">
        <v>0</v>
      </c>
      <c r="M152">
        <f>运动会!C152</f>
        <v>0</v>
      </c>
      <c r="N152">
        <f>咖啡厅!C152</f>
        <v>0</v>
      </c>
      <c r="P152" s="17">
        <f>党员先锋服务队!C152</f>
        <v>0</v>
      </c>
      <c r="Q152" s="17"/>
      <c r="R152">
        <f>新年晚会!C152</f>
        <v>0</v>
      </c>
      <c r="S152">
        <f>健身房!C152</f>
        <v>0</v>
      </c>
      <c r="T152">
        <f>书房!C152</f>
        <v>0</v>
      </c>
    </row>
    <row r="153" spans="1:20">
      <c r="A153" s="8" t="s">
        <v>162</v>
      </c>
      <c r="B153" s="8">
        <v>2300017787</v>
      </c>
      <c r="C153" s="9" t="str">
        <f>第一学期文字!C153</f>
        <v/>
      </c>
      <c r="D153">
        <f t="shared" si="2"/>
        <v>0</v>
      </c>
      <c r="E153">
        <f>自行车!C153</f>
        <v>0</v>
      </c>
      <c r="F153">
        <f>未名湖!C153</f>
        <v>0</v>
      </c>
      <c r="G153">
        <f>大钊阅览室!C153</f>
        <v>0</v>
      </c>
      <c r="H153">
        <f>动物园!C153</f>
        <v>0</v>
      </c>
      <c r="K153">
        <v>0</v>
      </c>
      <c r="L153">
        <v>0</v>
      </c>
      <c r="M153">
        <f>运动会!C153</f>
        <v>0</v>
      </c>
      <c r="N153">
        <f>咖啡厅!C153</f>
        <v>0</v>
      </c>
      <c r="P153" s="17">
        <f>党员先锋服务队!C153</f>
        <v>0</v>
      </c>
      <c r="Q153" s="17"/>
      <c r="R153">
        <f>新年晚会!C153</f>
        <v>0</v>
      </c>
      <c r="S153">
        <f>健身房!C153</f>
        <v>0</v>
      </c>
      <c r="T153">
        <f>书房!C153</f>
        <v>0</v>
      </c>
    </row>
    <row r="154" spans="1:20">
      <c r="A154" s="8" t="s">
        <v>163</v>
      </c>
      <c r="B154" s="8">
        <v>2300017827</v>
      </c>
      <c r="C154" s="9" t="str">
        <f>第一学期文字!C154</f>
        <v>参加北京动物园志愿服务4学时；</v>
      </c>
      <c r="D154">
        <f t="shared" si="2"/>
        <v>4</v>
      </c>
      <c r="E154">
        <f>自行车!C154</f>
        <v>0</v>
      </c>
      <c r="F154">
        <f>未名湖!C154</f>
        <v>0</v>
      </c>
      <c r="G154">
        <f>大钊阅览室!C154</f>
        <v>0</v>
      </c>
      <c r="H154">
        <f>动物园!C154</f>
        <v>4</v>
      </c>
      <c r="K154">
        <v>0</v>
      </c>
      <c r="L154">
        <v>0</v>
      </c>
      <c r="M154">
        <f>运动会!C154</f>
        <v>0</v>
      </c>
      <c r="N154">
        <f>咖啡厅!C154</f>
        <v>0</v>
      </c>
      <c r="P154" s="17">
        <f>党员先锋服务队!C154</f>
        <v>0</v>
      </c>
      <c r="Q154" s="17"/>
      <c r="R154">
        <f>新年晚会!C154</f>
        <v>0</v>
      </c>
      <c r="S154">
        <f>健身房!C154</f>
        <v>0</v>
      </c>
      <c r="T154">
        <f>书房!C154</f>
        <v>0</v>
      </c>
    </row>
    <row r="155" spans="1:20">
      <c r="A155" s="8" t="s">
        <v>164</v>
      </c>
      <c r="B155" s="8">
        <v>2200017467</v>
      </c>
      <c r="C155" s="9" t="str">
        <f>第一学期文字!C155</f>
        <v>参加新年晚会志愿活动3学时；</v>
      </c>
      <c r="D155">
        <f t="shared" si="2"/>
        <v>3</v>
      </c>
      <c r="E155">
        <f>自行车!C155</f>
        <v>0</v>
      </c>
      <c r="F155">
        <f>未名湖!C155</f>
        <v>0</v>
      </c>
      <c r="G155">
        <f>大钊阅览室!C155</f>
        <v>0</v>
      </c>
      <c r="H155">
        <f>动物园!C155</f>
        <v>0</v>
      </c>
      <c r="K155">
        <v>0</v>
      </c>
      <c r="L155">
        <v>0</v>
      </c>
      <c r="M155">
        <f>运动会!C155</f>
        <v>0</v>
      </c>
      <c r="N155">
        <f>咖啡厅!C155</f>
        <v>0</v>
      </c>
      <c r="P155" s="17">
        <f>党员先锋服务队!C155</f>
        <v>0</v>
      </c>
      <c r="Q155" s="17"/>
      <c r="R155">
        <f>新年晚会!C155</f>
        <v>3</v>
      </c>
      <c r="S155">
        <f>健身房!C155</f>
        <v>0</v>
      </c>
      <c r="T155">
        <f>书房!C155</f>
        <v>0</v>
      </c>
    </row>
    <row r="156" spans="1:20">
      <c r="A156" s="8" t="s">
        <v>165</v>
      </c>
      <c r="B156" s="8">
        <v>2300017469</v>
      </c>
      <c r="C156" s="9" t="str">
        <f>第一学期文字!C156</f>
        <v/>
      </c>
      <c r="D156">
        <f t="shared" si="2"/>
        <v>0</v>
      </c>
      <c r="E156">
        <f>自行车!C156</f>
        <v>0</v>
      </c>
      <c r="F156">
        <f>未名湖!C156</f>
        <v>0</v>
      </c>
      <c r="G156">
        <f>大钊阅览室!C156</f>
        <v>0</v>
      </c>
      <c r="H156">
        <f>动物园!C156</f>
        <v>0</v>
      </c>
      <c r="K156">
        <v>0</v>
      </c>
      <c r="L156">
        <v>0</v>
      </c>
      <c r="M156">
        <f>运动会!C156</f>
        <v>0</v>
      </c>
      <c r="N156">
        <f>咖啡厅!C156</f>
        <v>0</v>
      </c>
      <c r="P156" s="17">
        <f>党员先锋服务队!C156</f>
        <v>0</v>
      </c>
      <c r="Q156" s="17"/>
      <c r="R156">
        <f>新年晚会!C156</f>
        <v>0</v>
      </c>
      <c r="S156">
        <f>健身房!C156</f>
        <v>0</v>
      </c>
      <c r="T156">
        <f>书房!C156</f>
        <v>0</v>
      </c>
    </row>
    <row r="157" spans="1:20">
      <c r="A157" s="8" t="s">
        <v>166</v>
      </c>
      <c r="B157" s="8">
        <v>2300017844</v>
      </c>
      <c r="C157" s="9" t="str">
        <f>第一学期文字!C157</f>
        <v>参加元行力行自行车小分队0.5学时；参加35楼门厅管理志愿服务0.5学时；参加运动会志愿服务2学时；参加新年晚会志愿活动3学时；</v>
      </c>
      <c r="D157">
        <f t="shared" si="2"/>
        <v>6</v>
      </c>
      <c r="E157">
        <f>自行车!C157</f>
        <v>0.5</v>
      </c>
      <c r="F157">
        <f>未名湖!C157</f>
        <v>0</v>
      </c>
      <c r="G157">
        <f>大钊阅览室!C157</f>
        <v>0</v>
      </c>
      <c r="H157">
        <f>动物园!C157</f>
        <v>0</v>
      </c>
      <c r="J157">
        <v>0.5</v>
      </c>
      <c r="K157">
        <v>0</v>
      </c>
      <c r="L157">
        <v>0</v>
      </c>
      <c r="M157">
        <f>运动会!C157</f>
        <v>2</v>
      </c>
      <c r="N157">
        <f>咖啡厅!C157</f>
        <v>0</v>
      </c>
      <c r="P157" s="17">
        <f>党员先锋服务队!C157</f>
        <v>0</v>
      </c>
      <c r="Q157" s="17"/>
      <c r="R157">
        <f>新年晚会!C157</f>
        <v>3</v>
      </c>
      <c r="S157">
        <f>健身房!C157</f>
        <v>0</v>
      </c>
      <c r="T157">
        <f>书房!C157</f>
        <v>0</v>
      </c>
    </row>
    <row r="158" spans="1:20">
      <c r="A158" s="8" t="s">
        <v>167</v>
      </c>
      <c r="B158" s="8">
        <v>2200017730</v>
      </c>
      <c r="C158" s="9" t="str">
        <f>第一学期文字!C158</f>
        <v/>
      </c>
      <c r="D158">
        <f t="shared" si="2"/>
        <v>0</v>
      </c>
      <c r="E158">
        <f>自行车!C158</f>
        <v>0</v>
      </c>
      <c r="F158">
        <f>未名湖!C158</f>
        <v>0</v>
      </c>
      <c r="G158">
        <f>大钊阅览室!C158</f>
        <v>0</v>
      </c>
      <c r="H158">
        <f>动物园!C158</f>
        <v>0</v>
      </c>
      <c r="K158">
        <v>0</v>
      </c>
      <c r="L158">
        <v>0</v>
      </c>
      <c r="M158">
        <f>运动会!C158</f>
        <v>0</v>
      </c>
      <c r="N158">
        <f>咖啡厅!C158</f>
        <v>0</v>
      </c>
      <c r="P158" s="17">
        <f>党员先锋服务队!C158</f>
        <v>0</v>
      </c>
      <c r="Q158" s="17"/>
      <c r="R158">
        <f>新年晚会!C158</f>
        <v>0</v>
      </c>
      <c r="S158">
        <f>健身房!C158</f>
        <v>0</v>
      </c>
      <c r="T158">
        <f>书房!C158</f>
        <v>0</v>
      </c>
    </row>
    <row r="159" spans="1:20">
      <c r="A159" s="8" t="s">
        <v>168</v>
      </c>
      <c r="B159" s="8">
        <v>2300017818</v>
      </c>
      <c r="C159" s="9" t="str">
        <f>第一学期文字!C159</f>
        <v>参加北京动物园志愿服务4学时；</v>
      </c>
      <c r="D159">
        <f t="shared" si="2"/>
        <v>4</v>
      </c>
      <c r="E159">
        <f>自行车!C159</f>
        <v>0</v>
      </c>
      <c r="F159">
        <f>未名湖!C159</f>
        <v>0</v>
      </c>
      <c r="G159">
        <f>大钊阅览室!C159</f>
        <v>0</v>
      </c>
      <c r="H159">
        <f>动物园!C159</f>
        <v>4</v>
      </c>
      <c r="K159">
        <v>0</v>
      </c>
      <c r="L159">
        <v>0</v>
      </c>
      <c r="M159">
        <f>运动会!C159</f>
        <v>0</v>
      </c>
      <c r="N159">
        <f>咖啡厅!C159</f>
        <v>0</v>
      </c>
      <c r="P159" s="17">
        <f>党员先锋服务队!C159</f>
        <v>0</v>
      </c>
      <c r="Q159" s="17"/>
      <c r="R159">
        <f>新年晚会!C159</f>
        <v>0</v>
      </c>
      <c r="S159">
        <f>健身房!C159</f>
        <v>0</v>
      </c>
      <c r="T159">
        <f>书房!C159</f>
        <v>0</v>
      </c>
    </row>
    <row r="160" spans="1:20">
      <c r="A160" s="8" t="s">
        <v>169</v>
      </c>
      <c r="B160" s="8">
        <v>2300017854</v>
      </c>
      <c r="C160" s="9" t="str">
        <f>第一学期文字!C160</f>
        <v>参加元行力行未名湖志愿服务1.5学时；</v>
      </c>
      <c r="D160">
        <f t="shared" si="2"/>
        <v>1.5</v>
      </c>
      <c r="E160">
        <f>自行车!C160</f>
        <v>0</v>
      </c>
      <c r="F160">
        <f>未名湖!C160</f>
        <v>1.5</v>
      </c>
      <c r="G160">
        <f>大钊阅览室!C160</f>
        <v>0</v>
      </c>
      <c r="H160">
        <f>动物园!C160</f>
        <v>0</v>
      </c>
      <c r="K160">
        <v>0</v>
      </c>
      <c r="L160">
        <v>0</v>
      </c>
      <c r="M160">
        <f>运动会!C160</f>
        <v>0</v>
      </c>
      <c r="N160">
        <f>咖啡厅!C160</f>
        <v>0</v>
      </c>
      <c r="P160" s="17">
        <f>党员先锋服务队!C160</f>
        <v>0</v>
      </c>
      <c r="Q160" s="17"/>
      <c r="R160">
        <f>新年晚会!C160</f>
        <v>0</v>
      </c>
      <c r="S160">
        <f>健身房!C160</f>
        <v>0</v>
      </c>
      <c r="T160">
        <f>书房!C160</f>
        <v>0</v>
      </c>
    </row>
    <row r="161" spans="1:20">
      <c r="A161" s="8" t="s">
        <v>170</v>
      </c>
      <c r="B161" s="8">
        <v>2300017790</v>
      </c>
      <c r="C161" s="9" t="str">
        <f>第一学期文字!C161</f>
        <v>参加运动会志愿服务2学时；参加党员先锋服务队5学时；参加爱在卅五楼活动1学时；</v>
      </c>
      <c r="D161">
        <f t="shared" si="2"/>
        <v>8</v>
      </c>
      <c r="E161">
        <f>自行车!C161</f>
        <v>0</v>
      </c>
      <c r="F161">
        <f>未名湖!C161</f>
        <v>0</v>
      </c>
      <c r="G161">
        <f>大钊阅览室!C161</f>
        <v>0</v>
      </c>
      <c r="H161">
        <f>动物园!C161</f>
        <v>0</v>
      </c>
      <c r="K161">
        <v>0</v>
      </c>
      <c r="L161">
        <v>0</v>
      </c>
      <c r="M161">
        <f>运动会!C161</f>
        <v>2</v>
      </c>
      <c r="N161">
        <f>咖啡厅!C161</f>
        <v>0</v>
      </c>
      <c r="P161" s="17">
        <f>党员先锋服务队!C161</f>
        <v>5</v>
      </c>
      <c r="Q161" s="18">
        <v>1</v>
      </c>
      <c r="R161">
        <f>新年晚会!C161</f>
        <v>0</v>
      </c>
      <c r="S161">
        <f>健身房!C161</f>
        <v>0</v>
      </c>
      <c r="T161">
        <f>书房!C161</f>
        <v>0</v>
      </c>
    </row>
    <row r="162" spans="1:20">
      <c r="A162" s="8" t="s">
        <v>171</v>
      </c>
      <c r="B162" s="8">
        <v>2300017468</v>
      </c>
      <c r="C162" s="9" t="str">
        <f>第一学期文字!C162</f>
        <v>参加北京动物园志愿服务4学时；参加一二九后勤组4学时；参加爱在卅五楼活动2学时；</v>
      </c>
      <c r="D162">
        <f t="shared" si="2"/>
        <v>10</v>
      </c>
      <c r="E162">
        <f>自行车!C162</f>
        <v>0</v>
      </c>
      <c r="F162">
        <f>未名湖!C162</f>
        <v>0</v>
      </c>
      <c r="G162">
        <f>大钊阅览室!C162</f>
        <v>0</v>
      </c>
      <c r="H162">
        <f>动物园!C162</f>
        <v>4</v>
      </c>
      <c r="K162">
        <v>0</v>
      </c>
      <c r="L162">
        <v>4</v>
      </c>
      <c r="M162">
        <f>运动会!C162</f>
        <v>0</v>
      </c>
      <c r="N162">
        <f>咖啡厅!C162</f>
        <v>0</v>
      </c>
      <c r="P162" s="17">
        <f>党员先锋服务队!C162</f>
        <v>0</v>
      </c>
      <c r="Q162" s="18">
        <v>2</v>
      </c>
      <c r="R162">
        <f>新年晚会!C162</f>
        <v>0</v>
      </c>
      <c r="S162">
        <f>健身房!C162</f>
        <v>0</v>
      </c>
      <c r="T162">
        <f>书房!C162</f>
        <v>0</v>
      </c>
    </row>
    <row r="163" spans="1:20">
      <c r="A163" s="8" t="s">
        <v>172</v>
      </c>
      <c r="B163" s="8">
        <v>2300017800</v>
      </c>
      <c r="C163" s="9" t="str">
        <f>第一学期文字!C163</f>
        <v>参加元行力行未名湖志愿服务3学时；参加元行传薪系列志愿服务4.5学时；</v>
      </c>
      <c r="D163">
        <f t="shared" si="2"/>
        <v>7.5</v>
      </c>
      <c r="E163">
        <f>自行车!C163</f>
        <v>0</v>
      </c>
      <c r="F163">
        <f>未名湖!C163</f>
        <v>3</v>
      </c>
      <c r="G163">
        <f>大钊阅览室!C163</f>
        <v>0</v>
      </c>
      <c r="H163">
        <f>动物园!C163</f>
        <v>0</v>
      </c>
      <c r="I163">
        <v>4.5</v>
      </c>
      <c r="K163">
        <v>0</v>
      </c>
      <c r="L163">
        <v>0</v>
      </c>
      <c r="M163">
        <f>运动会!C163</f>
        <v>0</v>
      </c>
      <c r="N163">
        <f>咖啡厅!C163</f>
        <v>0</v>
      </c>
      <c r="P163" s="17">
        <f>党员先锋服务队!C163</f>
        <v>0</v>
      </c>
      <c r="Q163" s="17"/>
      <c r="R163">
        <f>新年晚会!C163</f>
        <v>0</v>
      </c>
      <c r="S163">
        <f>健身房!C163</f>
        <v>0</v>
      </c>
      <c r="T163">
        <f>书房!C163</f>
        <v>0</v>
      </c>
    </row>
    <row r="164" spans="1:20">
      <c r="A164" s="8" t="s">
        <v>173</v>
      </c>
      <c r="B164" s="8">
        <v>2200017814</v>
      </c>
      <c r="C164" s="9" t="str">
        <f>第一学期文字!C164</f>
        <v/>
      </c>
      <c r="D164">
        <f t="shared" si="2"/>
        <v>0</v>
      </c>
      <c r="E164">
        <f>自行车!C164</f>
        <v>0</v>
      </c>
      <c r="F164">
        <f>未名湖!C164</f>
        <v>0</v>
      </c>
      <c r="G164">
        <f>大钊阅览室!C164</f>
        <v>0</v>
      </c>
      <c r="H164">
        <f>动物园!C164</f>
        <v>0</v>
      </c>
      <c r="K164">
        <v>0</v>
      </c>
      <c r="L164">
        <v>0</v>
      </c>
      <c r="M164">
        <f>运动会!C164</f>
        <v>0</v>
      </c>
      <c r="N164">
        <f>咖啡厅!C164</f>
        <v>0</v>
      </c>
      <c r="P164" s="17">
        <f>党员先锋服务队!C164</f>
        <v>0</v>
      </c>
      <c r="Q164" s="17"/>
      <c r="R164">
        <f>新年晚会!C164</f>
        <v>0</v>
      </c>
      <c r="S164">
        <f>健身房!C164</f>
        <v>0</v>
      </c>
      <c r="T164">
        <f>书房!C164</f>
        <v>0</v>
      </c>
    </row>
    <row r="165" spans="1:20">
      <c r="A165" s="8" t="s">
        <v>174</v>
      </c>
      <c r="B165" s="8">
        <v>2200067730</v>
      </c>
      <c r="C165" s="9" t="str">
        <f>第一学期文字!C165</f>
        <v>参加35楼门厅管理志愿服务0.5学时；</v>
      </c>
      <c r="D165">
        <f t="shared" si="2"/>
        <v>0.5</v>
      </c>
      <c r="E165">
        <f>自行车!C165</f>
        <v>0</v>
      </c>
      <c r="F165">
        <f>未名湖!C165</f>
        <v>0</v>
      </c>
      <c r="G165">
        <f>大钊阅览室!C165</f>
        <v>0</v>
      </c>
      <c r="H165">
        <f>动物园!C165</f>
        <v>0</v>
      </c>
      <c r="J165">
        <v>0.5</v>
      </c>
      <c r="K165">
        <v>0</v>
      </c>
      <c r="L165">
        <v>0</v>
      </c>
      <c r="M165">
        <f>运动会!C165</f>
        <v>0</v>
      </c>
      <c r="N165">
        <f>咖啡厅!C165</f>
        <v>0</v>
      </c>
      <c r="P165" s="17">
        <f>党员先锋服务队!C165</f>
        <v>0</v>
      </c>
      <c r="Q165" s="17"/>
      <c r="R165">
        <f>新年晚会!C165</f>
        <v>0</v>
      </c>
      <c r="S165">
        <f>健身房!C165</f>
        <v>0</v>
      </c>
      <c r="T165">
        <f>书房!C165</f>
        <v>0</v>
      </c>
    </row>
    <row r="166" spans="1:20">
      <c r="A166" s="8" t="s">
        <v>175</v>
      </c>
      <c r="B166" s="8">
        <v>2200067723</v>
      </c>
      <c r="C166" s="9" t="str">
        <f>第一学期文字!C166</f>
        <v/>
      </c>
      <c r="D166">
        <f t="shared" si="2"/>
        <v>0</v>
      </c>
      <c r="E166">
        <f>自行车!C166</f>
        <v>0</v>
      </c>
      <c r="F166">
        <f>未名湖!C166</f>
        <v>0</v>
      </c>
      <c r="G166">
        <f>大钊阅览室!C166</f>
        <v>0</v>
      </c>
      <c r="H166">
        <f>动物园!C166</f>
        <v>0</v>
      </c>
      <c r="K166">
        <v>0</v>
      </c>
      <c r="L166">
        <v>0</v>
      </c>
      <c r="M166">
        <f>运动会!C166</f>
        <v>0</v>
      </c>
      <c r="N166">
        <f>咖啡厅!C166</f>
        <v>0</v>
      </c>
      <c r="P166" s="17">
        <f>党员先锋服务队!C166</f>
        <v>0</v>
      </c>
      <c r="Q166" s="17"/>
      <c r="R166">
        <f>新年晚会!C166</f>
        <v>0</v>
      </c>
      <c r="S166">
        <f>健身房!C166</f>
        <v>0</v>
      </c>
      <c r="T166">
        <f>书房!C166</f>
        <v>0</v>
      </c>
    </row>
    <row r="167" spans="1:20">
      <c r="A167" s="8" t="s">
        <v>176</v>
      </c>
      <c r="B167" s="8">
        <v>2200067728</v>
      </c>
      <c r="C167" s="9" t="str">
        <f>第一学期文字!C167</f>
        <v>参加元行力行自行车小分队5学时；参加35楼门厅管理志愿服务3.5学时；</v>
      </c>
      <c r="D167">
        <f t="shared" si="2"/>
        <v>8.5</v>
      </c>
      <c r="E167">
        <f>自行车!C167</f>
        <v>5</v>
      </c>
      <c r="F167">
        <f>未名湖!C167</f>
        <v>0</v>
      </c>
      <c r="G167">
        <f>大钊阅览室!C167</f>
        <v>0</v>
      </c>
      <c r="H167">
        <f>动物园!C167</f>
        <v>0</v>
      </c>
      <c r="J167">
        <v>3.5</v>
      </c>
      <c r="K167">
        <v>0</v>
      </c>
      <c r="L167">
        <v>0</v>
      </c>
      <c r="M167">
        <f>运动会!C167</f>
        <v>0</v>
      </c>
      <c r="N167">
        <f>咖啡厅!C167</f>
        <v>0</v>
      </c>
      <c r="P167" s="17">
        <f>党员先锋服务队!C167</f>
        <v>0</v>
      </c>
      <c r="Q167" s="17"/>
      <c r="R167">
        <f>新年晚会!C167</f>
        <v>0</v>
      </c>
      <c r="S167">
        <f>健身房!C167</f>
        <v>0</v>
      </c>
      <c r="T167">
        <f>书房!C167</f>
        <v>0</v>
      </c>
    </row>
    <row r="168" spans="1:20">
      <c r="A168" s="8" t="s">
        <v>177</v>
      </c>
      <c r="B168" s="8">
        <v>2200067726</v>
      </c>
      <c r="C168" s="9" t="str">
        <f>第一学期文字!C168</f>
        <v>参加元行力行自行车小分队4学时；</v>
      </c>
      <c r="D168">
        <f t="shared" si="2"/>
        <v>4</v>
      </c>
      <c r="E168">
        <f>自行车!C168</f>
        <v>4</v>
      </c>
      <c r="F168">
        <f>未名湖!C168</f>
        <v>0</v>
      </c>
      <c r="G168">
        <f>大钊阅览室!C168</f>
        <v>0</v>
      </c>
      <c r="H168">
        <f>动物园!C168</f>
        <v>0</v>
      </c>
      <c r="K168">
        <v>0</v>
      </c>
      <c r="L168">
        <v>0</v>
      </c>
      <c r="M168">
        <f>运动会!C168</f>
        <v>0</v>
      </c>
      <c r="N168">
        <f>咖啡厅!C168</f>
        <v>0</v>
      </c>
      <c r="P168" s="17">
        <f>党员先锋服务队!C168</f>
        <v>0</v>
      </c>
      <c r="Q168" s="17"/>
      <c r="R168">
        <f>新年晚会!C168</f>
        <v>0</v>
      </c>
      <c r="S168">
        <f>健身房!C168</f>
        <v>0</v>
      </c>
      <c r="T168">
        <f>书房!C168</f>
        <v>0</v>
      </c>
    </row>
    <row r="169" spans="1:20">
      <c r="A169" s="8" t="s">
        <v>178</v>
      </c>
      <c r="B169" s="8">
        <v>2200067731</v>
      </c>
      <c r="C169" s="9" t="str">
        <f>第一学期文字!C169</f>
        <v>参加元行力行自行车小分队8.5学时；</v>
      </c>
      <c r="D169">
        <f t="shared" si="2"/>
        <v>8.5</v>
      </c>
      <c r="E169">
        <f>自行车!C169</f>
        <v>8.5</v>
      </c>
      <c r="F169">
        <f>未名湖!C169</f>
        <v>0</v>
      </c>
      <c r="G169">
        <f>大钊阅览室!C169</f>
        <v>0</v>
      </c>
      <c r="H169">
        <f>动物园!C169</f>
        <v>0</v>
      </c>
      <c r="K169">
        <v>0</v>
      </c>
      <c r="L169">
        <v>0</v>
      </c>
      <c r="M169">
        <f>运动会!C169</f>
        <v>0</v>
      </c>
      <c r="N169">
        <f>咖啡厅!C169</f>
        <v>0</v>
      </c>
      <c r="P169" s="17">
        <f>党员先锋服务队!C169</f>
        <v>0</v>
      </c>
      <c r="Q169" s="17"/>
      <c r="R169">
        <f>新年晚会!C169</f>
        <v>0</v>
      </c>
      <c r="S169">
        <f>健身房!C169</f>
        <v>0</v>
      </c>
      <c r="T169">
        <f>书房!C169</f>
        <v>0</v>
      </c>
    </row>
    <row r="170" spans="1:20">
      <c r="A170" s="8" t="s">
        <v>179</v>
      </c>
      <c r="B170" s="8">
        <v>2200067732</v>
      </c>
      <c r="C170" s="9" t="str">
        <f>第一学期文字!C170</f>
        <v>参加元行力行自行车小分队0.5学时；参加元行力行未名湖志愿服务3学时；参加35楼门厅管理志愿服务0.5学时；参加地下健身房志愿服务活动3学时；</v>
      </c>
      <c r="D170">
        <f t="shared" si="2"/>
        <v>7</v>
      </c>
      <c r="E170">
        <f>自行车!C170</f>
        <v>0.5</v>
      </c>
      <c r="F170">
        <f>未名湖!C170</f>
        <v>3</v>
      </c>
      <c r="G170">
        <f>大钊阅览室!C170</f>
        <v>0</v>
      </c>
      <c r="H170">
        <f>动物园!C170</f>
        <v>0</v>
      </c>
      <c r="J170">
        <v>0.5</v>
      </c>
      <c r="K170">
        <v>0</v>
      </c>
      <c r="L170">
        <v>0</v>
      </c>
      <c r="M170">
        <f>运动会!C170</f>
        <v>0</v>
      </c>
      <c r="N170">
        <f>咖啡厅!C170</f>
        <v>0</v>
      </c>
      <c r="P170" s="17">
        <f>党员先锋服务队!C170</f>
        <v>0</v>
      </c>
      <c r="Q170" s="17"/>
      <c r="R170">
        <f>新年晚会!C170</f>
        <v>0</v>
      </c>
      <c r="S170">
        <f>健身房!C170</f>
        <v>3</v>
      </c>
      <c r="T170">
        <f>书房!C170</f>
        <v>0</v>
      </c>
    </row>
    <row r="171" spans="1:20">
      <c r="A171" s="8" t="s">
        <v>180</v>
      </c>
      <c r="B171" s="8">
        <v>2200067727</v>
      </c>
      <c r="C171" s="9" t="str">
        <f>第一学期文字!C171</f>
        <v>参加元行力行自行车小分队5学时；</v>
      </c>
      <c r="D171">
        <f t="shared" si="2"/>
        <v>5</v>
      </c>
      <c r="E171">
        <f>自行车!C171</f>
        <v>5</v>
      </c>
      <c r="F171">
        <f>未名湖!C171</f>
        <v>0</v>
      </c>
      <c r="G171">
        <f>大钊阅览室!C171</f>
        <v>0</v>
      </c>
      <c r="H171">
        <f>动物园!C171</f>
        <v>0</v>
      </c>
      <c r="K171">
        <v>0</v>
      </c>
      <c r="L171">
        <v>0</v>
      </c>
      <c r="M171">
        <f>运动会!C171</f>
        <v>0</v>
      </c>
      <c r="N171">
        <f>咖啡厅!C171</f>
        <v>0</v>
      </c>
      <c r="P171" s="17">
        <f>党员先锋服务队!C171</f>
        <v>0</v>
      </c>
      <c r="Q171" s="17"/>
      <c r="R171">
        <f>新年晚会!C171</f>
        <v>0</v>
      </c>
      <c r="S171">
        <f>健身房!C171</f>
        <v>0</v>
      </c>
      <c r="T171">
        <f>书房!C171</f>
        <v>0</v>
      </c>
    </row>
    <row r="172" spans="1:20">
      <c r="A172" s="8" t="s">
        <v>181</v>
      </c>
      <c r="B172" s="8">
        <v>2200067729</v>
      </c>
      <c r="C172" s="9" t="str">
        <f>第一学期文字!C172</f>
        <v>参加元行力行自行车小分队2.5学时；</v>
      </c>
      <c r="D172">
        <f t="shared" si="2"/>
        <v>2.5</v>
      </c>
      <c r="E172">
        <f>自行车!C172</f>
        <v>2.5</v>
      </c>
      <c r="F172">
        <f>未名湖!C172</f>
        <v>0</v>
      </c>
      <c r="G172">
        <f>大钊阅览室!C172</f>
        <v>0</v>
      </c>
      <c r="H172">
        <f>动物园!C172</f>
        <v>0</v>
      </c>
      <c r="K172">
        <v>0</v>
      </c>
      <c r="L172">
        <v>0</v>
      </c>
      <c r="M172">
        <f>运动会!C172</f>
        <v>0</v>
      </c>
      <c r="N172">
        <f>咖啡厅!C172</f>
        <v>0</v>
      </c>
      <c r="P172" s="17">
        <f>党员先锋服务队!C172</f>
        <v>0</v>
      </c>
      <c r="Q172" s="17"/>
      <c r="R172">
        <f>新年晚会!C172</f>
        <v>0</v>
      </c>
      <c r="S172">
        <f>健身房!C172</f>
        <v>0</v>
      </c>
      <c r="T172">
        <f>书房!C172</f>
        <v>0</v>
      </c>
    </row>
    <row r="173" spans="1:20">
      <c r="A173" s="8" t="s">
        <v>182</v>
      </c>
      <c r="B173" s="8">
        <v>2200017850</v>
      </c>
      <c r="C173" s="9" t="str">
        <f>第一学期文字!C173</f>
        <v>参加元行力行自行车小分队3.5学时；</v>
      </c>
      <c r="D173">
        <f t="shared" si="2"/>
        <v>3.5</v>
      </c>
      <c r="E173">
        <f>自行车!C173</f>
        <v>3.5</v>
      </c>
      <c r="F173">
        <f>未名湖!C173</f>
        <v>0</v>
      </c>
      <c r="G173">
        <f>大钊阅览室!C173</f>
        <v>0</v>
      </c>
      <c r="H173">
        <f>动物园!C173</f>
        <v>0</v>
      </c>
      <c r="K173">
        <v>0</v>
      </c>
      <c r="L173">
        <v>0</v>
      </c>
      <c r="M173">
        <f>运动会!C173</f>
        <v>0</v>
      </c>
      <c r="N173">
        <f>咖啡厅!C173</f>
        <v>0</v>
      </c>
      <c r="P173" s="17">
        <f>党员先锋服务队!C173</f>
        <v>0</v>
      </c>
      <c r="Q173" s="17"/>
      <c r="R173">
        <f>新年晚会!C173</f>
        <v>0</v>
      </c>
      <c r="S173">
        <f>健身房!C173</f>
        <v>0</v>
      </c>
      <c r="T173">
        <f>书房!C173</f>
        <v>0</v>
      </c>
    </row>
    <row r="174" spans="1:20">
      <c r="A174" s="8" t="s">
        <v>183</v>
      </c>
      <c r="B174" s="8">
        <v>2200067724</v>
      </c>
      <c r="C174" s="9" t="str">
        <f>第一学期文字!C174</f>
        <v>参加元行力行自行车小分队4学时；</v>
      </c>
      <c r="D174">
        <f t="shared" si="2"/>
        <v>4</v>
      </c>
      <c r="E174">
        <f>自行车!C174</f>
        <v>4</v>
      </c>
      <c r="F174">
        <f>未名湖!C174</f>
        <v>0</v>
      </c>
      <c r="G174">
        <f>大钊阅览室!C174</f>
        <v>0</v>
      </c>
      <c r="H174">
        <f>动物园!C174</f>
        <v>0</v>
      </c>
      <c r="K174">
        <v>0</v>
      </c>
      <c r="L174">
        <v>0</v>
      </c>
      <c r="M174">
        <f>运动会!C174</f>
        <v>0</v>
      </c>
      <c r="N174">
        <f>咖啡厅!C174</f>
        <v>0</v>
      </c>
      <c r="P174" s="17">
        <f>党员先锋服务队!C174</f>
        <v>0</v>
      </c>
      <c r="Q174" s="17"/>
      <c r="R174">
        <f>新年晚会!C174</f>
        <v>0</v>
      </c>
      <c r="S174">
        <f>健身房!C174</f>
        <v>0</v>
      </c>
      <c r="T174">
        <f>书房!C174</f>
        <v>0</v>
      </c>
    </row>
    <row r="175" spans="1:20">
      <c r="A175" s="8" t="s">
        <v>184</v>
      </c>
      <c r="B175" s="8">
        <v>2200067733</v>
      </c>
      <c r="C175" s="9" t="str">
        <f>第一学期文字!C175</f>
        <v>参加元行力行自行车小分队3学时；参加35楼门厅管理志愿服务1.5学时；</v>
      </c>
      <c r="D175">
        <f t="shared" si="2"/>
        <v>4.5</v>
      </c>
      <c r="E175">
        <f>自行车!C175</f>
        <v>3</v>
      </c>
      <c r="F175">
        <f>未名湖!C175</f>
        <v>0</v>
      </c>
      <c r="G175">
        <f>大钊阅览室!C175</f>
        <v>0</v>
      </c>
      <c r="H175">
        <f>动物园!C175</f>
        <v>0</v>
      </c>
      <c r="J175">
        <v>1.5</v>
      </c>
      <c r="K175">
        <v>0</v>
      </c>
      <c r="L175">
        <v>0</v>
      </c>
      <c r="M175">
        <f>运动会!C175</f>
        <v>0</v>
      </c>
      <c r="N175">
        <f>咖啡厅!C175</f>
        <v>0</v>
      </c>
      <c r="P175" s="17">
        <f>党员先锋服务队!C175</f>
        <v>0</v>
      </c>
      <c r="Q175" s="17"/>
      <c r="R175">
        <f>新年晚会!C175</f>
        <v>0</v>
      </c>
      <c r="S175">
        <f>健身房!C175</f>
        <v>0</v>
      </c>
      <c r="T175">
        <f>书房!C175</f>
        <v>0</v>
      </c>
    </row>
    <row r="176" spans="1:20">
      <c r="A176" s="8" t="s">
        <v>185</v>
      </c>
      <c r="B176" s="8">
        <v>2200067722</v>
      </c>
      <c r="C176" s="9" t="str">
        <f>第一学期文字!C176</f>
        <v>参加元行力行自行车小分队7学时；</v>
      </c>
      <c r="D176">
        <f t="shared" si="2"/>
        <v>7</v>
      </c>
      <c r="E176">
        <f>自行车!C176</f>
        <v>7</v>
      </c>
      <c r="F176">
        <f>未名湖!C176</f>
        <v>0</v>
      </c>
      <c r="G176">
        <f>大钊阅览室!C176</f>
        <v>0</v>
      </c>
      <c r="H176">
        <f>动物园!C176</f>
        <v>0</v>
      </c>
      <c r="K176">
        <v>0</v>
      </c>
      <c r="L176">
        <v>0</v>
      </c>
      <c r="M176">
        <f>运动会!C176</f>
        <v>0</v>
      </c>
      <c r="N176">
        <f>咖啡厅!C176</f>
        <v>0</v>
      </c>
      <c r="P176" s="17">
        <f>党员先锋服务队!C176</f>
        <v>0</v>
      </c>
      <c r="Q176" s="17"/>
      <c r="R176">
        <f>新年晚会!C176</f>
        <v>0</v>
      </c>
      <c r="S176">
        <f>健身房!C176</f>
        <v>0</v>
      </c>
      <c r="T176">
        <f>书房!C176</f>
        <v>0</v>
      </c>
    </row>
    <row r="177" spans="1:20">
      <c r="A177" s="8" t="s">
        <v>186</v>
      </c>
      <c r="B177" s="8">
        <v>2300017736</v>
      </c>
      <c r="C177" s="9" t="str">
        <f>第一学期文字!C177</f>
        <v>参加元行力行未名湖志愿服务1.5学时；参加35楼门厅管理志愿服务1学时；参加党员先锋服务队6学时；参加新年晚会志愿活动3学时；</v>
      </c>
      <c r="D177">
        <f t="shared" si="2"/>
        <v>11.5</v>
      </c>
      <c r="E177">
        <f>自行车!C177</f>
        <v>0</v>
      </c>
      <c r="F177">
        <f>未名湖!C177</f>
        <v>1.5</v>
      </c>
      <c r="G177">
        <f>大钊阅览室!C177</f>
        <v>0</v>
      </c>
      <c r="H177">
        <f>动物园!C177</f>
        <v>0</v>
      </c>
      <c r="J177">
        <v>1</v>
      </c>
      <c r="K177">
        <v>0</v>
      </c>
      <c r="L177">
        <v>0</v>
      </c>
      <c r="M177">
        <f>运动会!C177</f>
        <v>0</v>
      </c>
      <c r="N177">
        <f>咖啡厅!C177</f>
        <v>0</v>
      </c>
      <c r="P177" s="17">
        <f>党员先锋服务队!C177</f>
        <v>6</v>
      </c>
      <c r="Q177" s="17"/>
      <c r="R177">
        <f>新年晚会!C177</f>
        <v>3</v>
      </c>
      <c r="S177">
        <f>健身房!C177</f>
        <v>0</v>
      </c>
      <c r="T177">
        <f>书房!C177</f>
        <v>0</v>
      </c>
    </row>
    <row r="178" spans="1:20">
      <c r="A178" s="8" t="s">
        <v>187</v>
      </c>
      <c r="B178" s="8">
        <v>2300017783</v>
      </c>
      <c r="C178" s="9" t="str">
        <f>第一学期文字!C178</f>
        <v/>
      </c>
      <c r="D178">
        <f t="shared" si="2"/>
        <v>0</v>
      </c>
      <c r="E178">
        <f>自行车!C178</f>
        <v>0</v>
      </c>
      <c r="F178">
        <f>未名湖!C178</f>
        <v>0</v>
      </c>
      <c r="G178">
        <f>大钊阅览室!C178</f>
        <v>0</v>
      </c>
      <c r="H178">
        <f>动物园!C178</f>
        <v>0</v>
      </c>
      <c r="K178">
        <v>0</v>
      </c>
      <c r="L178">
        <v>0</v>
      </c>
      <c r="M178">
        <f>运动会!C178</f>
        <v>0</v>
      </c>
      <c r="N178">
        <f>咖啡厅!C178</f>
        <v>0</v>
      </c>
      <c r="P178" s="17">
        <f>党员先锋服务队!C178</f>
        <v>0</v>
      </c>
      <c r="Q178" s="17"/>
      <c r="R178">
        <f>新年晚会!C178</f>
        <v>0</v>
      </c>
      <c r="S178">
        <f>健身房!C178</f>
        <v>0</v>
      </c>
      <c r="T178">
        <f>书房!C178</f>
        <v>0</v>
      </c>
    </row>
    <row r="179" spans="1:20">
      <c r="A179" s="8" t="s">
        <v>188</v>
      </c>
      <c r="B179" s="8">
        <v>2300017738</v>
      </c>
      <c r="C179" s="9" t="str">
        <f>第一学期文字!C179</f>
        <v>参加元行力行自行车小分队2学时；</v>
      </c>
      <c r="D179">
        <f t="shared" si="2"/>
        <v>2</v>
      </c>
      <c r="E179">
        <f>自行车!C179</f>
        <v>2</v>
      </c>
      <c r="F179">
        <f>未名湖!C179</f>
        <v>0</v>
      </c>
      <c r="G179">
        <f>大钊阅览室!C179</f>
        <v>0</v>
      </c>
      <c r="H179">
        <f>动物园!C179</f>
        <v>0</v>
      </c>
      <c r="K179">
        <v>0</v>
      </c>
      <c r="L179">
        <v>0</v>
      </c>
      <c r="M179">
        <f>运动会!C179</f>
        <v>0</v>
      </c>
      <c r="N179">
        <f>咖啡厅!C179</f>
        <v>0</v>
      </c>
      <c r="P179" s="17">
        <f>党员先锋服务队!C179</f>
        <v>0</v>
      </c>
      <c r="Q179" s="17"/>
      <c r="R179">
        <f>新年晚会!C179</f>
        <v>0</v>
      </c>
      <c r="S179">
        <f>健身房!C179</f>
        <v>0</v>
      </c>
      <c r="T179">
        <f>书房!C179</f>
        <v>0</v>
      </c>
    </row>
    <row r="180" spans="1:20">
      <c r="A180" s="8" t="s">
        <v>189</v>
      </c>
      <c r="B180" s="8">
        <v>2300017784</v>
      </c>
      <c r="C180" s="9" t="str">
        <f>第一学期文字!C180</f>
        <v>参加北京动物园志愿服务4学时；</v>
      </c>
      <c r="D180">
        <f t="shared" si="2"/>
        <v>4</v>
      </c>
      <c r="E180">
        <f>自行车!C180</f>
        <v>0</v>
      </c>
      <c r="F180">
        <f>未名湖!C180</f>
        <v>0</v>
      </c>
      <c r="G180">
        <f>大钊阅览室!C180</f>
        <v>0</v>
      </c>
      <c r="H180">
        <f>动物园!C180</f>
        <v>4</v>
      </c>
      <c r="K180">
        <v>0</v>
      </c>
      <c r="L180">
        <v>0</v>
      </c>
      <c r="M180">
        <f>运动会!C180</f>
        <v>0</v>
      </c>
      <c r="N180">
        <f>咖啡厅!C180</f>
        <v>0</v>
      </c>
      <c r="P180" s="17">
        <f>党员先锋服务队!C180</f>
        <v>0</v>
      </c>
      <c r="Q180" s="17"/>
      <c r="R180">
        <f>新年晚会!C180</f>
        <v>0</v>
      </c>
      <c r="S180">
        <f>健身房!C180</f>
        <v>0</v>
      </c>
      <c r="T180">
        <f>书房!C180</f>
        <v>0</v>
      </c>
    </row>
    <row r="181" spans="1:20">
      <c r="A181" s="8" t="s">
        <v>190</v>
      </c>
      <c r="B181" s="8">
        <v>2300017705</v>
      </c>
      <c r="C181" s="9" t="str">
        <f>第一学期文字!C181</f>
        <v>参加元行力行自行车小分队2学时；参加元行力行未名湖志愿服务4.5学时；参加运动会志愿服务2学时；</v>
      </c>
      <c r="D181">
        <f t="shared" si="2"/>
        <v>8.5</v>
      </c>
      <c r="E181">
        <f>自行车!C181</f>
        <v>2</v>
      </c>
      <c r="F181">
        <f>未名湖!C181</f>
        <v>4.5</v>
      </c>
      <c r="G181">
        <f>大钊阅览室!C181</f>
        <v>0</v>
      </c>
      <c r="H181">
        <f>动物园!C181</f>
        <v>0</v>
      </c>
      <c r="K181">
        <v>0</v>
      </c>
      <c r="L181">
        <v>0</v>
      </c>
      <c r="M181">
        <f>运动会!C181</f>
        <v>2</v>
      </c>
      <c r="N181">
        <f>咖啡厅!C181</f>
        <v>0</v>
      </c>
      <c r="P181" s="17">
        <f>党员先锋服务队!C181</f>
        <v>0</v>
      </c>
      <c r="Q181" s="17"/>
      <c r="R181">
        <f>新年晚会!C181</f>
        <v>0</v>
      </c>
      <c r="S181">
        <f>健身房!C181</f>
        <v>0</v>
      </c>
      <c r="T181">
        <f>书房!C181</f>
        <v>0</v>
      </c>
    </row>
    <row r="182" spans="1:20">
      <c r="A182" s="8" t="s">
        <v>191</v>
      </c>
      <c r="B182" s="8">
        <v>2300017846</v>
      </c>
      <c r="C182" s="9" t="str">
        <f>第一学期文字!C182</f>
        <v>参加北京动物园志愿服务4学时；</v>
      </c>
      <c r="D182">
        <f t="shared" si="2"/>
        <v>4</v>
      </c>
      <c r="E182">
        <f>自行车!C182</f>
        <v>0</v>
      </c>
      <c r="F182">
        <f>未名湖!C182</f>
        <v>0</v>
      </c>
      <c r="G182">
        <f>大钊阅览室!C182</f>
        <v>0</v>
      </c>
      <c r="H182">
        <f>动物园!C182</f>
        <v>4</v>
      </c>
      <c r="K182">
        <v>0</v>
      </c>
      <c r="L182">
        <v>0</v>
      </c>
      <c r="M182">
        <f>运动会!C182</f>
        <v>0</v>
      </c>
      <c r="N182">
        <f>咖啡厅!C182</f>
        <v>0</v>
      </c>
      <c r="P182" s="17">
        <f>党员先锋服务队!C182</f>
        <v>0</v>
      </c>
      <c r="Q182" s="17"/>
      <c r="R182">
        <f>新年晚会!C182</f>
        <v>0</v>
      </c>
      <c r="S182">
        <f>健身房!C182</f>
        <v>0</v>
      </c>
      <c r="T182">
        <f>书房!C182</f>
        <v>0</v>
      </c>
    </row>
    <row r="183" spans="1:20">
      <c r="A183" s="8" t="s">
        <v>192</v>
      </c>
      <c r="B183" s="8">
        <v>2300017415</v>
      </c>
      <c r="C183" s="9" t="str">
        <f>第一学期文字!C183</f>
        <v/>
      </c>
      <c r="D183">
        <f t="shared" si="2"/>
        <v>0</v>
      </c>
      <c r="E183">
        <f>自行车!C183</f>
        <v>0</v>
      </c>
      <c r="F183">
        <f>未名湖!C183</f>
        <v>0</v>
      </c>
      <c r="G183">
        <f>大钊阅览室!C183</f>
        <v>0</v>
      </c>
      <c r="H183">
        <f>动物园!C183</f>
        <v>0</v>
      </c>
      <c r="K183">
        <v>0</v>
      </c>
      <c r="L183">
        <v>0</v>
      </c>
      <c r="M183">
        <f>运动会!C183</f>
        <v>0</v>
      </c>
      <c r="N183">
        <f>咖啡厅!C183</f>
        <v>0</v>
      </c>
      <c r="P183" s="17">
        <f>党员先锋服务队!C183</f>
        <v>0</v>
      </c>
      <c r="Q183" s="17"/>
      <c r="R183">
        <f>新年晚会!C183</f>
        <v>0</v>
      </c>
      <c r="S183">
        <f>健身房!C183</f>
        <v>0</v>
      </c>
      <c r="T183">
        <f>书房!C183</f>
        <v>0</v>
      </c>
    </row>
    <row r="184" spans="1:20">
      <c r="A184" s="8" t="s">
        <v>193</v>
      </c>
      <c r="B184" s="8">
        <v>2300017785</v>
      </c>
      <c r="C184" s="9" t="str">
        <f>第一学期文字!C184</f>
        <v>参加北京动物园志愿服务4学时；</v>
      </c>
      <c r="D184">
        <f t="shared" si="2"/>
        <v>4</v>
      </c>
      <c r="E184">
        <f>自行车!C184</f>
        <v>0</v>
      </c>
      <c r="F184">
        <f>未名湖!C184</f>
        <v>0</v>
      </c>
      <c r="G184">
        <f>大钊阅览室!C184</f>
        <v>0</v>
      </c>
      <c r="H184">
        <f>动物园!C184</f>
        <v>4</v>
      </c>
      <c r="K184">
        <v>0</v>
      </c>
      <c r="L184">
        <v>0</v>
      </c>
      <c r="M184">
        <f>运动会!C184</f>
        <v>0</v>
      </c>
      <c r="N184">
        <f>咖啡厅!C184</f>
        <v>0</v>
      </c>
      <c r="P184" s="17">
        <f>党员先锋服务队!C184</f>
        <v>0</v>
      </c>
      <c r="Q184" s="17"/>
      <c r="R184">
        <f>新年晚会!C184</f>
        <v>0</v>
      </c>
      <c r="S184">
        <f>健身房!C184</f>
        <v>0</v>
      </c>
      <c r="T184">
        <f>书房!C184</f>
        <v>0</v>
      </c>
    </row>
    <row r="185" spans="1:20">
      <c r="A185" s="8" t="s">
        <v>194</v>
      </c>
      <c r="B185" s="8">
        <v>2300017831</v>
      </c>
      <c r="C185" s="9" t="str">
        <f>第一学期文字!C185</f>
        <v>参加北京动物园志愿服务4学时；参加35楼门厅管理志愿服务0.5学时；</v>
      </c>
      <c r="D185">
        <f t="shared" si="2"/>
        <v>4.5</v>
      </c>
      <c r="E185">
        <f>自行车!C185</f>
        <v>0</v>
      </c>
      <c r="F185">
        <f>未名湖!C185</f>
        <v>0</v>
      </c>
      <c r="G185">
        <f>大钊阅览室!C185</f>
        <v>0</v>
      </c>
      <c r="H185">
        <f>动物园!C185</f>
        <v>4</v>
      </c>
      <c r="J185">
        <v>0.5</v>
      </c>
      <c r="K185">
        <v>0</v>
      </c>
      <c r="L185">
        <v>0</v>
      </c>
      <c r="M185">
        <f>运动会!C185</f>
        <v>0</v>
      </c>
      <c r="N185">
        <f>咖啡厅!C185</f>
        <v>0</v>
      </c>
      <c r="P185" s="17">
        <f>党员先锋服务队!C185</f>
        <v>0</v>
      </c>
      <c r="Q185" s="17"/>
      <c r="R185">
        <f>新年晚会!C185</f>
        <v>0</v>
      </c>
      <c r="S185">
        <f>健身房!C185</f>
        <v>0</v>
      </c>
      <c r="T185">
        <f>书房!C185</f>
        <v>0</v>
      </c>
    </row>
    <row r="186" spans="1:20">
      <c r="A186" s="8" t="s">
        <v>195</v>
      </c>
      <c r="B186" s="8">
        <v>2200067725</v>
      </c>
      <c r="C186" s="9" t="str">
        <f>第一学期文字!C186</f>
        <v>参加35楼门厅管理志愿服务4.5学时；参加元培书房志愿服务活动16学时；</v>
      </c>
      <c r="D186">
        <f t="shared" si="2"/>
        <v>20.5</v>
      </c>
      <c r="E186">
        <f>自行车!C186</f>
        <v>0</v>
      </c>
      <c r="F186">
        <f>未名湖!C186</f>
        <v>0</v>
      </c>
      <c r="G186">
        <f>大钊阅览室!C186</f>
        <v>0</v>
      </c>
      <c r="H186">
        <f>动物园!C186</f>
        <v>0</v>
      </c>
      <c r="J186">
        <v>4.5</v>
      </c>
      <c r="K186">
        <v>0</v>
      </c>
      <c r="L186">
        <v>0</v>
      </c>
      <c r="M186">
        <f>运动会!C186</f>
        <v>0</v>
      </c>
      <c r="N186">
        <f>咖啡厅!C186</f>
        <v>0</v>
      </c>
      <c r="P186" s="17">
        <f>党员先锋服务队!C186</f>
        <v>0</v>
      </c>
      <c r="Q186" s="17"/>
      <c r="R186">
        <f>新年晚会!C186</f>
        <v>0</v>
      </c>
      <c r="S186">
        <f>健身房!C186</f>
        <v>0</v>
      </c>
      <c r="T186">
        <f>书房!C186</f>
        <v>16</v>
      </c>
    </row>
    <row r="187" spans="1:20">
      <c r="A187" s="8" t="s">
        <v>196</v>
      </c>
      <c r="B187" s="8">
        <v>2300017839</v>
      </c>
      <c r="C187" s="9" t="str">
        <f>第一学期文字!C187</f>
        <v>参加北京动物园志愿服务4学时；参加党员先锋服务队4学时；</v>
      </c>
      <c r="D187">
        <f t="shared" si="2"/>
        <v>8</v>
      </c>
      <c r="E187">
        <f>自行车!C187</f>
        <v>0</v>
      </c>
      <c r="F187">
        <f>未名湖!C187</f>
        <v>0</v>
      </c>
      <c r="G187">
        <f>大钊阅览室!C187</f>
        <v>0</v>
      </c>
      <c r="H187">
        <f>动物园!C187</f>
        <v>4</v>
      </c>
      <c r="K187">
        <v>0</v>
      </c>
      <c r="L187">
        <v>0</v>
      </c>
      <c r="M187">
        <f>运动会!C187</f>
        <v>0</v>
      </c>
      <c r="N187">
        <f>咖啡厅!C187</f>
        <v>0</v>
      </c>
      <c r="P187" s="17">
        <f>党员先锋服务队!C187</f>
        <v>4</v>
      </c>
      <c r="Q187" s="17"/>
      <c r="R187">
        <f>新年晚会!C187</f>
        <v>0</v>
      </c>
      <c r="S187">
        <f>健身房!C187</f>
        <v>0</v>
      </c>
      <c r="T187">
        <f>书房!C187</f>
        <v>0</v>
      </c>
    </row>
    <row r="188" spans="1:20">
      <c r="A188" s="8" t="s">
        <v>197</v>
      </c>
      <c r="B188" s="8">
        <v>2200017771</v>
      </c>
      <c r="C188" s="9" t="str">
        <f>第一学期文字!C188</f>
        <v>参加元气咖啡厅志愿服务25学时；</v>
      </c>
      <c r="D188">
        <f t="shared" si="2"/>
        <v>25</v>
      </c>
      <c r="E188">
        <f>自行车!C188</f>
        <v>0</v>
      </c>
      <c r="F188">
        <f>未名湖!C188</f>
        <v>0</v>
      </c>
      <c r="G188">
        <f>大钊阅览室!C188</f>
        <v>0</v>
      </c>
      <c r="H188">
        <f>动物园!C188</f>
        <v>0</v>
      </c>
      <c r="K188">
        <v>0</v>
      </c>
      <c r="L188">
        <v>0</v>
      </c>
      <c r="M188">
        <f>运动会!C188</f>
        <v>0</v>
      </c>
      <c r="N188">
        <f>咖啡厅!C188</f>
        <v>25</v>
      </c>
      <c r="P188" s="17">
        <f>党员先锋服务队!C188</f>
        <v>0</v>
      </c>
      <c r="Q188" s="17"/>
      <c r="R188">
        <f>新年晚会!C188</f>
        <v>0</v>
      </c>
      <c r="S188">
        <f>健身房!C188</f>
        <v>0</v>
      </c>
      <c r="T188">
        <f>书房!C188</f>
        <v>0</v>
      </c>
    </row>
    <row r="189" spans="1:20">
      <c r="A189" s="8" t="s">
        <v>198</v>
      </c>
      <c r="B189" s="8">
        <v>2300067732</v>
      </c>
      <c r="C189" s="9" t="str">
        <f>第一学期文字!C189</f>
        <v>参加元行力行自行车小分队0.5学时；参加元行力行未名湖志愿服务1.5学时；参加35楼门厅管理志愿服务0.5学时；</v>
      </c>
      <c r="D189">
        <f t="shared" si="2"/>
        <v>2.5</v>
      </c>
      <c r="E189">
        <f>自行车!C189</f>
        <v>0.5</v>
      </c>
      <c r="F189">
        <f>未名湖!C189</f>
        <v>1.5</v>
      </c>
      <c r="G189">
        <f>大钊阅览室!C189</f>
        <v>0</v>
      </c>
      <c r="H189">
        <f>动物园!C189</f>
        <v>0</v>
      </c>
      <c r="J189">
        <v>0.5</v>
      </c>
      <c r="K189">
        <v>0</v>
      </c>
      <c r="L189">
        <v>0</v>
      </c>
      <c r="M189">
        <f>运动会!C189</f>
        <v>0</v>
      </c>
      <c r="N189">
        <f>咖啡厅!C189</f>
        <v>0</v>
      </c>
      <c r="P189" s="17">
        <f>党员先锋服务队!C189</f>
        <v>0</v>
      </c>
      <c r="Q189" s="17"/>
      <c r="R189">
        <f>新年晚会!C189</f>
        <v>0</v>
      </c>
      <c r="S189">
        <f>健身房!C189</f>
        <v>0</v>
      </c>
      <c r="T189">
        <f>书房!C189</f>
        <v>0</v>
      </c>
    </row>
    <row r="190" spans="1:20">
      <c r="A190" s="8" t="s">
        <v>199</v>
      </c>
      <c r="B190" s="8">
        <v>2300017462</v>
      </c>
      <c r="C190" s="9" t="str">
        <f>第一学期文字!C190</f>
        <v>参加元行力行自行车小分队0.5学时；参加党员先锋服务队2学时；</v>
      </c>
      <c r="D190">
        <f t="shared" si="2"/>
        <v>2.5</v>
      </c>
      <c r="E190">
        <f>自行车!C190</f>
        <v>0.5</v>
      </c>
      <c r="F190">
        <f>未名湖!C190</f>
        <v>0</v>
      </c>
      <c r="G190">
        <f>大钊阅览室!C190</f>
        <v>0</v>
      </c>
      <c r="H190">
        <f>动物园!C190</f>
        <v>0</v>
      </c>
      <c r="K190">
        <v>0</v>
      </c>
      <c r="L190">
        <v>0</v>
      </c>
      <c r="M190">
        <f>运动会!C190</f>
        <v>0</v>
      </c>
      <c r="N190">
        <f>咖啡厅!C190</f>
        <v>0</v>
      </c>
      <c r="P190" s="17">
        <f>党员先锋服务队!C190</f>
        <v>2</v>
      </c>
      <c r="Q190" s="17"/>
      <c r="R190">
        <f>新年晚会!C190</f>
        <v>0</v>
      </c>
      <c r="S190">
        <f>健身房!C190</f>
        <v>0</v>
      </c>
      <c r="T190">
        <f>书房!C190</f>
        <v>0</v>
      </c>
    </row>
    <row r="191" spans="1:20">
      <c r="A191" s="8" t="s">
        <v>200</v>
      </c>
      <c r="B191" s="8">
        <v>2200017486</v>
      </c>
      <c r="C191" s="9" t="str">
        <f>第一学期文字!C191</f>
        <v>参加元培书房志愿服务活动27学时；</v>
      </c>
      <c r="D191">
        <f t="shared" si="2"/>
        <v>27</v>
      </c>
      <c r="E191">
        <f>自行车!C191</f>
        <v>0</v>
      </c>
      <c r="F191">
        <f>未名湖!C191</f>
        <v>0</v>
      </c>
      <c r="G191">
        <f>大钊阅览室!C191</f>
        <v>0</v>
      </c>
      <c r="H191">
        <f>动物园!C191</f>
        <v>0</v>
      </c>
      <c r="K191">
        <v>0</v>
      </c>
      <c r="L191">
        <v>0</v>
      </c>
      <c r="M191">
        <f>运动会!C191</f>
        <v>0</v>
      </c>
      <c r="N191">
        <f>咖啡厅!C191</f>
        <v>0</v>
      </c>
      <c r="P191" s="17">
        <f>党员先锋服务队!C191</f>
        <v>0</v>
      </c>
      <c r="Q191" s="17"/>
      <c r="R191">
        <f>新年晚会!C191</f>
        <v>0</v>
      </c>
      <c r="S191">
        <f>健身房!C191</f>
        <v>0</v>
      </c>
      <c r="T191">
        <f>书房!C191</f>
        <v>27</v>
      </c>
    </row>
    <row r="192" spans="1:20">
      <c r="A192" s="8" t="s">
        <v>201</v>
      </c>
      <c r="B192" s="8">
        <v>2300017731</v>
      </c>
      <c r="C192" s="9" t="str">
        <f>第一学期文字!C192</f>
        <v>参加元行力行未名湖志愿服务4.5学时；参加大钊阅览室志愿服务2学时；</v>
      </c>
      <c r="D192">
        <f t="shared" si="2"/>
        <v>6.5</v>
      </c>
      <c r="E192">
        <f>自行车!C192</f>
        <v>0</v>
      </c>
      <c r="F192">
        <f>未名湖!C192</f>
        <v>4.5</v>
      </c>
      <c r="G192">
        <f>大钊阅览室!C192</f>
        <v>2</v>
      </c>
      <c r="H192">
        <f>动物园!C192</f>
        <v>0</v>
      </c>
      <c r="K192">
        <v>0</v>
      </c>
      <c r="L192">
        <v>0</v>
      </c>
      <c r="M192">
        <f>运动会!C192</f>
        <v>0</v>
      </c>
      <c r="N192">
        <f>咖啡厅!C192</f>
        <v>0</v>
      </c>
      <c r="P192" s="17">
        <f>党员先锋服务队!C192</f>
        <v>0</v>
      </c>
      <c r="Q192" s="17"/>
      <c r="R192">
        <f>新年晚会!C192</f>
        <v>0</v>
      </c>
      <c r="S192">
        <f>健身房!C192</f>
        <v>0</v>
      </c>
      <c r="T192">
        <f>书房!C192</f>
        <v>0</v>
      </c>
    </row>
    <row r="193" spans="1:20">
      <c r="A193" s="8" t="s">
        <v>202</v>
      </c>
      <c r="B193" s="8">
        <v>2300017409</v>
      </c>
      <c r="C193" s="9" t="str">
        <f>第一学期文字!C193</f>
        <v/>
      </c>
      <c r="D193">
        <f t="shared" si="2"/>
        <v>0</v>
      </c>
      <c r="E193">
        <f>自行车!C193</f>
        <v>0</v>
      </c>
      <c r="F193">
        <f>未名湖!C193</f>
        <v>0</v>
      </c>
      <c r="G193">
        <f>大钊阅览室!C193</f>
        <v>0</v>
      </c>
      <c r="H193">
        <f>动物园!C193</f>
        <v>0</v>
      </c>
      <c r="K193">
        <v>0</v>
      </c>
      <c r="L193">
        <v>0</v>
      </c>
      <c r="M193">
        <f>运动会!C193</f>
        <v>0</v>
      </c>
      <c r="N193">
        <f>咖啡厅!C193</f>
        <v>0</v>
      </c>
      <c r="P193" s="17">
        <f>党员先锋服务队!C193</f>
        <v>0</v>
      </c>
      <c r="Q193" s="17"/>
      <c r="R193">
        <f>新年晚会!C193</f>
        <v>0</v>
      </c>
      <c r="S193">
        <f>健身房!C193</f>
        <v>0</v>
      </c>
      <c r="T193">
        <f>书房!C193</f>
        <v>0</v>
      </c>
    </row>
    <row r="194" spans="1:20">
      <c r="A194" s="8" t="s">
        <v>203</v>
      </c>
      <c r="B194" s="8">
        <v>2300017767</v>
      </c>
      <c r="C194" s="9" t="str">
        <f>第一学期文字!C194</f>
        <v>参加运动会志愿服务2学时；参加地下健身房志愿服务活动1学时；参加元培书房志愿服务活动12学时；</v>
      </c>
      <c r="D194">
        <f t="shared" si="2"/>
        <v>15</v>
      </c>
      <c r="E194">
        <f>自行车!C194</f>
        <v>0</v>
      </c>
      <c r="F194">
        <f>未名湖!C194</f>
        <v>0</v>
      </c>
      <c r="G194">
        <f>大钊阅览室!C194</f>
        <v>0</v>
      </c>
      <c r="H194">
        <f>动物园!C194</f>
        <v>0</v>
      </c>
      <c r="K194">
        <v>0</v>
      </c>
      <c r="L194">
        <v>0</v>
      </c>
      <c r="M194">
        <f>运动会!C194</f>
        <v>2</v>
      </c>
      <c r="N194">
        <f>咖啡厅!C194</f>
        <v>0</v>
      </c>
      <c r="P194" s="17">
        <f>党员先锋服务队!C194</f>
        <v>0</v>
      </c>
      <c r="Q194" s="17"/>
      <c r="R194">
        <f>新年晚会!C194</f>
        <v>0</v>
      </c>
      <c r="S194">
        <f>健身房!C194</f>
        <v>1</v>
      </c>
      <c r="T194">
        <f>书房!C194</f>
        <v>12</v>
      </c>
    </row>
    <row r="195" spans="1:20">
      <c r="A195" s="8" t="s">
        <v>204</v>
      </c>
      <c r="B195" s="8">
        <v>2300017463</v>
      </c>
      <c r="C195" s="9" t="str">
        <f>第一学期文字!C195</f>
        <v>参加北京动物园志愿服务9学时；参加35楼门厅管理志愿服务3学时；</v>
      </c>
      <c r="D195">
        <f t="shared" ref="D195:D216" si="3">SUM(E195:T195)</f>
        <v>12</v>
      </c>
      <c r="E195">
        <f>自行车!C195</f>
        <v>0</v>
      </c>
      <c r="F195">
        <f>未名湖!C195</f>
        <v>0</v>
      </c>
      <c r="G195">
        <f>大钊阅览室!C195</f>
        <v>0</v>
      </c>
      <c r="H195">
        <f>动物园!C195</f>
        <v>9</v>
      </c>
      <c r="J195">
        <v>3</v>
      </c>
      <c r="K195">
        <v>0</v>
      </c>
      <c r="L195">
        <v>0</v>
      </c>
      <c r="M195">
        <f>运动会!C195</f>
        <v>0</v>
      </c>
      <c r="N195">
        <f>咖啡厅!C195</f>
        <v>0</v>
      </c>
      <c r="P195" s="17">
        <f>党员先锋服务队!C195</f>
        <v>0</v>
      </c>
      <c r="Q195" s="17"/>
      <c r="R195">
        <f>新年晚会!C195</f>
        <v>0</v>
      </c>
      <c r="S195">
        <f>健身房!C195</f>
        <v>0</v>
      </c>
      <c r="T195">
        <f>书房!C195</f>
        <v>0</v>
      </c>
    </row>
    <row r="196" spans="1:20">
      <c r="A196" s="8" t="s">
        <v>205</v>
      </c>
      <c r="B196" s="8">
        <v>2300067740</v>
      </c>
      <c r="C196" s="9" t="str">
        <f>第一学期文字!C196</f>
        <v>参加元行力行自行车小分队1.5学时；参加元行力行未名湖志愿服务3学时；参加35楼门厅管理志愿服务2.5学时；</v>
      </c>
      <c r="D196">
        <f t="shared" si="3"/>
        <v>7</v>
      </c>
      <c r="E196">
        <f>自行车!C196</f>
        <v>1.5</v>
      </c>
      <c r="F196">
        <f>未名湖!C196</f>
        <v>3</v>
      </c>
      <c r="G196">
        <f>大钊阅览室!C196</f>
        <v>0</v>
      </c>
      <c r="H196">
        <f>动物园!C196</f>
        <v>0</v>
      </c>
      <c r="J196">
        <v>2.5</v>
      </c>
      <c r="K196">
        <v>0</v>
      </c>
      <c r="L196">
        <v>0</v>
      </c>
      <c r="M196">
        <f>运动会!C196</f>
        <v>0</v>
      </c>
      <c r="N196">
        <f>咖啡厅!C196</f>
        <v>0</v>
      </c>
      <c r="P196" s="17">
        <f>党员先锋服务队!C196</f>
        <v>0</v>
      </c>
      <c r="Q196" s="17"/>
      <c r="R196">
        <f>新年晚会!C196</f>
        <v>0</v>
      </c>
      <c r="S196">
        <f>健身房!C196</f>
        <v>0</v>
      </c>
      <c r="T196">
        <f>书房!C196</f>
        <v>0</v>
      </c>
    </row>
    <row r="197" spans="1:20">
      <c r="A197" s="8" t="s">
        <v>206</v>
      </c>
      <c r="B197" s="8">
        <v>2300017779</v>
      </c>
      <c r="C197" s="9" t="str">
        <f>第一学期文字!C197</f>
        <v>参加元行力行自行车小分队1学时；参加元行力行未名湖志愿服务1.5学时；</v>
      </c>
      <c r="D197">
        <f t="shared" si="3"/>
        <v>2.5</v>
      </c>
      <c r="E197">
        <f>自行车!C197</f>
        <v>1</v>
      </c>
      <c r="F197">
        <f>未名湖!C197</f>
        <v>1.5</v>
      </c>
      <c r="G197">
        <f>大钊阅览室!C197</f>
        <v>0</v>
      </c>
      <c r="H197">
        <f>动物园!C197</f>
        <v>0</v>
      </c>
      <c r="K197">
        <v>0</v>
      </c>
      <c r="L197">
        <v>0</v>
      </c>
      <c r="M197">
        <f>运动会!C197</f>
        <v>0</v>
      </c>
      <c r="N197">
        <f>咖啡厅!C197</f>
        <v>0</v>
      </c>
      <c r="P197" s="17">
        <f>党员先锋服务队!C197</f>
        <v>0</v>
      </c>
      <c r="Q197" s="17"/>
      <c r="R197">
        <f>新年晚会!C197</f>
        <v>0</v>
      </c>
      <c r="S197">
        <f>健身房!C197</f>
        <v>0</v>
      </c>
      <c r="T197">
        <f>书房!C197</f>
        <v>0</v>
      </c>
    </row>
    <row r="198" spans="1:20">
      <c r="A198" s="8" t="s">
        <v>207</v>
      </c>
      <c r="B198" s="8">
        <v>2300017452</v>
      </c>
      <c r="C198" s="9" t="str">
        <f>第一学期文字!C198</f>
        <v>参加北京动物园志愿服务8学时；参加35楼门厅管理志愿服务1学时；</v>
      </c>
      <c r="D198">
        <f t="shared" si="3"/>
        <v>9</v>
      </c>
      <c r="E198">
        <f>自行车!C198</f>
        <v>0</v>
      </c>
      <c r="F198">
        <f>未名湖!C198</f>
        <v>0</v>
      </c>
      <c r="G198">
        <f>大钊阅览室!C198</f>
        <v>0</v>
      </c>
      <c r="H198">
        <f>动物园!C198</f>
        <v>8</v>
      </c>
      <c r="J198">
        <v>1</v>
      </c>
      <c r="K198">
        <v>0</v>
      </c>
      <c r="L198">
        <v>0</v>
      </c>
      <c r="M198">
        <f>运动会!C198</f>
        <v>0</v>
      </c>
      <c r="N198">
        <f>咖啡厅!C198</f>
        <v>0</v>
      </c>
      <c r="P198" s="17">
        <f>党员先锋服务队!C198</f>
        <v>0</v>
      </c>
      <c r="Q198" s="17"/>
      <c r="R198">
        <f>新年晚会!C198</f>
        <v>0</v>
      </c>
      <c r="S198">
        <f>健身房!C198</f>
        <v>0</v>
      </c>
      <c r="T198">
        <f>书房!C198</f>
        <v>0</v>
      </c>
    </row>
    <row r="199" spans="1:20">
      <c r="A199" s="8" t="s">
        <v>208</v>
      </c>
      <c r="B199" s="8">
        <v>2300067736</v>
      </c>
      <c r="C199" s="9" t="str">
        <f>第一学期文字!C199</f>
        <v>参加元行力行自行车小分队1学时；参加元行力行未名湖志愿服务1.5学时；参加35楼门厅管理志愿服务0.5学时；</v>
      </c>
      <c r="D199">
        <f t="shared" si="3"/>
        <v>3</v>
      </c>
      <c r="E199">
        <f>自行车!C199</f>
        <v>1</v>
      </c>
      <c r="F199">
        <f>未名湖!C199</f>
        <v>1.5</v>
      </c>
      <c r="G199">
        <f>大钊阅览室!C199</f>
        <v>0</v>
      </c>
      <c r="H199">
        <f>动物园!C199</f>
        <v>0</v>
      </c>
      <c r="J199">
        <v>0.5</v>
      </c>
      <c r="K199">
        <v>0</v>
      </c>
      <c r="L199">
        <v>0</v>
      </c>
      <c r="M199">
        <f>运动会!C199</f>
        <v>0</v>
      </c>
      <c r="N199">
        <f>咖啡厅!C199</f>
        <v>0</v>
      </c>
      <c r="P199" s="17">
        <f>党员先锋服务队!C199</f>
        <v>0</v>
      </c>
      <c r="Q199" s="17"/>
      <c r="R199">
        <f>新年晚会!C199</f>
        <v>0</v>
      </c>
      <c r="S199">
        <f>健身房!C199</f>
        <v>0</v>
      </c>
      <c r="T199">
        <f>书房!C199</f>
        <v>0</v>
      </c>
    </row>
    <row r="200" spans="1:20">
      <c r="A200" s="8" t="s">
        <v>209</v>
      </c>
      <c r="B200" s="8">
        <v>2300067741</v>
      </c>
      <c r="C200" s="9" t="str">
        <f>第一学期文字!C200</f>
        <v>参加元行力行自行车小分队1.5学时；参加元行力行未名湖志愿服务3学时；参加35楼门厅管理志愿服务2学时；</v>
      </c>
      <c r="D200">
        <f t="shared" si="3"/>
        <v>6.5</v>
      </c>
      <c r="E200">
        <f>自行车!C200</f>
        <v>1.5</v>
      </c>
      <c r="F200">
        <f>未名湖!C200</f>
        <v>3</v>
      </c>
      <c r="G200">
        <f>大钊阅览室!C200</f>
        <v>0</v>
      </c>
      <c r="H200">
        <f>动物园!C200</f>
        <v>0</v>
      </c>
      <c r="J200">
        <v>2</v>
      </c>
      <c r="K200">
        <v>0</v>
      </c>
      <c r="L200">
        <v>0</v>
      </c>
      <c r="M200">
        <f>运动会!C200</f>
        <v>0</v>
      </c>
      <c r="N200">
        <f>咖啡厅!C200</f>
        <v>0</v>
      </c>
      <c r="P200" s="17">
        <f>党员先锋服务队!C200</f>
        <v>0</v>
      </c>
      <c r="Q200" s="17"/>
      <c r="R200">
        <f>新年晚会!C200</f>
        <v>0</v>
      </c>
      <c r="S200">
        <f>健身房!C200</f>
        <v>0</v>
      </c>
      <c r="T200">
        <f>书房!C200</f>
        <v>0</v>
      </c>
    </row>
    <row r="201" spans="1:20">
      <c r="A201" s="8" t="s">
        <v>210</v>
      </c>
      <c r="B201" s="8">
        <v>2300067731</v>
      </c>
      <c r="C201" s="9" t="str">
        <f>第一学期文字!C201</f>
        <v>参加元行力行自行车小分队3学时；参加元行力行未名湖志愿服务1.5学时；参加35楼门厅管理志愿服务2学时；</v>
      </c>
      <c r="D201">
        <f t="shared" si="3"/>
        <v>6.5</v>
      </c>
      <c r="E201">
        <f>自行车!C201</f>
        <v>3</v>
      </c>
      <c r="F201">
        <f>未名湖!C201</f>
        <v>1.5</v>
      </c>
      <c r="G201">
        <f>大钊阅览室!C201</f>
        <v>0</v>
      </c>
      <c r="H201">
        <f>动物园!C201</f>
        <v>0</v>
      </c>
      <c r="J201">
        <v>2</v>
      </c>
      <c r="K201">
        <v>0</v>
      </c>
      <c r="L201">
        <v>0</v>
      </c>
      <c r="M201">
        <f>运动会!C201</f>
        <v>0</v>
      </c>
      <c r="N201">
        <f>咖啡厅!C201</f>
        <v>0</v>
      </c>
      <c r="P201" s="17">
        <f>党员先锋服务队!C201</f>
        <v>0</v>
      </c>
      <c r="Q201" s="17"/>
      <c r="R201">
        <f>新年晚会!C201</f>
        <v>0</v>
      </c>
      <c r="S201">
        <f>健身房!C201</f>
        <v>0</v>
      </c>
      <c r="T201">
        <f>书房!C201</f>
        <v>0</v>
      </c>
    </row>
    <row r="202" spans="1:20">
      <c r="A202" s="8" t="s">
        <v>211</v>
      </c>
      <c r="B202" s="8">
        <v>2300067739</v>
      </c>
      <c r="C202" s="9" t="str">
        <f>第一学期文字!C202</f>
        <v>参加元行力行未名湖志愿服务1.5学时；参加35楼门厅管理志愿服务0.5学时；</v>
      </c>
      <c r="D202">
        <f t="shared" si="3"/>
        <v>2</v>
      </c>
      <c r="E202">
        <f>自行车!C202</f>
        <v>0</v>
      </c>
      <c r="F202">
        <f>未名湖!C202</f>
        <v>1.5</v>
      </c>
      <c r="G202">
        <f>大钊阅览室!C202</f>
        <v>0</v>
      </c>
      <c r="H202">
        <f>动物园!C202</f>
        <v>0</v>
      </c>
      <c r="J202">
        <v>0.5</v>
      </c>
      <c r="K202">
        <v>0</v>
      </c>
      <c r="L202">
        <v>0</v>
      </c>
      <c r="M202">
        <f>运动会!C202</f>
        <v>0</v>
      </c>
      <c r="N202">
        <f>咖啡厅!C202</f>
        <v>0</v>
      </c>
      <c r="P202" s="17">
        <f>党员先锋服务队!C202</f>
        <v>0</v>
      </c>
      <c r="Q202" s="17"/>
      <c r="R202">
        <f>新年晚会!C202</f>
        <v>0</v>
      </c>
      <c r="S202">
        <f>健身房!C202</f>
        <v>0</v>
      </c>
      <c r="T202">
        <f>书房!C202</f>
        <v>0</v>
      </c>
    </row>
    <row r="203" spans="1:20">
      <c r="A203" s="8" t="s">
        <v>212</v>
      </c>
      <c r="B203" s="8">
        <v>2300067733</v>
      </c>
      <c r="C203" s="9" t="str">
        <f>第一学期文字!C203</f>
        <v>参加元行力行自行车小分队1.5学时；参加元行力行未名湖志愿服务3学时；参加35楼门厅管理志愿服务4学时；</v>
      </c>
      <c r="D203">
        <f t="shared" si="3"/>
        <v>8.5</v>
      </c>
      <c r="E203">
        <f>自行车!C203</f>
        <v>1.5</v>
      </c>
      <c r="F203">
        <f>未名湖!C203</f>
        <v>3</v>
      </c>
      <c r="G203">
        <f>大钊阅览室!C203</f>
        <v>0</v>
      </c>
      <c r="H203">
        <f>动物园!C203</f>
        <v>0</v>
      </c>
      <c r="J203">
        <v>4</v>
      </c>
      <c r="K203">
        <v>0</v>
      </c>
      <c r="L203">
        <v>0</v>
      </c>
      <c r="M203">
        <f>运动会!C203</f>
        <v>0</v>
      </c>
      <c r="N203">
        <f>咖啡厅!C203</f>
        <v>0</v>
      </c>
      <c r="P203" s="17">
        <f>党员先锋服务队!C203</f>
        <v>0</v>
      </c>
      <c r="Q203" s="17"/>
      <c r="R203">
        <f>新年晚会!C203</f>
        <v>0</v>
      </c>
      <c r="S203">
        <f>健身房!C203</f>
        <v>0</v>
      </c>
      <c r="T203">
        <f>书房!C203</f>
        <v>0</v>
      </c>
    </row>
    <row r="204" spans="1:20">
      <c r="A204" s="8" t="s">
        <v>213</v>
      </c>
      <c r="B204" s="8">
        <v>2300067734</v>
      </c>
      <c r="C204" s="9" t="str">
        <f>第一学期文字!C204</f>
        <v>参加元行力行未名湖志愿服务1.5学时；参加35楼门厅管理志愿服务2.5学时；参加地下健身房志愿服务活动4学时；</v>
      </c>
      <c r="D204">
        <f t="shared" si="3"/>
        <v>8</v>
      </c>
      <c r="E204">
        <f>自行车!C204</f>
        <v>0</v>
      </c>
      <c r="F204">
        <f>未名湖!C204</f>
        <v>1.5</v>
      </c>
      <c r="G204">
        <f>大钊阅览室!C204</f>
        <v>0</v>
      </c>
      <c r="H204">
        <f>动物园!C204</f>
        <v>0</v>
      </c>
      <c r="J204">
        <v>2.5</v>
      </c>
      <c r="K204">
        <v>0</v>
      </c>
      <c r="L204">
        <v>0</v>
      </c>
      <c r="M204">
        <f>运动会!C204</f>
        <v>0</v>
      </c>
      <c r="N204">
        <f>咖啡厅!C204</f>
        <v>0</v>
      </c>
      <c r="P204" s="17">
        <f>党员先锋服务队!C204</f>
        <v>0</v>
      </c>
      <c r="Q204" s="17"/>
      <c r="R204">
        <f>新年晚会!C204</f>
        <v>0</v>
      </c>
      <c r="S204">
        <f>健身房!C204</f>
        <v>4</v>
      </c>
      <c r="T204">
        <f>书房!C204</f>
        <v>0</v>
      </c>
    </row>
    <row r="205" spans="1:20">
      <c r="A205" s="8" t="s">
        <v>214</v>
      </c>
      <c r="B205" s="8">
        <v>2300067735</v>
      </c>
      <c r="C205" s="9" t="str">
        <f>第一学期文字!C205</f>
        <v>参加元行力行自行车小分队2学时；参加元行力行未名湖志愿服务1.5学时；参加35楼门厅管理志愿服务3学时；</v>
      </c>
      <c r="D205">
        <f t="shared" si="3"/>
        <v>6.5</v>
      </c>
      <c r="E205">
        <f>自行车!C205</f>
        <v>2</v>
      </c>
      <c r="F205">
        <f>未名湖!C205</f>
        <v>1.5</v>
      </c>
      <c r="G205">
        <f>大钊阅览室!C205</f>
        <v>0</v>
      </c>
      <c r="H205">
        <f>动物园!C205</f>
        <v>0</v>
      </c>
      <c r="J205">
        <v>3</v>
      </c>
      <c r="K205">
        <v>0</v>
      </c>
      <c r="L205">
        <v>0</v>
      </c>
      <c r="M205">
        <f>运动会!C205</f>
        <v>0</v>
      </c>
      <c r="N205">
        <f>咖啡厅!C205</f>
        <v>0</v>
      </c>
      <c r="P205" s="17">
        <f>党员先锋服务队!C205</f>
        <v>0</v>
      </c>
      <c r="Q205" s="17"/>
      <c r="R205">
        <f>新年晚会!C205</f>
        <v>0</v>
      </c>
      <c r="S205">
        <f>健身房!C205</f>
        <v>0</v>
      </c>
      <c r="T205">
        <f>书房!C205</f>
        <v>0</v>
      </c>
    </row>
    <row r="206" spans="1:20">
      <c r="A206" s="8" t="s">
        <v>215</v>
      </c>
      <c r="B206" s="8">
        <v>2300067737</v>
      </c>
      <c r="C206" s="9" t="str">
        <f>第一学期文字!C206</f>
        <v>参加元行力行自行车小分队1学时；参加元行力行未名湖志愿服务6学时；参加35楼门厅管理志愿服务2学时；</v>
      </c>
      <c r="D206">
        <f t="shared" si="3"/>
        <v>9</v>
      </c>
      <c r="E206">
        <f>自行车!C206</f>
        <v>1</v>
      </c>
      <c r="F206">
        <f>未名湖!C206</f>
        <v>6</v>
      </c>
      <c r="G206">
        <f>大钊阅览室!C206</f>
        <v>0</v>
      </c>
      <c r="H206">
        <f>动物园!C206</f>
        <v>0</v>
      </c>
      <c r="J206">
        <v>2</v>
      </c>
      <c r="K206">
        <v>0</v>
      </c>
      <c r="L206">
        <v>0</v>
      </c>
      <c r="M206">
        <f>运动会!C206</f>
        <v>0</v>
      </c>
      <c r="N206">
        <f>咖啡厅!C206</f>
        <v>0</v>
      </c>
      <c r="P206" s="17">
        <f>党员先锋服务队!C206</f>
        <v>0</v>
      </c>
      <c r="Q206" s="17"/>
      <c r="R206">
        <f>新年晚会!C206</f>
        <v>0</v>
      </c>
      <c r="S206">
        <f>健身房!C206</f>
        <v>0</v>
      </c>
      <c r="T206">
        <f>书房!C206</f>
        <v>0</v>
      </c>
    </row>
    <row r="207" spans="1:20">
      <c r="A207" s="8" t="s">
        <v>216</v>
      </c>
      <c r="B207" s="8">
        <v>2300067742</v>
      </c>
      <c r="C207" s="9" t="str">
        <f>第一学期文字!C207</f>
        <v>参加元行力行自行车小分队1.5学时；参加元行力行未名湖志愿服务3学时；参加35楼门厅管理志愿服务2学时；</v>
      </c>
      <c r="D207">
        <f t="shared" si="3"/>
        <v>6.5</v>
      </c>
      <c r="E207">
        <f>自行车!C207</f>
        <v>1.5</v>
      </c>
      <c r="F207">
        <f>未名湖!C207</f>
        <v>3</v>
      </c>
      <c r="G207">
        <f>大钊阅览室!C207</f>
        <v>0</v>
      </c>
      <c r="H207">
        <f>动物园!C207</f>
        <v>0</v>
      </c>
      <c r="J207">
        <v>2</v>
      </c>
      <c r="K207">
        <v>0</v>
      </c>
      <c r="L207">
        <v>0</v>
      </c>
      <c r="M207">
        <f>运动会!C207</f>
        <v>0</v>
      </c>
      <c r="N207">
        <f>咖啡厅!C207</f>
        <v>0</v>
      </c>
      <c r="P207" s="17">
        <f>党员先锋服务队!C207</f>
        <v>0</v>
      </c>
      <c r="Q207" s="17"/>
      <c r="R207">
        <f>新年晚会!C207</f>
        <v>0</v>
      </c>
      <c r="S207">
        <f>健身房!C207</f>
        <v>0</v>
      </c>
      <c r="T207">
        <f>书房!C207</f>
        <v>0</v>
      </c>
    </row>
    <row r="208" spans="1:20">
      <c r="A208" s="8" t="s">
        <v>217</v>
      </c>
      <c r="B208" s="8">
        <v>2300017711</v>
      </c>
      <c r="C208" s="9" t="str">
        <f>第一学期文字!C208</f>
        <v>参加一二九后勤组7学时；参加党员先锋服务队4.5学时；</v>
      </c>
      <c r="D208">
        <f t="shared" si="3"/>
        <v>11.5</v>
      </c>
      <c r="E208">
        <f>自行车!C208</f>
        <v>0</v>
      </c>
      <c r="F208">
        <f>未名湖!C208</f>
        <v>0</v>
      </c>
      <c r="G208">
        <f>大钊阅览室!C208</f>
        <v>0</v>
      </c>
      <c r="H208">
        <f>动物园!C208</f>
        <v>0</v>
      </c>
      <c r="K208">
        <v>0</v>
      </c>
      <c r="L208">
        <v>7</v>
      </c>
      <c r="M208">
        <f>运动会!C208</f>
        <v>0</v>
      </c>
      <c r="N208">
        <f>咖啡厅!C208</f>
        <v>0</v>
      </c>
      <c r="P208" s="17">
        <f>党员先锋服务队!C208</f>
        <v>4.5</v>
      </c>
      <c r="Q208" s="17"/>
      <c r="R208">
        <f>新年晚会!C208</f>
        <v>0</v>
      </c>
      <c r="S208">
        <f>健身房!C208</f>
        <v>0</v>
      </c>
      <c r="T208">
        <f>书房!C208</f>
        <v>0</v>
      </c>
    </row>
    <row r="209" spans="1:20">
      <c r="A209" s="8" t="s">
        <v>218</v>
      </c>
      <c r="B209" s="8">
        <v>2300017834</v>
      </c>
      <c r="C209" s="9" t="str">
        <f>第一学期文字!C209</f>
        <v>参加35楼门厅管理志愿服务3学时；参加元培书房志愿服务活动34学时；</v>
      </c>
      <c r="D209">
        <f t="shared" si="3"/>
        <v>37</v>
      </c>
      <c r="E209">
        <f>自行车!C209</f>
        <v>0</v>
      </c>
      <c r="F209">
        <f>未名湖!C209</f>
        <v>0</v>
      </c>
      <c r="G209">
        <f>大钊阅览室!C209</f>
        <v>0</v>
      </c>
      <c r="H209">
        <f>动物园!C209</f>
        <v>0</v>
      </c>
      <c r="J209">
        <v>3</v>
      </c>
      <c r="K209">
        <v>0</v>
      </c>
      <c r="L209">
        <v>0</v>
      </c>
      <c r="M209">
        <f>运动会!C209</f>
        <v>0</v>
      </c>
      <c r="N209">
        <f>咖啡厅!C209</f>
        <v>0</v>
      </c>
      <c r="P209" s="17">
        <f>党员先锋服务队!C209</f>
        <v>0</v>
      </c>
      <c r="Q209" s="17"/>
      <c r="R209">
        <f>新年晚会!C209</f>
        <v>0</v>
      </c>
      <c r="S209">
        <f>健身房!C209</f>
        <v>0</v>
      </c>
      <c r="T209">
        <f>书房!C209</f>
        <v>34</v>
      </c>
    </row>
    <row r="210" spans="1:20">
      <c r="A210" s="8" t="s">
        <v>219</v>
      </c>
      <c r="B210" s="8">
        <v>2300017735</v>
      </c>
      <c r="C210" s="9" t="str">
        <f>第一学期文字!C210</f>
        <v>参加元培书房志愿服务活动28学时；</v>
      </c>
      <c r="D210">
        <f t="shared" si="3"/>
        <v>28</v>
      </c>
      <c r="E210">
        <f>自行车!C210</f>
        <v>0</v>
      </c>
      <c r="F210">
        <f>未名湖!C210</f>
        <v>0</v>
      </c>
      <c r="G210">
        <f>大钊阅览室!C210</f>
        <v>0</v>
      </c>
      <c r="H210">
        <f>动物园!C210</f>
        <v>0</v>
      </c>
      <c r="K210">
        <v>0</v>
      </c>
      <c r="L210">
        <v>0</v>
      </c>
      <c r="M210">
        <f>运动会!C210</f>
        <v>0</v>
      </c>
      <c r="N210">
        <f>咖啡厅!C210</f>
        <v>0</v>
      </c>
      <c r="P210" s="17">
        <f>党员先锋服务队!C210</f>
        <v>0</v>
      </c>
      <c r="Q210" s="17"/>
      <c r="R210">
        <f>新年晚会!C210</f>
        <v>0</v>
      </c>
      <c r="S210">
        <f>健身房!C210</f>
        <v>0</v>
      </c>
      <c r="T210">
        <f>书房!C210</f>
        <v>28</v>
      </c>
    </row>
    <row r="211" spans="1:20">
      <c r="A211" s="8" t="s">
        <v>220</v>
      </c>
      <c r="B211" s="8">
        <v>2300017475</v>
      </c>
      <c r="C211" s="9" t="str">
        <f>第一学期文字!C211</f>
        <v>参加北京动物园志愿服务4学时；参加党员先锋服务队5学时；参加爱在卅五楼活动2学时；参加元培书房志愿服务活动24学时；</v>
      </c>
      <c r="D211">
        <f t="shared" si="3"/>
        <v>35</v>
      </c>
      <c r="E211">
        <f>自行车!C211</f>
        <v>0</v>
      </c>
      <c r="F211">
        <f>未名湖!C211</f>
        <v>0</v>
      </c>
      <c r="G211">
        <f>大钊阅览室!C211</f>
        <v>0</v>
      </c>
      <c r="H211">
        <f>动物园!C211</f>
        <v>4</v>
      </c>
      <c r="K211">
        <v>0</v>
      </c>
      <c r="L211">
        <v>0</v>
      </c>
      <c r="M211">
        <f>运动会!C211</f>
        <v>0</v>
      </c>
      <c r="N211">
        <f>咖啡厅!C211</f>
        <v>0</v>
      </c>
      <c r="P211" s="17">
        <f>党员先锋服务队!C211</f>
        <v>5</v>
      </c>
      <c r="Q211" s="18">
        <v>2</v>
      </c>
      <c r="R211">
        <f>新年晚会!C211</f>
        <v>0</v>
      </c>
      <c r="S211">
        <f>健身房!C211</f>
        <v>0</v>
      </c>
      <c r="T211">
        <f>书房!C211</f>
        <v>24</v>
      </c>
    </row>
    <row r="212" spans="1:20">
      <c r="A212" s="8" t="s">
        <v>221</v>
      </c>
      <c r="B212" s="8">
        <v>2300017816</v>
      </c>
      <c r="C212" s="9" t="str">
        <f>第一学期文字!C212</f>
        <v>参加35楼门厅管理志愿服务2.5学时；</v>
      </c>
      <c r="D212">
        <f t="shared" si="3"/>
        <v>2.5</v>
      </c>
      <c r="E212">
        <f>自行车!C212</f>
        <v>0</v>
      </c>
      <c r="F212">
        <f>未名湖!C212</f>
        <v>0</v>
      </c>
      <c r="G212">
        <f>大钊阅览室!C212</f>
        <v>0</v>
      </c>
      <c r="H212">
        <f>动物园!C212</f>
        <v>0</v>
      </c>
      <c r="J212">
        <v>2.5</v>
      </c>
      <c r="K212">
        <v>0</v>
      </c>
      <c r="L212">
        <v>0</v>
      </c>
      <c r="M212">
        <f>运动会!C212</f>
        <v>0</v>
      </c>
      <c r="N212">
        <f>咖啡厅!C212</f>
        <v>0</v>
      </c>
      <c r="P212" s="17">
        <f>党员先锋服务队!C212</f>
        <v>0</v>
      </c>
      <c r="Q212" s="17"/>
      <c r="R212">
        <f>新年晚会!C212</f>
        <v>0</v>
      </c>
      <c r="S212">
        <f>健身房!C212</f>
        <v>0</v>
      </c>
      <c r="T212">
        <f>书房!C212</f>
        <v>0</v>
      </c>
    </row>
    <row r="213" spans="1:20">
      <c r="A213" s="8" t="s">
        <v>222</v>
      </c>
      <c r="B213" s="8">
        <v>2300017754</v>
      </c>
      <c r="C213" s="9" t="str">
        <f>第一学期文字!C213</f>
        <v>参加元行力行自行车小分队0.5学时；</v>
      </c>
      <c r="D213">
        <f t="shared" si="3"/>
        <v>0.5</v>
      </c>
      <c r="E213">
        <f>自行车!C213</f>
        <v>0.5</v>
      </c>
      <c r="F213">
        <f>未名湖!C213</f>
        <v>0</v>
      </c>
      <c r="G213">
        <f>大钊阅览室!C213</f>
        <v>0</v>
      </c>
      <c r="H213">
        <f>动物园!C213</f>
        <v>0</v>
      </c>
      <c r="K213">
        <v>0</v>
      </c>
      <c r="L213">
        <v>0</v>
      </c>
      <c r="M213">
        <f>运动会!C213</f>
        <v>0</v>
      </c>
      <c r="N213">
        <f>咖啡厅!C213</f>
        <v>0</v>
      </c>
      <c r="P213" s="17">
        <f>党员先锋服务队!C213</f>
        <v>0</v>
      </c>
      <c r="Q213" s="17"/>
      <c r="R213">
        <f>新年晚会!C213</f>
        <v>0</v>
      </c>
      <c r="S213">
        <f>健身房!C213</f>
        <v>0</v>
      </c>
      <c r="T213">
        <f>书房!C213</f>
        <v>0</v>
      </c>
    </row>
    <row r="214" spans="1:20">
      <c r="A214" s="8" t="s">
        <v>223</v>
      </c>
      <c r="B214" s="8">
        <v>2300017850</v>
      </c>
      <c r="C214" s="9" t="str">
        <f>第一学期文字!C214</f>
        <v/>
      </c>
      <c r="D214">
        <f t="shared" si="3"/>
        <v>0</v>
      </c>
      <c r="E214">
        <f>自行车!C214</f>
        <v>0</v>
      </c>
      <c r="F214">
        <f>未名湖!C214</f>
        <v>0</v>
      </c>
      <c r="G214">
        <f>大钊阅览室!C214</f>
        <v>0</v>
      </c>
      <c r="H214">
        <f>动物园!C214</f>
        <v>0</v>
      </c>
      <c r="K214">
        <v>0</v>
      </c>
      <c r="L214">
        <v>0</v>
      </c>
      <c r="M214">
        <f>运动会!C214</f>
        <v>0</v>
      </c>
      <c r="N214">
        <f>咖啡厅!C214</f>
        <v>0</v>
      </c>
      <c r="P214" s="17">
        <f>党员先锋服务队!C214</f>
        <v>0</v>
      </c>
      <c r="Q214" s="17"/>
      <c r="R214">
        <f>新年晚会!C214</f>
        <v>0</v>
      </c>
      <c r="S214">
        <f>健身房!C214</f>
        <v>0</v>
      </c>
      <c r="T214">
        <f>书房!C214</f>
        <v>0</v>
      </c>
    </row>
    <row r="215" spans="1:20">
      <c r="A215" s="8" t="s">
        <v>224</v>
      </c>
      <c r="B215" s="8">
        <v>2300017788</v>
      </c>
      <c r="C215" s="9" t="str">
        <f>第一学期文字!C215</f>
        <v>参加元行力行自行车小分队0.5学时；参加大钊阅览室志愿服务12学时；参加北京动物园志愿服务4学时；参加35楼门厅管理志愿服务2.5学时；参加党员先锋服务队2学时；</v>
      </c>
      <c r="D215">
        <f t="shared" si="3"/>
        <v>21</v>
      </c>
      <c r="E215">
        <f>自行车!C215</f>
        <v>0.5</v>
      </c>
      <c r="F215">
        <f>未名湖!C215</f>
        <v>0</v>
      </c>
      <c r="G215">
        <f>大钊阅览室!C215</f>
        <v>12</v>
      </c>
      <c r="H215">
        <f>动物园!C215</f>
        <v>4</v>
      </c>
      <c r="J215">
        <v>2.5</v>
      </c>
      <c r="K215">
        <v>0</v>
      </c>
      <c r="L215">
        <v>0</v>
      </c>
      <c r="M215">
        <f>运动会!C215</f>
        <v>0</v>
      </c>
      <c r="N215">
        <f>咖啡厅!C215</f>
        <v>0</v>
      </c>
      <c r="P215" s="17">
        <f>党员先锋服务队!C215</f>
        <v>2</v>
      </c>
      <c r="Q215" s="17"/>
      <c r="R215">
        <f>新年晚会!C215</f>
        <v>0</v>
      </c>
      <c r="S215">
        <f>健身房!C215</f>
        <v>0</v>
      </c>
      <c r="T215">
        <f>书房!C215</f>
        <v>0</v>
      </c>
    </row>
    <row r="216" spans="1:20">
      <c r="A216" s="8" t="s">
        <v>225</v>
      </c>
      <c r="B216" s="8">
        <v>2300017451</v>
      </c>
      <c r="C216" s="9" t="str">
        <f>第一学期文字!C216</f>
        <v>参加35楼门厅管理志愿服务1.5学时；参加党员先锋服务队1.5学时；</v>
      </c>
      <c r="D216">
        <f t="shared" si="3"/>
        <v>3</v>
      </c>
      <c r="E216">
        <f>自行车!C216</f>
        <v>0</v>
      </c>
      <c r="F216">
        <f>未名湖!C216</f>
        <v>0</v>
      </c>
      <c r="G216">
        <f>大钊阅览室!C216</f>
        <v>0</v>
      </c>
      <c r="H216">
        <f>动物园!C216</f>
        <v>0</v>
      </c>
      <c r="J216">
        <v>1.5</v>
      </c>
      <c r="K216">
        <v>0</v>
      </c>
      <c r="L216">
        <v>0</v>
      </c>
      <c r="M216">
        <f>运动会!C216</f>
        <v>0</v>
      </c>
      <c r="N216">
        <f>咖啡厅!C216</f>
        <v>0</v>
      </c>
      <c r="P216" s="17">
        <f>党员先锋服务队!C216</f>
        <v>1.5</v>
      </c>
      <c r="Q216" s="17"/>
      <c r="R216">
        <f>新年晚会!C216</f>
        <v>0</v>
      </c>
      <c r="S216">
        <f>健身房!C216</f>
        <v>0</v>
      </c>
      <c r="T216">
        <f>书房!C216</f>
        <v>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6"/>
  <sheetViews>
    <sheetView workbookViewId="0">
      <selection activeCell="C2" sqref="C2"/>
    </sheetView>
  </sheetViews>
  <sheetFormatPr defaultColWidth="8.72727272727273" defaultRowHeight="13"/>
  <cols>
    <col min="3" max="3" width="22.2727272727273" customWidth="1"/>
    <col min="4" max="4" width="34.2727272727273" customWidth="1"/>
    <col min="5" max="5" width="38.0909090909091" customWidth="1"/>
    <col min="6" max="6" width="37.8181818181818" customWidth="1"/>
    <col min="7" max="7" width="29.2727272727273" customWidth="1"/>
    <col min="8" max="8" width="31.6363636363636" customWidth="1"/>
    <col min="9" max="9" width="19.6363636363636" customWidth="1"/>
    <col min="15" max="15" width="14.4545454545455" customWidth="1"/>
  </cols>
  <sheetData>
    <row r="1" spans="1:15">
      <c r="A1" t="s">
        <v>0</v>
      </c>
      <c r="B1" t="s">
        <v>1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236</v>
      </c>
      <c r="K1" t="s">
        <v>238</v>
      </c>
      <c r="L1" t="s">
        <v>599</v>
      </c>
      <c r="M1" t="s">
        <v>600</v>
      </c>
      <c r="N1" t="s">
        <v>242</v>
      </c>
      <c r="O1" t="s">
        <v>601</v>
      </c>
    </row>
    <row r="2" spans="1:15">
      <c r="A2" s="8" t="s">
        <v>11</v>
      </c>
      <c r="B2" s="8">
        <v>2200017462</v>
      </c>
      <c r="C2" t="str">
        <f>_xlfn.CONCAT(D2:Q2)</f>
        <v/>
      </c>
      <c r="D2" t="str">
        <f>IF(自行车!D2&gt;0,"参加元行力行自行车小分队"&amp;自行车!D2&amp;"学时；","")</f>
        <v/>
      </c>
      <c r="E2" t="str">
        <f>IF(未名湖!D2&gt;0,"参加元行力行未名湖志愿服务"&amp;未名湖!D2&amp;"学时；","")</f>
        <v/>
      </c>
      <c r="F2" t="str">
        <f>IF(大钊阅览室!D2&gt;0,"参加大钊阅览室志愿服务"&amp;大钊阅览室!D2&amp;"学时；","")</f>
        <v/>
      </c>
      <c r="G2" t="str">
        <f>IF(动物园!D2&gt;0,"参加北京动物园志愿服务"&amp;动物园!D2&amp;"学时；","")</f>
        <v/>
      </c>
      <c r="H2" t="str">
        <f>IF(传薪!D2&gt;0,"参加元行传薪系列志愿服务"&amp;传薪!D2&amp;"学时；","")</f>
        <v/>
      </c>
      <c r="I2" t="str">
        <f>IF(门厅!D2&gt;0,"参加35楼门厅管理志愿服务"&amp;门厅!D2&amp;"学时；","")</f>
        <v/>
      </c>
      <c r="J2" t="str">
        <f>IF(运动会!D2&gt;0,"参加春季运动会志愿服务"&amp;运动会!D2&amp;"学时；","")</f>
        <v/>
      </c>
      <c r="K2" t="str">
        <f>IF(书院课助教!D2&gt;0,"担任书院课助教"&amp;书院课助教!D2&amp;"学时；","")</f>
        <v/>
      </c>
      <c r="L2" t="str">
        <f>IF(迎新!C2&gt;0,"担任迎新志愿者"&amp;迎新!C2&amp;"学时；","")</f>
        <v/>
      </c>
      <c r="M2" t="str">
        <f>IF(初夏恣游!C2&gt;0,"担任初夏恣游志愿者"&amp;初夏恣游!C2&amp;"学时；","")</f>
        <v/>
      </c>
      <c r="N2" t="str">
        <f>IF(健身房!D2&gt;0,"担任健身房志愿者"&amp;健身房!D2&amp;"学时；","")</f>
        <v/>
      </c>
      <c r="O2" t="str">
        <f>IF(校园开放日!C2&gt;0,"担任校园开放日志愿者"&amp;校园开放日!C2&amp;"学时；","")</f>
        <v/>
      </c>
    </row>
    <row r="3" spans="1:15">
      <c r="A3" s="8" t="s">
        <v>12</v>
      </c>
      <c r="B3" s="8">
        <v>2300017419</v>
      </c>
      <c r="C3" t="str">
        <f t="shared" ref="C2:C65" si="0">_xlfn.CONCAT(D3:Q3)</f>
        <v>担任健身房志愿者13学时；担任校园开放日志愿者1学时；</v>
      </c>
      <c r="D3" t="str">
        <f>IF(自行车!D3&gt;0,"参加元行力行自行车小分队"&amp;自行车!D3&amp;"学时；","")</f>
        <v/>
      </c>
      <c r="E3" t="str">
        <f>IF(未名湖!D3&gt;0,"参加元行力行未名湖志愿服务"&amp;未名湖!D3&amp;"学时；","")</f>
        <v/>
      </c>
      <c r="F3" t="str">
        <f>IF(大钊阅览室!D3&gt;0,"参加大钊阅览室志愿服务"&amp;大钊阅览室!D3&amp;"学时；","")</f>
        <v/>
      </c>
      <c r="G3" t="str">
        <f>IF(动物园!D3&gt;0,"参加北京动物园志愿服务"&amp;动物园!D3&amp;"学时；","")</f>
        <v/>
      </c>
      <c r="H3" t="str">
        <f>IF(传薪!D3&gt;0,"参加元行传薪系列志愿服务"&amp;传薪!D3&amp;"学时；","")</f>
        <v/>
      </c>
      <c r="I3" t="str">
        <f>IF(门厅!D3&gt;0,"参加35楼门厅管理志愿服务"&amp;门厅!D3&amp;"学时；","")</f>
        <v/>
      </c>
      <c r="J3" t="str">
        <f>IF(运动会!D3&gt;0,"参加春季运动会志愿服务"&amp;运动会!D3&amp;"学时；","")</f>
        <v/>
      </c>
      <c r="K3" t="str">
        <f>IF(书院课助教!D3&gt;0,"担任书院课助教"&amp;书院课助教!D3&amp;"学时；","")</f>
        <v/>
      </c>
      <c r="L3" t="str">
        <f>IF(迎新!C3&gt;0,"担任迎新志愿者"&amp;迎新!C3&amp;"学时；","")</f>
        <v/>
      </c>
      <c r="M3" t="str">
        <f>IF(初夏恣游!C3&gt;0,"担任初夏恣游志愿者"&amp;初夏恣游!C3&amp;"学时；","")</f>
        <v/>
      </c>
      <c r="N3" t="str">
        <f>IF(健身房!D3&gt;0,"担任健身房志愿者"&amp;健身房!D3&amp;"学时；","")</f>
        <v>担任健身房志愿者13学时；</v>
      </c>
      <c r="O3" t="str">
        <f>IF(校园开放日!C3&gt;0,"担任校园开放日志愿者"&amp;校园开放日!C3&amp;"学时；","")</f>
        <v>担任校园开放日志愿者1学时；</v>
      </c>
    </row>
    <row r="4" spans="1:15">
      <c r="A4" s="8" t="s">
        <v>13</v>
      </c>
      <c r="B4" s="8">
        <v>2300017793</v>
      </c>
      <c r="C4" t="str">
        <f t="shared" si="0"/>
        <v/>
      </c>
      <c r="D4" t="str">
        <f>IF(自行车!D4&gt;0,"参加元行力行自行车小分队"&amp;自行车!D4&amp;"学时；","")</f>
        <v/>
      </c>
      <c r="E4" t="str">
        <f>IF(未名湖!D4&gt;0,"参加元行力行未名湖志愿服务"&amp;未名湖!D4&amp;"学时；","")</f>
        <v/>
      </c>
      <c r="F4" t="str">
        <f>IF(大钊阅览室!D4&gt;0,"参加大钊阅览室志愿服务"&amp;大钊阅览室!D4&amp;"学时；","")</f>
        <v/>
      </c>
      <c r="G4" t="str">
        <f>IF(动物园!D4&gt;0,"参加北京动物园志愿服务"&amp;动物园!D4&amp;"学时；","")</f>
        <v/>
      </c>
      <c r="H4" t="str">
        <f>IF(传薪!D4&gt;0,"参加元行传薪系列志愿服务"&amp;传薪!D4&amp;"学时；","")</f>
        <v/>
      </c>
      <c r="I4" t="str">
        <f>IF(门厅!D4&gt;0,"参加35楼门厅管理志愿服务"&amp;门厅!D4&amp;"学时；","")</f>
        <v/>
      </c>
      <c r="J4" t="str">
        <f>IF(运动会!D4&gt;0,"参加春季运动会志愿服务"&amp;运动会!D4&amp;"学时；","")</f>
        <v/>
      </c>
      <c r="K4" t="str">
        <f>IF(书院课助教!D4&gt;0,"担任书院课助教"&amp;书院课助教!D4&amp;"学时；","")</f>
        <v/>
      </c>
      <c r="L4" t="str">
        <f>IF(迎新!C4&gt;0,"担任迎新志愿者"&amp;迎新!C4&amp;"学时；","")</f>
        <v/>
      </c>
      <c r="M4" t="str">
        <f>IF(初夏恣游!C4&gt;0,"担任初夏恣游志愿者"&amp;初夏恣游!C4&amp;"学时；","")</f>
        <v/>
      </c>
      <c r="N4" t="str">
        <f>IF(健身房!D4&gt;0,"担任健身房志愿者"&amp;健身房!D4&amp;"学时；","")</f>
        <v/>
      </c>
      <c r="O4" t="str">
        <f>IF(校园开放日!C4&gt;0,"担任校园开放日志愿者"&amp;校园开放日!C4&amp;"学时；","")</f>
        <v/>
      </c>
    </row>
    <row r="5" spans="1:15">
      <c r="A5" s="8" t="s">
        <v>14</v>
      </c>
      <c r="B5" s="8">
        <v>2300017803</v>
      </c>
      <c r="C5" t="str">
        <f t="shared" si="0"/>
        <v/>
      </c>
      <c r="D5" t="str">
        <f>IF(自行车!D5&gt;0,"参加元行力行自行车小分队"&amp;自行车!D5&amp;"学时；","")</f>
        <v/>
      </c>
      <c r="E5" t="str">
        <f>IF(未名湖!D5&gt;0,"参加元行力行未名湖志愿服务"&amp;未名湖!D5&amp;"学时；","")</f>
        <v/>
      </c>
      <c r="F5" t="str">
        <f>IF(大钊阅览室!D5&gt;0,"参加大钊阅览室志愿服务"&amp;大钊阅览室!D5&amp;"学时；","")</f>
        <v/>
      </c>
      <c r="G5" t="str">
        <f>IF(动物园!D5&gt;0,"参加北京动物园志愿服务"&amp;动物园!D5&amp;"学时；","")</f>
        <v/>
      </c>
      <c r="H5" t="str">
        <f>IF(传薪!D5&gt;0,"参加元行传薪系列志愿服务"&amp;传薪!D5&amp;"学时；","")</f>
        <v/>
      </c>
      <c r="I5" t="str">
        <f>IF(门厅!D5&gt;0,"参加35楼门厅管理志愿服务"&amp;门厅!D5&amp;"学时；","")</f>
        <v/>
      </c>
      <c r="J5" t="str">
        <f>IF(运动会!D5&gt;0,"参加春季运动会志愿服务"&amp;运动会!D5&amp;"学时；","")</f>
        <v/>
      </c>
      <c r="K5" t="str">
        <f>IF(书院课助教!D5&gt;0,"担任书院课助教"&amp;书院课助教!D5&amp;"学时；","")</f>
        <v/>
      </c>
      <c r="L5" t="str">
        <f>IF(迎新!C5&gt;0,"担任迎新志愿者"&amp;迎新!C5&amp;"学时；","")</f>
        <v/>
      </c>
      <c r="M5" t="str">
        <f>IF(初夏恣游!C5&gt;0,"担任初夏恣游志愿者"&amp;初夏恣游!C5&amp;"学时；","")</f>
        <v/>
      </c>
      <c r="N5" t="str">
        <f>IF(健身房!D5&gt;0,"担任健身房志愿者"&amp;健身房!D5&amp;"学时；","")</f>
        <v/>
      </c>
      <c r="O5" t="str">
        <f>IF(校园开放日!C5&gt;0,"担任校园开放日志愿者"&amp;校园开放日!C5&amp;"学时；","")</f>
        <v/>
      </c>
    </row>
    <row r="6" spans="1:15">
      <c r="A6" s="8" t="s">
        <v>15</v>
      </c>
      <c r="B6" s="8">
        <v>2300017721</v>
      </c>
      <c r="C6" t="str">
        <f t="shared" si="0"/>
        <v>参加元行力行自行车小分队2学时；担任迎新志愿者4学时；</v>
      </c>
      <c r="D6" t="str">
        <f>IF(自行车!D6&gt;0,"参加元行力行自行车小分队"&amp;自行车!D6&amp;"学时；","")</f>
        <v>参加元行力行自行车小分队2学时；</v>
      </c>
      <c r="E6" t="str">
        <f>IF(未名湖!D6&gt;0,"参加元行力行未名湖志愿服务"&amp;未名湖!D6&amp;"学时；","")</f>
        <v/>
      </c>
      <c r="F6" t="str">
        <f>IF(大钊阅览室!D6&gt;0,"参加大钊阅览室志愿服务"&amp;大钊阅览室!D6&amp;"学时；","")</f>
        <v/>
      </c>
      <c r="G6" t="str">
        <f>IF(动物园!D6&gt;0,"参加北京动物园志愿服务"&amp;动物园!D6&amp;"学时；","")</f>
        <v/>
      </c>
      <c r="H6" t="str">
        <f>IF(传薪!D6&gt;0,"参加元行传薪系列志愿服务"&amp;传薪!D6&amp;"学时；","")</f>
        <v/>
      </c>
      <c r="I6" t="str">
        <f>IF(门厅!D6&gt;0,"参加35楼门厅管理志愿服务"&amp;门厅!D6&amp;"学时；","")</f>
        <v/>
      </c>
      <c r="J6" t="str">
        <f>IF(运动会!D6&gt;0,"参加春季运动会志愿服务"&amp;运动会!D6&amp;"学时；","")</f>
        <v/>
      </c>
      <c r="K6" t="str">
        <f>IF(书院课助教!D6&gt;0,"担任书院课助教"&amp;书院课助教!D6&amp;"学时；","")</f>
        <v/>
      </c>
      <c r="L6" t="str">
        <f>IF(迎新!C6&gt;0,"担任迎新志愿者"&amp;迎新!C6&amp;"学时；","")</f>
        <v>担任迎新志愿者4学时；</v>
      </c>
      <c r="M6" t="str">
        <f>IF(初夏恣游!C6&gt;0,"担任初夏恣游志愿者"&amp;初夏恣游!C6&amp;"学时；","")</f>
        <v/>
      </c>
      <c r="N6" t="str">
        <f>IF(健身房!D6&gt;0,"担任健身房志愿者"&amp;健身房!D6&amp;"学时；","")</f>
        <v/>
      </c>
      <c r="O6" t="str">
        <f>IF(校园开放日!C6&gt;0,"担任校园开放日志愿者"&amp;校园开放日!C6&amp;"学时；","")</f>
        <v/>
      </c>
    </row>
    <row r="7" spans="1:15">
      <c r="A7" s="8" t="s">
        <v>16</v>
      </c>
      <c r="B7" s="8">
        <v>2300017821</v>
      </c>
      <c r="C7" t="str">
        <f t="shared" si="0"/>
        <v>参加春季运动会志愿服务2学时；担任校园开放日志愿者1学时；</v>
      </c>
      <c r="D7" t="str">
        <f>IF(自行车!D7&gt;0,"参加元行力行自行车小分队"&amp;自行车!D7&amp;"学时；","")</f>
        <v/>
      </c>
      <c r="E7" t="str">
        <f>IF(未名湖!D7&gt;0,"参加元行力行未名湖志愿服务"&amp;未名湖!D7&amp;"学时；","")</f>
        <v/>
      </c>
      <c r="F7" t="str">
        <f>IF(大钊阅览室!D7&gt;0,"参加大钊阅览室志愿服务"&amp;大钊阅览室!D7&amp;"学时；","")</f>
        <v/>
      </c>
      <c r="G7" t="str">
        <f>IF(动物园!D7&gt;0,"参加北京动物园志愿服务"&amp;动物园!D7&amp;"学时；","")</f>
        <v/>
      </c>
      <c r="H7" t="str">
        <f>IF(传薪!D7&gt;0,"参加元行传薪系列志愿服务"&amp;传薪!D7&amp;"学时；","")</f>
        <v/>
      </c>
      <c r="I7" t="str">
        <f>IF(门厅!D7&gt;0,"参加35楼门厅管理志愿服务"&amp;门厅!D7&amp;"学时；","")</f>
        <v/>
      </c>
      <c r="J7" t="str">
        <f>IF(运动会!D7&gt;0,"参加春季运动会志愿服务"&amp;运动会!D7&amp;"学时；","")</f>
        <v>参加春季运动会志愿服务2学时；</v>
      </c>
      <c r="K7" t="str">
        <f>IF(书院课助教!D7&gt;0,"担任书院课助教"&amp;书院课助教!D7&amp;"学时；","")</f>
        <v/>
      </c>
      <c r="L7" t="str">
        <f>IF(迎新!C7&gt;0,"担任迎新志愿者"&amp;迎新!C7&amp;"学时；","")</f>
        <v/>
      </c>
      <c r="M7" t="str">
        <f>IF(初夏恣游!C7&gt;0,"担任初夏恣游志愿者"&amp;初夏恣游!C7&amp;"学时；","")</f>
        <v/>
      </c>
      <c r="N7" t="str">
        <f>IF(健身房!D7&gt;0,"担任健身房志愿者"&amp;健身房!D7&amp;"学时；","")</f>
        <v/>
      </c>
      <c r="O7" t="str">
        <f>IF(校园开放日!C7&gt;0,"担任校园开放日志愿者"&amp;校园开放日!C7&amp;"学时；","")</f>
        <v>担任校园开放日志愿者1学时；</v>
      </c>
    </row>
    <row r="8" spans="1:15">
      <c r="A8" s="8" t="s">
        <v>17</v>
      </c>
      <c r="B8" s="8">
        <v>2200017835</v>
      </c>
      <c r="C8" t="str">
        <f t="shared" si="0"/>
        <v/>
      </c>
      <c r="D8" t="str">
        <f>IF(自行车!D8&gt;0,"参加元行力行自行车小分队"&amp;自行车!D8&amp;"学时；","")</f>
        <v/>
      </c>
      <c r="E8" t="str">
        <f>IF(未名湖!D8&gt;0,"参加元行力行未名湖志愿服务"&amp;未名湖!D8&amp;"学时；","")</f>
        <v/>
      </c>
      <c r="F8" t="str">
        <f>IF(大钊阅览室!D8&gt;0,"参加大钊阅览室志愿服务"&amp;大钊阅览室!D8&amp;"学时；","")</f>
        <v/>
      </c>
      <c r="G8" t="str">
        <f>IF(动物园!D8&gt;0,"参加北京动物园志愿服务"&amp;动物园!D8&amp;"学时；","")</f>
        <v/>
      </c>
      <c r="H8" t="str">
        <f>IF(传薪!D8&gt;0,"参加元行传薪系列志愿服务"&amp;传薪!D8&amp;"学时；","")</f>
        <v/>
      </c>
      <c r="I8" t="str">
        <f>IF(门厅!D8&gt;0,"参加35楼门厅管理志愿服务"&amp;门厅!D8&amp;"学时；","")</f>
        <v/>
      </c>
      <c r="J8" t="str">
        <f>IF(运动会!D8&gt;0,"参加春季运动会志愿服务"&amp;运动会!D8&amp;"学时；","")</f>
        <v/>
      </c>
      <c r="K8" t="str">
        <f>IF(书院课助教!D8&gt;0,"担任书院课助教"&amp;书院课助教!D8&amp;"学时；","")</f>
        <v/>
      </c>
      <c r="L8" t="str">
        <f>IF(迎新!C8&gt;0,"担任迎新志愿者"&amp;迎新!C8&amp;"学时；","")</f>
        <v/>
      </c>
      <c r="M8" t="str">
        <f>IF(初夏恣游!C8&gt;0,"担任初夏恣游志愿者"&amp;初夏恣游!C8&amp;"学时；","")</f>
        <v/>
      </c>
      <c r="N8" t="str">
        <f>IF(健身房!D8&gt;0,"担任健身房志愿者"&amp;健身房!D8&amp;"学时；","")</f>
        <v/>
      </c>
      <c r="O8" t="str">
        <f>IF(校园开放日!C8&gt;0,"担任校园开放日志愿者"&amp;校园开放日!C8&amp;"学时；","")</f>
        <v/>
      </c>
    </row>
    <row r="9" spans="1:15">
      <c r="A9" s="8" t="s">
        <v>18</v>
      </c>
      <c r="B9" s="8">
        <v>2300017813</v>
      </c>
      <c r="C9" t="str">
        <f t="shared" si="0"/>
        <v>参加春季运动会志愿服务2学时；担任健身房志愿者14学时；</v>
      </c>
      <c r="D9" t="str">
        <f>IF(自行车!D9&gt;0,"参加元行力行自行车小分队"&amp;自行车!D9&amp;"学时；","")</f>
        <v/>
      </c>
      <c r="E9" t="str">
        <f>IF(未名湖!D9&gt;0,"参加元行力行未名湖志愿服务"&amp;未名湖!D9&amp;"学时；","")</f>
        <v/>
      </c>
      <c r="F9" t="str">
        <f>IF(大钊阅览室!D9&gt;0,"参加大钊阅览室志愿服务"&amp;大钊阅览室!D9&amp;"学时；","")</f>
        <v/>
      </c>
      <c r="G9" t="str">
        <f>IF(动物园!D9&gt;0,"参加北京动物园志愿服务"&amp;动物园!D9&amp;"学时；","")</f>
        <v/>
      </c>
      <c r="H9" t="str">
        <f>IF(传薪!D9&gt;0,"参加元行传薪系列志愿服务"&amp;传薪!D9&amp;"学时；","")</f>
        <v/>
      </c>
      <c r="I9" t="str">
        <f>IF(门厅!D9&gt;0,"参加35楼门厅管理志愿服务"&amp;门厅!D9&amp;"学时；","")</f>
        <v/>
      </c>
      <c r="J9" t="str">
        <f>IF(运动会!D9&gt;0,"参加春季运动会志愿服务"&amp;运动会!D9&amp;"学时；","")</f>
        <v>参加春季运动会志愿服务2学时；</v>
      </c>
      <c r="K9" t="str">
        <f>IF(书院课助教!D9&gt;0,"担任书院课助教"&amp;书院课助教!D9&amp;"学时；","")</f>
        <v/>
      </c>
      <c r="L9" t="str">
        <f>IF(迎新!C9&gt;0,"担任迎新志愿者"&amp;迎新!C9&amp;"学时；","")</f>
        <v/>
      </c>
      <c r="M9" t="str">
        <f>IF(初夏恣游!C9&gt;0,"担任初夏恣游志愿者"&amp;初夏恣游!C9&amp;"学时；","")</f>
        <v/>
      </c>
      <c r="N9" t="str">
        <f>IF(健身房!D9&gt;0,"担任健身房志愿者"&amp;健身房!D9&amp;"学时；","")</f>
        <v>担任健身房志愿者14学时；</v>
      </c>
      <c r="O9" t="str">
        <f>IF(校园开放日!C9&gt;0,"担任校园开放日志愿者"&amp;校园开放日!C9&amp;"学时；","")</f>
        <v/>
      </c>
    </row>
    <row r="10" spans="1:15">
      <c r="A10" s="8" t="s">
        <v>19</v>
      </c>
      <c r="B10" s="8">
        <v>2300017766</v>
      </c>
      <c r="C10" t="str">
        <f t="shared" si="0"/>
        <v>参加春季运动会志愿服务2学时；</v>
      </c>
      <c r="D10" t="str">
        <f>IF(自行车!D10&gt;0,"参加元行力行自行车小分队"&amp;自行车!D10&amp;"学时；","")</f>
        <v/>
      </c>
      <c r="E10" t="str">
        <f>IF(未名湖!D10&gt;0,"参加元行力行未名湖志愿服务"&amp;未名湖!D10&amp;"学时；","")</f>
        <v/>
      </c>
      <c r="F10" t="str">
        <f>IF(大钊阅览室!D10&gt;0,"参加大钊阅览室志愿服务"&amp;大钊阅览室!D10&amp;"学时；","")</f>
        <v/>
      </c>
      <c r="G10" t="str">
        <f>IF(动物园!D10&gt;0,"参加北京动物园志愿服务"&amp;动物园!D10&amp;"学时；","")</f>
        <v/>
      </c>
      <c r="H10" t="str">
        <f>IF(传薪!D10&gt;0,"参加元行传薪系列志愿服务"&amp;传薪!D10&amp;"学时；","")</f>
        <v/>
      </c>
      <c r="I10" t="str">
        <f>IF(门厅!D10&gt;0,"参加35楼门厅管理志愿服务"&amp;门厅!D10&amp;"学时；","")</f>
        <v/>
      </c>
      <c r="J10" t="str">
        <f>IF(运动会!D10&gt;0,"参加春季运动会志愿服务"&amp;运动会!D10&amp;"学时；","")</f>
        <v>参加春季运动会志愿服务2学时；</v>
      </c>
      <c r="K10" t="str">
        <f>IF(书院课助教!D10&gt;0,"担任书院课助教"&amp;书院课助教!D10&amp;"学时；","")</f>
        <v/>
      </c>
      <c r="L10" t="str">
        <f>IF(迎新!C10&gt;0,"担任迎新志愿者"&amp;迎新!C10&amp;"学时；","")</f>
        <v/>
      </c>
      <c r="M10" t="str">
        <f>IF(初夏恣游!C10&gt;0,"担任初夏恣游志愿者"&amp;初夏恣游!C10&amp;"学时；","")</f>
        <v/>
      </c>
      <c r="N10" t="str">
        <f>IF(健身房!D10&gt;0,"担任健身房志愿者"&amp;健身房!D10&amp;"学时；","")</f>
        <v/>
      </c>
      <c r="O10" t="str">
        <f>IF(校园开放日!C10&gt;0,"担任校园开放日志愿者"&amp;校园开放日!C10&amp;"学时；","")</f>
        <v/>
      </c>
    </row>
    <row r="11" spans="1:15">
      <c r="A11" s="8" t="s">
        <v>20</v>
      </c>
      <c r="B11" s="8">
        <v>2200017454</v>
      </c>
      <c r="C11" t="str">
        <f t="shared" si="0"/>
        <v>参加元行力行自行车小分队3学时；参加大钊阅览室志愿服务2学时；参加35楼门厅管理志愿服务2学时；担任初夏恣游志愿者2学时；担任校园开放日志愿者1学时；</v>
      </c>
      <c r="D11" t="str">
        <f>IF(自行车!D11&gt;0,"参加元行力行自行车小分队"&amp;自行车!D11&amp;"学时；","")</f>
        <v>参加元行力行自行车小分队3学时；</v>
      </c>
      <c r="E11" t="str">
        <f>IF(未名湖!D11&gt;0,"参加元行力行未名湖志愿服务"&amp;未名湖!D11&amp;"学时；","")</f>
        <v/>
      </c>
      <c r="F11" t="str">
        <f>IF(大钊阅览室!D11&gt;0,"参加大钊阅览室志愿服务"&amp;大钊阅览室!D11&amp;"学时；","")</f>
        <v>参加大钊阅览室志愿服务2学时；</v>
      </c>
      <c r="G11" t="str">
        <f>IF(动物园!D11&gt;0,"参加北京动物园志愿服务"&amp;动物园!D11&amp;"学时；","")</f>
        <v/>
      </c>
      <c r="H11" t="str">
        <f>IF(传薪!D11&gt;0,"参加元行传薪系列志愿服务"&amp;传薪!D11&amp;"学时；","")</f>
        <v/>
      </c>
      <c r="I11" t="str">
        <f>IF(门厅!D11&gt;0,"参加35楼门厅管理志愿服务"&amp;门厅!D11&amp;"学时；","")</f>
        <v>参加35楼门厅管理志愿服务2学时；</v>
      </c>
      <c r="J11" t="str">
        <f>IF(运动会!D11&gt;0,"参加春季运动会志愿服务"&amp;运动会!D11&amp;"学时；","")</f>
        <v/>
      </c>
      <c r="K11" t="str">
        <f>IF(书院课助教!D11&gt;0,"担任书院课助教"&amp;书院课助教!D11&amp;"学时；","")</f>
        <v/>
      </c>
      <c r="L11" t="str">
        <f>IF(迎新!C11&gt;0,"担任迎新志愿者"&amp;迎新!C11&amp;"学时；","")</f>
        <v/>
      </c>
      <c r="M11" t="str">
        <f>IF(初夏恣游!C11&gt;0,"担任初夏恣游志愿者"&amp;初夏恣游!C11&amp;"学时；","")</f>
        <v>担任初夏恣游志愿者2学时；</v>
      </c>
      <c r="N11" t="str">
        <f>IF(健身房!D11&gt;0,"担任健身房志愿者"&amp;健身房!D11&amp;"学时；","")</f>
        <v/>
      </c>
      <c r="O11" t="str">
        <f>IF(校园开放日!C11&gt;0,"担任校园开放日志愿者"&amp;校园开放日!C11&amp;"学时；","")</f>
        <v>担任校园开放日志愿者1学时；</v>
      </c>
    </row>
    <row r="12" spans="1:15">
      <c r="A12" s="8" t="s">
        <v>21</v>
      </c>
      <c r="B12" s="8">
        <v>2300017723</v>
      </c>
      <c r="C12" t="str">
        <f t="shared" si="0"/>
        <v/>
      </c>
      <c r="D12" t="str">
        <f>IF(自行车!D12&gt;0,"参加元行力行自行车小分队"&amp;自行车!D12&amp;"学时；","")</f>
        <v/>
      </c>
      <c r="E12" t="str">
        <f>IF(未名湖!D12&gt;0,"参加元行力行未名湖志愿服务"&amp;未名湖!D12&amp;"学时；","")</f>
        <v/>
      </c>
      <c r="F12" t="str">
        <f>IF(大钊阅览室!D12&gt;0,"参加大钊阅览室志愿服务"&amp;大钊阅览室!D12&amp;"学时；","")</f>
        <v/>
      </c>
      <c r="G12" t="str">
        <f>IF(动物园!D12&gt;0,"参加北京动物园志愿服务"&amp;动物园!D12&amp;"学时；","")</f>
        <v/>
      </c>
      <c r="H12" t="str">
        <f>IF(传薪!D12&gt;0,"参加元行传薪系列志愿服务"&amp;传薪!D12&amp;"学时；","")</f>
        <v/>
      </c>
      <c r="I12" t="str">
        <f>IF(门厅!D12&gt;0,"参加35楼门厅管理志愿服务"&amp;门厅!D12&amp;"学时；","")</f>
        <v/>
      </c>
      <c r="J12" t="str">
        <f>IF(运动会!D12&gt;0,"参加春季运动会志愿服务"&amp;运动会!D12&amp;"学时；","")</f>
        <v/>
      </c>
      <c r="K12" t="str">
        <f>IF(书院课助教!D12&gt;0,"担任书院课助教"&amp;书院课助教!D12&amp;"学时；","")</f>
        <v/>
      </c>
      <c r="L12" t="str">
        <f>IF(迎新!C12&gt;0,"担任迎新志愿者"&amp;迎新!C12&amp;"学时；","")</f>
        <v/>
      </c>
      <c r="M12" t="str">
        <f>IF(初夏恣游!C12&gt;0,"担任初夏恣游志愿者"&amp;初夏恣游!C12&amp;"学时；","")</f>
        <v/>
      </c>
      <c r="N12" t="str">
        <f>IF(健身房!D12&gt;0,"担任健身房志愿者"&amp;健身房!D12&amp;"学时；","")</f>
        <v/>
      </c>
      <c r="O12" t="str">
        <f>IF(校园开放日!C12&gt;0,"担任校园开放日志愿者"&amp;校园开放日!C12&amp;"学时；","")</f>
        <v/>
      </c>
    </row>
    <row r="13" spans="1:15">
      <c r="A13" s="8" t="s">
        <v>22</v>
      </c>
      <c r="B13" s="8">
        <v>2300017730</v>
      </c>
      <c r="C13" t="str">
        <f t="shared" si="0"/>
        <v>参加元行力行自行车小分队14学时；担任迎新志愿者3学时；</v>
      </c>
      <c r="D13" t="str">
        <f>IF(自行车!D13&gt;0,"参加元行力行自行车小分队"&amp;自行车!D13&amp;"学时；","")</f>
        <v>参加元行力行自行车小分队14学时；</v>
      </c>
      <c r="E13" t="str">
        <f>IF(未名湖!D13&gt;0,"参加元行力行未名湖志愿服务"&amp;未名湖!D13&amp;"学时；","")</f>
        <v/>
      </c>
      <c r="F13" t="str">
        <f>IF(大钊阅览室!D13&gt;0,"参加大钊阅览室志愿服务"&amp;大钊阅览室!D13&amp;"学时；","")</f>
        <v/>
      </c>
      <c r="G13" t="str">
        <f>IF(动物园!D13&gt;0,"参加北京动物园志愿服务"&amp;动物园!D13&amp;"学时；","")</f>
        <v/>
      </c>
      <c r="H13" t="str">
        <f>IF(传薪!D13&gt;0,"参加元行传薪系列志愿服务"&amp;传薪!D13&amp;"学时；","")</f>
        <v/>
      </c>
      <c r="I13" t="str">
        <f>IF(门厅!D13&gt;0,"参加35楼门厅管理志愿服务"&amp;门厅!D13&amp;"学时；","")</f>
        <v/>
      </c>
      <c r="J13" t="str">
        <f>IF(运动会!D13&gt;0,"参加春季运动会志愿服务"&amp;运动会!D13&amp;"学时；","")</f>
        <v/>
      </c>
      <c r="K13" t="str">
        <f>IF(书院课助教!D13&gt;0,"担任书院课助教"&amp;书院课助教!D13&amp;"学时；","")</f>
        <v/>
      </c>
      <c r="L13" t="str">
        <f>IF(迎新!C13&gt;0,"担任迎新志愿者"&amp;迎新!C13&amp;"学时；","")</f>
        <v>担任迎新志愿者3学时；</v>
      </c>
      <c r="M13" t="str">
        <f>IF(初夏恣游!C13&gt;0,"担任初夏恣游志愿者"&amp;初夏恣游!C13&amp;"学时；","")</f>
        <v/>
      </c>
      <c r="N13" t="str">
        <f>IF(健身房!D13&gt;0,"担任健身房志愿者"&amp;健身房!D13&amp;"学时；","")</f>
        <v/>
      </c>
      <c r="O13" t="str">
        <f>IF(校园开放日!C13&gt;0,"担任校园开放日志愿者"&amp;校园开放日!C13&amp;"学时；","")</f>
        <v/>
      </c>
    </row>
    <row r="14" spans="1:15">
      <c r="A14" s="8" t="s">
        <v>23</v>
      </c>
      <c r="B14" s="8">
        <v>2300017709</v>
      </c>
      <c r="C14" t="str">
        <f t="shared" si="0"/>
        <v/>
      </c>
      <c r="D14" t="str">
        <f>IF(自行车!D14&gt;0,"参加元行力行自行车小分队"&amp;自行车!D14&amp;"学时；","")</f>
        <v/>
      </c>
      <c r="E14" t="str">
        <f>IF(未名湖!D14&gt;0,"参加元行力行未名湖志愿服务"&amp;未名湖!D14&amp;"学时；","")</f>
        <v/>
      </c>
      <c r="F14" t="str">
        <f>IF(大钊阅览室!D14&gt;0,"参加大钊阅览室志愿服务"&amp;大钊阅览室!D14&amp;"学时；","")</f>
        <v/>
      </c>
      <c r="G14" t="str">
        <f>IF(动物园!D14&gt;0,"参加北京动物园志愿服务"&amp;动物园!D14&amp;"学时；","")</f>
        <v/>
      </c>
      <c r="H14" t="str">
        <f>IF(传薪!D14&gt;0,"参加元行传薪系列志愿服务"&amp;传薪!D14&amp;"学时；","")</f>
        <v/>
      </c>
      <c r="I14" t="str">
        <f>IF(门厅!D14&gt;0,"参加35楼门厅管理志愿服务"&amp;门厅!D14&amp;"学时；","")</f>
        <v/>
      </c>
      <c r="J14" t="str">
        <f>IF(运动会!D14&gt;0,"参加春季运动会志愿服务"&amp;运动会!D14&amp;"学时；","")</f>
        <v/>
      </c>
      <c r="K14" t="str">
        <f>IF(书院课助教!D14&gt;0,"担任书院课助教"&amp;书院课助教!D14&amp;"学时；","")</f>
        <v/>
      </c>
      <c r="L14" t="str">
        <f>IF(迎新!C14&gt;0,"担任迎新志愿者"&amp;迎新!C14&amp;"学时；","")</f>
        <v/>
      </c>
      <c r="M14" t="str">
        <f>IF(初夏恣游!C14&gt;0,"担任初夏恣游志愿者"&amp;初夏恣游!C14&amp;"学时；","")</f>
        <v/>
      </c>
      <c r="N14" t="str">
        <f>IF(健身房!D14&gt;0,"担任健身房志愿者"&amp;健身房!D14&amp;"学时；","")</f>
        <v/>
      </c>
      <c r="O14" t="str">
        <f>IF(校园开放日!C14&gt;0,"担任校园开放日志愿者"&amp;校园开放日!C14&amp;"学时；","")</f>
        <v/>
      </c>
    </row>
    <row r="15" spans="1:15">
      <c r="A15" s="8" t="s">
        <v>24</v>
      </c>
      <c r="B15" s="8">
        <v>2300017414</v>
      </c>
      <c r="C15" t="str">
        <f t="shared" si="0"/>
        <v/>
      </c>
      <c r="D15" t="str">
        <f>IF(自行车!D15&gt;0,"参加元行力行自行车小分队"&amp;自行车!D15&amp;"学时；","")</f>
        <v/>
      </c>
      <c r="E15" t="str">
        <f>IF(未名湖!D15&gt;0,"参加元行力行未名湖志愿服务"&amp;未名湖!D15&amp;"学时；","")</f>
        <v/>
      </c>
      <c r="F15" t="str">
        <f>IF(大钊阅览室!D15&gt;0,"参加大钊阅览室志愿服务"&amp;大钊阅览室!D15&amp;"学时；","")</f>
        <v/>
      </c>
      <c r="G15" t="str">
        <f>IF(动物园!D15&gt;0,"参加北京动物园志愿服务"&amp;动物园!D15&amp;"学时；","")</f>
        <v/>
      </c>
      <c r="H15" t="str">
        <f>IF(传薪!D15&gt;0,"参加元行传薪系列志愿服务"&amp;传薪!D15&amp;"学时；","")</f>
        <v/>
      </c>
      <c r="I15" t="str">
        <f>IF(门厅!D15&gt;0,"参加35楼门厅管理志愿服务"&amp;门厅!D15&amp;"学时；","")</f>
        <v/>
      </c>
      <c r="J15" t="str">
        <f>IF(运动会!D15&gt;0,"参加春季运动会志愿服务"&amp;运动会!D15&amp;"学时；","")</f>
        <v/>
      </c>
      <c r="K15" t="str">
        <f>IF(书院课助教!D15&gt;0,"担任书院课助教"&amp;书院课助教!D15&amp;"学时；","")</f>
        <v/>
      </c>
      <c r="L15" t="str">
        <f>IF(迎新!C15&gt;0,"担任迎新志愿者"&amp;迎新!C15&amp;"学时；","")</f>
        <v/>
      </c>
      <c r="M15" t="str">
        <f>IF(初夏恣游!C15&gt;0,"担任初夏恣游志愿者"&amp;初夏恣游!C15&amp;"学时；","")</f>
        <v/>
      </c>
      <c r="N15" t="str">
        <f>IF(健身房!D15&gt;0,"担任健身房志愿者"&amp;健身房!D15&amp;"学时；","")</f>
        <v/>
      </c>
      <c r="O15" t="str">
        <f>IF(校园开放日!C15&gt;0,"担任校园开放日志愿者"&amp;校园开放日!C15&amp;"学时；","")</f>
        <v/>
      </c>
    </row>
    <row r="16" spans="1:15">
      <c r="A16" s="8" t="s">
        <v>25</v>
      </c>
      <c r="B16" s="8">
        <v>2300017401</v>
      </c>
      <c r="C16" t="str">
        <f t="shared" si="0"/>
        <v>参加元行传薪系列志愿服务5学时；</v>
      </c>
      <c r="D16" t="str">
        <f>IF(自行车!D16&gt;0,"参加元行力行自行车小分队"&amp;自行车!D16&amp;"学时；","")</f>
        <v/>
      </c>
      <c r="E16" t="str">
        <f>IF(未名湖!D16&gt;0,"参加元行力行未名湖志愿服务"&amp;未名湖!D16&amp;"学时；","")</f>
        <v/>
      </c>
      <c r="F16" t="str">
        <f>IF(大钊阅览室!D16&gt;0,"参加大钊阅览室志愿服务"&amp;大钊阅览室!D16&amp;"学时；","")</f>
        <v/>
      </c>
      <c r="G16" t="str">
        <f>IF(动物园!D16&gt;0,"参加北京动物园志愿服务"&amp;动物园!D16&amp;"学时；","")</f>
        <v/>
      </c>
      <c r="H16" t="str">
        <f>IF(传薪!D16&gt;0,"参加元行传薪系列志愿服务"&amp;传薪!D16&amp;"学时；","")</f>
        <v>参加元行传薪系列志愿服务5学时；</v>
      </c>
      <c r="I16" t="str">
        <f>IF(门厅!D16&gt;0,"参加35楼门厅管理志愿服务"&amp;门厅!D16&amp;"学时；","")</f>
        <v/>
      </c>
      <c r="J16" t="str">
        <f>IF(运动会!D16&gt;0,"参加春季运动会志愿服务"&amp;运动会!D16&amp;"学时；","")</f>
        <v/>
      </c>
      <c r="K16" t="str">
        <f>IF(书院课助教!D16&gt;0,"担任书院课助教"&amp;书院课助教!D16&amp;"学时；","")</f>
        <v/>
      </c>
      <c r="L16" t="str">
        <f>IF(迎新!C16&gt;0,"担任迎新志愿者"&amp;迎新!C16&amp;"学时；","")</f>
        <v/>
      </c>
      <c r="M16" t="str">
        <f>IF(初夏恣游!C16&gt;0,"担任初夏恣游志愿者"&amp;初夏恣游!C16&amp;"学时；","")</f>
        <v/>
      </c>
      <c r="N16" t="str">
        <f>IF(健身房!D16&gt;0,"担任健身房志愿者"&amp;健身房!D16&amp;"学时；","")</f>
        <v/>
      </c>
      <c r="O16" t="str">
        <f>IF(校园开放日!C16&gt;0,"担任校园开放日志愿者"&amp;校园开放日!C16&amp;"学时；","")</f>
        <v/>
      </c>
    </row>
    <row r="17" spans="1:15">
      <c r="A17" s="8" t="s">
        <v>26</v>
      </c>
      <c r="B17" s="8">
        <v>2200017827</v>
      </c>
      <c r="C17" t="str">
        <f t="shared" si="0"/>
        <v/>
      </c>
      <c r="D17" t="str">
        <f>IF(自行车!D17&gt;0,"参加元行力行自行车小分队"&amp;自行车!D17&amp;"学时；","")</f>
        <v/>
      </c>
      <c r="E17" t="str">
        <f>IF(未名湖!D17&gt;0,"参加元行力行未名湖志愿服务"&amp;未名湖!D17&amp;"学时；","")</f>
        <v/>
      </c>
      <c r="F17" t="str">
        <f>IF(大钊阅览室!D17&gt;0,"参加大钊阅览室志愿服务"&amp;大钊阅览室!D17&amp;"学时；","")</f>
        <v/>
      </c>
      <c r="G17" t="str">
        <f>IF(动物园!D17&gt;0,"参加北京动物园志愿服务"&amp;动物园!D17&amp;"学时；","")</f>
        <v/>
      </c>
      <c r="H17" t="str">
        <f>IF(传薪!D17&gt;0,"参加元行传薪系列志愿服务"&amp;传薪!D17&amp;"学时；","")</f>
        <v/>
      </c>
      <c r="I17" t="str">
        <f>IF(门厅!D17&gt;0,"参加35楼门厅管理志愿服务"&amp;门厅!D17&amp;"学时；","")</f>
        <v/>
      </c>
      <c r="J17" t="str">
        <f>IF(运动会!D17&gt;0,"参加春季运动会志愿服务"&amp;运动会!D17&amp;"学时；","")</f>
        <v/>
      </c>
      <c r="K17" t="str">
        <f>IF(书院课助教!D17&gt;0,"担任书院课助教"&amp;书院课助教!D17&amp;"学时；","")</f>
        <v/>
      </c>
      <c r="L17" t="str">
        <f>IF(迎新!C17&gt;0,"担任迎新志愿者"&amp;迎新!C17&amp;"学时；","")</f>
        <v/>
      </c>
      <c r="M17" t="str">
        <f>IF(初夏恣游!C17&gt;0,"担任初夏恣游志愿者"&amp;初夏恣游!C17&amp;"学时；","")</f>
        <v/>
      </c>
      <c r="N17" t="str">
        <f>IF(健身房!D17&gt;0,"担任健身房志愿者"&amp;健身房!D17&amp;"学时；","")</f>
        <v/>
      </c>
      <c r="O17" t="str">
        <f>IF(校园开放日!C17&gt;0,"担任校园开放日志愿者"&amp;校园开放日!C17&amp;"学时；","")</f>
        <v/>
      </c>
    </row>
    <row r="18" spans="1:15">
      <c r="A18" s="8" t="s">
        <v>27</v>
      </c>
      <c r="B18" s="8">
        <v>2300017817</v>
      </c>
      <c r="C18" t="str">
        <f t="shared" si="0"/>
        <v>参加元行力行自行车小分队3学时；</v>
      </c>
      <c r="D18" t="str">
        <f>IF(自行车!D18&gt;0,"参加元行力行自行车小分队"&amp;自行车!D18&amp;"学时；","")</f>
        <v>参加元行力行自行车小分队3学时；</v>
      </c>
      <c r="E18" t="str">
        <f>IF(未名湖!D18&gt;0,"参加元行力行未名湖志愿服务"&amp;未名湖!D18&amp;"学时；","")</f>
        <v/>
      </c>
      <c r="F18" t="str">
        <f>IF(大钊阅览室!D18&gt;0,"参加大钊阅览室志愿服务"&amp;大钊阅览室!D18&amp;"学时；","")</f>
        <v/>
      </c>
      <c r="G18" t="str">
        <f>IF(动物园!D18&gt;0,"参加北京动物园志愿服务"&amp;动物园!D18&amp;"学时；","")</f>
        <v/>
      </c>
      <c r="H18" t="str">
        <f>IF(传薪!D18&gt;0,"参加元行传薪系列志愿服务"&amp;传薪!D18&amp;"学时；","")</f>
        <v/>
      </c>
      <c r="I18" t="str">
        <f>IF(门厅!D18&gt;0,"参加35楼门厅管理志愿服务"&amp;门厅!D18&amp;"学时；","")</f>
        <v/>
      </c>
      <c r="J18" t="str">
        <f>IF(运动会!D18&gt;0,"参加春季运动会志愿服务"&amp;运动会!D18&amp;"学时；","")</f>
        <v/>
      </c>
      <c r="K18" t="str">
        <f>IF(书院课助教!D18&gt;0,"担任书院课助教"&amp;书院课助教!D18&amp;"学时；","")</f>
        <v/>
      </c>
      <c r="L18" t="str">
        <f>IF(迎新!C18&gt;0,"担任迎新志愿者"&amp;迎新!C18&amp;"学时；","")</f>
        <v/>
      </c>
      <c r="M18" t="str">
        <f>IF(初夏恣游!C18&gt;0,"担任初夏恣游志愿者"&amp;初夏恣游!C18&amp;"学时；","")</f>
        <v/>
      </c>
      <c r="N18" t="str">
        <f>IF(健身房!D18&gt;0,"担任健身房志愿者"&amp;健身房!D18&amp;"学时；","")</f>
        <v/>
      </c>
      <c r="O18" t="str">
        <f>IF(校园开放日!C18&gt;0,"担任校园开放日志愿者"&amp;校园开放日!C18&amp;"学时；","")</f>
        <v/>
      </c>
    </row>
    <row r="19" spans="1:15">
      <c r="A19" s="8" t="s">
        <v>28</v>
      </c>
      <c r="B19" s="8">
        <v>2200017840</v>
      </c>
      <c r="C19" t="str">
        <f t="shared" si="0"/>
        <v/>
      </c>
      <c r="D19" t="str">
        <f>IF(自行车!D19&gt;0,"参加元行力行自行车小分队"&amp;自行车!D19&amp;"学时；","")</f>
        <v/>
      </c>
      <c r="E19" t="str">
        <f>IF(未名湖!D19&gt;0,"参加元行力行未名湖志愿服务"&amp;未名湖!D19&amp;"学时；","")</f>
        <v/>
      </c>
      <c r="F19" t="str">
        <f>IF(大钊阅览室!D19&gt;0,"参加大钊阅览室志愿服务"&amp;大钊阅览室!D19&amp;"学时；","")</f>
        <v/>
      </c>
      <c r="G19" t="str">
        <f>IF(动物园!D19&gt;0,"参加北京动物园志愿服务"&amp;动物园!D19&amp;"学时；","")</f>
        <v/>
      </c>
      <c r="H19" t="str">
        <f>IF(传薪!D19&gt;0,"参加元行传薪系列志愿服务"&amp;传薪!D19&amp;"学时；","")</f>
        <v/>
      </c>
      <c r="I19" t="str">
        <f>IF(门厅!D19&gt;0,"参加35楼门厅管理志愿服务"&amp;门厅!D19&amp;"学时；","")</f>
        <v/>
      </c>
      <c r="J19" t="str">
        <f>IF(运动会!D19&gt;0,"参加春季运动会志愿服务"&amp;运动会!D19&amp;"学时；","")</f>
        <v/>
      </c>
      <c r="K19" t="str">
        <f>IF(书院课助教!D19&gt;0,"担任书院课助教"&amp;书院课助教!D19&amp;"学时；","")</f>
        <v/>
      </c>
      <c r="L19" t="str">
        <f>IF(迎新!C19&gt;0,"担任迎新志愿者"&amp;迎新!C19&amp;"学时；","")</f>
        <v/>
      </c>
      <c r="M19" t="str">
        <f>IF(初夏恣游!C19&gt;0,"担任初夏恣游志愿者"&amp;初夏恣游!C19&amp;"学时；","")</f>
        <v/>
      </c>
      <c r="N19" t="str">
        <f>IF(健身房!D19&gt;0,"担任健身房志愿者"&amp;健身房!D19&amp;"学时；","")</f>
        <v/>
      </c>
      <c r="O19" t="str">
        <f>IF(校园开放日!C19&gt;0,"担任校园开放日志愿者"&amp;校园开放日!C19&amp;"学时；","")</f>
        <v/>
      </c>
    </row>
    <row r="20" spans="1:15">
      <c r="A20" s="8" t="s">
        <v>29</v>
      </c>
      <c r="B20" s="8">
        <v>2300017417</v>
      </c>
      <c r="C20" t="str">
        <f t="shared" si="0"/>
        <v>参加元行力行自行车小分队7.5学时；参加35楼门厅管理志愿服务4学时；</v>
      </c>
      <c r="D20" t="str">
        <f>IF(自行车!D20&gt;0,"参加元行力行自行车小分队"&amp;自行车!D20&amp;"学时；","")</f>
        <v>参加元行力行自行车小分队7.5学时；</v>
      </c>
      <c r="E20" t="str">
        <f>IF(未名湖!D20&gt;0,"参加元行力行未名湖志愿服务"&amp;未名湖!D20&amp;"学时；","")</f>
        <v/>
      </c>
      <c r="F20" t="str">
        <f>IF(大钊阅览室!D20&gt;0,"参加大钊阅览室志愿服务"&amp;大钊阅览室!D20&amp;"学时；","")</f>
        <v/>
      </c>
      <c r="G20" t="str">
        <f>IF(动物园!D20&gt;0,"参加北京动物园志愿服务"&amp;动物园!D20&amp;"学时；","")</f>
        <v/>
      </c>
      <c r="H20" t="str">
        <f>IF(传薪!D20&gt;0,"参加元行传薪系列志愿服务"&amp;传薪!D20&amp;"学时；","")</f>
        <v/>
      </c>
      <c r="I20" t="str">
        <f>IF(门厅!D20&gt;0,"参加35楼门厅管理志愿服务"&amp;门厅!D20&amp;"学时；","")</f>
        <v>参加35楼门厅管理志愿服务4学时；</v>
      </c>
      <c r="J20" t="str">
        <f>IF(运动会!D20&gt;0,"参加春季运动会志愿服务"&amp;运动会!D20&amp;"学时；","")</f>
        <v/>
      </c>
      <c r="K20" t="str">
        <f>IF(书院课助教!D20&gt;0,"担任书院课助教"&amp;书院课助教!D20&amp;"学时；","")</f>
        <v/>
      </c>
      <c r="L20" t="str">
        <f>IF(迎新!C20&gt;0,"担任迎新志愿者"&amp;迎新!C20&amp;"学时；","")</f>
        <v/>
      </c>
      <c r="M20" t="str">
        <f>IF(初夏恣游!C20&gt;0,"担任初夏恣游志愿者"&amp;初夏恣游!C20&amp;"学时；","")</f>
        <v/>
      </c>
      <c r="N20" t="str">
        <f>IF(健身房!D20&gt;0,"担任健身房志愿者"&amp;健身房!D20&amp;"学时；","")</f>
        <v/>
      </c>
      <c r="O20" t="str">
        <f>IF(校园开放日!C20&gt;0,"担任校园开放日志愿者"&amp;校园开放日!C20&amp;"学时；","")</f>
        <v/>
      </c>
    </row>
    <row r="21" spans="1:15">
      <c r="A21" s="8" t="s">
        <v>30</v>
      </c>
      <c r="B21" s="8">
        <v>2200016813</v>
      </c>
      <c r="C21" t="str">
        <f t="shared" si="0"/>
        <v/>
      </c>
      <c r="D21" t="str">
        <f>IF(自行车!D21&gt;0,"参加元行力行自行车小分队"&amp;自行车!D21&amp;"学时；","")</f>
        <v/>
      </c>
      <c r="E21" t="str">
        <f>IF(未名湖!D21&gt;0,"参加元行力行未名湖志愿服务"&amp;未名湖!D21&amp;"学时；","")</f>
        <v/>
      </c>
      <c r="F21" t="str">
        <f>IF(大钊阅览室!D21&gt;0,"参加大钊阅览室志愿服务"&amp;大钊阅览室!D21&amp;"学时；","")</f>
        <v/>
      </c>
      <c r="G21" t="str">
        <f>IF(动物园!D21&gt;0,"参加北京动物园志愿服务"&amp;动物园!D21&amp;"学时；","")</f>
        <v/>
      </c>
      <c r="H21" t="str">
        <f>IF(传薪!D21&gt;0,"参加元行传薪系列志愿服务"&amp;传薪!D21&amp;"学时；","")</f>
        <v/>
      </c>
      <c r="I21" t="str">
        <f>IF(门厅!D21&gt;0,"参加35楼门厅管理志愿服务"&amp;门厅!D21&amp;"学时；","")</f>
        <v/>
      </c>
      <c r="J21" t="str">
        <f>IF(运动会!D21&gt;0,"参加春季运动会志愿服务"&amp;运动会!D21&amp;"学时；","")</f>
        <v/>
      </c>
      <c r="K21" t="str">
        <f>IF(书院课助教!D21&gt;0,"担任书院课助教"&amp;书院课助教!D21&amp;"学时；","")</f>
        <v/>
      </c>
      <c r="L21" t="str">
        <f>IF(迎新!C21&gt;0,"担任迎新志愿者"&amp;迎新!C21&amp;"学时；","")</f>
        <v/>
      </c>
      <c r="M21" t="str">
        <f>IF(初夏恣游!C21&gt;0,"担任初夏恣游志愿者"&amp;初夏恣游!C21&amp;"学时；","")</f>
        <v/>
      </c>
      <c r="N21" t="str">
        <f>IF(健身房!D21&gt;0,"担任健身房志愿者"&amp;健身房!D21&amp;"学时；","")</f>
        <v/>
      </c>
      <c r="O21" t="str">
        <f>IF(校园开放日!C21&gt;0,"担任校园开放日志愿者"&amp;校园开放日!C21&amp;"学时；","")</f>
        <v/>
      </c>
    </row>
    <row r="22" spans="1:15">
      <c r="A22" s="8" t="s">
        <v>31</v>
      </c>
      <c r="B22" s="8">
        <v>2300017768</v>
      </c>
      <c r="C22" t="str">
        <f t="shared" si="0"/>
        <v/>
      </c>
      <c r="D22" t="str">
        <f>IF(自行车!D22&gt;0,"参加元行力行自行车小分队"&amp;自行车!D22&amp;"学时；","")</f>
        <v/>
      </c>
      <c r="E22" t="str">
        <f>IF(未名湖!D22&gt;0,"参加元行力行未名湖志愿服务"&amp;未名湖!D22&amp;"学时；","")</f>
        <v/>
      </c>
      <c r="F22" t="str">
        <f>IF(大钊阅览室!D22&gt;0,"参加大钊阅览室志愿服务"&amp;大钊阅览室!D22&amp;"学时；","")</f>
        <v/>
      </c>
      <c r="G22" t="str">
        <f>IF(动物园!D22&gt;0,"参加北京动物园志愿服务"&amp;动物园!D22&amp;"学时；","")</f>
        <v/>
      </c>
      <c r="H22" t="str">
        <f>IF(传薪!D22&gt;0,"参加元行传薪系列志愿服务"&amp;传薪!D22&amp;"学时；","")</f>
        <v/>
      </c>
      <c r="I22" t="str">
        <f>IF(门厅!D22&gt;0,"参加35楼门厅管理志愿服务"&amp;门厅!D22&amp;"学时；","")</f>
        <v/>
      </c>
      <c r="J22" t="str">
        <f>IF(运动会!D22&gt;0,"参加春季运动会志愿服务"&amp;运动会!D22&amp;"学时；","")</f>
        <v/>
      </c>
      <c r="K22" t="str">
        <f>IF(书院课助教!D22&gt;0,"担任书院课助教"&amp;书院课助教!D22&amp;"学时；","")</f>
        <v/>
      </c>
      <c r="L22" t="str">
        <f>IF(迎新!C22&gt;0,"担任迎新志愿者"&amp;迎新!C22&amp;"学时；","")</f>
        <v/>
      </c>
      <c r="M22" t="str">
        <f>IF(初夏恣游!C22&gt;0,"担任初夏恣游志愿者"&amp;初夏恣游!C22&amp;"学时；","")</f>
        <v/>
      </c>
      <c r="N22" t="str">
        <f>IF(健身房!D22&gt;0,"担任健身房志愿者"&amp;健身房!D22&amp;"学时；","")</f>
        <v/>
      </c>
      <c r="O22" t="str">
        <f>IF(校园开放日!C22&gt;0,"担任校园开放日志愿者"&amp;校园开放日!C22&amp;"学时；","")</f>
        <v/>
      </c>
    </row>
    <row r="23" spans="1:15">
      <c r="A23" s="8" t="s">
        <v>32</v>
      </c>
      <c r="B23" s="8">
        <v>2200017410</v>
      </c>
      <c r="C23" t="str">
        <f t="shared" si="0"/>
        <v>参加元行力行自行车小分队4学时；</v>
      </c>
      <c r="D23" t="str">
        <f>IF(自行车!D23&gt;0,"参加元行力行自行车小分队"&amp;自行车!D23&amp;"学时；","")</f>
        <v>参加元行力行自行车小分队4学时；</v>
      </c>
      <c r="E23" t="str">
        <f>IF(未名湖!D23&gt;0,"参加元行力行未名湖志愿服务"&amp;未名湖!D23&amp;"学时；","")</f>
        <v/>
      </c>
      <c r="F23" t="str">
        <f>IF(大钊阅览室!D23&gt;0,"参加大钊阅览室志愿服务"&amp;大钊阅览室!D23&amp;"学时；","")</f>
        <v/>
      </c>
      <c r="G23" t="str">
        <f>IF(动物园!D23&gt;0,"参加北京动物园志愿服务"&amp;动物园!D23&amp;"学时；","")</f>
        <v/>
      </c>
      <c r="H23" t="str">
        <f>IF(传薪!D23&gt;0,"参加元行传薪系列志愿服务"&amp;传薪!D23&amp;"学时；","")</f>
        <v/>
      </c>
      <c r="I23" t="str">
        <f>IF(门厅!D23&gt;0,"参加35楼门厅管理志愿服务"&amp;门厅!D23&amp;"学时；","")</f>
        <v/>
      </c>
      <c r="J23" t="str">
        <f>IF(运动会!D23&gt;0,"参加春季运动会志愿服务"&amp;运动会!D23&amp;"学时；","")</f>
        <v/>
      </c>
      <c r="K23" t="str">
        <f>IF(书院课助教!D23&gt;0,"担任书院课助教"&amp;书院课助教!D23&amp;"学时；","")</f>
        <v/>
      </c>
      <c r="L23" t="str">
        <f>IF(迎新!C23&gt;0,"担任迎新志愿者"&amp;迎新!C23&amp;"学时；","")</f>
        <v/>
      </c>
      <c r="M23" t="str">
        <f>IF(初夏恣游!C23&gt;0,"担任初夏恣游志愿者"&amp;初夏恣游!C23&amp;"学时；","")</f>
        <v/>
      </c>
      <c r="N23" t="str">
        <f>IF(健身房!D23&gt;0,"担任健身房志愿者"&amp;健身房!D23&amp;"学时；","")</f>
        <v/>
      </c>
      <c r="O23" t="str">
        <f>IF(校园开放日!C23&gt;0,"担任校园开放日志愿者"&amp;校园开放日!C23&amp;"学时；","")</f>
        <v/>
      </c>
    </row>
    <row r="24" spans="1:15">
      <c r="A24" s="8" t="s">
        <v>33</v>
      </c>
      <c r="B24" s="8">
        <v>2300017830</v>
      </c>
      <c r="C24" t="str">
        <f t="shared" si="0"/>
        <v>参加元行力行自行车小分队3学时；</v>
      </c>
      <c r="D24" t="str">
        <f>IF(自行车!D24&gt;0,"参加元行力行自行车小分队"&amp;自行车!D24&amp;"学时；","")</f>
        <v>参加元行力行自行车小分队3学时；</v>
      </c>
      <c r="E24" t="str">
        <f>IF(未名湖!D24&gt;0,"参加元行力行未名湖志愿服务"&amp;未名湖!D24&amp;"学时；","")</f>
        <v/>
      </c>
      <c r="F24" t="str">
        <f>IF(大钊阅览室!D24&gt;0,"参加大钊阅览室志愿服务"&amp;大钊阅览室!D24&amp;"学时；","")</f>
        <v/>
      </c>
      <c r="G24" t="str">
        <f>IF(动物园!D24&gt;0,"参加北京动物园志愿服务"&amp;动物园!D24&amp;"学时；","")</f>
        <v/>
      </c>
      <c r="H24" t="str">
        <f>IF(传薪!D24&gt;0,"参加元行传薪系列志愿服务"&amp;传薪!D24&amp;"学时；","")</f>
        <v/>
      </c>
      <c r="I24" t="str">
        <f>IF(门厅!D24&gt;0,"参加35楼门厅管理志愿服务"&amp;门厅!D24&amp;"学时；","")</f>
        <v/>
      </c>
      <c r="J24" t="str">
        <f>IF(运动会!D24&gt;0,"参加春季运动会志愿服务"&amp;运动会!D24&amp;"学时；","")</f>
        <v/>
      </c>
      <c r="K24" t="str">
        <f>IF(书院课助教!D24&gt;0,"担任书院课助教"&amp;书院课助教!D24&amp;"学时；","")</f>
        <v/>
      </c>
      <c r="L24" t="str">
        <f>IF(迎新!C24&gt;0,"担任迎新志愿者"&amp;迎新!C24&amp;"学时；","")</f>
        <v/>
      </c>
      <c r="M24" t="str">
        <f>IF(初夏恣游!C24&gt;0,"担任初夏恣游志愿者"&amp;初夏恣游!C24&amp;"学时；","")</f>
        <v/>
      </c>
      <c r="N24" t="str">
        <f>IF(健身房!D24&gt;0,"担任健身房志愿者"&amp;健身房!D24&amp;"学时；","")</f>
        <v/>
      </c>
      <c r="O24" t="str">
        <f>IF(校园开放日!C24&gt;0,"担任校园开放日志愿者"&amp;校园开放日!C24&amp;"学时；","")</f>
        <v/>
      </c>
    </row>
    <row r="25" spans="1:15">
      <c r="A25" s="8" t="s">
        <v>34</v>
      </c>
      <c r="B25" s="8">
        <v>2200017704</v>
      </c>
      <c r="C25" t="str">
        <f t="shared" si="0"/>
        <v/>
      </c>
      <c r="D25" t="str">
        <f>IF(自行车!D25&gt;0,"参加元行力行自行车小分队"&amp;自行车!D25&amp;"学时；","")</f>
        <v/>
      </c>
      <c r="E25" t="str">
        <f>IF(未名湖!D25&gt;0,"参加元行力行未名湖志愿服务"&amp;未名湖!D25&amp;"学时；","")</f>
        <v/>
      </c>
      <c r="F25" t="str">
        <f>IF(大钊阅览室!D25&gt;0,"参加大钊阅览室志愿服务"&amp;大钊阅览室!D25&amp;"学时；","")</f>
        <v/>
      </c>
      <c r="G25" t="str">
        <f>IF(动物园!D25&gt;0,"参加北京动物园志愿服务"&amp;动物园!D25&amp;"学时；","")</f>
        <v/>
      </c>
      <c r="H25" t="str">
        <f>IF(传薪!D25&gt;0,"参加元行传薪系列志愿服务"&amp;传薪!D25&amp;"学时；","")</f>
        <v/>
      </c>
      <c r="I25" t="str">
        <f>IF(门厅!D25&gt;0,"参加35楼门厅管理志愿服务"&amp;门厅!D25&amp;"学时；","")</f>
        <v/>
      </c>
      <c r="J25" t="str">
        <f>IF(运动会!D25&gt;0,"参加春季运动会志愿服务"&amp;运动会!D25&amp;"学时；","")</f>
        <v/>
      </c>
      <c r="K25" t="str">
        <f>IF(书院课助教!D25&gt;0,"担任书院课助教"&amp;书院课助教!D25&amp;"学时；","")</f>
        <v/>
      </c>
      <c r="L25" t="str">
        <f>IF(迎新!C25&gt;0,"担任迎新志愿者"&amp;迎新!C25&amp;"学时；","")</f>
        <v/>
      </c>
      <c r="M25" t="str">
        <f>IF(初夏恣游!C25&gt;0,"担任初夏恣游志愿者"&amp;初夏恣游!C25&amp;"学时；","")</f>
        <v/>
      </c>
      <c r="N25" t="str">
        <f>IF(健身房!D25&gt;0,"担任健身房志愿者"&amp;健身房!D25&amp;"学时；","")</f>
        <v/>
      </c>
      <c r="O25" t="str">
        <f>IF(校园开放日!C25&gt;0,"担任校园开放日志愿者"&amp;校园开放日!C25&amp;"学时；","")</f>
        <v/>
      </c>
    </row>
    <row r="26" spans="1:15">
      <c r="A26" s="8" t="s">
        <v>35</v>
      </c>
      <c r="B26" s="8">
        <v>2300017748</v>
      </c>
      <c r="C26" t="str">
        <f t="shared" si="0"/>
        <v>参加春季运动会志愿服务4学时；担任书院课助教4学时；担任迎新志愿者6学时；担任校园开放日志愿者1学时；</v>
      </c>
      <c r="D26" t="str">
        <f>IF(自行车!D26&gt;0,"参加元行力行自行车小分队"&amp;自行车!D26&amp;"学时；","")</f>
        <v/>
      </c>
      <c r="E26" t="str">
        <f>IF(未名湖!D26&gt;0,"参加元行力行未名湖志愿服务"&amp;未名湖!D26&amp;"学时；","")</f>
        <v/>
      </c>
      <c r="F26" t="str">
        <f>IF(大钊阅览室!D26&gt;0,"参加大钊阅览室志愿服务"&amp;大钊阅览室!D26&amp;"学时；","")</f>
        <v/>
      </c>
      <c r="G26" t="str">
        <f>IF(动物园!D26&gt;0,"参加北京动物园志愿服务"&amp;动物园!D26&amp;"学时；","")</f>
        <v/>
      </c>
      <c r="H26" t="str">
        <f>IF(传薪!D26&gt;0,"参加元行传薪系列志愿服务"&amp;传薪!D26&amp;"学时；","")</f>
        <v/>
      </c>
      <c r="I26" t="str">
        <f>IF(门厅!D26&gt;0,"参加35楼门厅管理志愿服务"&amp;门厅!D26&amp;"学时；","")</f>
        <v/>
      </c>
      <c r="J26" t="str">
        <f>IF(运动会!D26&gt;0,"参加春季运动会志愿服务"&amp;运动会!D26&amp;"学时；","")</f>
        <v>参加春季运动会志愿服务4学时；</v>
      </c>
      <c r="K26" t="str">
        <f>IF(书院课助教!D26&gt;0,"担任书院课助教"&amp;书院课助教!D26&amp;"学时；","")</f>
        <v>担任书院课助教4学时；</v>
      </c>
      <c r="L26" t="str">
        <f>IF(迎新!C26&gt;0,"担任迎新志愿者"&amp;迎新!C26&amp;"学时；","")</f>
        <v>担任迎新志愿者6学时；</v>
      </c>
      <c r="M26" t="str">
        <f>IF(初夏恣游!C26&gt;0,"担任初夏恣游志愿者"&amp;初夏恣游!C26&amp;"学时；","")</f>
        <v/>
      </c>
      <c r="N26" t="str">
        <f>IF(健身房!D26&gt;0,"担任健身房志愿者"&amp;健身房!D26&amp;"学时；","")</f>
        <v/>
      </c>
      <c r="O26" t="str">
        <f>IF(校园开放日!C26&gt;0,"担任校园开放日志愿者"&amp;校园开放日!C26&amp;"学时；","")</f>
        <v>担任校园开放日志愿者1学时；</v>
      </c>
    </row>
    <row r="27" spans="1:15">
      <c r="A27" s="8" t="s">
        <v>36</v>
      </c>
      <c r="B27" s="8">
        <v>2300017774</v>
      </c>
      <c r="C27" t="str">
        <f t="shared" si="0"/>
        <v>参加元行力行自行车小分队11学时；参加春季运动会志愿服务2学时；</v>
      </c>
      <c r="D27" t="str">
        <f>IF(自行车!D27&gt;0,"参加元行力行自行车小分队"&amp;自行车!D27&amp;"学时；","")</f>
        <v>参加元行力行自行车小分队11学时；</v>
      </c>
      <c r="E27" t="str">
        <f>IF(未名湖!D27&gt;0,"参加元行力行未名湖志愿服务"&amp;未名湖!D27&amp;"学时；","")</f>
        <v/>
      </c>
      <c r="F27" t="str">
        <f>IF(大钊阅览室!D27&gt;0,"参加大钊阅览室志愿服务"&amp;大钊阅览室!D27&amp;"学时；","")</f>
        <v/>
      </c>
      <c r="G27" t="str">
        <f>IF(动物园!D27&gt;0,"参加北京动物园志愿服务"&amp;动物园!D27&amp;"学时；","")</f>
        <v/>
      </c>
      <c r="H27" t="str">
        <f>IF(传薪!D27&gt;0,"参加元行传薪系列志愿服务"&amp;传薪!D27&amp;"学时；","")</f>
        <v/>
      </c>
      <c r="I27" t="str">
        <f>IF(门厅!D27&gt;0,"参加35楼门厅管理志愿服务"&amp;门厅!D27&amp;"学时；","")</f>
        <v/>
      </c>
      <c r="J27" t="str">
        <f>IF(运动会!D27&gt;0,"参加春季运动会志愿服务"&amp;运动会!D27&amp;"学时；","")</f>
        <v>参加春季运动会志愿服务2学时；</v>
      </c>
      <c r="K27" t="str">
        <f>IF(书院课助教!D27&gt;0,"担任书院课助教"&amp;书院课助教!D27&amp;"学时；","")</f>
        <v/>
      </c>
      <c r="L27" t="str">
        <f>IF(迎新!C27&gt;0,"担任迎新志愿者"&amp;迎新!C27&amp;"学时；","")</f>
        <v/>
      </c>
      <c r="M27" t="str">
        <f>IF(初夏恣游!C27&gt;0,"担任初夏恣游志愿者"&amp;初夏恣游!C27&amp;"学时；","")</f>
        <v/>
      </c>
      <c r="N27" t="str">
        <f>IF(健身房!D27&gt;0,"担任健身房志愿者"&amp;健身房!D27&amp;"学时；","")</f>
        <v/>
      </c>
      <c r="O27" t="str">
        <f>IF(校园开放日!C27&gt;0,"担任校园开放日志愿者"&amp;校园开放日!C27&amp;"学时；","")</f>
        <v/>
      </c>
    </row>
    <row r="28" spans="1:15">
      <c r="A28" s="8" t="s">
        <v>37</v>
      </c>
      <c r="B28" s="8">
        <v>2300017402</v>
      </c>
      <c r="C28" t="str">
        <f t="shared" si="0"/>
        <v/>
      </c>
      <c r="D28" t="str">
        <f>IF(自行车!D28&gt;0,"参加元行力行自行车小分队"&amp;自行车!D28&amp;"学时；","")</f>
        <v/>
      </c>
      <c r="E28" t="str">
        <f>IF(未名湖!D28&gt;0,"参加元行力行未名湖志愿服务"&amp;未名湖!D28&amp;"学时；","")</f>
        <v/>
      </c>
      <c r="F28" t="str">
        <f>IF(大钊阅览室!D28&gt;0,"参加大钊阅览室志愿服务"&amp;大钊阅览室!D28&amp;"学时；","")</f>
        <v/>
      </c>
      <c r="G28" t="str">
        <f>IF(动物园!D28&gt;0,"参加北京动物园志愿服务"&amp;动物园!D28&amp;"学时；","")</f>
        <v/>
      </c>
      <c r="H28" t="str">
        <f>IF(传薪!D28&gt;0,"参加元行传薪系列志愿服务"&amp;传薪!D28&amp;"学时；","")</f>
        <v/>
      </c>
      <c r="I28" t="str">
        <f>IF(门厅!D28&gt;0,"参加35楼门厅管理志愿服务"&amp;门厅!D28&amp;"学时；","")</f>
        <v/>
      </c>
      <c r="J28" t="str">
        <f>IF(运动会!D28&gt;0,"参加春季运动会志愿服务"&amp;运动会!D28&amp;"学时；","")</f>
        <v/>
      </c>
      <c r="K28" t="str">
        <f>IF(书院课助教!D28&gt;0,"担任书院课助教"&amp;书院课助教!D28&amp;"学时；","")</f>
        <v/>
      </c>
      <c r="L28" t="str">
        <f>IF(迎新!C28&gt;0,"担任迎新志愿者"&amp;迎新!C28&amp;"学时；","")</f>
        <v/>
      </c>
      <c r="M28" t="str">
        <f>IF(初夏恣游!C28&gt;0,"担任初夏恣游志愿者"&amp;初夏恣游!C28&amp;"学时；","")</f>
        <v/>
      </c>
      <c r="N28" t="str">
        <f>IF(健身房!D28&gt;0,"担任健身房志愿者"&amp;健身房!D28&amp;"学时；","")</f>
        <v/>
      </c>
      <c r="O28" t="str">
        <f>IF(校园开放日!C28&gt;0,"担任校园开放日志愿者"&amp;校园开放日!C28&amp;"学时；","")</f>
        <v/>
      </c>
    </row>
    <row r="29" spans="1:15">
      <c r="A29" s="8" t="s">
        <v>38</v>
      </c>
      <c r="B29" s="8">
        <v>2300017706</v>
      </c>
      <c r="C29" t="str">
        <f t="shared" si="0"/>
        <v>参加元行力行自行车小分队8.5学时；</v>
      </c>
      <c r="D29" t="str">
        <f>IF(自行车!D29&gt;0,"参加元行力行自行车小分队"&amp;自行车!D29&amp;"学时；","")</f>
        <v>参加元行力行自行车小分队8.5学时；</v>
      </c>
      <c r="E29" t="str">
        <f>IF(未名湖!D29&gt;0,"参加元行力行未名湖志愿服务"&amp;未名湖!D29&amp;"学时；","")</f>
        <v/>
      </c>
      <c r="F29" t="str">
        <f>IF(大钊阅览室!D29&gt;0,"参加大钊阅览室志愿服务"&amp;大钊阅览室!D29&amp;"学时；","")</f>
        <v/>
      </c>
      <c r="G29" t="str">
        <f>IF(动物园!D29&gt;0,"参加北京动物园志愿服务"&amp;动物园!D29&amp;"学时；","")</f>
        <v/>
      </c>
      <c r="H29" t="str">
        <f>IF(传薪!D29&gt;0,"参加元行传薪系列志愿服务"&amp;传薪!D29&amp;"学时；","")</f>
        <v/>
      </c>
      <c r="I29" t="str">
        <f>IF(门厅!D29&gt;0,"参加35楼门厅管理志愿服务"&amp;门厅!D29&amp;"学时；","")</f>
        <v/>
      </c>
      <c r="J29" t="str">
        <f>IF(运动会!D29&gt;0,"参加春季运动会志愿服务"&amp;运动会!D29&amp;"学时；","")</f>
        <v/>
      </c>
      <c r="K29" t="str">
        <f>IF(书院课助教!D29&gt;0,"担任书院课助教"&amp;书院课助教!D29&amp;"学时；","")</f>
        <v/>
      </c>
      <c r="L29" t="str">
        <f>IF(迎新!C29&gt;0,"担任迎新志愿者"&amp;迎新!C29&amp;"学时；","")</f>
        <v/>
      </c>
      <c r="M29" t="str">
        <f>IF(初夏恣游!C29&gt;0,"担任初夏恣游志愿者"&amp;初夏恣游!C29&amp;"学时；","")</f>
        <v/>
      </c>
      <c r="N29" t="str">
        <f>IF(健身房!D29&gt;0,"担任健身房志愿者"&amp;健身房!D29&amp;"学时；","")</f>
        <v/>
      </c>
      <c r="O29" t="str">
        <f>IF(校园开放日!C29&gt;0,"担任校园开放日志愿者"&amp;校园开放日!C29&amp;"学时；","")</f>
        <v/>
      </c>
    </row>
    <row r="30" spans="1:15">
      <c r="A30" s="8" t="s">
        <v>39</v>
      </c>
      <c r="B30" s="8">
        <v>2300017832</v>
      </c>
      <c r="C30" t="str">
        <f t="shared" si="0"/>
        <v>参加春季运动会志愿服务4学时；担任初夏恣游志愿者2学时；</v>
      </c>
      <c r="D30" t="str">
        <f>IF(自行车!D30&gt;0,"参加元行力行自行车小分队"&amp;自行车!D30&amp;"学时；","")</f>
        <v/>
      </c>
      <c r="E30" t="str">
        <f>IF(未名湖!D30&gt;0,"参加元行力行未名湖志愿服务"&amp;未名湖!D30&amp;"学时；","")</f>
        <v/>
      </c>
      <c r="F30" t="str">
        <f>IF(大钊阅览室!D30&gt;0,"参加大钊阅览室志愿服务"&amp;大钊阅览室!D30&amp;"学时；","")</f>
        <v/>
      </c>
      <c r="G30" t="str">
        <f>IF(动物园!D30&gt;0,"参加北京动物园志愿服务"&amp;动物园!D30&amp;"学时；","")</f>
        <v/>
      </c>
      <c r="H30" t="str">
        <f>IF(传薪!D30&gt;0,"参加元行传薪系列志愿服务"&amp;传薪!D30&amp;"学时；","")</f>
        <v/>
      </c>
      <c r="I30" t="str">
        <f>IF(门厅!D30&gt;0,"参加35楼门厅管理志愿服务"&amp;门厅!D30&amp;"学时；","")</f>
        <v/>
      </c>
      <c r="J30" t="str">
        <f>IF(运动会!D30&gt;0,"参加春季运动会志愿服务"&amp;运动会!D30&amp;"学时；","")</f>
        <v>参加春季运动会志愿服务4学时；</v>
      </c>
      <c r="K30" t="str">
        <f>IF(书院课助教!D30&gt;0,"担任书院课助教"&amp;书院课助教!D30&amp;"学时；","")</f>
        <v/>
      </c>
      <c r="L30" t="str">
        <f>IF(迎新!C30&gt;0,"担任迎新志愿者"&amp;迎新!C30&amp;"学时；","")</f>
        <v/>
      </c>
      <c r="M30" t="str">
        <f>IF(初夏恣游!C30&gt;0,"担任初夏恣游志愿者"&amp;初夏恣游!C30&amp;"学时；","")</f>
        <v>担任初夏恣游志愿者2学时；</v>
      </c>
      <c r="N30" t="str">
        <f>IF(健身房!D30&gt;0,"担任健身房志愿者"&amp;健身房!D30&amp;"学时；","")</f>
        <v/>
      </c>
      <c r="O30" t="str">
        <f>IF(校园开放日!C30&gt;0,"担任校园开放日志愿者"&amp;校园开放日!C30&amp;"学时；","")</f>
        <v/>
      </c>
    </row>
    <row r="31" spans="1:15">
      <c r="A31" s="8" t="s">
        <v>40</v>
      </c>
      <c r="B31" s="8">
        <v>2300017734</v>
      </c>
      <c r="C31" t="str">
        <f t="shared" si="0"/>
        <v>参加元行力行自行车小分队6学时；参加元行力行未名湖志愿服务3学时；参加北京动物园志愿服务4学时；</v>
      </c>
      <c r="D31" t="str">
        <f>IF(自行车!D31&gt;0,"参加元行力行自行车小分队"&amp;自行车!D31&amp;"学时；","")</f>
        <v>参加元行力行自行车小分队6学时；</v>
      </c>
      <c r="E31" t="str">
        <f>IF(未名湖!D31&gt;0,"参加元行力行未名湖志愿服务"&amp;未名湖!D31&amp;"学时；","")</f>
        <v>参加元行力行未名湖志愿服务3学时；</v>
      </c>
      <c r="F31" t="str">
        <f>IF(大钊阅览室!D31&gt;0,"参加大钊阅览室志愿服务"&amp;大钊阅览室!D31&amp;"学时；","")</f>
        <v/>
      </c>
      <c r="G31" t="str">
        <f>IF(动物园!D31&gt;0,"参加北京动物园志愿服务"&amp;动物园!D31&amp;"学时；","")</f>
        <v>参加北京动物园志愿服务4学时；</v>
      </c>
      <c r="H31" t="str">
        <f>IF(传薪!D31&gt;0,"参加元行传薪系列志愿服务"&amp;传薪!D31&amp;"学时；","")</f>
        <v/>
      </c>
      <c r="I31" t="str">
        <f>IF(门厅!D31&gt;0,"参加35楼门厅管理志愿服务"&amp;门厅!D31&amp;"学时；","")</f>
        <v/>
      </c>
      <c r="J31" t="str">
        <f>IF(运动会!D31&gt;0,"参加春季运动会志愿服务"&amp;运动会!D31&amp;"学时；","")</f>
        <v/>
      </c>
      <c r="K31" t="str">
        <f>IF(书院课助教!D31&gt;0,"担任书院课助教"&amp;书院课助教!D31&amp;"学时；","")</f>
        <v/>
      </c>
      <c r="L31" t="str">
        <f>IF(迎新!C31&gt;0,"担任迎新志愿者"&amp;迎新!C31&amp;"学时；","")</f>
        <v/>
      </c>
      <c r="M31" t="str">
        <f>IF(初夏恣游!C31&gt;0,"担任初夏恣游志愿者"&amp;初夏恣游!C31&amp;"学时；","")</f>
        <v/>
      </c>
      <c r="N31" t="str">
        <f>IF(健身房!D31&gt;0,"担任健身房志愿者"&amp;健身房!D31&amp;"学时；","")</f>
        <v/>
      </c>
      <c r="O31" t="str">
        <f>IF(校园开放日!C31&gt;0,"担任校园开放日志愿者"&amp;校园开放日!C31&amp;"学时；","")</f>
        <v/>
      </c>
    </row>
    <row r="32" spans="1:15">
      <c r="A32" s="8" t="s">
        <v>41</v>
      </c>
      <c r="B32" s="8">
        <v>2300017717</v>
      </c>
      <c r="C32" t="str">
        <f t="shared" si="0"/>
        <v>参加元行力行未名湖志愿服务1.5学时；参加北京动物园志愿服务4学时；参加35楼门厅管理志愿服务1学时；</v>
      </c>
      <c r="D32" t="str">
        <f>IF(自行车!D32&gt;0,"参加元行力行自行车小分队"&amp;自行车!D32&amp;"学时；","")</f>
        <v/>
      </c>
      <c r="E32" t="str">
        <f>IF(未名湖!D32&gt;0,"参加元行力行未名湖志愿服务"&amp;未名湖!D32&amp;"学时；","")</f>
        <v>参加元行力行未名湖志愿服务1.5学时；</v>
      </c>
      <c r="F32" t="str">
        <f>IF(大钊阅览室!D32&gt;0,"参加大钊阅览室志愿服务"&amp;大钊阅览室!D32&amp;"学时；","")</f>
        <v/>
      </c>
      <c r="G32" t="str">
        <f>IF(动物园!D32&gt;0,"参加北京动物园志愿服务"&amp;动物园!D32&amp;"学时；","")</f>
        <v>参加北京动物园志愿服务4学时；</v>
      </c>
      <c r="H32" t="str">
        <f>IF(传薪!D32&gt;0,"参加元行传薪系列志愿服务"&amp;传薪!D32&amp;"学时；","")</f>
        <v/>
      </c>
      <c r="I32" t="str">
        <f>IF(门厅!D32&gt;0,"参加35楼门厅管理志愿服务"&amp;门厅!D32&amp;"学时；","")</f>
        <v>参加35楼门厅管理志愿服务1学时；</v>
      </c>
      <c r="J32" t="str">
        <f>IF(运动会!D32&gt;0,"参加春季运动会志愿服务"&amp;运动会!D32&amp;"学时；","")</f>
        <v/>
      </c>
      <c r="K32" t="str">
        <f>IF(书院课助教!D32&gt;0,"担任书院课助教"&amp;书院课助教!D32&amp;"学时；","")</f>
        <v/>
      </c>
      <c r="L32" t="str">
        <f>IF(迎新!C32&gt;0,"担任迎新志愿者"&amp;迎新!C32&amp;"学时；","")</f>
        <v/>
      </c>
      <c r="M32" t="str">
        <f>IF(初夏恣游!C32&gt;0,"担任初夏恣游志愿者"&amp;初夏恣游!C32&amp;"学时；","")</f>
        <v/>
      </c>
      <c r="N32" t="str">
        <f>IF(健身房!D32&gt;0,"担任健身房志愿者"&amp;健身房!D32&amp;"学时；","")</f>
        <v/>
      </c>
      <c r="O32" t="str">
        <f>IF(校园开放日!C32&gt;0,"担任校园开放日志愿者"&amp;校园开放日!C32&amp;"学时；","")</f>
        <v/>
      </c>
    </row>
    <row r="33" spans="1:15">
      <c r="A33" s="8" t="s">
        <v>42</v>
      </c>
      <c r="B33" s="8">
        <v>2300017741</v>
      </c>
      <c r="C33" t="str">
        <f t="shared" si="0"/>
        <v/>
      </c>
      <c r="D33" t="str">
        <f>IF(自行车!D33&gt;0,"参加元行力行自行车小分队"&amp;自行车!D33&amp;"学时；","")</f>
        <v/>
      </c>
      <c r="E33" t="str">
        <f>IF(未名湖!D33&gt;0,"参加元行力行未名湖志愿服务"&amp;未名湖!D33&amp;"学时；","")</f>
        <v/>
      </c>
      <c r="F33" t="str">
        <f>IF(大钊阅览室!D33&gt;0,"参加大钊阅览室志愿服务"&amp;大钊阅览室!D33&amp;"学时；","")</f>
        <v/>
      </c>
      <c r="G33" t="str">
        <f>IF(动物园!D33&gt;0,"参加北京动物园志愿服务"&amp;动物园!D33&amp;"学时；","")</f>
        <v/>
      </c>
      <c r="H33" t="str">
        <f>IF(传薪!D33&gt;0,"参加元行传薪系列志愿服务"&amp;传薪!D33&amp;"学时；","")</f>
        <v/>
      </c>
      <c r="I33" t="str">
        <f>IF(门厅!D33&gt;0,"参加35楼门厅管理志愿服务"&amp;门厅!D33&amp;"学时；","")</f>
        <v/>
      </c>
      <c r="J33" t="str">
        <f>IF(运动会!D33&gt;0,"参加春季运动会志愿服务"&amp;运动会!D33&amp;"学时；","")</f>
        <v/>
      </c>
      <c r="K33" t="str">
        <f>IF(书院课助教!D33&gt;0,"担任书院课助教"&amp;书院课助教!D33&amp;"学时；","")</f>
        <v/>
      </c>
      <c r="L33" t="str">
        <f>IF(迎新!C33&gt;0,"担任迎新志愿者"&amp;迎新!C33&amp;"学时；","")</f>
        <v/>
      </c>
      <c r="M33" t="str">
        <f>IF(初夏恣游!C33&gt;0,"担任初夏恣游志愿者"&amp;初夏恣游!C33&amp;"学时；","")</f>
        <v/>
      </c>
      <c r="N33" t="str">
        <f>IF(健身房!D33&gt;0,"担任健身房志愿者"&amp;健身房!D33&amp;"学时；","")</f>
        <v/>
      </c>
      <c r="O33" t="str">
        <f>IF(校园开放日!C33&gt;0,"担任校园开放日志愿者"&amp;校园开放日!C33&amp;"学时；","")</f>
        <v/>
      </c>
    </row>
    <row r="34" spans="1:15">
      <c r="A34" s="8" t="s">
        <v>43</v>
      </c>
      <c r="B34" s="8">
        <v>2300017781</v>
      </c>
      <c r="C34" t="str">
        <f t="shared" si="0"/>
        <v>参加大钊阅览室志愿服务22学时；</v>
      </c>
      <c r="D34" t="str">
        <f>IF(自行车!D34&gt;0,"参加元行力行自行车小分队"&amp;自行车!D34&amp;"学时；","")</f>
        <v/>
      </c>
      <c r="E34" t="str">
        <f>IF(未名湖!D34&gt;0,"参加元行力行未名湖志愿服务"&amp;未名湖!D34&amp;"学时；","")</f>
        <v/>
      </c>
      <c r="F34" t="str">
        <f>IF(大钊阅览室!D34&gt;0,"参加大钊阅览室志愿服务"&amp;大钊阅览室!D34&amp;"学时；","")</f>
        <v>参加大钊阅览室志愿服务22学时；</v>
      </c>
      <c r="G34" t="str">
        <f>IF(动物园!D34&gt;0,"参加北京动物园志愿服务"&amp;动物园!D34&amp;"学时；","")</f>
        <v/>
      </c>
      <c r="H34" t="str">
        <f>IF(传薪!D34&gt;0,"参加元行传薪系列志愿服务"&amp;传薪!D34&amp;"学时；","")</f>
        <v/>
      </c>
      <c r="I34" t="str">
        <f>IF(门厅!D34&gt;0,"参加35楼门厅管理志愿服务"&amp;门厅!D34&amp;"学时；","")</f>
        <v/>
      </c>
      <c r="J34" t="str">
        <f>IF(运动会!D34&gt;0,"参加春季运动会志愿服务"&amp;运动会!D34&amp;"学时；","")</f>
        <v/>
      </c>
      <c r="K34" t="str">
        <f>IF(书院课助教!D34&gt;0,"担任书院课助教"&amp;书院课助教!D34&amp;"学时；","")</f>
        <v/>
      </c>
      <c r="L34" t="str">
        <f>IF(迎新!C34&gt;0,"担任迎新志愿者"&amp;迎新!C34&amp;"学时；","")</f>
        <v/>
      </c>
      <c r="M34" t="str">
        <f>IF(初夏恣游!C34&gt;0,"担任初夏恣游志愿者"&amp;初夏恣游!C34&amp;"学时；","")</f>
        <v/>
      </c>
      <c r="N34" t="str">
        <f>IF(健身房!D34&gt;0,"担任健身房志愿者"&amp;健身房!D34&amp;"学时；","")</f>
        <v/>
      </c>
      <c r="O34" t="str">
        <f>IF(校园开放日!C34&gt;0,"担任校园开放日志愿者"&amp;校园开放日!C34&amp;"学时；","")</f>
        <v/>
      </c>
    </row>
    <row r="35" spans="1:15">
      <c r="A35" s="8" t="s">
        <v>44</v>
      </c>
      <c r="B35" s="8">
        <v>2300017425</v>
      </c>
      <c r="C35" t="str">
        <f t="shared" si="0"/>
        <v>担任健身房志愿者5学时；</v>
      </c>
      <c r="D35" t="str">
        <f>IF(自行车!D35&gt;0,"参加元行力行自行车小分队"&amp;自行车!D35&amp;"学时；","")</f>
        <v/>
      </c>
      <c r="E35" t="str">
        <f>IF(未名湖!D35&gt;0,"参加元行力行未名湖志愿服务"&amp;未名湖!D35&amp;"学时；","")</f>
        <v/>
      </c>
      <c r="F35" t="str">
        <f>IF(大钊阅览室!D35&gt;0,"参加大钊阅览室志愿服务"&amp;大钊阅览室!D35&amp;"学时；","")</f>
        <v/>
      </c>
      <c r="G35" t="str">
        <f>IF(动物园!D35&gt;0,"参加北京动物园志愿服务"&amp;动物园!D35&amp;"学时；","")</f>
        <v/>
      </c>
      <c r="H35" t="str">
        <f>IF(传薪!D35&gt;0,"参加元行传薪系列志愿服务"&amp;传薪!D35&amp;"学时；","")</f>
        <v/>
      </c>
      <c r="I35" t="str">
        <f>IF(门厅!D35&gt;0,"参加35楼门厅管理志愿服务"&amp;门厅!D35&amp;"学时；","")</f>
        <v/>
      </c>
      <c r="J35" t="str">
        <f>IF(运动会!D35&gt;0,"参加春季运动会志愿服务"&amp;运动会!D35&amp;"学时；","")</f>
        <v/>
      </c>
      <c r="K35" t="str">
        <f>IF(书院课助教!D35&gt;0,"担任书院课助教"&amp;书院课助教!D35&amp;"学时；","")</f>
        <v/>
      </c>
      <c r="L35" t="str">
        <f>IF(迎新!C35&gt;0,"担任迎新志愿者"&amp;迎新!C35&amp;"学时；","")</f>
        <v/>
      </c>
      <c r="M35" t="str">
        <f>IF(初夏恣游!C35&gt;0,"担任初夏恣游志愿者"&amp;初夏恣游!C35&amp;"学时；","")</f>
        <v/>
      </c>
      <c r="N35" t="str">
        <f>IF(健身房!D35&gt;0,"担任健身房志愿者"&amp;健身房!D35&amp;"学时；","")</f>
        <v>担任健身房志愿者5学时；</v>
      </c>
      <c r="O35" t="str">
        <f>IF(校园开放日!C35&gt;0,"担任校园开放日志愿者"&amp;校园开放日!C35&amp;"学时；","")</f>
        <v/>
      </c>
    </row>
    <row r="36" spans="1:15">
      <c r="A36" s="8" t="s">
        <v>45</v>
      </c>
      <c r="B36" s="8">
        <v>2300017796</v>
      </c>
      <c r="C36" t="str">
        <f t="shared" si="0"/>
        <v>参加元行力行自行车小分队2.5学时；参加元行力行未名湖志愿服务3学时；参加北京动物园志愿服务4学时；参加35楼门厅管理志愿服务3学时；</v>
      </c>
      <c r="D36" t="str">
        <f>IF(自行车!D36&gt;0,"参加元行力行自行车小分队"&amp;自行车!D36&amp;"学时；","")</f>
        <v>参加元行力行自行车小分队2.5学时；</v>
      </c>
      <c r="E36" t="str">
        <f>IF(未名湖!D36&gt;0,"参加元行力行未名湖志愿服务"&amp;未名湖!D36&amp;"学时；","")</f>
        <v>参加元行力行未名湖志愿服务3学时；</v>
      </c>
      <c r="F36" t="str">
        <f>IF(大钊阅览室!D36&gt;0,"参加大钊阅览室志愿服务"&amp;大钊阅览室!D36&amp;"学时；","")</f>
        <v/>
      </c>
      <c r="G36" t="str">
        <f>IF(动物园!D36&gt;0,"参加北京动物园志愿服务"&amp;动物园!D36&amp;"学时；","")</f>
        <v>参加北京动物园志愿服务4学时；</v>
      </c>
      <c r="H36" t="str">
        <f>IF(传薪!D36&gt;0,"参加元行传薪系列志愿服务"&amp;传薪!D36&amp;"学时；","")</f>
        <v/>
      </c>
      <c r="I36" t="str">
        <f>IF(门厅!D36&gt;0,"参加35楼门厅管理志愿服务"&amp;门厅!D36&amp;"学时；","")</f>
        <v>参加35楼门厅管理志愿服务3学时；</v>
      </c>
      <c r="J36" t="str">
        <f>IF(运动会!D36&gt;0,"参加春季运动会志愿服务"&amp;运动会!D36&amp;"学时；","")</f>
        <v/>
      </c>
      <c r="K36" t="str">
        <f>IF(书院课助教!D36&gt;0,"担任书院课助教"&amp;书院课助教!D36&amp;"学时；","")</f>
        <v/>
      </c>
      <c r="L36" t="str">
        <f>IF(迎新!C36&gt;0,"担任迎新志愿者"&amp;迎新!C36&amp;"学时；","")</f>
        <v/>
      </c>
      <c r="M36" t="str">
        <f>IF(初夏恣游!C36&gt;0,"担任初夏恣游志愿者"&amp;初夏恣游!C36&amp;"学时；","")</f>
        <v/>
      </c>
      <c r="N36" t="str">
        <f>IF(健身房!D36&gt;0,"担任健身房志愿者"&amp;健身房!D36&amp;"学时；","")</f>
        <v/>
      </c>
      <c r="O36" t="str">
        <f>IF(校园开放日!C36&gt;0,"担任校园开放日志愿者"&amp;校园开放日!C36&amp;"学时；","")</f>
        <v/>
      </c>
    </row>
    <row r="37" spans="1:15">
      <c r="A37" s="8" t="s">
        <v>46</v>
      </c>
      <c r="B37" s="8">
        <v>2300017835</v>
      </c>
      <c r="C37" t="str">
        <f t="shared" si="0"/>
        <v/>
      </c>
      <c r="D37" t="str">
        <f>IF(自行车!D37&gt;0,"参加元行力行自行车小分队"&amp;自行车!D37&amp;"学时；","")</f>
        <v/>
      </c>
      <c r="E37" t="str">
        <f>IF(未名湖!D37&gt;0,"参加元行力行未名湖志愿服务"&amp;未名湖!D37&amp;"学时；","")</f>
        <v/>
      </c>
      <c r="F37" t="str">
        <f>IF(大钊阅览室!D37&gt;0,"参加大钊阅览室志愿服务"&amp;大钊阅览室!D37&amp;"学时；","")</f>
        <v/>
      </c>
      <c r="G37" t="str">
        <f>IF(动物园!D37&gt;0,"参加北京动物园志愿服务"&amp;动物园!D37&amp;"学时；","")</f>
        <v/>
      </c>
      <c r="H37" t="str">
        <f>IF(传薪!D37&gt;0,"参加元行传薪系列志愿服务"&amp;传薪!D37&amp;"学时；","")</f>
        <v/>
      </c>
      <c r="I37" t="str">
        <f>IF(门厅!D37&gt;0,"参加35楼门厅管理志愿服务"&amp;门厅!D37&amp;"学时；","")</f>
        <v/>
      </c>
      <c r="J37" t="str">
        <f>IF(运动会!D37&gt;0,"参加春季运动会志愿服务"&amp;运动会!D37&amp;"学时；","")</f>
        <v/>
      </c>
      <c r="K37" t="str">
        <f>IF(书院课助教!D37&gt;0,"担任书院课助教"&amp;书院课助教!D37&amp;"学时；","")</f>
        <v/>
      </c>
      <c r="L37" t="str">
        <f>IF(迎新!C37&gt;0,"担任迎新志愿者"&amp;迎新!C37&amp;"学时；","")</f>
        <v/>
      </c>
      <c r="M37" t="str">
        <f>IF(初夏恣游!C37&gt;0,"担任初夏恣游志愿者"&amp;初夏恣游!C37&amp;"学时；","")</f>
        <v/>
      </c>
      <c r="N37" t="str">
        <f>IF(健身房!D37&gt;0,"担任健身房志愿者"&amp;健身房!D37&amp;"学时；","")</f>
        <v/>
      </c>
      <c r="O37" t="str">
        <f>IF(校园开放日!C37&gt;0,"担任校园开放日志愿者"&amp;校园开放日!C37&amp;"学时；","")</f>
        <v/>
      </c>
    </row>
    <row r="38" spans="1:15">
      <c r="A38" s="8" t="s">
        <v>47</v>
      </c>
      <c r="B38" s="8">
        <v>2300017749</v>
      </c>
      <c r="C38" t="str">
        <f t="shared" si="0"/>
        <v>参加元行力行未名湖志愿服务4.5学时；参加北京动物园志愿服务8学时；</v>
      </c>
      <c r="D38" t="str">
        <f>IF(自行车!D38&gt;0,"参加元行力行自行车小分队"&amp;自行车!D38&amp;"学时；","")</f>
        <v/>
      </c>
      <c r="E38" t="str">
        <f>IF(未名湖!D38&gt;0,"参加元行力行未名湖志愿服务"&amp;未名湖!D38&amp;"学时；","")</f>
        <v>参加元行力行未名湖志愿服务4.5学时；</v>
      </c>
      <c r="F38" t="str">
        <f>IF(大钊阅览室!D38&gt;0,"参加大钊阅览室志愿服务"&amp;大钊阅览室!D38&amp;"学时；","")</f>
        <v/>
      </c>
      <c r="G38" t="str">
        <f>IF(动物园!D38&gt;0,"参加北京动物园志愿服务"&amp;动物园!D38&amp;"学时；","")</f>
        <v>参加北京动物园志愿服务8学时；</v>
      </c>
      <c r="H38" t="str">
        <f>IF(传薪!D38&gt;0,"参加元行传薪系列志愿服务"&amp;传薪!D38&amp;"学时；","")</f>
        <v/>
      </c>
      <c r="I38" t="str">
        <f>IF(门厅!D38&gt;0,"参加35楼门厅管理志愿服务"&amp;门厅!D38&amp;"学时；","")</f>
        <v/>
      </c>
      <c r="J38" t="str">
        <f>IF(运动会!D38&gt;0,"参加春季运动会志愿服务"&amp;运动会!D38&amp;"学时；","")</f>
        <v/>
      </c>
      <c r="K38" t="str">
        <f>IF(书院课助教!D38&gt;0,"担任书院课助教"&amp;书院课助教!D38&amp;"学时；","")</f>
        <v/>
      </c>
      <c r="L38" t="str">
        <f>IF(迎新!C38&gt;0,"担任迎新志愿者"&amp;迎新!C38&amp;"学时；","")</f>
        <v/>
      </c>
      <c r="M38" t="str">
        <f>IF(初夏恣游!C38&gt;0,"担任初夏恣游志愿者"&amp;初夏恣游!C38&amp;"学时；","")</f>
        <v/>
      </c>
      <c r="N38" t="str">
        <f>IF(健身房!D38&gt;0,"担任健身房志愿者"&amp;健身房!D38&amp;"学时；","")</f>
        <v/>
      </c>
      <c r="O38" t="str">
        <f>IF(校园开放日!C38&gt;0,"担任校园开放日志愿者"&amp;校园开放日!C38&amp;"学时；","")</f>
        <v/>
      </c>
    </row>
    <row r="39" spans="1:15">
      <c r="A39" s="8" t="s">
        <v>48</v>
      </c>
      <c r="B39" s="8">
        <v>2300017456</v>
      </c>
      <c r="C39" t="str">
        <f t="shared" si="0"/>
        <v>参加35楼门厅管理志愿服务0.5学时；</v>
      </c>
      <c r="D39" t="str">
        <f>IF(自行车!D39&gt;0,"参加元行力行自行车小分队"&amp;自行车!D39&amp;"学时；","")</f>
        <v/>
      </c>
      <c r="E39" t="str">
        <f>IF(未名湖!D39&gt;0,"参加元行力行未名湖志愿服务"&amp;未名湖!D39&amp;"学时；","")</f>
        <v/>
      </c>
      <c r="F39" t="str">
        <f>IF(大钊阅览室!D39&gt;0,"参加大钊阅览室志愿服务"&amp;大钊阅览室!D39&amp;"学时；","")</f>
        <v/>
      </c>
      <c r="G39" t="str">
        <f>IF(动物园!D39&gt;0,"参加北京动物园志愿服务"&amp;动物园!D39&amp;"学时；","")</f>
        <v/>
      </c>
      <c r="H39" t="str">
        <f>IF(传薪!D39&gt;0,"参加元行传薪系列志愿服务"&amp;传薪!D39&amp;"学时；","")</f>
        <v/>
      </c>
      <c r="I39" t="str">
        <f>IF(门厅!D39&gt;0,"参加35楼门厅管理志愿服务"&amp;门厅!D39&amp;"学时；","")</f>
        <v>参加35楼门厅管理志愿服务0.5学时；</v>
      </c>
      <c r="J39" t="str">
        <f>IF(运动会!D39&gt;0,"参加春季运动会志愿服务"&amp;运动会!D39&amp;"学时；","")</f>
        <v/>
      </c>
      <c r="K39" t="str">
        <f>IF(书院课助教!D39&gt;0,"担任书院课助教"&amp;书院课助教!D39&amp;"学时；","")</f>
        <v/>
      </c>
      <c r="L39" t="str">
        <f>IF(迎新!C39&gt;0,"担任迎新志愿者"&amp;迎新!C39&amp;"学时；","")</f>
        <v/>
      </c>
      <c r="M39" t="str">
        <f>IF(初夏恣游!C39&gt;0,"担任初夏恣游志愿者"&amp;初夏恣游!C39&amp;"学时；","")</f>
        <v/>
      </c>
      <c r="N39" t="str">
        <f>IF(健身房!D39&gt;0,"担任健身房志愿者"&amp;健身房!D39&amp;"学时；","")</f>
        <v/>
      </c>
      <c r="O39" t="str">
        <f>IF(校园开放日!C39&gt;0,"担任校园开放日志愿者"&amp;校园开放日!C39&amp;"学时；","")</f>
        <v/>
      </c>
    </row>
    <row r="40" spans="1:15">
      <c r="A40" s="8" t="s">
        <v>49</v>
      </c>
      <c r="B40" s="8">
        <v>2200017473</v>
      </c>
      <c r="C40" t="str">
        <f t="shared" si="0"/>
        <v/>
      </c>
      <c r="D40" t="str">
        <f>IF(自行车!D40&gt;0,"参加元行力行自行车小分队"&amp;自行车!D40&amp;"学时；","")</f>
        <v/>
      </c>
      <c r="E40" t="str">
        <f>IF(未名湖!D40&gt;0,"参加元行力行未名湖志愿服务"&amp;未名湖!D40&amp;"学时；","")</f>
        <v/>
      </c>
      <c r="F40" t="str">
        <f>IF(大钊阅览室!D40&gt;0,"参加大钊阅览室志愿服务"&amp;大钊阅览室!D40&amp;"学时；","")</f>
        <v/>
      </c>
      <c r="G40" t="str">
        <f>IF(动物园!D40&gt;0,"参加北京动物园志愿服务"&amp;动物园!D40&amp;"学时；","")</f>
        <v/>
      </c>
      <c r="H40" t="str">
        <f>IF(传薪!D40&gt;0,"参加元行传薪系列志愿服务"&amp;传薪!D40&amp;"学时；","")</f>
        <v/>
      </c>
      <c r="I40" t="str">
        <f>IF(门厅!D40&gt;0,"参加35楼门厅管理志愿服务"&amp;门厅!D40&amp;"学时；","")</f>
        <v/>
      </c>
      <c r="J40" t="str">
        <f>IF(运动会!D40&gt;0,"参加春季运动会志愿服务"&amp;运动会!D40&amp;"学时；","")</f>
        <v/>
      </c>
      <c r="K40" t="str">
        <f>IF(书院课助教!D40&gt;0,"担任书院课助教"&amp;书院课助教!D40&amp;"学时；","")</f>
        <v/>
      </c>
      <c r="L40" t="str">
        <f>IF(迎新!C40&gt;0,"担任迎新志愿者"&amp;迎新!C40&amp;"学时；","")</f>
        <v/>
      </c>
      <c r="M40" t="str">
        <f>IF(初夏恣游!C40&gt;0,"担任初夏恣游志愿者"&amp;初夏恣游!C40&amp;"学时；","")</f>
        <v/>
      </c>
      <c r="N40" t="str">
        <f>IF(健身房!D40&gt;0,"担任健身房志愿者"&amp;健身房!D40&amp;"学时；","")</f>
        <v/>
      </c>
      <c r="O40" t="str">
        <f>IF(校园开放日!C40&gt;0,"担任校园开放日志愿者"&amp;校园开放日!C40&amp;"学时；","")</f>
        <v/>
      </c>
    </row>
    <row r="41" spans="1:15">
      <c r="A41" s="8" t="s">
        <v>50</v>
      </c>
      <c r="B41" s="8">
        <v>2300017762</v>
      </c>
      <c r="C41" t="str">
        <f t="shared" si="0"/>
        <v>参加元行力行自行车小分队3学时；参加元行力行未名湖志愿服务4.5学时；参加北京动物园志愿服务5学时；</v>
      </c>
      <c r="D41" t="str">
        <f>IF(自行车!D41&gt;0,"参加元行力行自行车小分队"&amp;自行车!D41&amp;"学时；","")</f>
        <v>参加元行力行自行车小分队3学时；</v>
      </c>
      <c r="E41" t="str">
        <f>IF(未名湖!D41&gt;0,"参加元行力行未名湖志愿服务"&amp;未名湖!D41&amp;"学时；","")</f>
        <v>参加元行力行未名湖志愿服务4.5学时；</v>
      </c>
      <c r="F41" t="str">
        <f>IF(大钊阅览室!D41&gt;0,"参加大钊阅览室志愿服务"&amp;大钊阅览室!D41&amp;"学时；","")</f>
        <v/>
      </c>
      <c r="G41" t="str">
        <f>IF(动物园!D41&gt;0,"参加北京动物园志愿服务"&amp;动物园!D41&amp;"学时；","")</f>
        <v>参加北京动物园志愿服务5学时；</v>
      </c>
      <c r="H41" t="str">
        <f>IF(传薪!D41&gt;0,"参加元行传薪系列志愿服务"&amp;传薪!D41&amp;"学时；","")</f>
        <v/>
      </c>
      <c r="I41" t="str">
        <f>IF(门厅!D41&gt;0,"参加35楼门厅管理志愿服务"&amp;门厅!D41&amp;"学时；","")</f>
        <v/>
      </c>
      <c r="J41" t="str">
        <f>IF(运动会!D41&gt;0,"参加春季运动会志愿服务"&amp;运动会!D41&amp;"学时；","")</f>
        <v/>
      </c>
      <c r="K41" t="str">
        <f>IF(书院课助教!D41&gt;0,"担任书院课助教"&amp;书院课助教!D41&amp;"学时；","")</f>
        <v/>
      </c>
      <c r="L41" t="str">
        <f>IF(迎新!C41&gt;0,"担任迎新志愿者"&amp;迎新!C41&amp;"学时；","")</f>
        <v/>
      </c>
      <c r="M41" t="str">
        <f>IF(初夏恣游!C41&gt;0,"担任初夏恣游志愿者"&amp;初夏恣游!C41&amp;"学时；","")</f>
        <v/>
      </c>
      <c r="N41" t="str">
        <f>IF(健身房!D41&gt;0,"担任健身房志愿者"&amp;健身房!D41&amp;"学时；","")</f>
        <v/>
      </c>
      <c r="O41" t="str">
        <f>IF(校园开放日!C41&gt;0,"担任校园开放日志愿者"&amp;校园开放日!C41&amp;"学时；","")</f>
        <v/>
      </c>
    </row>
    <row r="42" spans="1:15">
      <c r="A42" s="8" t="s">
        <v>51</v>
      </c>
      <c r="B42" s="8">
        <v>2300017718</v>
      </c>
      <c r="C42" t="str">
        <f t="shared" si="0"/>
        <v>参加元行力行未名湖志愿服务1.5学时；参加春季运动会志愿服务4学时；</v>
      </c>
      <c r="D42" t="str">
        <f>IF(自行车!D42&gt;0,"参加元行力行自行车小分队"&amp;自行车!D42&amp;"学时；","")</f>
        <v/>
      </c>
      <c r="E42" t="str">
        <f>IF(未名湖!D42&gt;0,"参加元行力行未名湖志愿服务"&amp;未名湖!D42&amp;"学时；","")</f>
        <v>参加元行力行未名湖志愿服务1.5学时；</v>
      </c>
      <c r="F42" t="str">
        <f>IF(大钊阅览室!D42&gt;0,"参加大钊阅览室志愿服务"&amp;大钊阅览室!D42&amp;"学时；","")</f>
        <v/>
      </c>
      <c r="G42" t="str">
        <f>IF(动物园!D42&gt;0,"参加北京动物园志愿服务"&amp;动物园!D42&amp;"学时；","")</f>
        <v/>
      </c>
      <c r="H42" t="str">
        <f>IF(传薪!D42&gt;0,"参加元行传薪系列志愿服务"&amp;传薪!D42&amp;"学时；","")</f>
        <v/>
      </c>
      <c r="I42" t="str">
        <f>IF(门厅!D42&gt;0,"参加35楼门厅管理志愿服务"&amp;门厅!D42&amp;"学时；","")</f>
        <v/>
      </c>
      <c r="J42" t="str">
        <f>IF(运动会!D42&gt;0,"参加春季运动会志愿服务"&amp;运动会!D42&amp;"学时；","")</f>
        <v>参加春季运动会志愿服务4学时；</v>
      </c>
      <c r="K42" t="str">
        <f>IF(书院课助教!D42&gt;0,"担任书院课助教"&amp;书院课助教!D42&amp;"学时；","")</f>
        <v/>
      </c>
      <c r="L42" t="str">
        <f>IF(迎新!C42&gt;0,"担任迎新志愿者"&amp;迎新!C42&amp;"学时；","")</f>
        <v/>
      </c>
      <c r="M42" t="str">
        <f>IF(初夏恣游!C42&gt;0,"担任初夏恣游志愿者"&amp;初夏恣游!C42&amp;"学时；","")</f>
        <v/>
      </c>
      <c r="N42" t="str">
        <f>IF(健身房!D42&gt;0,"担任健身房志愿者"&amp;健身房!D42&amp;"学时；","")</f>
        <v/>
      </c>
      <c r="O42" t="str">
        <f>IF(校园开放日!C42&gt;0,"担任校园开放日志愿者"&amp;校园开放日!C42&amp;"学时；","")</f>
        <v/>
      </c>
    </row>
    <row r="43" spans="1:15">
      <c r="A43" s="8" t="s">
        <v>52</v>
      </c>
      <c r="B43" s="8">
        <v>2300017752</v>
      </c>
      <c r="C43" t="str">
        <f t="shared" si="0"/>
        <v>参加元行力行自行车小分队5学时；</v>
      </c>
      <c r="D43" t="str">
        <f>IF(自行车!D43&gt;0,"参加元行力行自行车小分队"&amp;自行车!D43&amp;"学时；","")</f>
        <v>参加元行力行自行车小分队5学时；</v>
      </c>
      <c r="E43" t="str">
        <f>IF(未名湖!D43&gt;0,"参加元行力行未名湖志愿服务"&amp;未名湖!D43&amp;"学时；","")</f>
        <v/>
      </c>
      <c r="F43" t="str">
        <f>IF(大钊阅览室!D43&gt;0,"参加大钊阅览室志愿服务"&amp;大钊阅览室!D43&amp;"学时；","")</f>
        <v/>
      </c>
      <c r="G43" t="str">
        <f>IF(动物园!D43&gt;0,"参加北京动物园志愿服务"&amp;动物园!D43&amp;"学时；","")</f>
        <v/>
      </c>
      <c r="H43" t="str">
        <f>IF(传薪!D43&gt;0,"参加元行传薪系列志愿服务"&amp;传薪!D43&amp;"学时；","")</f>
        <v/>
      </c>
      <c r="I43" t="str">
        <f>IF(门厅!D43&gt;0,"参加35楼门厅管理志愿服务"&amp;门厅!D43&amp;"学时；","")</f>
        <v/>
      </c>
      <c r="J43" t="str">
        <f>IF(运动会!D43&gt;0,"参加春季运动会志愿服务"&amp;运动会!D43&amp;"学时；","")</f>
        <v/>
      </c>
      <c r="K43" t="str">
        <f>IF(书院课助教!D43&gt;0,"担任书院课助教"&amp;书院课助教!D43&amp;"学时；","")</f>
        <v/>
      </c>
      <c r="L43" t="str">
        <f>IF(迎新!C43&gt;0,"担任迎新志愿者"&amp;迎新!C43&amp;"学时；","")</f>
        <v/>
      </c>
      <c r="M43" t="str">
        <f>IF(初夏恣游!C43&gt;0,"担任初夏恣游志愿者"&amp;初夏恣游!C43&amp;"学时；","")</f>
        <v/>
      </c>
      <c r="N43" t="str">
        <f>IF(健身房!D43&gt;0,"担任健身房志愿者"&amp;健身房!D43&amp;"学时；","")</f>
        <v/>
      </c>
      <c r="O43" t="str">
        <f>IF(校园开放日!C43&gt;0,"担任校园开放日志愿者"&amp;校园开放日!C43&amp;"学时；","")</f>
        <v/>
      </c>
    </row>
    <row r="44" spans="1:15">
      <c r="A44" s="8" t="s">
        <v>53</v>
      </c>
      <c r="B44" s="8">
        <v>2200067719</v>
      </c>
      <c r="C44" t="str">
        <f t="shared" si="0"/>
        <v/>
      </c>
      <c r="D44" t="str">
        <f>IF(自行车!D44&gt;0,"参加元行力行自行车小分队"&amp;自行车!D44&amp;"学时；","")</f>
        <v/>
      </c>
      <c r="E44" t="str">
        <f>IF(未名湖!D44&gt;0,"参加元行力行未名湖志愿服务"&amp;未名湖!D44&amp;"学时；","")</f>
        <v/>
      </c>
      <c r="F44" t="str">
        <f>IF(大钊阅览室!D44&gt;0,"参加大钊阅览室志愿服务"&amp;大钊阅览室!D44&amp;"学时；","")</f>
        <v/>
      </c>
      <c r="G44" t="str">
        <f>IF(动物园!D44&gt;0,"参加北京动物园志愿服务"&amp;动物园!D44&amp;"学时；","")</f>
        <v/>
      </c>
      <c r="H44" t="str">
        <f>IF(传薪!D44&gt;0,"参加元行传薪系列志愿服务"&amp;传薪!D44&amp;"学时；","")</f>
        <v/>
      </c>
      <c r="I44" t="str">
        <f>IF(门厅!D44&gt;0,"参加35楼门厅管理志愿服务"&amp;门厅!D44&amp;"学时；","")</f>
        <v/>
      </c>
      <c r="J44" t="str">
        <f>IF(运动会!D44&gt;0,"参加春季运动会志愿服务"&amp;运动会!D44&amp;"学时；","")</f>
        <v/>
      </c>
      <c r="K44" t="str">
        <f>IF(书院课助教!D44&gt;0,"担任书院课助教"&amp;书院课助教!D44&amp;"学时；","")</f>
        <v/>
      </c>
      <c r="L44" t="str">
        <f>IF(迎新!C44&gt;0,"担任迎新志愿者"&amp;迎新!C44&amp;"学时；","")</f>
        <v/>
      </c>
      <c r="M44" t="str">
        <f>IF(初夏恣游!C44&gt;0,"担任初夏恣游志愿者"&amp;初夏恣游!C44&amp;"学时；","")</f>
        <v/>
      </c>
      <c r="N44" t="str">
        <f>IF(健身房!D44&gt;0,"担任健身房志愿者"&amp;健身房!D44&amp;"学时；","")</f>
        <v/>
      </c>
      <c r="O44" t="str">
        <f>IF(校园开放日!C44&gt;0,"担任校园开放日志愿者"&amp;校园开放日!C44&amp;"学时；","")</f>
        <v/>
      </c>
    </row>
    <row r="45" spans="1:15">
      <c r="A45" s="8" t="s">
        <v>54</v>
      </c>
      <c r="B45" s="8">
        <v>2200017732</v>
      </c>
      <c r="C45" t="str">
        <f t="shared" si="0"/>
        <v>参加元行力行自行车小分队4学时；参加元行力行未名湖志愿服务3学时；参加北京动物园志愿服务4学时；参加春季运动会志愿服务2学时；</v>
      </c>
      <c r="D45" t="str">
        <f>IF(自行车!D45&gt;0,"参加元行力行自行车小分队"&amp;自行车!D45&amp;"学时；","")</f>
        <v>参加元行力行自行车小分队4学时；</v>
      </c>
      <c r="E45" t="str">
        <f>IF(未名湖!D45&gt;0,"参加元行力行未名湖志愿服务"&amp;未名湖!D45&amp;"学时；","")</f>
        <v>参加元行力行未名湖志愿服务3学时；</v>
      </c>
      <c r="F45" t="str">
        <f>IF(大钊阅览室!D45&gt;0,"参加大钊阅览室志愿服务"&amp;大钊阅览室!D45&amp;"学时；","")</f>
        <v/>
      </c>
      <c r="G45" t="str">
        <f>IF(动物园!D45&gt;0,"参加北京动物园志愿服务"&amp;动物园!D45&amp;"学时；","")</f>
        <v>参加北京动物园志愿服务4学时；</v>
      </c>
      <c r="H45" t="str">
        <f>IF(传薪!D45&gt;0,"参加元行传薪系列志愿服务"&amp;传薪!D45&amp;"学时；","")</f>
        <v/>
      </c>
      <c r="I45" t="str">
        <f>IF(门厅!D45&gt;0,"参加35楼门厅管理志愿服务"&amp;门厅!D45&amp;"学时；","")</f>
        <v/>
      </c>
      <c r="J45" t="str">
        <f>IF(运动会!D45&gt;0,"参加春季运动会志愿服务"&amp;运动会!D45&amp;"学时；","")</f>
        <v>参加春季运动会志愿服务2学时；</v>
      </c>
      <c r="K45" t="str">
        <f>IF(书院课助教!D45&gt;0,"担任书院课助教"&amp;书院课助教!D45&amp;"学时；","")</f>
        <v/>
      </c>
      <c r="L45" t="str">
        <f>IF(迎新!C45&gt;0,"担任迎新志愿者"&amp;迎新!C45&amp;"学时；","")</f>
        <v/>
      </c>
      <c r="M45" t="str">
        <f>IF(初夏恣游!C45&gt;0,"担任初夏恣游志愿者"&amp;初夏恣游!C45&amp;"学时；","")</f>
        <v/>
      </c>
      <c r="N45" t="str">
        <f>IF(健身房!D45&gt;0,"担任健身房志愿者"&amp;健身房!D45&amp;"学时；","")</f>
        <v/>
      </c>
      <c r="O45" t="str">
        <f>IF(校园开放日!C45&gt;0,"担任校园开放日志愿者"&amp;校园开放日!C45&amp;"学时；","")</f>
        <v/>
      </c>
    </row>
    <row r="46" spans="1:15">
      <c r="A46" s="8" t="s">
        <v>55</v>
      </c>
      <c r="B46" s="8">
        <v>2200017823</v>
      </c>
      <c r="C46" t="str">
        <f t="shared" si="0"/>
        <v/>
      </c>
      <c r="D46" t="str">
        <f>IF(自行车!D46&gt;0,"参加元行力行自行车小分队"&amp;自行车!D46&amp;"学时；","")</f>
        <v/>
      </c>
      <c r="E46" t="str">
        <f>IF(未名湖!D46&gt;0,"参加元行力行未名湖志愿服务"&amp;未名湖!D46&amp;"学时；","")</f>
        <v/>
      </c>
      <c r="F46" t="str">
        <f>IF(大钊阅览室!D46&gt;0,"参加大钊阅览室志愿服务"&amp;大钊阅览室!D46&amp;"学时；","")</f>
        <v/>
      </c>
      <c r="G46" t="str">
        <f>IF(动物园!D46&gt;0,"参加北京动物园志愿服务"&amp;动物园!D46&amp;"学时；","")</f>
        <v/>
      </c>
      <c r="H46" t="str">
        <f>IF(传薪!D46&gt;0,"参加元行传薪系列志愿服务"&amp;传薪!D46&amp;"学时；","")</f>
        <v/>
      </c>
      <c r="I46" t="str">
        <f>IF(门厅!D46&gt;0,"参加35楼门厅管理志愿服务"&amp;门厅!D46&amp;"学时；","")</f>
        <v/>
      </c>
      <c r="J46" t="str">
        <f>IF(运动会!D46&gt;0,"参加春季运动会志愿服务"&amp;运动会!D46&amp;"学时；","")</f>
        <v/>
      </c>
      <c r="K46" t="str">
        <f>IF(书院课助教!D46&gt;0,"担任书院课助教"&amp;书院课助教!D46&amp;"学时；","")</f>
        <v/>
      </c>
      <c r="L46" t="str">
        <f>IF(迎新!C46&gt;0,"担任迎新志愿者"&amp;迎新!C46&amp;"学时；","")</f>
        <v/>
      </c>
      <c r="M46" t="str">
        <f>IF(初夏恣游!C46&gt;0,"担任初夏恣游志愿者"&amp;初夏恣游!C46&amp;"学时；","")</f>
        <v/>
      </c>
      <c r="N46" t="str">
        <f>IF(健身房!D46&gt;0,"担任健身房志愿者"&amp;健身房!D46&amp;"学时；","")</f>
        <v/>
      </c>
      <c r="O46" t="str">
        <f>IF(校园开放日!C46&gt;0,"担任校园开放日志愿者"&amp;校园开放日!C46&amp;"学时；","")</f>
        <v/>
      </c>
    </row>
    <row r="47" spans="1:15">
      <c r="A47" s="8" t="s">
        <v>56</v>
      </c>
      <c r="B47" s="8">
        <v>2200017458</v>
      </c>
      <c r="C47" t="str">
        <f t="shared" si="0"/>
        <v/>
      </c>
      <c r="D47" t="str">
        <f>IF(自行车!D47&gt;0,"参加元行力行自行车小分队"&amp;自行车!D47&amp;"学时；","")</f>
        <v/>
      </c>
      <c r="E47" t="str">
        <f>IF(未名湖!D47&gt;0,"参加元行力行未名湖志愿服务"&amp;未名湖!D47&amp;"学时；","")</f>
        <v/>
      </c>
      <c r="F47" t="str">
        <f>IF(大钊阅览室!D47&gt;0,"参加大钊阅览室志愿服务"&amp;大钊阅览室!D47&amp;"学时；","")</f>
        <v/>
      </c>
      <c r="G47" t="str">
        <f>IF(动物园!D47&gt;0,"参加北京动物园志愿服务"&amp;动物园!D47&amp;"学时；","")</f>
        <v/>
      </c>
      <c r="H47" t="str">
        <f>IF(传薪!D47&gt;0,"参加元行传薪系列志愿服务"&amp;传薪!D47&amp;"学时；","")</f>
        <v/>
      </c>
      <c r="I47" t="str">
        <f>IF(门厅!D47&gt;0,"参加35楼门厅管理志愿服务"&amp;门厅!D47&amp;"学时；","")</f>
        <v/>
      </c>
      <c r="J47" t="str">
        <f>IF(运动会!D47&gt;0,"参加春季运动会志愿服务"&amp;运动会!D47&amp;"学时；","")</f>
        <v/>
      </c>
      <c r="K47" t="str">
        <f>IF(书院课助教!D47&gt;0,"担任书院课助教"&amp;书院课助教!D47&amp;"学时；","")</f>
        <v/>
      </c>
      <c r="L47" t="str">
        <f>IF(迎新!C47&gt;0,"担任迎新志愿者"&amp;迎新!C47&amp;"学时；","")</f>
        <v/>
      </c>
      <c r="M47" t="str">
        <f>IF(初夏恣游!C47&gt;0,"担任初夏恣游志愿者"&amp;初夏恣游!C47&amp;"学时；","")</f>
        <v/>
      </c>
      <c r="N47" t="str">
        <f>IF(健身房!D47&gt;0,"担任健身房志愿者"&amp;健身房!D47&amp;"学时；","")</f>
        <v/>
      </c>
      <c r="O47" t="str">
        <f>IF(校园开放日!C47&gt;0,"担任校园开放日志愿者"&amp;校园开放日!C47&amp;"学时；","")</f>
        <v/>
      </c>
    </row>
    <row r="48" spans="1:15">
      <c r="A48" s="8" t="s">
        <v>57</v>
      </c>
      <c r="B48" s="8">
        <v>2300017466</v>
      </c>
      <c r="C48" t="str">
        <f t="shared" si="0"/>
        <v/>
      </c>
      <c r="D48" t="str">
        <f>IF(自行车!D48&gt;0,"参加元行力行自行车小分队"&amp;自行车!D48&amp;"学时；","")</f>
        <v/>
      </c>
      <c r="E48" t="str">
        <f>IF(未名湖!D48&gt;0,"参加元行力行未名湖志愿服务"&amp;未名湖!D48&amp;"学时；","")</f>
        <v/>
      </c>
      <c r="F48" t="str">
        <f>IF(大钊阅览室!D48&gt;0,"参加大钊阅览室志愿服务"&amp;大钊阅览室!D48&amp;"学时；","")</f>
        <v/>
      </c>
      <c r="G48" t="str">
        <f>IF(动物园!D48&gt;0,"参加北京动物园志愿服务"&amp;动物园!D48&amp;"学时；","")</f>
        <v/>
      </c>
      <c r="H48" t="str">
        <f>IF(传薪!D48&gt;0,"参加元行传薪系列志愿服务"&amp;传薪!D48&amp;"学时；","")</f>
        <v/>
      </c>
      <c r="I48" t="str">
        <f>IF(门厅!D48&gt;0,"参加35楼门厅管理志愿服务"&amp;门厅!D48&amp;"学时；","")</f>
        <v/>
      </c>
      <c r="J48" t="str">
        <f>IF(运动会!D48&gt;0,"参加春季运动会志愿服务"&amp;运动会!D48&amp;"学时；","")</f>
        <v/>
      </c>
      <c r="K48" t="str">
        <f>IF(书院课助教!D48&gt;0,"担任书院课助教"&amp;书院课助教!D48&amp;"学时；","")</f>
        <v/>
      </c>
      <c r="L48" t="str">
        <f>IF(迎新!C48&gt;0,"担任迎新志愿者"&amp;迎新!C48&amp;"学时；","")</f>
        <v/>
      </c>
      <c r="M48" t="str">
        <f>IF(初夏恣游!C48&gt;0,"担任初夏恣游志愿者"&amp;初夏恣游!C48&amp;"学时；","")</f>
        <v/>
      </c>
      <c r="N48" t="str">
        <f>IF(健身房!D48&gt;0,"担任健身房志愿者"&amp;健身房!D48&amp;"学时；","")</f>
        <v/>
      </c>
      <c r="O48" t="str">
        <f>IF(校园开放日!C48&gt;0,"担任校园开放日志愿者"&amp;校园开放日!C48&amp;"学时；","")</f>
        <v/>
      </c>
    </row>
    <row r="49" spans="1:15">
      <c r="A49" s="8" t="s">
        <v>58</v>
      </c>
      <c r="B49" s="8">
        <v>2300017713</v>
      </c>
      <c r="C49" t="str">
        <f t="shared" si="0"/>
        <v>参加元行力行未名湖志愿服务4.5学时；参加北京动物园志愿服务5学时；参加35楼门厅管理志愿服务3学时；参加春季运动会志愿服务2学时；</v>
      </c>
      <c r="D49" t="str">
        <f>IF(自行车!D49&gt;0,"参加元行力行自行车小分队"&amp;自行车!D49&amp;"学时；","")</f>
        <v/>
      </c>
      <c r="E49" t="str">
        <f>IF(未名湖!D49&gt;0,"参加元行力行未名湖志愿服务"&amp;未名湖!D49&amp;"学时；","")</f>
        <v>参加元行力行未名湖志愿服务4.5学时；</v>
      </c>
      <c r="F49" t="str">
        <f>IF(大钊阅览室!D49&gt;0,"参加大钊阅览室志愿服务"&amp;大钊阅览室!D49&amp;"学时；","")</f>
        <v/>
      </c>
      <c r="G49" t="str">
        <f>IF(动物园!D49&gt;0,"参加北京动物园志愿服务"&amp;动物园!D49&amp;"学时；","")</f>
        <v>参加北京动物园志愿服务5学时；</v>
      </c>
      <c r="H49" t="str">
        <f>IF(传薪!D49&gt;0,"参加元行传薪系列志愿服务"&amp;传薪!D49&amp;"学时；","")</f>
        <v/>
      </c>
      <c r="I49" t="str">
        <f>IF(门厅!D49&gt;0,"参加35楼门厅管理志愿服务"&amp;门厅!D49&amp;"学时；","")</f>
        <v>参加35楼门厅管理志愿服务3学时；</v>
      </c>
      <c r="J49" t="str">
        <f>IF(运动会!D49&gt;0,"参加春季运动会志愿服务"&amp;运动会!D49&amp;"学时；","")</f>
        <v>参加春季运动会志愿服务2学时；</v>
      </c>
      <c r="K49" t="str">
        <f>IF(书院课助教!D49&gt;0,"担任书院课助教"&amp;书院课助教!D49&amp;"学时；","")</f>
        <v/>
      </c>
      <c r="L49" t="str">
        <f>IF(迎新!C49&gt;0,"担任迎新志愿者"&amp;迎新!C49&amp;"学时；","")</f>
        <v/>
      </c>
      <c r="M49" t="str">
        <f>IF(初夏恣游!C49&gt;0,"担任初夏恣游志愿者"&amp;初夏恣游!C49&amp;"学时；","")</f>
        <v/>
      </c>
      <c r="N49" t="str">
        <f>IF(健身房!D49&gt;0,"担任健身房志愿者"&amp;健身房!D49&amp;"学时；","")</f>
        <v/>
      </c>
      <c r="O49" t="str">
        <f>IF(校园开放日!C49&gt;0,"担任校园开放日志愿者"&amp;校园开放日!C49&amp;"学时；","")</f>
        <v/>
      </c>
    </row>
    <row r="50" spans="1:15">
      <c r="A50" s="8" t="s">
        <v>59</v>
      </c>
      <c r="B50" s="8">
        <v>1900017748</v>
      </c>
      <c r="C50" t="str">
        <f t="shared" si="0"/>
        <v>参加元行力行自行车小分队4学时；参加元行力行未名湖志愿服务3学时；</v>
      </c>
      <c r="D50" t="str">
        <f>IF(自行车!D50&gt;0,"参加元行力行自行车小分队"&amp;自行车!D50&amp;"学时；","")</f>
        <v>参加元行力行自行车小分队4学时；</v>
      </c>
      <c r="E50" t="str">
        <f>IF(未名湖!D50&gt;0,"参加元行力行未名湖志愿服务"&amp;未名湖!D50&amp;"学时；","")</f>
        <v>参加元行力行未名湖志愿服务3学时；</v>
      </c>
      <c r="F50" t="str">
        <f>IF(大钊阅览室!D50&gt;0,"参加大钊阅览室志愿服务"&amp;大钊阅览室!D50&amp;"学时；","")</f>
        <v/>
      </c>
      <c r="G50" t="str">
        <f>IF(动物园!D50&gt;0,"参加北京动物园志愿服务"&amp;动物园!D50&amp;"学时；","")</f>
        <v/>
      </c>
      <c r="H50" t="str">
        <f>IF(传薪!D50&gt;0,"参加元行传薪系列志愿服务"&amp;传薪!D50&amp;"学时；","")</f>
        <v/>
      </c>
      <c r="I50" t="str">
        <f>IF(门厅!D50&gt;0,"参加35楼门厅管理志愿服务"&amp;门厅!D50&amp;"学时；","")</f>
        <v/>
      </c>
      <c r="J50" t="str">
        <f>IF(运动会!D50&gt;0,"参加春季运动会志愿服务"&amp;运动会!D50&amp;"学时；","")</f>
        <v/>
      </c>
      <c r="K50" t="str">
        <f>IF(书院课助教!D50&gt;0,"担任书院课助教"&amp;书院课助教!D50&amp;"学时；","")</f>
        <v/>
      </c>
      <c r="L50" t="str">
        <f>IF(迎新!C50&gt;0,"担任迎新志愿者"&amp;迎新!C50&amp;"学时；","")</f>
        <v/>
      </c>
      <c r="M50" t="str">
        <f>IF(初夏恣游!C50&gt;0,"担任初夏恣游志愿者"&amp;初夏恣游!C50&amp;"学时；","")</f>
        <v/>
      </c>
      <c r="N50" t="str">
        <f>IF(健身房!D50&gt;0,"担任健身房志愿者"&amp;健身房!D50&amp;"学时；","")</f>
        <v/>
      </c>
      <c r="O50" t="str">
        <f>IF(校园开放日!C50&gt;0,"担任校园开放日志愿者"&amp;校园开放日!C50&amp;"学时；","")</f>
        <v/>
      </c>
    </row>
    <row r="51" spans="1:15">
      <c r="A51" s="8" t="s">
        <v>60</v>
      </c>
      <c r="B51" s="8">
        <v>2300017703</v>
      </c>
      <c r="C51" t="str">
        <f t="shared" si="0"/>
        <v>参加元行力行自行车小分队6学时；参加元行力行未名湖志愿服务4.5学时；</v>
      </c>
      <c r="D51" t="str">
        <f>IF(自行车!D51&gt;0,"参加元行力行自行车小分队"&amp;自行车!D51&amp;"学时；","")</f>
        <v>参加元行力行自行车小分队6学时；</v>
      </c>
      <c r="E51" t="str">
        <f>IF(未名湖!D51&gt;0,"参加元行力行未名湖志愿服务"&amp;未名湖!D51&amp;"学时；","")</f>
        <v>参加元行力行未名湖志愿服务4.5学时；</v>
      </c>
      <c r="F51" t="str">
        <f>IF(大钊阅览室!D51&gt;0,"参加大钊阅览室志愿服务"&amp;大钊阅览室!D51&amp;"学时；","")</f>
        <v/>
      </c>
      <c r="G51" t="str">
        <f>IF(动物园!D51&gt;0,"参加北京动物园志愿服务"&amp;动物园!D51&amp;"学时；","")</f>
        <v/>
      </c>
      <c r="H51" t="str">
        <f>IF(传薪!D51&gt;0,"参加元行传薪系列志愿服务"&amp;传薪!D51&amp;"学时；","")</f>
        <v/>
      </c>
      <c r="I51" t="str">
        <f>IF(门厅!D51&gt;0,"参加35楼门厅管理志愿服务"&amp;门厅!D51&amp;"学时；","")</f>
        <v/>
      </c>
      <c r="J51" t="str">
        <f>IF(运动会!D51&gt;0,"参加春季运动会志愿服务"&amp;运动会!D51&amp;"学时；","")</f>
        <v/>
      </c>
      <c r="K51" t="str">
        <f>IF(书院课助教!D51&gt;0,"担任书院课助教"&amp;书院课助教!D51&amp;"学时；","")</f>
        <v/>
      </c>
      <c r="L51" t="str">
        <f>IF(迎新!C51&gt;0,"担任迎新志愿者"&amp;迎新!C51&amp;"学时；","")</f>
        <v/>
      </c>
      <c r="M51" t="str">
        <f>IF(初夏恣游!C51&gt;0,"担任初夏恣游志愿者"&amp;初夏恣游!C51&amp;"学时；","")</f>
        <v/>
      </c>
      <c r="N51" t="str">
        <f>IF(健身房!D51&gt;0,"担任健身房志愿者"&amp;健身房!D51&amp;"学时；","")</f>
        <v/>
      </c>
      <c r="O51" t="str">
        <f>IF(校园开放日!C51&gt;0,"担任校园开放日志愿者"&amp;校园开放日!C51&amp;"学时；","")</f>
        <v/>
      </c>
    </row>
    <row r="52" spans="1:15">
      <c r="A52" s="8" t="s">
        <v>61</v>
      </c>
      <c r="B52" s="8">
        <v>2200067702</v>
      </c>
      <c r="C52" t="str">
        <f t="shared" si="0"/>
        <v/>
      </c>
      <c r="D52" t="str">
        <f>IF(自行车!D52&gt;0,"参加元行力行自行车小分队"&amp;自行车!D52&amp;"学时；","")</f>
        <v/>
      </c>
      <c r="E52" t="str">
        <f>IF(未名湖!D52&gt;0,"参加元行力行未名湖志愿服务"&amp;未名湖!D52&amp;"学时；","")</f>
        <v/>
      </c>
      <c r="F52" t="str">
        <f>IF(大钊阅览室!D52&gt;0,"参加大钊阅览室志愿服务"&amp;大钊阅览室!D52&amp;"学时；","")</f>
        <v/>
      </c>
      <c r="G52" t="str">
        <f>IF(动物园!D52&gt;0,"参加北京动物园志愿服务"&amp;动物园!D52&amp;"学时；","")</f>
        <v/>
      </c>
      <c r="H52" t="str">
        <f>IF(传薪!D52&gt;0,"参加元行传薪系列志愿服务"&amp;传薪!D52&amp;"学时；","")</f>
        <v/>
      </c>
      <c r="I52" t="str">
        <f>IF(门厅!D52&gt;0,"参加35楼门厅管理志愿服务"&amp;门厅!D52&amp;"学时；","")</f>
        <v/>
      </c>
      <c r="J52" t="str">
        <f>IF(运动会!D52&gt;0,"参加春季运动会志愿服务"&amp;运动会!D52&amp;"学时；","")</f>
        <v/>
      </c>
      <c r="K52" t="str">
        <f>IF(书院课助教!D52&gt;0,"担任书院课助教"&amp;书院课助教!D52&amp;"学时；","")</f>
        <v/>
      </c>
      <c r="L52" t="str">
        <f>IF(迎新!C52&gt;0,"担任迎新志愿者"&amp;迎新!C52&amp;"学时；","")</f>
        <v/>
      </c>
      <c r="M52" t="str">
        <f>IF(初夏恣游!C52&gt;0,"担任初夏恣游志愿者"&amp;初夏恣游!C52&amp;"学时；","")</f>
        <v/>
      </c>
      <c r="N52" t="str">
        <f>IF(健身房!D52&gt;0,"担任健身房志愿者"&amp;健身房!D52&amp;"学时；","")</f>
        <v/>
      </c>
      <c r="O52" t="str">
        <f>IF(校园开放日!C52&gt;0,"担任校园开放日志愿者"&amp;校园开放日!C52&amp;"学时；","")</f>
        <v/>
      </c>
    </row>
    <row r="53" spans="1:15">
      <c r="A53" s="8" t="s">
        <v>62</v>
      </c>
      <c r="B53" s="8">
        <v>2300017478</v>
      </c>
      <c r="C53" t="str">
        <f t="shared" si="0"/>
        <v>参加北京动物园志愿服务5学时；</v>
      </c>
      <c r="D53" t="str">
        <f>IF(自行车!D53&gt;0,"参加元行力行自行车小分队"&amp;自行车!D53&amp;"学时；","")</f>
        <v/>
      </c>
      <c r="E53" t="str">
        <f>IF(未名湖!D53&gt;0,"参加元行力行未名湖志愿服务"&amp;未名湖!D53&amp;"学时；","")</f>
        <v/>
      </c>
      <c r="F53" t="str">
        <f>IF(大钊阅览室!D53&gt;0,"参加大钊阅览室志愿服务"&amp;大钊阅览室!D53&amp;"学时；","")</f>
        <v/>
      </c>
      <c r="G53" t="str">
        <f>IF(动物园!D53&gt;0,"参加北京动物园志愿服务"&amp;动物园!D53&amp;"学时；","")</f>
        <v>参加北京动物园志愿服务5学时；</v>
      </c>
      <c r="H53" t="str">
        <f>IF(传薪!D53&gt;0,"参加元行传薪系列志愿服务"&amp;传薪!D53&amp;"学时；","")</f>
        <v/>
      </c>
      <c r="I53" t="str">
        <f>IF(门厅!D53&gt;0,"参加35楼门厅管理志愿服务"&amp;门厅!D53&amp;"学时；","")</f>
        <v/>
      </c>
      <c r="J53" t="str">
        <f>IF(运动会!D53&gt;0,"参加春季运动会志愿服务"&amp;运动会!D53&amp;"学时；","")</f>
        <v/>
      </c>
      <c r="K53" t="str">
        <f>IF(书院课助教!D53&gt;0,"担任书院课助教"&amp;书院课助教!D53&amp;"学时；","")</f>
        <v/>
      </c>
      <c r="L53" t="str">
        <f>IF(迎新!C53&gt;0,"担任迎新志愿者"&amp;迎新!C53&amp;"学时；","")</f>
        <v/>
      </c>
      <c r="M53" t="str">
        <f>IF(初夏恣游!C53&gt;0,"担任初夏恣游志愿者"&amp;初夏恣游!C53&amp;"学时；","")</f>
        <v/>
      </c>
      <c r="N53" t="str">
        <f>IF(健身房!D53&gt;0,"担任健身房志愿者"&amp;健身房!D53&amp;"学时；","")</f>
        <v/>
      </c>
      <c r="O53" t="str">
        <f>IF(校园开放日!C53&gt;0,"担任校园开放日志愿者"&amp;校园开放日!C53&amp;"学时；","")</f>
        <v/>
      </c>
    </row>
    <row r="54" spans="1:15">
      <c r="A54" s="8" t="s">
        <v>63</v>
      </c>
      <c r="B54" s="8">
        <v>2300017727</v>
      </c>
      <c r="C54" t="str">
        <f t="shared" si="0"/>
        <v>参加元行力行自行车小分队0.5学时；参加元行力行未名湖志愿服务4.5学时；参加北京动物园志愿服务4学时；参加春季运动会志愿服务6学时；担任迎新志愿者3.5学时；</v>
      </c>
      <c r="D54" t="str">
        <f>IF(自行车!D54&gt;0,"参加元行力行自行车小分队"&amp;自行车!D54&amp;"学时；","")</f>
        <v>参加元行力行自行车小分队0.5学时；</v>
      </c>
      <c r="E54" t="str">
        <f>IF(未名湖!D54&gt;0,"参加元行力行未名湖志愿服务"&amp;未名湖!D54&amp;"学时；","")</f>
        <v>参加元行力行未名湖志愿服务4.5学时；</v>
      </c>
      <c r="F54" t="str">
        <f>IF(大钊阅览室!D54&gt;0,"参加大钊阅览室志愿服务"&amp;大钊阅览室!D54&amp;"学时；","")</f>
        <v/>
      </c>
      <c r="G54" t="str">
        <f>IF(动物园!D54&gt;0,"参加北京动物园志愿服务"&amp;动物园!D54&amp;"学时；","")</f>
        <v>参加北京动物园志愿服务4学时；</v>
      </c>
      <c r="H54" t="str">
        <f>IF(传薪!D54&gt;0,"参加元行传薪系列志愿服务"&amp;传薪!D54&amp;"学时；","")</f>
        <v/>
      </c>
      <c r="I54" t="str">
        <f>IF(门厅!D54&gt;0,"参加35楼门厅管理志愿服务"&amp;门厅!D54&amp;"学时；","")</f>
        <v/>
      </c>
      <c r="J54" t="str">
        <f>IF(运动会!D54&gt;0,"参加春季运动会志愿服务"&amp;运动会!D54&amp;"学时；","")</f>
        <v>参加春季运动会志愿服务6学时；</v>
      </c>
      <c r="K54" t="str">
        <f>IF(书院课助教!D54&gt;0,"担任书院课助教"&amp;书院课助教!D54&amp;"学时；","")</f>
        <v/>
      </c>
      <c r="L54" t="str">
        <f>IF(迎新!C54&gt;0,"担任迎新志愿者"&amp;迎新!C54&amp;"学时；","")</f>
        <v>担任迎新志愿者3.5学时；</v>
      </c>
      <c r="M54" t="str">
        <f>IF(初夏恣游!C54&gt;0,"担任初夏恣游志愿者"&amp;初夏恣游!C54&amp;"学时；","")</f>
        <v/>
      </c>
      <c r="N54" t="str">
        <f>IF(健身房!D54&gt;0,"担任健身房志愿者"&amp;健身房!D54&amp;"学时；","")</f>
        <v/>
      </c>
      <c r="O54" t="str">
        <f>IF(校园开放日!C54&gt;0,"担任校园开放日志愿者"&amp;校园开放日!C54&amp;"学时；","")</f>
        <v/>
      </c>
    </row>
    <row r="55" spans="1:15">
      <c r="A55" s="8" t="s">
        <v>64</v>
      </c>
      <c r="B55" s="8">
        <v>2300017758</v>
      </c>
      <c r="C55" t="str">
        <f t="shared" si="0"/>
        <v/>
      </c>
      <c r="D55" t="str">
        <f>IF(自行车!D55&gt;0,"参加元行力行自行车小分队"&amp;自行车!D55&amp;"学时；","")</f>
        <v/>
      </c>
      <c r="E55" t="str">
        <f>IF(未名湖!D55&gt;0,"参加元行力行未名湖志愿服务"&amp;未名湖!D55&amp;"学时；","")</f>
        <v/>
      </c>
      <c r="F55" t="str">
        <f>IF(大钊阅览室!D55&gt;0,"参加大钊阅览室志愿服务"&amp;大钊阅览室!D55&amp;"学时；","")</f>
        <v/>
      </c>
      <c r="G55" t="str">
        <f>IF(动物园!D55&gt;0,"参加北京动物园志愿服务"&amp;动物园!D55&amp;"学时；","")</f>
        <v/>
      </c>
      <c r="H55" t="str">
        <f>IF(传薪!D55&gt;0,"参加元行传薪系列志愿服务"&amp;传薪!D55&amp;"学时；","")</f>
        <v/>
      </c>
      <c r="I55" t="str">
        <f>IF(门厅!D55&gt;0,"参加35楼门厅管理志愿服务"&amp;门厅!D55&amp;"学时；","")</f>
        <v/>
      </c>
      <c r="J55" t="str">
        <f>IF(运动会!D55&gt;0,"参加春季运动会志愿服务"&amp;运动会!D55&amp;"学时；","")</f>
        <v/>
      </c>
      <c r="K55" t="str">
        <f>IF(书院课助教!D55&gt;0,"担任书院课助教"&amp;书院课助教!D55&amp;"学时；","")</f>
        <v/>
      </c>
      <c r="L55" t="str">
        <f>IF(迎新!C55&gt;0,"担任迎新志愿者"&amp;迎新!C55&amp;"学时；","")</f>
        <v/>
      </c>
      <c r="M55" t="str">
        <f>IF(初夏恣游!C55&gt;0,"担任初夏恣游志愿者"&amp;初夏恣游!C55&amp;"学时；","")</f>
        <v/>
      </c>
      <c r="N55" t="str">
        <f>IF(健身房!D55&gt;0,"担任健身房志愿者"&amp;健身房!D55&amp;"学时；","")</f>
        <v/>
      </c>
      <c r="O55" t="str">
        <f>IF(校园开放日!C55&gt;0,"担任校园开放日志愿者"&amp;校园开放日!C55&amp;"学时；","")</f>
        <v/>
      </c>
    </row>
    <row r="56" spans="1:15">
      <c r="A56" s="8" t="s">
        <v>65</v>
      </c>
      <c r="B56" s="8">
        <v>2300017719</v>
      </c>
      <c r="C56" t="str">
        <f t="shared" si="0"/>
        <v>参加大钊阅览室志愿服务20学时；担任校园开放日志愿者1学时；</v>
      </c>
      <c r="D56" t="str">
        <f>IF(自行车!D56&gt;0,"参加元行力行自行车小分队"&amp;自行车!D56&amp;"学时；","")</f>
        <v/>
      </c>
      <c r="E56" t="str">
        <f>IF(未名湖!D56&gt;0,"参加元行力行未名湖志愿服务"&amp;未名湖!D56&amp;"学时；","")</f>
        <v/>
      </c>
      <c r="F56" t="str">
        <f>IF(大钊阅览室!D56&gt;0,"参加大钊阅览室志愿服务"&amp;大钊阅览室!D56&amp;"学时；","")</f>
        <v>参加大钊阅览室志愿服务20学时；</v>
      </c>
      <c r="G56" t="str">
        <f>IF(动物园!D56&gt;0,"参加北京动物园志愿服务"&amp;动物园!D56&amp;"学时；","")</f>
        <v/>
      </c>
      <c r="H56" t="str">
        <f>IF(传薪!D56&gt;0,"参加元行传薪系列志愿服务"&amp;传薪!D56&amp;"学时；","")</f>
        <v/>
      </c>
      <c r="I56" t="str">
        <f>IF(门厅!D56&gt;0,"参加35楼门厅管理志愿服务"&amp;门厅!D56&amp;"学时；","")</f>
        <v/>
      </c>
      <c r="J56" t="str">
        <f>IF(运动会!D56&gt;0,"参加春季运动会志愿服务"&amp;运动会!D56&amp;"学时；","")</f>
        <v/>
      </c>
      <c r="K56" t="str">
        <f>IF(书院课助教!D56&gt;0,"担任书院课助教"&amp;书院课助教!D56&amp;"学时；","")</f>
        <v/>
      </c>
      <c r="L56" t="str">
        <f>IF(迎新!C56&gt;0,"担任迎新志愿者"&amp;迎新!C56&amp;"学时；","")</f>
        <v/>
      </c>
      <c r="M56" t="str">
        <f>IF(初夏恣游!C56&gt;0,"担任初夏恣游志愿者"&amp;初夏恣游!C56&amp;"学时；","")</f>
        <v/>
      </c>
      <c r="N56" t="str">
        <f>IF(健身房!D56&gt;0,"担任健身房志愿者"&amp;健身房!D56&amp;"学时；","")</f>
        <v/>
      </c>
      <c r="O56" t="str">
        <f>IF(校园开放日!C56&gt;0,"担任校园开放日志愿者"&amp;校园开放日!C56&amp;"学时；","")</f>
        <v>担任校园开放日志愿者1学时；</v>
      </c>
    </row>
    <row r="57" spans="1:15">
      <c r="A57" s="8" t="s">
        <v>66</v>
      </c>
      <c r="B57" s="8">
        <v>2200017801</v>
      </c>
      <c r="C57" t="str">
        <f t="shared" si="0"/>
        <v/>
      </c>
      <c r="D57" t="str">
        <f>IF(自行车!D57&gt;0,"参加元行力行自行车小分队"&amp;自行车!D57&amp;"学时；","")</f>
        <v/>
      </c>
      <c r="E57" t="str">
        <f>IF(未名湖!D57&gt;0,"参加元行力行未名湖志愿服务"&amp;未名湖!D57&amp;"学时；","")</f>
        <v/>
      </c>
      <c r="F57" t="str">
        <f>IF(大钊阅览室!D57&gt;0,"参加大钊阅览室志愿服务"&amp;大钊阅览室!D57&amp;"学时；","")</f>
        <v/>
      </c>
      <c r="G57" t="str">
        <f>IF(动物园!D57&gt;0,"参加北京动物园志愿服务"&amp;动物园!D57&amp;"学时；","")</f>
        <v/>
      </c>
      <c r="H57" t="str">
        <f>IF(传薪!D57&gt;0,"参加元行传薪系列志愿服务"&amp;传薪!D57&amp;"学时；","")</f>
        <v/>
      </c>
      <c r="I57" t="str">
        <f>IF(门厅!D57&gt;0,"参加35楼门厅管理志愿服务"&amp;门厅!D57&amp;"学时；","")</f>
        <v/>
      </c>
      <c r="J57" t="str">
        <f>IF(运动会!D57&gt;0,"参加春季运动会志愿服务"&amp;运动会!D57&amp;"学时；","")</f>
        <v/>
      </c>
      <c r="K57" t="str">
        <f>IF(书院课助教!D57&gt;0,"担任书院课助教"&amp;书院课助教!D57&amp;"学时；","")</f>
        <v/>
      </c>
      <c r="L57" t="str">
        <f>IF(迎新!C57&gt;0,"担任迎新志愿者"&amp;迎新!C57&amp;"学时；","")</f>
        <v/>
      </c>
      <c r="M57" t="str">
        <f>IF(初夏恣游!C57&gt;0,"担任初夏恣游志愿者"&amp;初夏恣游!C57&amp;"学时；","")</f>
        <v/>
      </c>
      <c r="N57" t="str">
        <f>IF(健身房!D57&gt;0,"担任健身房志愿者"&amp;健身房!D57&amp;"学时；","")</f>
        <v/>
      </c>
      <c r="O57" t="str">
        <f>IF(校园开放日!C57&gt;0,"担任校园开放日志愿者"&amp;校园开放日!C57&amp;"学时；","")</f>
        <v/>
      </c>
    </row>
    <row r="58" spans="1:15">
      <c r="A58" s="8" t="s">
        <v>67</v>
      </c>
      <c r="B58" s="8">
        <v>2300017473</v>
      </c>
      <c r="C58" t="str">
        <f t="shared" si="0"/>
        <v>参加元行力行未名湖志愿服务1.5学时；</v>
      </c>
      <c r="D58" t="str">
        <f>IF(自行车!D58&gt;0,"参加元行力行自行车小分队"&amp;自行车!D58&amp;"学时；","")</f>
        <v/>
      </c>
      <c r="E58" t="str">
        <f>IF(未名湖!D58&gt;0,"参加元行力行未名湖志愿服务"&amp;未名湖!D58&amp;"学时；","")</f>
        <v>参加元行力行未名湖志愿服务1.5学时；</v>
      </c>
      <c r="F58" t="str">
        <f>IF(大钊阅览室!D58&gt;0,"参加大钊阅览室志愿服务"&amp;大钊阅览室!D58&amp;"学时；","")</f>
        <v/>
      </c>
      <c r="G58" t="str">
        <f>IF(动物园!D58&gt;0,"参加北京动物园志愿服务"&amp;动物园!D58&amp;"学时；","")</f>
        <v/>
      </c>
      <c r="H58" t="str">
        <f>IF(传薪!D58&gt;0,"参加元行传薪系列志愿服务"&amp;传薪!D58&amp;"学时；","")</f>
        <v/>
      </c>
      <c r="I58" t="str">
        <f>IF(门厅!D58&gt;0,"参加35楼门厅管理志愿服务"&amp;门厅!D58&amp;"学时；","")</f>
        <v/>
      </c>
      <c r="J58" t="str">
        <f>IF(运动会!D58&gt;0,"参加春季运动会志愿服务"&amp;运动会!D58&amp;"学时；","")</f>
        <v/>
      </c>
      <c r="K58" t="str">
        <f>IF(书院课助教!D58&gt;0,"担任书院课助教"&amp;书院课助教!D58&amp;"学时；","")</f>
        <v/>
      </c>
      <c r="L58" t="str">
        <f>IF(迎新!C58&gt;0,"担任迎新志愿者"&amp;迎新!C58&amp;"学时；","")</f>
        <v/>
      </c>
      <c r="M58" t="str">
        <f>IF(初夏恣游!C58&gt;0,"担任初夏恣游志愿者"&amp;初夏恣游!C58&amp;"学时；","")</f>
        <v/>
      </c>
      <c r="N58" t="str">
        <f>IF(健身房!D58&gt;0,"担任健身房志愿者"&amp;健身房!D58&amp;"学时；","")</f>
        <v/>
      </c>
      <c r="O58" t="str">
        <f>IF(校园开放日!C58&gt;0,"担任校园开放日志愿者"&amp;校园开放日!C58&amp;"学时；","")</f>
        <v/>
      </c>
    </row>
    <row r="59" spans="1:15">
      <c r="A59" s="8" t="s">
        <v>68</v>
      </c>
      <c r="B59" s="8">
        <v>2200017407</v>
      </c>
      <c r="C59" t="str">
        <f t="shared" si="0"/>
        <v/>
      </c>
      <c r="D59" t="str">
        <f>IF(自行车!D59&gt;0,"参加元行力行自行车小分队"&amp;自行车!D59&amp;"学时；","")</f>
        <v/>
      </c>
      <c r="E59" t="str">
        <f>IF(未名湖!D59&gt;0,"参加元行力行未名湖志愿服务"&amp;未名湖!D59&amp;"学时；","")</f>
        <v/>
      </c>
      <c r="F59" t="str">
        <f>IF(大钊阅览室!D59&gt;0,"参加大钊阅览室志愿服务"&amp;大钊阅览室!D59&amp;"学时；","")</f>
        <v/>
      </c>
      <c r="G59" t="str">
        <f>IF(动物园!D59&gt;0,"参加北京动物园志愿服务"&amp;动物园!D59&amp;"学时；","")</f>
        <v/>
      </c>
      <c r="H59" t="str">
        <f>IF(传薪!D59&gt;0,"参加元行传薪系列志愿服务"&amp;传薪!D59&amp;"学时；","")</f>
        <v/>
      </c>
      <c r="I59" t="str">
        <f>IF(门厅!D59&gt;0,"参加35楼门厅管理志愿服务"&amp;门厅!D59&amp;"学时；","")</f>
        <v/>
      </c>
      <c r="J59" t="str">
        <f>IF(运动会!D59&gt;0,"参加春季运动会志愿服务"&amp;运动会!D59&amp;"学时；","")</f>
        <v/>
      </c>
      <c r="K59" t="str">
        <f>IF(书院课助教!D59&gt;0,"担任书院课助教"&amp;书院课助教!D59&amp;"学时；","")</f>
        <v/>
      </c>
      <c r="L59" t="str">
        <f>IF(迎新!C59&gt;0,"担任迎新志愿者"&amp;迎新!C59&amp;"学时；","")</f>
        <v/>
      </c>
      <c r="M59" t="str">
        <f>IF(初夏恣游!C59&gt;0,"担任初夏恣游志愿者"&amp;初夏恣游!C59&amp;"学时；","")</f>
        <v/>
      </c>
      <c r="N59" t="str">
        <f>IF(健身房!D59&gt;0,"担任健身房志愿者"&amp;健身房!D59&amp;"学时；","")</f>
        <v/>
      </c>
      <c r="O59" t="str">
        <f>IF(校园开放日!C59&gt;0,"担任校园开放日志愿者"&amp;校园开放日!C59&amp;"学时；","")</f>
        <v/>
      </c>
    </row>
    <row r="60" spans="1:15">
      <c r="A60" s="8" t="s">
        <v>69</v>
      </c>
      <c r="B60" s="8">
        <v>2200017471</v>
      </c>
      <c r="C60" t="str">
        <f t="shared" si="0"/>
        <v>参加春季运动会志愿服务2学时；</v>
      </c>
      <c r="D60" t="str">
        <f>IF(自行车!D60&gt;0,"参加元行力行自行车小分队"&amp;自行车!D60&amp;"学时；","")</f>
        <v/>
      </c>
      <c r="E60" t="str">
        <f>IF(未名湖!D60&gt;0,"参加元行力行未名湖志愿服务"&amp;未名湖!D60&amp;"学时；","")</f>
        <v/>
      </c>
      <c r="F60" t="str">
        <f>IF(大钊阅览室!D60&gt;0,"参加大钊阅览室志愿服务"&amp;大钊阅览室!D60&amp;"学时；","")</f>
        <v/>
      </c>
      <c r="G60" t="str">
        <f>IF(动物园!D60&gt;0,"参加北京动物园志愿服务"&amp;动物园!D60&amp;"学时；","")</f>
        <v/>
      </c>
      <c r="H60" t="str">
        <f>IF(传薪!D60&gt;0,"参加元行传薪系列志愿服务"&amp;传薪!D60&amp;"学时；","")</f>
        <v/>
      </c>
      <c r="I60" t="str">
        <f>IF(门厅!D60&gt;0,"参加35楼门厅管理志愿服务"&amp;门厅!D60&amp;"学时；","")</f>
        <v/>
      </c>
      <c r="J60" t="str">
        <f>IF(运动会!D60&gt;0,"参加春季运动会志愿服务"&amp;运动会!D60&amp;"学时；","")</f>
        <v>参加春季运动会志愿服务2学时；</v>
      </c>
      <c r="K60" t="str">
        <f>IF(书院课助教!D60&gt;0,"担任书院课助教"&amp;书院课助教!D60&amp;"学时；","")</f>
        <v/>
      </c>
      <c r="L60" t="str">
        <f>IF(迎新!C60&gt;0,"担任迎新志愿者"&amp;迎新!C60&amp;"学时；","")</f>
        <v/>
      </c>
      <c r="M60" t="str">
        <f>IF(初夏恣游!C60&gt;0,"担任初夏恣游志愿者"&amp;初夏恣游!C60&amp;"学时；","")</f>
        <v/>
      </c>
      <c r="N60" t="str">
        <f>IF(健身房!D60&gt;0,"担任健身房志愿者"&amp;健身房!D60&amp;"学时；","")</f>
        <v/>
      </c>
      <c r="O60" t="str">
        <f>IF(校园开放日!C60&gt;0,"担任校园开放日志愿者"&amp;校园开放日!C60&amp;"学时；","")</f>
        <v/>
      </c>
    </row>
    <row r="61" spans="1:15">
      <c r="A61" s="8" t="s">
        <v>70</v>
      </c>
      <c r="B61" s="8">
        <v>2200017461</v>
      </c>
      <c r="C61" t="str">
        <f t="shared" si="0"/>
        <v/>
      </c>
      <c r="D61" t="str">
        <f>IF(自行车!D61&gt;0,"参加元行力行自行车小分队"&amp;自行车!D61&amp;"学时；","")</f>
        <v/>
      </c>
      <c r="E61" t="str">
        <f>IF(未名湖!D61&gt;0,"参加元行力行未名湖志愿服务"&amp;未名湖!D61&amp;"学时；","")</f>
        <v/>
      </c>
      <c r="F61" t="str">
        <f>IF(大钊阅览室!D61&gt;0,"参加大钊阅览室志愿服务"&amp;大钊阅览室!D61&amp;"学时；","")</f>
        <v/>
      </c>
      <c r="G61" t="str">
        <f>IF(动物园!D61&gt;0,"参加北京动物园志愿服务"&amp;动物园!D61&amp;"学时；","")</f>
        <v/>
      </c>
      <c r="H61" t="str">
        <f>IF(传薪!D61&gt;0,"参加元行传薪系列志愿服务"&amp;传薪!D61&amp;"学时；","")</f>
        <v/>
      </c>
      <c r="I61" t="str">
        <f>IF(门厅!D61&gt;0,"参加35楼门厅管理志愿服务"&amp;门厅!D61&amp;"学时；","")</f>
        <v/>
      </c>
      <c r="J61" t="str">
        <f>IF(运动会!D61&gt;0,"参加春季运动会志愿服务"&amp;运动会!D61&amp;"学时；","")</f>
        <v/>
      </c>
      <c r="K61" t="str">
        <f>IF(书院课助教!D61&gt;0,"担任书院课助教"&amp;书院课助教!D61&amp;"学时；","")</f>
        <v/>
      </c>
      <c r="L61" t="str">
        <f>IF(迎新!C61&gt;0,"担任迎新志愿者"&amp;迎新!C61&amp;"学时；","")</f>
        <v/>
      </c>
      <c r="M61" t="str">
        <f>IF(初夏恣游!C61&gt;0,"担任初夏恣游志愿者"&amp;初夏恣游!C61&amp;"学时；","")</f>
        <v/>
      </c>
      <c r="N61" t="str">
        <f>IF(健身房!D61&gt;0,"担任健身房志愿者"&amp;健身房!D61&amp;"学时；","")</f>
        <v/>
      </c>
      <c r="O61" t="str">
        <f>IF(校园开放日!C61&gt;0,"担任校园开放日志愿者"&amp;校园开放日!C61&amp;"学时；","")</f>
        <v/>
      </c>
    </row>
    <row r="62" spans="1:15">
      <c r="A62" s="8" t="s">
        <v>71</v>
      </c>
      <c r="B62" s="8">
        <v>2300017739</v>
      </c>
      <c r="C62" t="str">
        <f t="shared" si="0"/>
        <v>参加元行力行自行车小分队4学时；参加元行力行未名湖志愿服务1.5学时；参加北京动物园志愿服务4学时；参加春季运动会志愿服务2学时；担任迎新志愿者6学时；</v>
      </c>
      <c r="D62" t="str">
        <f>IF(自行车!D62&gt;0,"参加元行力行自行车小分队"&amp;自行车!D62&amp;"学时；","")</f>
        <v>参加元行力行自行车小分队4学时；</v>
      </c>
      <c r="E62" t="str">
        <f>IF(未名湖!D62&gt;0,"参加元行力行未名湖志愿服务"&amp;未名湖!D62&amp;"学时；","")</f>
        <v>参加元行力行未名湖志愿服务1.5学时；</v>
      </c>
      <c r="F62" t="str">
        <f>IF(大钊阅览室!D62&gt;0,"参加大钊阅览室志愿服务"&amp;大钊阅览室!D62&amp;"学时；","")</f>
        <v/>
      </c>
      <c r="G62" t="str">
        <f>IF(动物园!D62&gt;0,"参加北京动物园志愿服务"&amp;动物园!D62&amp;"学时；","")</f>
        <v>参加北京动物园志愿服务4学时；</v>
      </c>
      <c r="H62" t="str">
        <f>IF(传薪!D62&gt;0,"参加元行传薪系列志愿服务"&amp;传薪!D62&amp;"学时；","")</f>
        <v/>
      </c>
      <c r="I62" t="str">
        <f>IF(门厅!D62&gt;0,"参加35楼门厅管理志愿服务"&amp;门厅!D62&amp;"学时；","")</f>
        <v/>
      </c>
      <c r="J62" t="str">
        <f>IF(运动会!D62&gt;0,"参加春季运动会志愿服务"&amp;运动会!D62&amp;"学时；","")</f>
        <v>参加春季运动会志愿服务2学时；</v>
      </c>
      <c r="K62" t="str">
        <f>IF(书院课助教!D62&gt;0,"担任书院课助教"&amp;书院课助教!D62&amp;"学时；","")</f>
        <v/>
      </c>
      <c r="L62" t="str">
        <f>IF(迎新!C62&gt;0,"担任迎新志愿者"&amp;迎新!C62&amp;"学时；","")</f>
        <v>担任迎新志愿者6学时；</v>
      </c>
      <c r="M62" t="str">
        <f>IF(初夏恣游!C62&gt;0,"担任初夏恣游志愿者"&amp;初夏恣游!C62&amp;"学时；","")</f>
        <v/>
      </c>
      <c r="N62" t="str">
        <f>IF(健身房!D62&gt;0,"担任健身房志愿者"&amp;健身房!D62&amp;"学时；","")</f>
        <v/>
      </c>
      <c r="O62" t="str">
        <f>IF(校园开放日!C62&gt;0,"担任校园开放日志愿者"&amp;校园开放日!C62&amp;"学时；","")</f>
        <v/>
      </c>
    </row>
    <row r="63" spans="1:15">
      <c r="A63" s="8" t="s">
        <v>72</v>
      </c>
      <c r="B63" s="8">
        <v>2300017480</v>
      </c>
      <c r="C63" t="str">
        <f t="shared" si="0"/>
        <v>参加元行力行自行车小分队11学时；参加元行力行未名湖志愿服务1.5学时；</v>
      </c>
      <c r="D63" t="str">
        <f>IF(自行车!D63&gt;0,"参加元行力行自行车小分队"&amp;自行车!D63&amp;"学时；","")</f>
        <v>参加元行力行自行车小分队11学时；</v>
      </c>
      <c r="E63" t="str">
        <f>IF(未名湖!D63&gt;0,"参加元行力行未名湖志愿服务"&amp;未名湖!D63&amp;"学时；","")</f>
        <v>参加元行力行未名湖志愿服务1.5学时；</v>
      </c>
      <c r="F63" t="str">
        <f>IF(大钊阅览室!D63&gt;0,"参加大钊阅览室志愿服务"&amp;大钊阅览室!D63&amp;"学时；","")</f>
        <v/>
      </c>
      <c r="G63" t="str">
        <f>IF(动物园!D63&gt;0,"参加北京动物园志愿服务"&amp;动物园!D63&amp;"学时；","")</f>
        <v/>
      </c>
      <c r="H63" t="str">
        <f>IF(传薪!D63&gt;0,"参加元行传薪系列志愿服务"&amp;传薪!D63&amp;"学时；","")</f>
        <v/>
      </c>
      <c r="I63" t="str">
        <f>IF(门厅!D63&gt;0,"参加35楼门厅管理志愿服务"&amp;门厅!D63&amp;"学时；","")</f>
        <v/>
      </c>
      <c r="J63" t="str">
        <f>IF(运动会!D63&gt;0,"参加春季运动会志愿服务"&amp;运动会!D63&amp;"学时；","")</f>
        <v/>
      </c>
      <c r="K63" t="str">
        <f>IF(书院课助教!D63&gt;0,"担任书院课助教"&amp;书院课助教!D63&amp;"学时；","")</f>
        <v/>
      </c>
      <c r="L63" t="str">
        <f>IF(迎新!C63&gt;0,"担任迎新志愿者"&amp;迎新!C63&amp;"学时；","")</f>
        <v/>
      </c>
      <c r="M63" t="str">
        <f>IF(初夏恣游!C63&gt;0,"担任初夏恣游志愿者"&amp;初夏恣游!C63&amp;"学时；","")</f>
        <v/>
      </c>
      <c r="N63" t="str">
        <f>IF(健身房!D63&gt;0,"担任健身房志愿者"&amp;健身房!D63&amp;"学时；","")</f>
        <v/>
      </c>
      <c r="O63" t="str">
        <f>IF(校园开放日!C63&gt;0,"担任校园开放日志愿者"&amp;校园开放日!C63&amp;"学时；","")</f>
        <v/>
      </c>
    </row>
    <row r="64" spans="1:15">
      <c r="A64" s="8" t="s">
        <v>73</v>
      </c>
      <c r="B64" s="8">
        <v>2200017800</v>
      </c>
      <c r="C64" t="str">
        <f t="shared" si="0"/>
        <v>参加北京动物园志愿服务4学时；参加春季运动会志愿服务2学时；</v>
      </c>
      <c r="D64" t="str">
        <f>IF(自行车!D64&gt;0,"参加元行力行自行车小分队"&amp;自行车!D64&amp;"学时；","")</f>
        <v/>
      </c>
      <c r="E64" t="str">
        <f>IF(未名湖!D64&gt;0,"参加元行力行未名湖志愿服务"&amp;未名湖!D64&amp;"学时；","")</f>
        <v/>
      </c>
      <c r="F64" t="str">
        <f>IF(大钊阅览室!D64&gt;0,"参加大钊阅览室志愿服务"&amp;大钊阅览室!D64&amp;"学时；","")</f>
        <v/>
      </c>
      <c r="G64" t="str">
        <f>IF(动物园!D64&gt;0,"参加北京动物园志愿服务"&amp;动物园!D64&amp;"学时；","")</f>
        <v>参加北京动物园志愿服务4学时；</v>
      </c>
      <c r="H64" t="str">
        <f>IF(传薪!D64&gt;0,"参加元行传薪系列志愿服务"&amp;传薪!D64&amp;"学时；","")</f>
        <v/>
      </c>
      <c r="I64" t="str">
        <f>IF(门厅!D64&gt;0,"参加35楼门厅管理志愿服务"&amp;门厅!D64&amp;"学时；","")</f>
        <v/>
      </c>
      <c r="J64" t="str">
        <f>IF(运动会!D64&gt;0,"参加春季运动会志愿服务"&amp;运动会!D64&amp;"学时；","")</f>
        <v>参加春季运动会志愿服务2学时；</v>
      </c>
      <c r="K64" t="str">
        <f>IF(书院课助教!D64&gt;0,"担任书院课助教"&amp;书院课助教!D64&amp;"学时；","")</f>
        <v/>
      </c>
      <c r="L64" t="str">
        <f>IF(迎新!C64&gt;0,"担任迎新志愿者"&amp;迎新!C64&amp;"学时；","")</f>
        <v/>
      </c>
      <c r="M64" t="str">
        <f>IF(初夏恣游!C64&gt;0,"担任初夏恣游志愿者"&amp;初夏恣游!C64&amp;"学时；","")</f>
        <v/>
      </c>
      <c r="N64" t="str">
        <f>IF(健身房!D64&gt;0,"担任健身房志愿者"&amp;健身房!D64&amp;"学时；","")</f>
        <v/>
      </c>
      <c r="O64" t="str">
        <f>IF(校园开放日!C64&gt;0,"担任校园开放日志愿者"&amp;校园开放日!C64&amp;"学时；","")</f>
        <v/>
      </c>
    </row>
    <row r="65" spans="1:15">
      <c r="A65" s="8" t="s">
        <v>74</v>
      </c>
      <c r="B65" s="8">
        <v>2000017756</v>
      </c>
      <c r="C65" t="str">
        <f t="shared" si="0"/>
        <v/>
      </c>
      <c r="D65" t="str">
        <f>IF(自行车!D65&gt;0,"参加元行力行自行车小分队"&amp;自行车!D65&amp;"学时；","")</f>
        <v/>
      </c>
      <c r="E65" t="str">
        <f>IF(未名湖!D65&gt;0,"参加元行力行未名湖志愿服务"&amp;未名湖!D65&amp;"学时；","")</f>
        <v/>
      </c>
      <c r="F65" t="str">
        <f>IF(大钊阅览室!D65&gt;0,"参加大钊阅览室志愿服务"&amp;大钊阅览室!D65&amp;"学时；","")</f>
        <v/>
      </c>
      <c r="G65" t="str">
        <f>IF(动物园!D65&gt;0,"参加北京动物园志愿服务"&amp;动物园!D65&amp;"学时；","")</f>
        <v/>
      </c>
      <c r="H65" t="str">
        <f>IF(传薪!D65&gt;0,"参加元行传薪系列志愿服务"&amp;传薪!D65&amp;"学时；","")</f>
        <v/>
      </c>
      <c r="I65" t="str">
        <f>IF(门厅!D65&gt;0,"参加35楼门厅管理志愿服务"&amp;门厅!D65&amp;"学时；","")</f>
        <v/>
      </c>
      <c r="J65" t="str">
        <f>IF(运动会!D65&gt;0,"参加春季运动会志愿服务"&amp;运动会!D65&amp;"学时；","")</f>
        <v/>
      </c>
      <c r="K65" t="str">
        <f>IF(书院课助教!D65&gt;0,"担任书院课助教"&amp;书院课助教!D65&amp;"学时；","")</f>
        <v/>
      </c>
      <c r="L65" t="str">
        <f>IF(迎新!C65&gt;0,"担任迎新志愿者"&amp;迎新!C65&amp;"学时；","")</f>
        <v/>
      </c>
      <c r="M65" t="str">
        <f>IF(初夏恣游!C65&gt;0,"担任初夏恣游志愿者"&amp;初夏恣游!C65&amp;"学时；","")</f>
        <v/>
      </c>
      <c r="N65" t="str">
        <f>IF(健身房!D65&gt;0,"担任健身房志愿者"&amp;健身房!D65&amp;"学时；","")</f>
        <v/>
      </c>
      <c r="O65" t="str">
        <f>IF(校园开放日!C65&gt;0,"担任校园开放日志愿者"&amp;校园开放日!C65&amp;"学时；","")</f>
        <v/>
      </c>
    </row>
    <row r="66" spans="1:15">
      <c r="A66" s="8" t="s">
        <v>75</v>
      </c>
      <c r="B66" s="8">
        <v>2300017702</v>
      </c>
      <c r="C66" t="str">
        <f t="shared" ref="C66:C129" si="1">_xlfn.CONCAT(D66:Q66)</f>
        <v>参加元行力行未名湖志愿服务10.5学时；</v>
      </c>
      <c r="D66" t="str">
        <f>IF(自行车!D66&gt;0,"参加元行力行自行车小分队"&amp;自行车!D66&amp;"学时；","")</f>
        <v/>
      </c>
      <c r="E66" t="str">
        <f>IF(未名湖!D66&gt;0,"参加元行力行未名湖志愿服务"&amp;未名湖!D66&amp;"学时；","")</f>
        <v>参加元行力行未名湖志愿服务10.5学时；</v>
      </c>
      <c r="F66" t="str">
        <f>IF(大钊阅览室!D66&gt;0,"参加大钊阅览室志愿服务"&amp;大钊阅览室!D66&amp;"学时；","")</f>
        <v/>
      </c>
      <c r="G66" t="str">
        <f>IF(动物园!D66&gt;0,"参加北京动物园志愿服务"&amp;动物园!D66&amp;"学时；","")</f>
        <v/>
      </c>
      <c r="H66" t="str">
        <f>IF(传薪!D66&gt;0,"参加元行传薪系列志愿服务"&amp;传薪!D66&amp;"学时；","")</f>
        <v/>
      </c>
      <c r="I66" t="str">
        <f>IF(门厅!D66&gt;0,"参加35楼门厅管理志愿服务"&amp;门厅!D66&amp;"学时；","")</f>
        <v/>
      </c>
      <c r="J66" t="str">
        <f>IF(运动会!D66&gt;0,"参加春季运动会志愿服务"&amp;运动会!D66&amp;"学时；","")</f>
        <v/>
      </c>
      <c r="K66" t="str">
        <f>IF(书院课助教!D66&gt;0,"担任书院课助教"&amp;书院课助教!D66&amp;"学时；","")</f>
        <v/>
      </c>
      <c r="L66" t="str">
        <f>IF(迎新!C66&gt;0,"担任迎新志愿者"&amp;迎新!C66&amp;"学时；","")</f>
        <v/>
      </c>
      <c r="M66" t="str">
        <f>IF(初夏恣游!C66&gt;0,"担任初夏恣游志愿者"&amp;初夏恣游!C66&amp;"学时；","")</f>
        <v/>
      </c>
      <c r="N66" t="str">
        <f>IF(健身房!D66&gt;0,"担任健身房志愿者"&amp;健身房!D66&amp;"学时；","")</f>
        <v/>
      </c>
      <c r="O66" t="str">
        <f>IF(校园开放日!C66&gt;0,"担任校园开放日志愿者"&amp;校园开放日!C66&amp;"学时；","")</f>
        <v/>
      </c>
    </row>
    <row r="67" spans="1:15">
      <c r="A67" s="8" t="s">
        <v>76</v>
      </c>
      <c r="B67" s="8">
        <v>2300017428</v>
      </c>
      <c r="C67" t="str">
        <f t="shared" si="1"/>
        <v>参加元行力行自行车小分队4学时；参加北京动物园志愿服务5学时；</v>
      </c>
      <c r="D67" t="str">
        <f>IF(自行车!D67&gt;0,"参加元行力行自行车小分队"&amp;自行车!D67&amp;"学时；","")</f>
        <v>参加元行力行自行车小分队4学时；</v>
      </c>
      <c r="E67" t="str">
        <f>IF(未名湖!D67&gt;0,"参加元行力行未名湖志愿服务"&amp;未名湖!D67&amp;"学时；","")</f>
        <v/>
      </c>
      <c r="F67" t="str">
        <f>IF(大钊阅览室!D67&gt;0,"参加大钊阅览室志愿服务"&amp;大钊阅览室!D67&amp;"学时；","")</f>
        <v/>
      </c>
      <c r="G67" t="str">
        <f>IF(动物园!D67&gt;0,"参加北京动物园志愿服务"&amp;动物园!D67&amp;"学时；","")</f>
        <v>参加北京动物园志愿服务5学时；</v>
      </c>
      <c r="H67" t="str">
        <f>IF(传薪!D67&gt;0,"参加元行传薪系列志愿服务"&amp;传薪!D67&amp;"学时；","")</f>
        <v/>
      </c>
      <c r="I67" t="str">
        <f>IF(门厅!D67&gt;0,"参加35楼门厅管理志愿服务"&amp;门厅!D67&amp;"学时；","")</f>
        <v/>
      </c>
      <c r="J67" t="str">
        <f>IF(运动会!D67&gt;0,"参加春季运动会志愿服务"&amp;运动会!D67&amp;"学时；","")</f>
        <v/>
      </c>
      <c r="K67" t="str">
        <f>IF(书院课助教!D67&gt;0,"担任书院课助教"&amp;书院课助教!D67&amp;"学时；","")</f>
        <v/>
      </c>
      <c r="L67" t="str">
        <f>IF(迎新!C67&gt;0,"担任迎新志愿者"&amp;迎新!C67&amp;"学时；","")</f>
        <v/>
      </c>
      <c r="M67" t="str">
        <f>IF(初夏恣游!C67&gt;0,"担任初夏恣游志愿者"&amp;初夏恣游!C67&amp;"学时；","")</f>
        <v/>
      </c>
      <c r="N67" t="str">
        <f>IF(健身房!D67&gt;0,"担任健身房志愿者"&amp;健身房!D67&amp;"学时；","")</f>
        <v/>
      </c>
      <c r="O67" t="str">
        <f>IF(校园开放日!C67&gt;0,"担任校园开放日志愿者"&amp;校园开放日!C67&amp;"学时；","")</f>
        <v/>
      </c>
    </row>
    <row r="68" spans="1:15">
      <c r="A68" s="8" t="s">
        <v>77</v>
      </c>
      <c r="B68" s="8">
        <v>2300017805</v>
      </c>
      <c r="C68" t="str">
        <f t="shared" si="1"/>
        <v>参加元行力行自行车小分队2学时；参加北京动物园志愿服务4学时；</v>
      </c>
      <c r="D68" t="str">
        <f>IF(自行车!D68&gt;0,"参加元行力行自行车小分队"&amp;自行车!D68&amp;"学时；","")</f>
        <v>参加元行力行自行车小分队2学时；</v>
      </c>
      <c r="E68" t="str">
        <f>IF(未名湖!D68&gt;0,"参加元行力行未名湖志愿服务"&amp;未名湖!D68&amp;"学时；","")</f>
        <v/>
      </c>
      <c r="F68" t="str">
        <f>IF(大钊阅览室!D68&gt;0,"参加大钊阅览室志愿服务"&amp;大钊阅览室!D68&amp;"学时；","")</f>
        <v/>
      </c>
      <c r="G68" t="str">
        <f>IF(动物园!D68&gt;0,"参加北京动物园志愿服务"&amp;动物园!D68&amp;"学时；","")</f>
        <v>参加北京动物园志愿服务4学时；</v>
      </c>
      <c r="H68" t="str">
        <f>IF(传薪!D68&gt;0,"参加元行传薪系列志愿服务"&amp;传薪!D68&amp;"学时；","")</f>
        <v/>
      </c>
      <c r="I68" t="str">
        <f>IF(门厅!D68&gt;0,"参加35楼门厅管理志愿服务"&amp;门厅!D68&amp;"学时；","")</f>
        <v/>
      </c>
      <c r="J68" t="str">
        <f>IF(运动会!D68&gt;0,"参加春季运动会志愿服务"&amp;运动会!D68&amp;"学时；","")</f>
        <v/>
      </c>
      <c r="K68" t="str">
        <f>IF(书院课助教!D68&gt;0,"担任书院课助教"&amp;书院课助教!D68&amp;"学时；","")</f>
        <v/>
      </c>
      <c r="L68" t="str">
        <f>IF(迎新!C68&gt;0,"担任迎新志愿者"&amp;迎新!C68&amp;"学时；","")</f>
        <v/>
      </c>
      <c r="M68" t="str">
        <f>IF(初夏恣游!C68&gt;0,"担任初夏恣游志愿者"&amp;初夏恣游!C68&amp;"学时；","")</f>
        <v/>
      </c>
      <c r="N68" t="str">
        <f>IF(健身房!D68&gt;0,"担任健身房志愿者"&amp;健身房!D68&amp;"学时；","")</f>
        <v/>
      </c>
      <c r="O68" t="str">
        <f>IF(校园开放日!C68&gt;0,"担任校园开放日志愿者"&amp;校园开放日!C68&amp;"学时；","")</f>
        <v/>
      </c>
    </row>
    <row r="69" spans="1:15">
      <c r="A69" s="8" t="s">
        <v>78</v>
      </c>
      <c r="B69" s="8">
        <v>2200017797</v>
      </c>
      <c r="C69" t="str">
        <f t="shared" si="1"/>
        <v>参加大钊阅览室志愿服务18学时；参加春季运动会志愿服务2学时；担任书院课助教14学时；</v>
      </c>
      <c r="D69" t="str">
        <f>IF(自行车!D69&gt;0,"参加元行力行自行车小分队"&amp;自行车!D69&amp;"学时；","")</f>
        <v/>
      </c>
      <c r="E69" t="str">
        <f>IF(未名湖!D69&gt;0,"参加元行力行未名湖志愿服务"&amp;未名湖!D69&amp;"学时；","")</f>
        <v/>
      </c>
      <c r="F69" t="str">
        <f>IF(大钊阅览室!D69&gt;0,"参加大钊阅览室志愿服务"&amp;大钊阅览室!D69&amp;"学时；","")</f>
        <v>参加大钊阅览室志愿服务18学时；</v>
      </c>
      <c r="G69" t="str">
        <f>IF(动物园!D69&gt;0,"参加北京动物园志愿服务"&amp;动物园!D69&amp;"学时；","")</f>
        <v/>
      </c>
      <c r="H69" t="str">
        <f>IF(传薪!D69&gt;0,"参加元行传薪系列志愿服务"&amp;传薪!D69&amp;"学时；","")</f>
        <v/>
      </c>
      <c r="I69" t="str">
        <f>IF(门厅!D69&gt;0,"参加35楼门厅管理志愿服务"&amp;门厅!D69&amp;"学时；","")</f>
        <v/>
      </c>
      <c r="J69" t="str">
        <f>IF(运动会!D69&gt;0,"参加春季运动会志愿服务"&amp;运动会!D69&amp;"学时；","")</f>
        <v>参加春季运动会志愿服务2学时；</v>
      </c>
      <c r="K69" t="str">
        <f>IF(书院课助教!D69&gt;0,"担任书院课助教"&amp;书院课助教!D69&amp;"学时；","")</f>
        <v>担任书院课助教14学时；</v>
      </c>
      <c r="L69" t="str">
        <f>IF(迎新!C69&gt;0,"担任迎新志愿者"&amp;迎新!C69&amp;"学时；","")</f>
        <v/>
      </c>
      <c r="M69" t="str">
        <f>IF(初夏恣游!C69&gt;0,"担任初夏恣游志愿者"&amp;初夏恣游!C69&amp;"学时；","")</f>
        <v/>
      </c>
      <c r="N69" t="str">
        <f>IF(健身房!D69&gt;0,"担任健身房志愿者"&amp;健身房!D69&amp;"学时；","")</f>
        <v/>
      </c>
      <c r="O69" t="str">
        <f>IF(校园开放日!C69&gt;0,"担任校园开放日志愿者"&amp;校园开放日!C69&amp;"学时；","")</f>
        <v/>
      </c>
    </row>
    <row r="70" spans="1:15">
      <c r="A70" s="8" t="s">
        <v>79</v>
      </c>
      <c r="B70" s="8">
        <v>2200017707</v>
      </c>
      <c r="C70" t="str">
        <f t="shared" si="1"/>
        <v>参加元行力行自行车小分队5.5学时；参加元行力行未名湖志愿服务9学时；</v>
      </c>
      <c r="D70" t="str">
        <f>IF(自行车!D70&gt;0,"参加元行力行自行车小分队"&amp;自行车!D70&amp;"学时；","")</f>
        <v>参加元行力行自行车小分队5.5学时；</v>
      </c>
      <c r="E70" t="str">
        <f>IF(未名湖!D70&gt;0,"参加元行力行未名湖志愿服务"&amp;未名湖!D70&amp;"学时；","")</f>
        <v>参加元行力行未名湖志愿服务9学时；</v>
      </c>
      <c r="F70" t="str">
        <f>IF(大钊阅览室!D70&gt;0,"参加大钊阅览室志愿服务"&amp;大钊阅览室!D70&amp;"学时；","")</f>
        <v/>
      </c>
      <c r="G70" t="str">
        <f>IF(动物园!D70&gt;0,"参加北京动物园志愿服务"&amp;动物园!D70&amp;"学时；","")</f>
        <v/>
      </c>
      <c r="H70" t="str">
        <f>IF(传薪!D70&gt;0,"参加元行传薪系列志愿服务"&amp;传薪!D70&amp;"学时；","")</f>
        <v/>
      </c>
      <c r="I70" t="str">
        <f>IF(门厅!D70&gt;0,"参加35楼门厅管理志愿服务"&amp;门厅!D70&amp;"学时；","")</f>
        <v/>
      </c>
      <c r="J70" t="str">
        <f>IF(运动会!D70&gt;0,"参加春季运动会志愿服务"&amp;运动会!D70&amp;"学时；","")</f>
        <v/>
      </c>
      <c r="K70" t="str">
        <f>IF(书院课助教!D70&gt;0,"担任书院课助教"&amp;书院课助教!D70&amp;"学时；","")</f>
        <v/>
      </c>
      <c r="L70" t="str">
        <f>IF(迎新!C70&gt;0,"担任迎新志愿者"&amp;迎新!C70&amp;"学时；","")</f>
        <v/>
      </c>
      <c r="M70" t="str">
        <f>IF(初夏恣游!C70&gt;0,"担任初夏恣游志愿者"&amp;初夏恣游!C70&amp;"学时；","")</f>
        <v/>
      </c>
      <c r="N70" t="str">
        <f>IF(健身房!D70&gt;0,"担任健身房志愿者"&amp;健身房!D70&amp;"学时；","")</f>
        <v/>
      </c>
      <c r="O70" t="str">
        <f>IF(校园开放日!C70&gt;0,"担任校园开放日志愿者"&amp;校园开放日!C70&amp;"学时；","")</f>
        <v/>
      </c>
    </row>
    <row r="71" spans="1:15">
      <c r="A71" s="8" t="s">
        <v>80</v>
      </c>
      <c r="B71" s="8">
        <v>2300017411</v>
      </c>
      <c r="C71" t="str">
        <f t="shared" si="1"/>
        <v>担任迎新志愿者6学时；</v>
      </c>
      <c r="D71" t="str">
        <f>IF(自行车!D71&gt;0,"参加元行力行自行车小分队"&amp;自行车!D71&amp;"学时；","")</f>
        <v/>
      </c>
      <c r="E71" t="str">
        <f>IF(未名湖!D71&gt;0,"参加元行力行未名湖志愿服务"&amp;未名湖!D71&amp;"学时；","")</f>
        <v/>
      </c>
      <c r="F71" t="str">
        <f>IF(大钊阅览室!D71&gt;0,"参加大钊阅览室志愿服务"&amp;大钊阅览室!D71&amp;"学时；","")</f>
        <v/>
      </c>
      <c r="G71" t="str">
        <f>IF(动物园!D71&gt;0,"参加北京动物园志愿服务"&amp;动物园!D71&amp;"学时；","")</f>
        <v/>
      </c>
      <c r="H71" t="str">
        <f>IF(传薪!D71&gt;0,"参加元行传薪系列志愿服务"&amp;传薪!D71&amp;"学时；","")</f>
        <v/>
      </c>
      <c r="I71" t="str">
        <f>IF(门厅!D71&gt;0,"参加35楼门厅管理志愿服务"&amp;门厅!D71&amp;"学时；","")</f>
        <v/>
      </c>
      <c r="J71" t="str">
        <f>IF(运动会!D71&gt;0,"参加春季运动会志愿服务"&amp;运动会!D71&amp;"学时；","")</f>
        <v/>
      </c>
      <c r="K71" t="str">
        <f>IF(书院课助教!D71&gt;0,"担任书院课助教"&amp;书院课助教!D71&amp;"学时；","")</f>
        <v/>
      </c>
      <c r="L71" t="str">
        <f>IF(迎新!C71&gt;0,"担任迎新志愿者"&amp;迎新!C71&amp;"学时；","")</f>
        <v>担任迎新志愿者6学时；</v>
      </c>
      <c r="M71" t="str">
        <f>IF(初夏恣游!C71&gt;0,"担任初夏恣游志愿者"&amp;初夏恣游!C71&amp;"学时；","")</f>
        <v/>
      </c>
      <c r="N71" t="str">
        <f>IF(健身房!D71&gt;0,"担任健身房志愿者"&amp;健身房!D71&amp;"学时；","")</f>
        <v/>
      </c>
      <c r="O71" t="str">
        <f>IF(校园开放日!C71&gt;0,"担任校园开放日志愿者"&amp;校园开放日!C71&amp;"学时；","")</f>
        <v/>
      </c>
    </row>
    <row r="72" spans="1:15">
      <c r="A72" s="8" t="s">
        <v>81</v>
      </c>
      <c r="B72" s="8">
        <v>2200017729</v>
      </c>
      <c r="C72" t="str">
        <f t="shared" si="1"/>
        <v/>
      </c>
      <c r="D72" t="str">
        <f>IF(自行车!D72&gt;0,"参加元行力行自行车小分队"&amp;自行车!D72&amp;"学时；","")</f>
        <v/>
      </c>
      <c r="E72" t="str">
        <f>IF(未名湖!D72&gt;0,"参加元行力行未名湖志愿服务"&amp;未名湖!D72&amp;"学时；","")</f>
        <v/>
      </c>
      <c r="F72" t="str">
        <f>IF(大钊阅览室!D72&gt;0,"参加大钊阅览室志愿服务"&amp;大钊阅览室!D72&amp;"学时；","")</f>
        <v/>
      </c>
      <c r="G72" t="str">
        <f>IF(动物园!D72&gt;0,"参加北京动物园志愿服务"&amp;动物园!D72&amp;"学时；","")</f>
        <v/>
      </c>
      <c r="H72" t="str">
        <f>IF(传薪!D72&gt;0,"参加元行传薪系列志愿服务"&amp;传薪!D72&amp;"学时；","")</f>
        <v/>
      </c>
      <c r="I72" t="str">
        <f>IF(门厅!D72&gt;0,"参加35楼门厅管理志愿服务"&amp;门厅!D72&amp;"学时；","")</f>
        <v/>
      </c>
      <c r="J72" t="str">
        <f>IF(运动会!D72&gt;0,"参加春季运动会志愿服务"&amp;运动会!D72&amp;"学时；","")</f>
        <v/>
      </c>
      <c r="K72" t="str">
        <f>IF(书院课助教!D72&gt;0,"担任书院课助教"&amp;书院课助教!D72&amp;"学时；","")</f>
        <v/>
      </c>
      <c r="L72" t="str">
        <f>IF(迎新!C72&gt;0,"担任迎新志愿者"&amp;迎新!C72&amp;"学时；","")</f>
        <v/>
      </c>
      <c r="M72" t="str">
        <f>IF(初夏恣游!C72&gt;0,"担任初夏恣游志愿者"&amp;初夏恣游!C72&amp;"学时；","")</f>
        <v/>
      </c>
      <c r="N72" t="str">
        <f>IF(健身房!D72&gt;0,"担任健身房志愿者"&amp;健身房!D72&amp;"学时；","")</f>
        <v/>
      </c>
      <c r="O72" t="str">
        <f>IF(校园开放日!C72&gt;0,"担任校园开放日志愿者"&amp;校园开放日!C72&amp;"学时；","")</f>
        <v/>
      </c>
    </row>
    <row r="73" spans="1:15">
      <c r="A73" s="8" t="s">
        <v>82</v>
      </c>
      <c r="B73" s="8">
        <v>2300017444</v>
      </c>
      <c r="C73" t="str">
        <f t="shared" si="1"/>
        <v>参加北京动物园志愿服务4学时；参加春季运动会志愿服务2学时；担任迎新志愿者4学时；</v>
      </c>
      <c r="D73" t="str">
        <f>IF(自行车!D73&gt;0,"参加元行力行自行车小分队"&amp;自行车!D73&amp;"学时；","")</f>
        <v/>
      </c>
      <c r="E73" t="str">
        <f>IF(未名湖!D73&gt;0,"参加元行力行未名湖志愿服务"&amp;未名湖!D73&amp;"学时；","")</f>
        <v/>
      </c>
      <c r="F73" t="str">
        <f>IF(大钊阅览室!D73&gt;0,"参加大钊阅览室志愿服务"&amp;大钊阅览室!D73&amp;"学时；","")</f>
        <v/>
      </c>
      <c r="G73" t="str">
        <f>IF(动物园!D73&gt;0,"参加北京动物园志愿服务"&amp;动物园!D73&amp;"学时；","")</f>
        <v>参加北京动物园志愿服务4学时；</v>
      </c>
      <c r="H73" t="str">
        <f>IF(传薪!D73&gt;0,"参加元行传薪系列志愿服务"&amp;传薪!D73&amp;"学时；","")</f>
        <v/>
      </c>
      <c r="I73" t="str">
        <f>IF(门厅!D73&gt;0,"参加35楼门厅管理志愿服务"&amp;门厅!D73&amp;"学时；","")</f>
        <v/>
      </c>
      <c r="J73" t="str">
        <f>IF(运动会!D73&gt;0,"参加春季运动会志愿服务"&amp;运动会!D73&amp;"学时；","")</f>
        <v>参加春季运动会志愿服务2学时；</v>
      </c>
      <c r="K73" t="str">
        <f>IF(书院课助教!D73&gt;0,"担任书院课助教"&amp;书院课助教!D73&amp;"学时；","")</f>
        <v/>
      </c>
      <c r="L73" t="str">
        <f>IF(迎新!C73&gt;0,"担任迎新志愿者"&amp;迎新!C73&amp;"学时；","")</f>
        <v>担任迎新志愿者4学时；</v>
      </c>
      <c r="M73" t="str">
        <f>IF(初夏恣游!C73&gt;0,"担任初夏恣游志愿者"&amp;初夏恣游!C73&amp;"学时；","")</f>
        <v/>
      </c>
      <c r="N73" t="str">
        <f>IF(健身房!D73&gt;0,"担任健身房志愿者"&amp;健身房!D73&amp;"学时；","")</f>
        <v/>
      </c>
      <c r="O73" t="str">
        <f>IF(校园开放日!C73&gt;0,"担任校园开放日志愿者"&amp;校园开放日!C73&amp;"学时；","")</f>
        <v/>
      </c>
    </row>
    <row r="74" spans="1:15">
      <c r="A74" s="8" t="s">
        <v>83</v>
      </c>
      <c r="B74" s="8">
        <v>2300017701</v>
      </c>
      <c r="C74" t="str">
        <f t="shared" si="1"/>
        <v/>
      </c>
      <c r="D74" t="str">
        <f>IF(自行车!D74&gt;0,"参加元行力行自行车小分队"&amp;自行车!D74&amp;"学时；","")</f>
        <v/>
      </c>
      <c r="E74" t="str">
        <f>IF(未名湖!D74&gt;0,"参加元行力行未名湖志愿服务"&amp;未名湖!D74&amp;"学时；","")</f>
        <v/>
      </c>
      <c r="F74" t="str">
        <f>IF(大钊阅览室!D74&gt;0,"参加大钊阅览室志愿服务"&amp;大钊阅览室!D74&amp;"学时；","")</f>
        <v/>
      </c>
      <c r="G74" t="str">
        <f>IF(动物园!D74&gt;0,"参加北京动物园志愿服务"&amp;动物园!D74&amp;"学时；","")</f>
        <v/>
      </c>
      <c r="H74" t="str">
        <f>IF(传薪!D74&gt;0,"参加元行传薪系列志愿服务"&amp;传薪!D74&amp;"学时；","")</f>
        <v/>
      </c>
      <c r="I74" t="str">
        <f>IF(门厅!D74&gt;0,"参加35楼门厅管理志愿服务"&amp;门厅!D74&amp;"学时；","")</f>
        <v/>
      </c>
      <c r="J74" t="str">
        <f>IF(运动会!D74&gt;0,"参加春季运动会志愿服务"&amp;运动会!D74&amp;"学时；","")</f>
        <v/>
      </c>
      <c r="K74" t="str">
        <f>IF(书院课助教!D74&gt;0,"担任书院课助教"&amp;书院课助教!D74&amp;"学时；","")</f>
        <v/>
      </c>
      <c r="L74" t="str">
        <f>IF(迎新!C74&gt;0,"担任迎新志愿者"&amp;迎新!C74&amp;"学时；","")</f>
        <v/>
      </c>
      <c r="M74" t="str">
        <f>IF(初夏恣游!C74&gt;0,"担任初夏恣游志愿者"&amp;初夏恣游!C74&amp;"学时；","")</f>
        <v/>
      </c>
      <c r="N74" t="str">
        <f>IF(健身房!D74&gt;0,"担任健身房志愿者"&amp;健身房!D74&amp;"学时；","")</f>
        <v/>
      </c>
      <c r="O74" t="str">
        <f>IF(校园开放日!C74&gt;0,"担任校园开放日志愿者"&amp;校园开放日!C74&amp;"学时；","")</f>
        <v/>
      </c>
    </row>
    <row r="75" spans="1:15">
      <c r="A75" s="8" t="s">
        <v>84</v>
      </c>
      <c r="B75" s="8">
        <v>2300017729</v>
      </c>
      <c r="C75" t="str">
        <f t="shared" si="1"/>
        <v>参加元行力行自行车小分队2学时；参加北京动物园志愿服务4学时；</v>
      </c>
      <c r="D75" t="str">
        <f>IF(自行车!D75&gt;0,"参加元行力行自行车小分队"&amp;自行车!D75&amp;"学时；","")</f>
        <v>参加元行力行自行车小分队2学时；</v>
      </c>
      <c r="E75" t="str">
        <f>IF(未名湖!D75&gt;0,"参加元行力行未名湖志愿服务"&amp;未名湖!D75&amp;"学时；","")</f>
        <v/>
      </c>
      <c r="F75" t="str">
        <f>IF(大钊阅览室!D75&gt;0,"参加大钊阅览室志愿服务"&amp;大钊阅览室!D75&amp;"学时；","")</f>
        <v/>
      </c>
      <c r="G75" t="str">
        <f>IF(动物园!D75&gt;0,"参加北京动物园志愿服务"&amp;动物园!D75&amp;"学时；","")</f>
        <v>参加北京动物园志愿服务4学时；</v>
      </c>
      <c r="H75" t="str">
        <f>IF(传薪!D75&gt;0,"参加元行传薪系列志愿服务"&amp;传薪!D75&amp;"学时；","")</f>
        <v/>
      </c>
      <c r="I75" t="str">
        <f>IF(门厅!D75&gt;0,"参加35楼门厅管理志愿服务"&amp;门厅!D75&amp;"学时；","")</f>
        <v/>
      </c>
      <c r="J75" t="str">
        <f>IF(运动会!D75&gt;0,"参加春季运动会志愿服务"&amp;运动会!D75&amp;"学时；","")</f>
        <v/>
      </c>
      <c r="K75" t="str">
        <f>IF(书院课助教!D75&gt;0,"担任书院课助教"&amp;书院课助教!D75&amp;"学时；","")</f>
        <v/>
      </c>
      <c r="L75" t="str">
        <f>IF(迎新!C75&gt;0,"担任迎新志愿者"&amp;迎新!C75&amp;"学时；","")</f>
        <v/>
      </c>
      <c r="M75" t="str">
        <f>IF(初夏恣游!C75&gt;0,"担任初夏恣游志愿者"&amp;初夏恣游!C75&amp;"学时；","")</f>
        <v/>
      </c>
      <c r="N75" t="str">
        <f>IF(健身房!D75&gt;0,"担任健身房志愿者"&amp;健身房!D75&amp;"学时；","")</f>
        <v/>
      </c>
      <c r="O75" t="str">
        <f>IF(校园开放日!C75&gt;0,"担任校园开放日志愿者"&amp;校园开放日!C75&amp;"学时；","")</f>
        <v/>
      </c>
    </row>
    <row r="76" spans="1:15">
      <c r="A76" s="8" t="s">
        <v>85</v>
      </c>
      <c r="B76" s="8">
        <v>2300017732</v>
      </c>
      <c r="C76" t="str">
        <f t="shared" si="1"/>
        <v>参加北京动物园志愿服务4学时；参加春季运动会志愿服务2学时；</v>
      </c>
      <c r="D76" t="str">
        <f>IF(自行车!D76&gt;0,"参加元行力行自行车小分队"&amp;自行车!D76&amp;"学时；","")</f>
        <v/>
      </c>
      <c r="E76" t="str">
        <f>IF(未名湖!D76&gt;0,"参加元行力行未名湖志愿服务"&amp;未名湖!D76&amp;"学时；","")</f>
        <v/>
      </c>
      <c r="F76" t="str">
        <f>IF(大钊阅览室!D76&gt;0,"参加大钊阅览室志愿服务"&amp;大钊阅览室!D76&amp;"学时；","")</f>
        <v/>
      </c>
      <c r="G76" t="str">
        <f>IF(动物园!D76&gt;0,"参加北京动物园志愿服务"&amp;动物园!D76&amp;"学时；","")</f>
        <v>参加北京动物园志愿服务4学时；</v>
      </c>
      <c r="H76" t="str">
        <f>IF(传薪!D76&gt;0,"参加元行传薪系列志愿服务"&amp;传薪!D76&amp;"学时；","")</f>
        <v/>
      </c>
      <c r="I76" t="str">
        <f>IF(门厅!D76&gt;0,"参加35楼门厅管理志愿服务"&amp;门厅!D76&amp;"学时；","")</f>
        <v/>
      </c>
      <c r="J76" t="str">
        <f>IF(运动会!D76&gt;0,"参加春季运动会志愿服务"&amp;运动会!D76&amp;"学时；","")</f>
        <v>参加春季运动会志愿服务2学时；</v>
      </c>
      <c r="K76" t="str">
        <f>IF(书院课助教!D76&gt;0,"担任书院课助教"&amp;书院课助教!D76&amp;"学时；","")</f>
        <v/>
      </c>
      <c r="L76" t="str">
        <f>IF(迎新!C76&gt;0,"担任迎新志愿者"&amp;迎新!C76&amp;"学时；","")</f>
        <v/>
      </c>
      <c r="M76" t="str">
        <f>IF(初夏恣游!C76&gt;0,"担任初夏恣游志愿者"&amp;初夏恣游!C76&amp;"学时；","")</f>
        <v/>
      </c>
      <c r="N76" t="str">
        <f>IF(健身房!D76&gt;0,"担任健身房志愿者"&amp;健身房!D76&amp;"学时；","")</f>
        <v/>
      </c>
      <c r="O76" t="str">
        <f>IF(校园开放日!C76&gt;0,"担任校园开放日志愿者"&amp;校园开放日!C76&amp;"学时；","")</f>
        <v/>
      </c>
    </row>
    <row r="77" spans="1:15">
      <c r="A77" s="8" t="s">
        <v>86</v>
      </c>
      <c r="B77" s="8">
        <v>2300017725</v>
      </c>
      <c r="C77" t="str">
        <f t="shared" si="1"/>
        <v>参加元行力行自行车小分队6.5学时；参加北京动物园志愿服务4学时；</v>
      </c>
      <c r="D77" t="str">
        <f>IF(自行车!D77&gt;0,"参加元行力行自行车小分队"&amp;自行车!D77&amp;"学时；","")</f>
        <v>参加元行力行自行车小分队6.5学时；</v>
      </c>
      <c r="E77" t="str">
        <f>IF(未名湖!D77&gt;0,"参加元行力行未名湖志愿服务"&amp;未名湖!D77&amp;"学时；","")</f>
        <v/>
      </c>
      <c r="F77" t="str">
        <f>IF(大钊阅览室!D77&gt;0,"参加大钊阅览室志愿服务"&amp;大钊阅览室!D77&amp;"学时；","")</f>
        <v/>
      </c>
      <c r="G77" t="str">
        <f>IF(动物园!D77&gt;0,"参加北京动物园志愿服务"&amp;动物园!D77&amp;"学时；","")</f>
        <v>参加北京动物园志愿服务4学时；</v>
      </c>
      <c r="H77" t="str">
        <f>IF(传薪!D77&gt;0,"参加元行传薪系列志愿服务"&amp;传薪!D77&amp;"学时；","")</f>
        <v/>
      </c>
      <c r="I77" t="str">
        <f>IF(门厅!D77&gt;0,"参加35楼门厅管理志愿服务"&amp;门厅!D77&amp;"学时；","")</f>
        <v/>
      </c>
      <c r="J77" t="str">
        <f>IF(运动会!D77&gt;0,"参加春季运动会志愿服务"&amp;运动会!D77&amp;"学时；","")</f>
        <v/>
      </c>
      <c r="K77" t="str">
        <f>IF(书院课助教!D77&gt;0,"担任书院课助教"&amp;书院课助教!D77&amp;"学时；","")</f>
        <v/>
      </c>
      <c r="L77" t="str">
        <f>IF(迎新!C77&gt;0,"担任迎新志愿者"&amp;迎新!C77&amp;"学时；","")</f>
        <v/>
      </c>
      <c r="M77" t="str">
        <f>IF(初夏恣游!C77&gt;0,"担任初夏恣游志愿者"&amp;初夏恣游!C77&amp;"学时；","")</f>
        <v/>
      </c>
      <c r="N77" t="str">
        <f>IF(健身房!D77&gt;0,"担任健身房志愿者"&amp;健身房!D77&amp;"学时；","")</f>
        <v/>
      </c>
      <c r="O77" t="str">
        <f>IF(校园开放日!C77&gt;0,"担任校园开放日志愿者"&amp;校园开放日!C77&amp;"学时；","")</f>
        <v/>
      </c>
    </row>
    <row r="78" spans="1:15">
      <c r="A78" s="8" t="s">
        <v>87</v>
      </c>
      <c r="B78" s="8">
        <v>2300017746</v>
      </c>
      <c r="C78" t="str">
        <f t="shared" si="1"/>
        <v/>
      </c>
      <c r="D78" t="str">
        <f>IF(自行车!D78&gt;0,"参加元行力行自行车小分队"&amp;自行车!D78&amp;"学时；","")</f>
        <v/>
      </c>
      <c r="E78" t="str">
        <f>IF(未名湖!D78&gt;0,"参加元行力行未名湖志愿服务"&amp;未名湖!D78&amp;"学时；","")</f>
        <v/>
      </c>
      <c r="F78" t="str">
        <f>IF(大钊阅览室!D78&gt;0,"参加大钊阅览室志愿服务"&amp;大钊阅览室!D78&amp;"学时；","")</f>
        <v/>
      </c>
      <c r="G78" t="str">
        <f>IF(动物园!D78&gt;0,"参加北京动物园志愿服务"&amp;动物园!D78&amp;"学时；","")</f>
        <v/>
      </c>
      <c r="H78" t="str">
        <f>IF(传薪!D78&gt;0,"参加元行传薪系列志愿服务"&amp;传薪!D78&amp;"学时；","")</f>
        <v/>
      </c>
      <c r="I78" t="str">
        <f>IF(门厅!D78&gt;0,"参加35楼门厅管理志愿服务"&amp;门厅!D78&amp;"学时；","")</f>
        <v/>
      </c>
      <c r="J78" t="str">
        <f>IF(运动会!D78&gt;0,"参加春季运动会志愿服务"&amp;运动会!D78&amp;"学时；","")</f>
        <v/>
      </c>
      <c r="K78" t="str">
        <f>IF(书院课助教!D78&gt;0,"担任书院课助教"&amp;书院课助教!D78&amp;"学时；","")</f>
        <v/>
      </c>
      <c r="L78" t="str">
        <f>IF(迎新!C78&gt;0,"担任迎新志愿者"&amp;迎新!C78&amp;"学时；","")</f>
        <v/>
      </c>
      <c r="M78" t="str">
        <f>IF(初夏恣游!C78&gt;0,"担任初夏恣游志愿者"&amp;初夏恣游!C78&amp;"学时；","")</f>
        <v/>
      </c>
      <c r="N78" t="str">
        <f>IF(健身房!D78&gt;0,"担任健身房志愿者"&amp;健身房!D78&amp;"学时；","")</f>
        <v/>
      </c>
      <c r="O78" t="str">
        <f>IF(校园开放日!C78&gt;0,"担任校园开放日志愿者"&amp;校园开放日!C78&amp;"学时；","")</f>
        <v/>
      </c>
    </row>
    <row r="79" spans="1:15">
      <c r="A79" s="8" t="s">
        <v>88</v>
      </c>
      <c r="B79" s="8">
        <v>2300017840</v>
      </c>
      <c r="C79" t="str">
        <f t="shared" si="1"/>
        <v>担任健身房志愿者6学时；</v>
      </c>
      <c r="D79" t="str">
        <f>IF(自行车!D79&gt;0,"参加元行力行自行车小分队"&amp;自行车!D79&amp;"学时；","")</f>
        <v/>
      </c>
      <c r="E79" t="str">
        <f>IF(未名湖!D79&gt;0,"参加元行力行未名湖志愿服务"&amp;未名湖!D79&amp;"学时；","")</f>
        <v/>
      </c>
      <c r="F79" t="str">
        <f>IF(大钊阅览室!D79&gt;0,"参加大钊阅览室志愿服务"&amp;大钊阅览室!D79&amp;"学时；","")</f>
        <v/>
      </c>
      <c r="G79" t="str">
        <f>IF(动物园!D79&gt;0,"参加北京动物园志愿服务"&amp;动物园!D79&amp;"学时；","")</f>
        <v/>
      </c>
      <c r="H79" t="str">
        <f>IF(传薪!D79&gt;0,"参加元行传薪系列志愿服务"&amp;传薪!D79&amp;"学时；","")</f>
        <v/>
      </c>
      <c r="I79" t="str">
        <f>IF(门厅!D79&gt;0,"参加35楼门厅管理志愿服务"&amp;门厅!D79&amp;"学时；","")</f>
        <v/>
      </c>
      <c r="J79" t="str">
        <f>IF(运动会!D79&gt;0,"参加春季运动会志愿服务"&amp;运动会!D79&amp;"学时；","")</f>
        <v/>
      </c>
      <c r="K79" t="str">
        <f>IF(书院课助教!D79&gt;0,"担任书院课助教"&amp;书院课助教!D79&amp;"学时；","")</f>
        <v/>
      </c>
      <c r="L79" t="str">
        <f>IF(迎新!C79&gt;0,"担任迎新志愿者"&amp;迎新!C79&amp;"学时；","")</f>
        <v/>
      </c>
      <c r="M79" t="str">
        <f>IF(初夏恣游!C79&gt;0,"担任初夏恣游志愿者"&amp;初夏恣游!C79&amp;"学时；","")</f>
        <v/>
      </c>
      <c r="N79" t="str">
        <f>IF(健身房!D79&gt;0,"担任健身房志愿者"&amp;健身房!D79&amp;"学时；","")</f>
        <v>担任健身房志愿者6学时；</v>
      </c>
      <c r="O79" t="str">
        <f>IF(校园开放日!C79&gt;0,"担任校园开放日志愿者"&amp;校园开放日!C79&amp;"学时；","")</f>
        <v/>
      </c>
    </row>
    <row r="80" spans="1:15">
      <c r="A80" s="8" t="s">
        <v>89</v>
      </c>
      <c r="B80" s="8">
        <v>2300017426</v>
      </c>
      <c r="C80" t="str">
        <f t="shared" si="1"/>
        <v>参加元行力行自行车小分队1学时；担任迎新志愿者4学时；担任校园开放日志愿者1学时；</v>
      </c>
      <c r="D80" t="str">
        <f>IF(自行车!D80&gt;0,"参加元行力行自行车小分队"&amp;自行车!D80&amp;"学时；","")</f>
        <v>参加元行力行自行车小分队1学时；</v>
      </c>
      <c r="E80" t="str">
        <f>IF(未名湖!D80&gt;0,"参加元行力行未名湖志愿服务"&amp;未名湖!D80&amp;"学时；","")</f>
        <v/>
      </c>
      <c r="F80" t="str">
        <f>IF(大钊阅览室!D80&gt;0,"参加大钊阅览室志愿服务"&amp;大钊阅览室!D80&amp;"学时；","")</f>
        <v/>
      </c>
      <c r="G80" t="str">
        <f>IF(动物园!D80&gt;0,"参加北京动物园志愿服务"&amp;动物园!D80&amp;"学时；","")</f>
        <v/>
      </c>
      <c r="H80" t="str">
        <f>IF(传薪!D80&gt;0,"参加元行传薪系列志愿服务"&amp;传薪!D80&amp;"学时；","")</f>
        <v/>
      </c>
      <c r="I80" t="str">
        <f>IF(门厅!D80&gt;0,"参加35楼门厅管理志愿服务"&amp;门厅!D80&amp;"学时；","")</f>
        <v/>
      </c>
      <c r="J80" t="str">
        <f>IF(运动会!D80&gt;0,"参加春季运动会志愿服务"&amp;运动会!D80&amp;"学时；","")</f>
        <v/>
      </c>
      <c r="K80" t="str">
        <f>IF(书院课助教!D80&gt;0,"担任书院课助教"&amp;书院课助教!D80&amp;"学时；","")</f>
        <v/>
      </c>
      <c r="L80" t="str">
        <f>IF(迎新!C80&gt;0,"担任迎新志愿者"&amp;迎新!C80&amp;"学时；","")</f>
        <v>担任迎新志愿者4学时；</v>
      </c>
      <c r="M80" t="str">
        <f>IF(初夏恣游!C80&gt;0,"担任初夏恣游志愿者"&amp;初夏恣游!C80&amp;"学时；","")</f>
        <v/>
      </c>
      <c r="N80" t="str">
        <f>IF(健身房!D80&gt;0,"担任健身房志愿者"&amp;健身房!D80&amp;"学时；","")</f>
        <v/>
      </c>
      <c r="O80" t="str">
        <f>IF(校园开放日!C80&gt;0,"担任校园开放日志愿者"&amp;校园开放日!C80&amp;"学时；","")</f>
        <v>担任校园开放日志愿者1学时；</v>
      </c>
    </row>
    <row r="81" spans="1:15">
      <c r="A81" s="8" t="s">
        <v>90</v>
      </c>
      <c r="B81" s="8">
        <v>2300017445</v>
      </c>
      <c r="C81" t="str">
        <f t="shared" si="1"/>
        <v>参加元行力行未名湖志愿服务1.5学时；参加春季运动会志愿服务2学时；</v>
      </c>
      <c r="D81" t="str">
        <f>IF(自行车!D81&gt;0,"参加元行力行自行车小分队"&amp;自行车!D81&amp;"学时；","")</f>
        <v/>
      </c>
      <c r="E81" t="str">
        <f>IF(未名湖!D81&gt;0,"参加元行力行未名湖志愿服务"&amp;未名湖!D81&amp;"学时；","")</f>
        <v>参加元行力行未名湖志愿服务1.5学时；</v>
      </c>
      <c r="F81" t="str">
        <f>IF(大钊阅览室!D81&gt;0,"参加大钊阅览室志愿服务"&amp;大钊阅览室!D81&amp;"学时；","")</f>
        <v/>
      </c>
      <c r="G81" t="str">
        <f>IF(动物园!D81&gt;0,"参加北京动物园志愿服务"&amp;动物园!D81&amp;"学时；","")</f>
        <v/>
      </c>
      <c r="H81" t="str">
        <f>IF(传薪!D81&gt;0,"参加元行传薪系列志愿服务"&amp;传薪!D81&amp;"学时；","")</f>
        <v/>
      </c>
      <c r="I81" t="str">
        <f>IF(门厅!D81&gt;0,"参加35楼门厅管理志愿服务"&amp;门厅!D81&amp;"学时；","")</f>
        <v/>
      </c>
      <c r="J81" t="str">
        <f>IF(运动会!D81&gt;0,"参加春季运动会志愿服务"&amp;运动会!D81&amp;"学时；","")</f>
        <v>参加春季运动会志愿服务2学时；</v>
      </c>
      <c r="K81" t="str">
        <f>IF(书院课助教!D81&gt;0,"担任书院课助教"&amp;书院课助教!D81&amp;"学时；","")</f>
        <v/>
      </c>
      <c r="L81" t="str">
        <f>IF(迎新!C81&gt;0,"担任迎新志愿者"&amp;迎新!C81&amp;"学时；","")</f>
        <v/>
      </c>
      <c r="M81" t="str">
        <f>IF(初夏恣游!C81&gt;0,"担任初夏恣游志愿者"&amp;初夏恣游!C81&amp;"学时；","")</f>
        <v/>
      </c>
      <c r="N81" t="str">
        <f>IF(健身房!D81&gt;0,"担任健身房志愿者"&amp;健身房!D81&amp;"学时；","")</f>
        <v/>
      </c>
      <c r="O81" t="str">
        <f>IF(校园开放日!C81&gt;0,"担任校园开放日志愿者"&amp;校园开放日!C81&amp;"学时；","")</f>
        <v/>
      </c>
    </row>
    <row r="82" spans="1:15">
      <c r="A82" s="8" t="s">
        <v>91</v>
      </c>
      <c r="B82" s="8">
        <v>2300017422</v>
      </c>
      <c r="C82" t="str">
        <f t="shared" si="1"/>
        <v/>
      </c>
      <c r="D82" t="str">
        <f>IF(自行车!D82&gt;0,"参加元行力行自行车小分队"&amp;自行车!D82&amp;"学时；","")</f>
        <v/>
      </c>
      <c r="E82" t="str">
        <f>IF(未名湖!D82&gt;0,"参加元行力行未名湖志愿服务"&amp;未名湖!D82&amp;"学时；","")</f>
        <v/>
      </c>
      <c r="F82" t="str">
        <f>IF(大钊阅览室!D82&gt;0,"参加大钊阅览室志愿服务"&amp;大钊阅览室!D82&amp;"学时；","")</f>
        <v/>
      </c>
      <c r="G82" t="str">
        <f>IF(动物园!D82&gt;0,"参加北京动物园志愿服务"&amp;动物园!D82&amp;"学时；","")</f>
        <v/>
      </c>
      <c r="H82" t="str">
        <f>IF(传薪!D82&gt;0,"参加元行传薪系列志愿服务"&amp;传薪!D82&amp;"学时；","")</f>
        <v/>
      </c>
      <c r="I82" t="str">
        <f>IF(门厅!D82&gt;0,"参加35楼门厅管理志愿服务"&amp;门厅!D82&amp;"学时；","")</f>
        <v/>
      </c>
      <c r="J82" t="str">
        <f>IF(运动会!D82&gt;0,"参加春季运动会志愿服务"&amp;运动会!D82&amp;"学时；","")</f>
        <v/>
      </c>
      <c r="K82" t="str">
        <f>IF(书院课助教!D82&gt;0,"担任书院课助教"&amp;书院课助教!D82&amp;"学时；","")</f>
        <v/>
      </c>
      <c r="L82" t="str">
        <f>IF(迎新!C82&gt;0,"担任迎新志愿者"&amp;迎新!C82&amp;"学时；","")</f>
        <v/>
      </c>
      <c r="M82" t="str">
        <f>IF(初夏恣游!C82&gt;0,"担任初夏恣游志愿者"&amp;初夏恣游!C82&amp;"学时；","")</f>
        <v/>
      </c>
      <c r="N82" t="str">
        <f>IF(健身房!D82&gt;0,"担任健身房志愿者"&amp;健身房!D82&amp;"学时；","")</f>
        <v/>
      </c>
      <c r="O82" t="str">
        <f>IF(校园开放日!C82&gt;0,"担任校园开放日志愿者"&amp;校园开放日!C82&amp;"学时；","")</f>
        <v/>
      </c>
    </row>
    <row r="83" spans="1:15">
      <c r="A83" s="8" t="s">
        <v>92</v>
      </c>
      <c r="B83" s="8">
        <v>2300017761</v>
      </c>
      <c r="C83" t="str">
        <f t="shared" si="1"/>
        <v/>
      </c>
      <c r="D83" t="str">
        <f>IF(自行车!D83&gt;0,"参加元行力行自行车小分队"&amp;自行车!D83&amp;"学时；","")</f>
        <v/>
      </c>
      <c r="E83" t="str">
        <f>IF(未名湖!D83&gt;0,"参加元行力行未名湖志愿服务"&amp;未名湖!D83&amp;"学时；","")</f>
        <v/>
      </c>
      <c r="F83" t="str">
        <f>IF(大钊阅览室!D83&gt;0,"参加大钊阅览室志愿服务"&amp;大钊阅览室!D83&amp;"学时；","")</f>
        <v/>
      </c>
      <c r="G83" t="str">
        <f>IF(动物园!D83&gt;0,"参加北京动物园志愿服务"&amp;动物园!D83&amp;"学时；","")</f>
        <v/>
      </c>
      <c r="H83" t="str">
        <f>IF(传薪!D83&gt;0,"参加元行传薪系列志愿服务"&amp;传薪!D83&amp;"学时；","")</f>
        <v/>
      </c>
      <c r="I83" t="str">
        <f>IF(门厅!D83&gt;0,"参加35楼门厅管理志愿服务"&amp;门厅!D83&amp;"学时；","")</f>
        <v/>
      </c>
      <c r="J83" t="str">
        <f>IF(运动会!D83&gt;0,"参加春季运动会志愿服务"&amp;运动会!D83&amp;"学时；","")</f>
        <v/>
      </c>
      <c r="K83" t="str">
        <f>IF(书院课助教!D83&gt;0,"担任书院课助教"&amp;书院课助教!D83&amp;"学时；","")</f>
        <v/>
      </c>
      <c r="L83" t="str">
        <f>IF(迎新!C83&gt;0,"担任迎新志愿者"&amp;迎新!C83&amp;"学时；","")</f>
        <v/>
      </c>
      <c r="M83" t="str">
        <f>IF(初夏恣游!C83&gt;0,"担任初夏恣游志愿者"&amp;初夏恣游!C83&amp;"学时；","")</f>
        <v/>
      </c>
      <c r="N83" t="str">
        <f>IF(健身房!D83&gt;0,"担任健身房志愿者"&amp;健身房!D83&amp;"学时；","")</f>
        <v/>
      </c>
      <c r="O83" t="str">
        <f>IF(校园开放日!C83&gt;0,"担任校园开放日志愿者"&amp;校园开放日!C83&amp;"学时；","")</f>
        <v/>
      </c>
    </row>
    <row r="84" spans="1:15">
      <c r="A84" s="8" t="s">
        <v>93</v>
      </c>
      <c r="B84" s="8">
        <v>2300017429</v>
      </c>
      <c r="C84" t="str">
        <f t="shared" si="1"/>
        <v>参加元行力行未名湖志愿服务1.5学时；参加35楼门厅管理志愿服务2学时；</v>
      </c>
      <c r="D84" t="str">
        <f>IF(自行车!D84&gt;0,"参加元行力行自行车小分队"&amp;自行车!D84&amp;"学时；","")</f>
        <v/>
      </c>
      <c r="E84" t="str">
        <f>IF(未名湖!D84&gt;0,"参加元行力行未名湖志愿服务"&amp;未名湖!D84&amp;"学时；","")</f>
        <v>参加元行力行未名湖志愿服务1.5学时；</v>
      </c>
      <c r="F84" t="str">
        <f>IF(大钊阅览室!D84&gt;0,"参加大钊阅览室志愿服务"&amp;大钊阅览室!D84&amp;"学时；","")</f>
        <v/>
      </c>
      <c r="G84" t="str">
        <f>IF(动物园!D84&gt;0,"参加北京动物园志愿服务"&amp;动物园!D84&amp;"学时；","")</f>
        <v/>
      </c>
      <c r="H84" t="str">
        <f>IF(传薪!D84&gt;0,"参加元行传薪系列志愿服务"&amp;传薪!D84&amp;"学时；","")</f>
        <v/>
      </c>
      <c r="I84" t="str">
        <f>IF(门厅!D84&gt;0,"参加35楼门厅管理志愿服务"&amp;门厅!D84&amp;"学时；","")</f>
        <v>参加35楼门厅管理志愿服务2学时；</v>
      </c>
      <c r="J84" t="str">
        <f>IF(运动会!D84&gt;0,"参加春季运动会志愿服务"&amp;运动会!D84&amp;"学时；","")</f>
        <v/>
      </c>
      <c r="K84" t="str">
        <f>IF(书院课助教!D84&gt;0,"担任书院课助教"&amp;书院课助教!D84&amp;"学时；","")</f>
        <v/>
      </c>
      <c r="L84" t="str">
        <f>IF(迎新!C84&gt;0,"担任迎新志愿者"&amp;迎新!C84&amp;"学时；","")</f>
        <v/>
      </c>
      <c r="M84" t="str">
        <f>IF(初夏恣游!C84&gt;0,"担任初夏恣游志愿者"&amp;初夏恣游!C84&amp;"学时；","")</f>
        <v/>
      </c>
      <c r="N84" t="str">
        <f>IF(健身房!D84&gt;0,"担任健身房志愿者"&amp;健身房!D84&amp;"学时；","")</f>
        <v/>
      </c>
      <c r="O84" t="str">
        <f>IF(校园开放日!C84&gt;0,"担任校园开放日志愿者"&amp;校园开放日!C84&amp;"学时；","")</f>
        <v/>
      </c>
    </row>
    <row r="85" spans="1:15">
      <c r="A85" s="8" t="s">
        <v>94</v>
      </c>
      <c r="B85" s="8">
        <v>2300067720</v>
      </c>
      <c r="C85" t="str">
        <f t="shared" si="1"/>
        <v>参加春季运动会志愿服务4学时；担任校园开放日志愿者1学时；</v>
      </c>
      <c r="D85" t="str">
        <f>IF(自行车!D85&gt;0,"参加元行力行自行车小分队"&amp;自行车!D85&amp;"学时；","")</f>
        <v/>
      </c>
      <c r="E85" t="str">
        <f>IF(未名湖!D85&gt;0,"参加元行力行未名湖志愿服务"&amp;未名湖!D85&amp;"学时；","")</f>
        <v/>
      </c>
      <c r="F85" t="str">
        <f>IF(大钊阅览室!D85&gt;0,"参加大钊阅览室志愿服务"&amp;大钊阅览室!D85&amp;"学时；","")</f>
        <v/>
      </c>
      <c r="G85" t="str">
        <f>IF(动物园!D85&gt;0,"参加北京动物园志愿服务"&amp;动物园!D85&amp;"学时；","")</f>
        <v/>
      </c>
      <c r="H85" t="str">
        <f>IF(传薪!D85&gt;0,"参加元行传薪系列志愿服务"&amp;传薪!D85&amp;"学时；","")</f>
        <v/>
      </c>
      <c r="I85" t="str">
        <f>IF(门厅!D85&gt;0,"参加35楼门厅管理志愿服务"&amp;门厅!D85&amp;"学时；","")</f>
        <v/>
      </c>
      <c r="J85" t="str">
        <f>IF(运动会!D85&gt;0,"参加春季运动会志愿服务"&amp;运动会!D85&amp;"学时；","")</f>
        <v>参加春季运动会志愿服务4学时；</v>
      </c>
      <c r="K85" t="str">
        <f>IF(书院课助教!D85&gt;0,"担任书院课助教"&amp;书院课助教!D85&amp;"学时；","")</f>
        <v/>
      </c>
      <c r="L85" t="str">
        <f>IF(迎新!C85&gt;0,"担任迎新志愿者"&amp;迎新!C85&amp;"学时；","")</f>
        <v/>
      </c>
      <c r="M85" t="str">
        <f>IF(初夏恣游!C85&gt;0,"担任初夏恣游志愿者"&amp;初夏恣游!C85&amp;"学时；","")</f>
        <v/>
      </c>
      <c r="N85" t="str">
        <f>IF(健身房!D85&gt;0,"担任健身房志愿者"&amp;健身房!D85&amp;"学时；","")</f>
        <v/>
      </c>
      <c r="O85" t="str">
        <f>IF(校园开放日!C85&gt;0,"担任校园开放日志愿者"&amp;校园开放日!C85&amp;"学时；","")</f>
        <v>担任校园开放日志愿者1学时；</v>
      </c>
    </row>
    <row r="86" spans="1:15">
      <c r="A86" s="8" t="s">
        <v>95</v>
      </c>
      <c r="B86" s="8">
        <v>2300067710</v>
      </c>
      <c r="C86" t="str">
        <f t="shared" si="1"/>
        <v>参加元行力行自行车小分队3学时；参加元行力行未名湖志愿服务1.5学时；参加35楼门厅管理志愿服务2.5学时；</v>
      </c>
      <c r="D86" t="str">
        <f>IF(自行车!D86&gt;0,"参加元行力行自行车小分队"&amp;自行车!D86&amp;"学时；","")</f>
        <v>参加元行力行自行车小分队3学时；</v>
      </c>
      <c r="E86" t="str">
        <f>IF(未名湖!D86&gt;0,"参加元行力行未名湖志愿服务"&amp;未名湖!D86&amp;"学时；","")</f>
        <v>参加元行力行未名湖志愿服务1.5学时；</v>
      </c>
      <c r="F86" t="str">
        <f>IF(大钊阅览室!D86&gt;0,"参加大钊阅览室志愿服务"&amp;大钊阅览室!D86&amp;"学时；","")</f>
        <v/>
      </c>
      <c r="G86" t="str">
        <f>IF(动物园!D86&gt;0,"参加北京动物园志愿服务"&amp;动物园!D86&amp;"学时；","")</f>
        <v/>
      </c>
      <c r="H86" t="str">
        <f>IF(传薪!D86&gt;0,"参加元行传薪系列志愿服务"&amp;传薪!D86&amp;"学时；","")</f>
        <v/>
      </c>
      <c r="I86" t="str">
        <f>IF(门厅!D86&gt;0,"参加35楼门厅管理志愿服务"&amp;门厅!D86&amp;"学时；","")</f>
        <v>参加35楼门厅管理志愿服务2.5学时；</v>
      </c>
      <c r="J86" t="str">
        <f>IF(运动会!D86&gt;0,"参加春季运动会志愿服务"&amp;运动会!D86&amp;"学时；","")</f>
        <v/>
      </c>
      <c r="K86" t="str">
        <f>IF(书院课助教!D86&gt;0,"担任书院课助教"&amp;书院课助教!D86&amp;"学时；","")</f>
        <v/>
      </c>
      <c r="L86" t="str">
        <f>IF(迎新!C86&gt;0,"担任迎新志愿者"&amp;迎新!C86&amp;"学时；","")</f>
        <v/>
      </c>
      <c r="M86" t="str">
        <f>IF(初夏恣游!C86&gt;0,"担任初夏恣游志愿者"&amp;初夏恣游!C86&amp;"学时；","")</f>
        <v/>
      </c>
      <c r="N86" t="str">
        <f>IF(健身房!D86&gt;0,"担任健身房志愿者"&amp;健身房!D86&amp;"学时；","")</f>
        <v/>
      </c>
      <c r="O86" t="str">
        <f>IF(校园开放日!C86&gt;0,"担任校园开放日志愿者"&amp;校园开放日!C86&amp;"学时；","")</f>
        <v/>
      </c>
    </row>
    <row r="87" spans="1:15">
      <c r="A87" s="8" t="s">
        <v>96</v>
      </c>
      <c r="B87" s="8">
        <v>2300017764</v>
      </c>
      <c r="C87" t="str">
        <f t="shared" si="1"/>
        <v>参加元行力行自行车小分队7.5学时；参加大钊阅览室志愿服务10学时；</v>
      </c>
      <c r="D87" t="str">
        <f>IF(自行车!D87&gt;0,"参加元行力行自行车小分队"&amp;自行车!D87&amp;"学时；","")</f>
        <v>参加元行力行自行车小分队7.5学时；</v>
      </c>
      <c r="E87" t="str">
        <f>IF(未名湖!D87&gt;0,"参加元行力行未名湖志愿服务"&amp;未名湖!D87&amp;"学时；","")</f>
        <v/>
      </c>
      <c r="F87" t="str">
        <f>IF(大钊阅览室!D87&gt;0,"参加大钊阅览室志愿服务"&amp;大钊阅览室!D87&amp;"学时；","")</f>
        <v>参加大钊阅览室志愿服务10学时；</v>
      </c>
      <c r="G87" t="str">
        <f>IF(动物园!D87&gt;0,"参加北京动物园志愿服务"&amp;动物园!D87&amp;"学时；","")</f>
        <v/>
      </c>
      <c r="H87" t="str">
        <f>IF(传薪!D87&gt;0,"参加元行传薪系列志愿服务"&amp;传薪!D87&amp;"学时；","")</f>
        <v/>
      </c>
      <c r="I87" t="str">
        <f>IF(门厅!D87&gt;0,"参加35楼门厅管理志愿服务"&amp;门厅!D87&amp;"学时；","")</f>
        <v/>
      </c>
      <c r="J87" t="str">
        <f>IF(运动会!D87&gt;0,"参加春季运动会志愿服务"&amp;运动会!D87&amp;"学时；","")</f>
        <v/>
      </c>
      <c r="K87" t="str">
        <f>IF(书院课助教!D87&gt;0,"担任书院课助教"&amp;书院课助教!D87&amp;"学时；","")</f>
        <v/>
      </c>
      <c r="L87" t="str">
        <f>IF(迎新!C87&gt;0,"担任迎新志愿者"&amp;迎新!C87&amp;"学时；","")</f>
        <v/>
      </c>
      <c r="M87" t="str">
        <f>IF(初夏恣游!C87&gt;0,"担任初夏恣游志愿者"&amp;初夏恣游!C87&amp;"学时；","")</f>
        <v/>
      </c>
      <c r="N87" t="str">
        <f>IF(健身房!D87&gt;0,"担任健身房志愿者"&amp;健身房!D87&amp;"学时；","")</f>
        <v/>
      </c>
      <c r="O87" t="str">
        <f>IF(校园开放日!C87&gt;0,"担任校园开放日志愿者"&amp;校园开放日!C87&amp;"学时；","")</f>
        <v/>
      </c>
    </row>
    <row r="88" spans="1:15">
      <c r="A88" s="8" t="s">
        <v>97</v>
      </c>
      <c r="B88" s="8">
        <v>2300067707</v>
      </c>
      <c r="C88" t="str">
        <f t="shared" si="1"/>
        <v>参加元行力行自行车小分队0.5学时；参加元行力行未名湖志愿服务1.5学时；参加35楼门厅管理志愿服务4学时；参加春季运动会志愿服务2学时；担任健身房志愿者6学时；</v>
      </c>
      <c r="D88" t="str">
        <f>IF(自行车!D88&gt;0,"参加元行力行自行车小分队"&amp;自行车!D88&amp;"学时；","")</f>
        <v>参加元行力行自行车小分队0.5学时；</v>
      </c>
      <c r="E88" t="str">
        <f>IF(未名湖!D88&gt;0,"参加元行力行未名湖志愿服务"&amp;未名湖!D88&amp;"学时；","")</f>
        <v>参加元行力行未名湖志愿服务1.5学时；</v>
      </c>
      <c r="F88" t="str">
        <f>IF(大钊阅览室!D88&gt;0,"参加大钊阅览室志愿服务"&amp;大钊阅览室!D88&amp;"学时；","")</f>
        <v/>
      </c>
      <c r="G88" t="str">
        <f>IF(动物园!D88&gt;0,"参加北京动物园志愿服务"&amp;动物园!D88&amp;"学时；","")</f>
        <v/>
      </c>
      <c r="H88" t="str">
        <f>IF(传薪!D88&gt;0,"参加元行传薪系列志愿服务"&amp;传薪!D88&amp;"学时；","")</f>
        <v/>
      </c>
      <c r="I88" t="str">
        <f>IF(门厅!D88&gt;0,"参加35楼门厅管理志愿服务"&amp;门厅!D88&amp;"学时；","")</f>
        <v>参加35楼门厅管理志愿服务4学时；</v>
      </c>
      <c r="J88" t="str">
        <f>IF(运动会!D88&gt;0,"参加春季运动会志愿服务"&amp;运动会!D88&amp;"学时；","")</f>
        <v>参加春季运动会志愿服务2学时；</v>
      </c>
      <c r="K88" t="str">
        <f>IF(书院课助教!D88&gt;0,"担任书院课助教"&amp;书院课助教!D88&amp;"学时；","")</f>
        <v/>
      </c>
      <c r="L88" t="str">
        <f>IF(迎新!C88&gt;0,"担任迎新志愿者"&amp;迎新!C88&amp;"学时；","")</f>
        <v/>
      </c>
      <c r="M88" t="str">
        <f>IF(初夏恣游!C88&gt;0,"担任初夏恣游志愿者"&amp;初夏恣游!C88&amp;"学时；","")</f>
        <v/>
      </c>
      <c r="N88" t="str">
        <f>IF(健身房!D88&gt;0,"担任健身房志愿者"&amp;健身房!D88&amp;"学时；","")</f>
        <v>担任健身房志愿者6学时；</v>
      </c>
      <c r="O88" t="str">
        <f>IF(校园开放日!C88&gt;0,"担任校园开放日志愿者"&amp;校园开放日!C88&amp;"学时；","")</f>
        <v/>
      </c>
    </row>
    <row r="89" spans="1:15">
      <c r="A89" s="8" t="s">
        <v>98</v>
      </c>
      <c r="B89" s="8">
        <v>2300017786</v>
      </c>
      <c r="C89" t="str">
        <f t="shared" si="1"/>
        <v>参加春季运动会志愿服务2学时；担任初夏恣游志愿者2学时；担任校园开放日志愿者1学时；</v>
      </c>
      <c r="D89" t="str">
        <f>IF(自行车!D89&gt;0,"参加元行力行自行车小分队"&amp;自行车!D89&amp;"学时；","")</f>
        <v/>
      </c>
      <c r="E89" t="str">
        <f>IF(未名湖!D89&gt;0,"参加元行力行未名湖志愿服务"&amp;未名湖!D89&amp;"学时；","")</f>
        <v/>
      </c>
      <c r="F89" t="str">
        <f>IF(大钊阅览室!D89&gt;0,"参加大钊阅览室志愿服务"&amp;大钊阅览室!D89&amp;"学时；","")</f>
        <v/>
      </c>
      <c r="G89" t="str">
        <f>IF(动物园!D89&gt;0,"参加北京动物园志愿服务"&amp;动物园!D89&amp;"学时；","")</f>
        <v/>
      </c>
      <c r="H89" t="str">
        <f>IF(传薪!D89&gt;0,"参加元行传薪系列志愿服务"&amp;传薪!D89&amp;"学时；","")</f>
        <v/>
      </c>
      <c r="I89" t="str">
        <f>IF(门厅!D89&gt;0,"参加35楼门厅管理志愿服务"&amp;门厅!D89&amp;"学时；","")</f>
        <v/>
      </c>
      <c r="J89" t="str">
        <f>IF(运动会!D89&gt;0,"参加春季运动会志愿服务"&amp;运动会!D89&amp;"学时；","")</f>
        <v>参加春季运动会志愿服务2学时；</v>
      </c>
      <c r="K89" t="str">
        <f>IF(书院课助教!D89&gt;0,"担任书院课助教"&amp;书院课助教!D89&amp;"学时；","")</f>
        <v/>
      </c>
      <c r="L89" t="str">
        <f>IF(迎新!C89&gt;0,"担任迎新志愿者"&amp;迎新!C89&amp;"学时；","")</f>
        <v/>
      </c>
      <c r="M89" t="str">
        <f>IF(初夏恣游!C89&gt;0,"担任初夏恣游志愿者"&amp;初夏恣游!C89&amp;"学时；","")</f>
        <v>担任初夏恣游志愿者2学时；</v>
      </c>
      <c r="N89" t="str">
        <f>IF(健身房!D89&gt;0,"担任健身房志愿者"&amp;健身房!D89&amp;"学时；","")</f>
        <v/>
      </c>
      <c r="O89" t="str">
        <f>IF(校园开放日!C89&gt;0,"担任校园开放日志愿者"&amp;校园开放日!C89&amp;"学时；","")</f>
        <v>担任校园开放日志愿者1学时；</v>
      </c>
    </row>
    <row r="90" spans="1:15">
      <c r="A90" s="8" t="s">
        <v>99</v>
      </c>
      <c r="B90" s="8">
        <v>2300067703</v>
      </c>
      <c r="C90" t="str">
        <f t="shared" si="1"/>
        <v>参加元行力行自行车小分队2学时；</v>
      </c>
      <c r="D90" t="str">
        <f>IF(自行车!D90&gt;0,"参加元行力行自行车小分队"&amp;自行车!D90&amp;"学时；","")</f>
        <v>参加元行力行自行车小分队2学时；</v>
      </c>
      <c r="E90" t="str">
        <f>IF(未名湖!D90&gt;0,"参加元行力行未名湖志愿服务"&amp;未名湖!D90&amp;"学时；","")</f>
        <v/>
      </c>
      <c r="F90" t="str">
        <f>IF(大钊阅览室!D90&gt;0,"参加大钊阅览室志愿服务"&amp;大钊阅览室!D90&amp;"学时；","")</f>
        <v/>
      </c>
      <c r="G90" t="str">
        <f>IF(动物园!D90&gt;0,"参加北京动物园志愿服务"&amp;动物园!D90&amp;"学时；","")</f>
        <v/>
      </c>
      <c r="H90" t="str">
        <f>IF(传薪!D90&gt;0,"参加元行传薪系列志愿服务"&amp;传薪!D90&amp;"学时；","")</f>
        <v/>
      </c>
      <c r="I90" t="str">
        <f>IF(门厅!D90&gt;0,"参加35楼门厅管理志愿服务"&amp;门厅!D90&amp;"学时；","")</f>
        <v/>
      </c>
      <c r="J90" t="str">
        <f>IF(运动会!D90&gt;0,"参加春季运动会志愿服务"&amp;运动会!D90&amp;"学时；","")</f>
        <v/>
      </c>
      <c r="K90" t="str">
        <f>IF(书院课助教!D90&gt;0,"担任书院课助教"&amp;书院课助教!D90&amp;"学时；","")</f>
        <v/>
      </c>
      <c r="L90" t="str">
        <f>IF(迎新!C90&gt;0,"担任迎新志愿者"&amp;迎新!C90&amp;"学时；","")</f>
        <v/>
      </c>
      <c r="M90" t="str">
        <f>IF(初夏恣游!C90&gt;0,"担任初夏恣游志愿者"&amp;初夏恣游!C90&amp;"学时；","")</f>
        <v/>
      </c>
      <c r="N90" t="str">
        <f>IF(健身房!D90&gt;0,"担任健身房志愿者"&amp;健身房!D90&amp;"学时；","")</f>
        <v/>
      </c>
      <c r="O90" t="str">
        <f>IF(校园开放日!C90&gt;0,"担任校园开放日志愿者"&amp;校园开放日!C90&amp;"学时；","")</f>
        <v/>
      </c>
    </row>
    <row r="91" spans="1:15">
      <c r="A91" s="8" t="s">
        <v>100</v>
      </c>
      <c r="B91" s="8">
        <v>2300067714</v>
      </c>
      <c r="C91" t="str">
        <f t="shared" si="1"/>
        <v>参加元行力行自行车小分队1学时；参加35楼门厅管理志愿服务1学时；</v>
      </c>
      <c r="D91" t="str">
        <f>IF(自行车!D91&gt;0,"参加元行力行自行车小分队"&amp;自行车!D91&amp;"学时；","")</f>
        <v>参加元行力行自行车小分队1学时；</v>
      </c>
      <c r="E91" t="str">
        <f>IF(未名湖!D91&gt;0,"参加元行力行未名湖志愿服务"&amp;未名湖!D91&amp;"学时；","")</f>
        <v/>
      </c>
      <c r="F91" t="str">
        <f>IF(大钊阅览室!D91&gt;0,"参加大钊阅览室志愿服务"&amp;大钊阅览室!D91&amp;"学时；","")</f>
        <v/>
      </c>
      <c r="G91" t="str">
        <f>IF(动物园!D91&gt;0,"参加北京动物园志愿服务"&amp;动物园!D91&amp;"学时；","")</f>
        <v/>
      </c>
      <c r="H91" t="str">
        <f>IF(传薪!D91&gt;0,"参加元行传薪系列志愿服务"&amp;传薪!D91&amp;"学时；","")</f>
        <v/>
      </c>
      <c r="I91" t="str">
        <f>IF(门厅!D91&gt;0,"参加35楼门厅管理志愿服务"&amp;门厅!D91&amp;"学时；","")</f>
        <v>参加35楼门厅管理志愿服务1学时；</v>
      </c>
      <c r="J91" t="str">
        <f>IF(运动会!D91&gt;0,"参加春季运动会志愿服务"&amp;运动会!D91&amp;"学时；","")</f>
        <v/>
      </c>
      <c r="K91" t="str">
        <f>IF(书院课助教!D91&gt;0,"担任书院课助教"&amp;书院课助教!D91&amp;"学时；","")</f>
        <v/>
      </c>
      <c r="L91" t="str">
        <f>IF(迎新!C91&gt;0,"担任迎新志愿者"&amp;迎新!C91&amp;"学时；","")</f>
        <v/>
      </c>
      <c r="M91" t="str">
        <f>IF(初夏恣游!C91&gt;0,"担任初夏恣游志愿者"&amp;初夏恣游!C91&amp;"学时；","")</f>
        <v/>
      </c>
      <c r="N91" t="str">
        <f>IF(健身房!D91&gt;0,"担任健身房志愿者"&amp;健身房!D91&amp;"学时；","")</f>
        <v/>
      </c>
      <c r="O91" t="str">
        <f>IF(校园开放日!C91&gt;0,"担任校园开放日志愿者"&amp;校园开放日!C91&amp;"学时；","")</f>
        <v/>
      </c>
    </row>
    <row r="92" spans="1:15">
      <c r="A92" s="8" t="s">
        <v>101</v>
      </c>
      <c r="B92" s="8">
        <v>2300067730</v>
      </c>
      <c r="C92" t="str">
        <f t="shared" si="1"/>
        <v>参加元行力行自行车小分队4学时；参加35楼门厅管理志愿服务0.5学时；担任健身房志愿者6学时；</v>
      </c>
      <c r="D92" t="str">
        <f>IF(自行车!D92&gt;0,"参加元行力行自行车小分队"&amp;自行车!D92&amp;"学时；","")</f>
        <v>参加元行力行自行车小分队4学时；</v>
      </c>
      <c r="E92" t="str">
        <f>IF(未名湖!D92&gt;0,"参加元行力行未名湖志愿服务"&amp;未名湖!D92&amp;"学时；","")</f>
        <v/>
      </c>
      <c r="F92" t="str">
        <f>IF(大钊阅览室!D92&gt;0,"参加大钊阅览室志愿服务"&amp;大钊阅览室!D92&amp;"学时；","")</f>
        <v/>
      </c>
      <c r="G92" t="str">
        <f>IF(动物园!D92&gt;0,"参加北京动物园志愿服务"&amp;动物园!D92&amp;"学时；","")</f>
        <v/>
      </c>
      <c r="H92" t="str">
        <f>IF(传薪!D92&gt;0,"参加元行传薪系列志愿服务"&amp;传薪!D92&amp;"学时；","")</f>
        <v/>
      </c>
      <c r="I92" t="str">
        <f>IF(门厅!D92&gt;0,"参加35楼门厅管理志愿服务"&amp;门厅!D92&amp;"学时；","")</f>
        <v>参加35楼门厅管理志愿服务0.5学时；</v>
      </c>
      <c r="J92" t="str">
        <f>IF(运动会!D92&gt;0,"参加春季运动会志愿服务"&amp;运动会!D92&amp;"学时；","")</f>
        <v/>
      </c>
      <c r="K92" t="str">
        <f>IF(书院课助教!D92&gt;0,"担任书院课助教"&amp;书院课助教!D92&amp;"学时；","")</f>
        <v/>
      </c>
      <c r="L92" t="str">
        <f>IF(迎新!C92&gt;0,"担任迎新志愿者"&amp;迎新!C92&amp;"学时；","")</f>
        <v/>
      </c>
      <c r="M92" t="str">
        <f>IF(初夏恣游!C92&gt;0,"担任初夏恣游志愿者"&amp;初夏恣游!C92&amp;"学时；","")</f>
        <v/>
      </c>
      <c r="N92" t="str">
        <f>IF(健身房!D92&gt;0,"担任健身房志愿者"&amp;健身房!D92&amp;"学时；","")</f>
        <v>担任健身房志愿者6学时；</v>
      </c>
      <c r="O92" t="str">
        <f>IF(校园开放日!C92&gt;0,"担任校园开放日志愿者"&amp;校园开放日!C92&amp;"学时；","")</f>
        <v/>
      </c>
    </row>
    <row r="93" spans="1:15">
      <c r="A93" s="8" t="s">
        <v>102</v>
      </c>
      <c r="B93" s="8">
        <v>2300017453</v>
      </c>
      <c r="C93" t="str">
        <f t="shared" si="1"/>
        <v>参加大钊阅览室志愿服务10学时；</v>
      </c>
      <c r="D93" t="str">
        <f>IF(自行车!D93&gt;0,"参加元行力行自行车小分队"&amp;自行车!D93&amp;"学时；","")</f>
        <v/>
      </c>
      <c r="E93" t="str">
        <f>IF(未名湖!D93&gt;0,"参加元行力行未名湖志愿服务"&amp;未名湖!D93&amp;"学时；","")</f>
        <v/>
      </c>
      <c r="F93" t="str">
        <f>IF(大钊阅览室!D93&gt;0,"参加大钊阅览室志愿服务"&amp;大钊阅览室!D93&amp;"学时；","")</f>
        <v>参加大钊阅览室志愿服务10学时；</v>
      </c>
      <c r="G93" t="str">
        <f>IF(动物园!D93&gt;0,"参加北京动物园志愿服务"&amp;动物园!D93&amp;"学时；","")</f>
        <v/>
      </c>
      <c r="H93" t="str">
        <f>IF(传薪!D93&gt;0,"参加元行传薪系列志愿服务"&amp;传薪!D93&amp;"学时；","")</f>
        <v/>
      </c>
      <c r="I93" t="str">
        <f>IF(门厅!D93&gt;0,"参加35楼门厅管理志愿服务"&amp;门厅!D93&amp;"学时；","")</f>
        <v/>
      </c>
      <c r="J93" t="str">
        <f>IF(运动会!D93&gt;0,"参加春季运动会志愿服务"&amp;运动会!D93&amp;"学时；","")</f>
        <v/>
      </c>
      <c r="K93" t="str">
        <f>IF(书院课助教!D93&gt;0,"担任书院课助教"&amp;书院课助教!D93&amp;"学时；","")</f>
        <v/>
      </c>
      <c r="L93" t="str">
        <f>IF(迎新!C93&gt;0,"担任迎新志愿者"&amp;迎新!C93&amp;"学时；","")</f>
        <v/>
      </c>
      <c r="M93" t="str">
        <f>IF(初夏恣游!C93&gt;0,"担任初夏恣游志愿者"&amp;初夏恣游!C93&amp;"学时；","")</f>
        <v/>
      </c>
      <c r="N93" t="str">
        <f>IF(健身房!D93&gt;0,"担任健身房志愿者"&amp;健身房!D93&amp;"学时；","")</f>
        <v/>
      </c>
      <c r="O93" t="str">
        <f>IF(校园开放日!C93&gt;0,"担任校园开放日志愿者"&amp;校园开放日!C93&amp;"学时；","")</f>
        <v/>
      </c>
    </row>
    <row r="94" spans="1:15">
      <c r="A94" s="8" t="s">
        <v>103</v>
      </c>
      <c r="B94" s="8">
        <v>2300067706</v>
      </c>
      <c r="C94" t="str">
        <f t="shared" si="1"/>
        <v>参加元行力行自行车小分队4学时；参加35楼门厅管理志愿服务2.5学时；参加春季运动会志愿服务2学时；担任校园开放日志愿者1学时；</v>
      </c>
      <c r="D94" t="str">
        <f>IF(自行车!D94&gt;0,"参加元行力行自行车小分队"&amp;自行车!D94&amp;"学时；","")</f>
        <v>参加元行力行自行车小分队4学时；</v>
      </c>
      <c r="E94" t="str">
        <f>IF(未名湖!D94&gt;0,"参加元行力行未名湖志愿服务"&amp;未名湖!D94&amp;"学时；","")</f>
        <v/>
      </c>
      <c r="F94" t="str">
        <f>IF(大钊阅览室!D94&gt;0,"参加大钊阅览室志愿服务"&amp;大钊阅览室!D94&amp;"学时；","")</f>
        <v/>
      </c>
      <c r="G94" t="str">
        <f>IF(动物园!D94&gt;0,"参加北京动物园志愿服务"&amp;动物园!D94&amp;"学时；","")</f>
        <v/>
      </c>
      <c r="H94" t="str">
        <f>IF(传薪!D94&gt;0,"参加元行传薪系列志愿服务"&amp;传薪!D94&amp;"学时；","")</f>
        <v/>
      </c>
      <c r="I94" t="str">
        <f>IF(门厅!D94&gt;0,"参加35楼门厅管理志愿服务"&amp;门厅!D94&amp;"学时；","")</f>
        <v>参加35楼门厅管理志愿服务2.5学时；</v>
      </c>
      <c r="J94" t="str">
        <f>IF(运动会!D94&gt;0,"参加春季运动会志愿服务"&amp;运动会!D94&amp;"学时；","")</f>
        <v>参加春季运动会志愿服务2学时；</v>
      </c>
      <c r="K94" t="str">
        <f>IF(书院课助教!D94&gt;0,"担任书院课助教"&amp;书院课助教!D94&amp;"学时；","")</f>
        <v/>
      </c>
      <c r="L94" t="str">
        <f>IF(迎新!C94&gt;0,"担任迎新志愿者"&amp;迎新!C94&amp;"学时；","")</f>
        <v/>
      </c>
      <c r="M94" t="str">
        <f>IF(初夏恣游!C94&gt;0,"担任初夏恣游志愿者"&amp;初夏恣游!C94&amp;"学时；","")</f>
        <v/>
      </c>
      <c r="N94" t="str">
        <f>IF(健身房!D94&gt;0,"担任健身房志愿者"&amp;健身房!D94&amp;"学时；","")</f>
        <v/>
      </c>
      <c r="O94" t="str">
        <f>IF(校园开放日!C94&gt;0,"担任校园开放日志愿者"&amp;校园开放日!C94&amp;"学时；","")</f>
        <v>担任校园开放日志愿者1学时；</v>
      </c>
    </row>
    <row r="95" spans="1:15">
      <c r="A95" s="8" t="s">
        <v>104</v>
      </c>
      <c r="B95" s="8">
        <v>2300067727</v>
      </c>
      <c r="C95" t="str">
        <f t="shared" si="1"/>
        <v>参加元行力行自行车小分队0.5学时；参加35楼门厅管理志愿服务0.5学时；参加春季运动会志愿服务2学时；</v>
      </c>
      <c r="D95" t="str">
        <f>IF(自行车!D95&gt;0,"参加元行力行自行车小分队"&amp;自行车!D95&amp;"学时；","")</f>
        <v>参加元行力行自行车小分队0.5学时；</v>
      </c>
      <c r="E95" t="str">
        <f>IF(未名湖!D95&gt;0,"参加元行力行未名湖志愿服务"&amp;未名湖!D95&amp;"学时；","")</f>
        <v/>
      </c>
      <c r="F95" t="str">
        <f>IF(大钊阅览室!D95&gt;0,"参加大钊阅览室志愿服务"&amp;大钊阅览室!D95&amp;"学时；","")</f>
        <v/>
      </c>
      <c r="G95" t="str">
        <f>IF(动物园!D95&gt;0,"参加北京动物园志愿服务"&amp;动物园!D95&amp;"学时；","")</f>
        <v/>
      </c>
      <c r="H95" t="str">
        <f>IF(传薪!D95&gt;0,"参加元行传薪系列志愿服务"&amp;传薪!D95&amp;"学时；","")</f>
        <v/>
      </c>
      <c r="I95" t="str">
        <f>IF(门厅!D95&gt;0,"参加35楼门厅管理志愿服务"&amp;门厅!D95&amp;"学时；","")</f>
        <v>参加35楼门厅管理志愿服务0.5学时；</v>
      </c>
      <c r="J95" t="str">
        <f>IF(运动会!D95&gt;0,"参加春季运动会志愿服务"&amp;运动会!D95&amp;"学时；","")</f>
        <v>参加春季运动会志愿服务2学时；</v>
      </c>
      <c r="K95" t="str">
        <f>IF(书院课助教!D95&gt;0,"担任书院课助教"&amp;书院课助教!D95&amp;"学时；","")</f>
        <v/>
      </c>
      <c r="L95" t="str">
        <f>IF(迎新!C95&gt;0,"担任迎新志愿者"&amp;迎新!C95&amp;"学时；","")</f>
        <v/>
      </c>
      <c r="M95" t="str">
        <f>IF(初夏恣游!C95&gt;0,"担任初夏恣游志愿者"&amp;初夏恣游!C95&amp;"学时；","")</f>
        <v/>
      </c>
      <c r="N95" t="str">
        <f>IF(健身房!D95&gt;0,"担任健身房志愿者"&amp;健身房!D95&amp;"学时；","")</f>
        <v/>
      </c>
      <c r="O95" t="str">
        <f>IF(校园开放日!C95&gt;0,"担任校园开放日志愿者"&amp;校园开放日!C95&amp;"学时；","")</f>
        <v/>
      </c>
    </row>
    <row r="96" spans="1:15">
      <c r="A96" s="8" t="s">
        <v>105</v>
      </c>
      <c r="B96" s="8">
        <v>2300067701</v>
      </c>
      <c r="C96" t="str">
        <f t="shared" si="1"/>
        <v>参加元行力行自行车小分队1学时；参加35楼门厅管理志愿服务2学时；参加春季运动会志愿服务2学时；</v>
      </c>
      <c r="D96" t="str">
        <f>IF(自行车!D96&gt;0,"参加元行力行自行车小分队"&amp;自行车!D96&amp;"学时；","")</f>
        <v>参加元行力行自行车小分队1学时；</v>
      </c>
      <c r="E96" t="str">
        <f>IF(未名湖!D96&gt;0,"参加元行力行未名湖志愿服务"&amp;未名湖!D96&amp;"学时；","")</f>
        <v/>
      </c>
      <c r="F96" t="str">
        <f>IF(大钊阅览室!D96&gt;0,"参加大钊阅览室志愿服务"&amp;大钊阅览室!D96&amp;"学时；","")</f>
        <v/>
      </c>
      <c r="G96" t="str">
        <f>IF(动物园!D96&gt;0,"参加北京动物园志愿服务"&amp;动物园!D96&amp;"学时；","")</f>
        <v/>
      </c>
      <c r="H96" t="str">
        <f>IF(传薪!D96&gt;0,"参加元行传薪系列志愿服务"&amp;传薪!D96&amp;"学时；","")</f>
        <v/>
      </c>
      <c r="I96" t="str">
        <f>IF(门厅!D96&gt;0,"参加35楼门厅管理志愿服务"&amp;门厅!D96&amp;"学时；","")</f>
        <v>参加35楼门厅管理志愿服务2学时；</v>
      </c>
      <c r="J96" t="str">
        <f>IF(运动会!D96&gt;0,"参加春季运动会志愿服务"&amp;运动会!D96&amp;"学时；","")</f>
        <v>参加春季运动会志愿服务2学时；</v>
      </c>
      <c r="K96" t="str">
        <f>IF(书院课助教!D96&gt;0,"担任书院课助教"&amp;书院课助教!D96&amp;"学时；","")</f>
        <v/>
      </c>
      <c r="L96" t="str">
        <f>IF(迎新!C96&gt;0,"担任迎新志愿者"&amp;迎新!C96&amp;"学时；","")</f>
        <v/>
      </c>
      <c r="M96" t="str">
        <f>IF(初夏恣游!C96&gt;0,"担任初夏恣游志愿者"&amp;初夏恣游!C96&amp;"学时；","")</f>
        <v/>
      </c>
      <c r="N96" t="str">
        <f>IF(健身房!D96&gt;0,"担任健身房志愿者"&amp;健身房!D96&amp;"学时；","")</f>
        <v/>
      </c>
      <c r="O96" t="str">
        <f>IF(校园开放日!C96&gt;0,"担任校园开放日志愿者"&amp;校园开放日!C96&amp;"学时；","")</f>
        <v/>
      </c>
    </row>
    <row r="97" spans="1:15">
      <c r="A97" s="8" t="s">
        <v>106</v>
      </c>
      <c r="B97" s="8">
        <v>2300067719</v>
      </c>
      <c r="C97" t="str">
        <f t="shared" si="1"/>
        <v>参加元行力行自行车小分队3.5学时；参加35楼门厅管理志愿服务2.5学时；参加春季运动会志愿服务6学时；</v>
      </c>
      <c r="D97" t="str">
        <f>IF(自行车!D97&gt;0,"参加元行力行自行车小分队"&amp;自行车!D97&amp;"学时；","")</f>
        <v>参加元行力行自行车小分队3.5学时；</v>
      </c>
      <c r="E97" t="str">
        <f>IF(未名湖!D97&gt;0,"参加元行力行未名湖志愿服务"&amp;未名湖!D97&amp;"学时；","")</f>
        <v/>
      </c>
      <c r="F97" t="str">
        <f>IF(大钊阅览室!D97&gt;0,"参加大钊阅览室志愿服务"&amp;大钊阅览室!D97&amp;"学时；","")</f>
        <v/>
      </c>
      <c r="G97" t="str">
        <f>IF(动物园!D97&gt;0,"参加北京动物园志愿服务"&amp;动物园!D97&amp;"学时；","")</f>
        <v/>
      </c>
      <c r="H97" t="str">
        <f>IF(传薪!D97&gt;0,"参加元行传薪系列志愿服务"&amp;传薪!D97&amp;"学时；","")</f>
        <v/>
      </c>
      <c r="I97" t="str">
        <f>IF(门厅!D97&gt;0,"参加35楼门厅管理志愿服务"&amp;门厅!D97&amp;"学时；","")</f>
        <v>参加35楼门厅管理志愿服务2.5学时；</v>
      </c>
      <c r="J97" t="str">
        <f>IF(运动会!D97&gt;0,"参加春季运动会志愿服务"&amp;运动会!D97&amp;"学时；","")</f>
        <v>参加春季运动会志愿服务6学时；</v>
      </c>
      <c r="K97" t="str">
        <f>IF(书院课助教!D97&gt;0,"担任书院课助教"&amp;书院课助教!D97&amp;"学时；","")</f>
        <v/>
      </c>
      <c r="L97" t="str">
        <f>IF(迎新!C97&gt;0,"担任迎新志愿者"&amp;迎新!C97&amp;"学时；","")</f>
        <v/>
      </c>
      <c r="M97" t="str">
        <f>IF(初夏恣游!C97&gt;0,"担任初夏恣游志愿者"&amp;初夏恣游!C97&amp;"学时；","")</f>
        <v/>
      </c>
      <c r="N97" t="str">
        <f>IF(健身房!D97&gt;0,"担任健身房志愿者"&amp;健身房!D97&amp;"学时；","")</f>
        <v/>
      </c>
      <c r="O97" t="str">
        <f>IF(校园开放日!C97&gt;0,"担任校园开放日志愿者"&amp;校园开放日!C97&amp;"学时；","")</f>
        <v/>
      </c>
    </row>
    <row r="98" spans="1:15">
      <c r="A98" s="8" t="s">
        <v>107</v>
      </c>
      <c r="B98" s="8">
        <v>2300067708</v>
      </c>
      <c r="C98" t="str">
        <f t="shared" si="1"/>
        <v>参加元行力行自行车小分队5.5学时；参加元行力行未名湖志愿服务1.5学时；参加35楼门厅管理志愿服务5学时；参加春季运动会志愿服务4学时；担任健身房志愿者3学时；</v>
      </c>
      <c r="D98" t="str">
        <f>IF(自行车!D98&gt;0,"参加元行力行自行车小分队"&amp;自行车!D98&amp;"学时；","")</f>
        <v>参加元行力行自行车小分队5.5学时；</v>
      </c>
      <c r="E98" t="str">
        <f>IF(未名湖!D98&gt;0,"参加元行力行未名湖志愿服务"&amp;未名湖!D98&amp;"学时；","")</f>
        <v>参加元行力行未名湖志愿服务1.5学时；</v>
      </c>
      <c r="F98" t="str">
        <f>IF(大钊阅览室!D98&gt;0,"参加大钊阅览室志愿服务"&amp;大钊阅览室!D98&amp;"学时；","")</f>
        <v/>
      </c>
      <c r="G98" t="str">
        <f>IF(动物园!D98&gt;0,"参加北京动物园志愿服务"&amp;动物园!D98&amp;"学时；","")</f>
        <v/>
      </c>
      <c r="H98" t="str">
        <f>IF(传薪!D98&gt;0,"参加元行传薪系列志愿服务"&amp;传薪!D98&amp;"学时；","")</f>
        <v/>
      </c>
      <c r="I98" t="str">
        <f>IF(门厅!D98&gt;0,"参加35楼门厅管理志愿服务"&amp;门厅!D98&amp;"学时；","")</f>
        <v>参加35楼门厅管理志愿服务5学时；</v>
      </c>
      <c r="J98" t="str">
        <f>IF(运动会!D98&gt;0,"参加春季运动会志愿服务"&amp;运动会!D98&amp;"学时；","")</f>
        <v>参加春季运动会志愿服务4学时；</v>
      </c>
      <c r="K98" t="str">
        <f>IF(书院课助教!D98&gt;0,"担任书院课助教"&amp;书院课助教!D98&amp;"学时；","")</f>
        <v/>
      </c>
      <c r="L98" t="str">
        <f>IF(迎新!C98&gt;0,"担任迎新志愿者"&amp;迎新!C98&amp;"学时；","")</f>
        <v/>
      </c>
      <c r="M98" t="str">
        <f>IF(初夏恣游!C98&gt;0,"担任初夏恣游志愿者"&amp;初夏恣游!C98&amp;"学时；","")</f>
        <v/>
      </c>
      <c r="N98" t="str">
        <f>IF(健身房!D98&gt;0,"担任健身房志愿者"&amp;健身房!D98&amp;"学时；","")</f>
        <v>担任健身房志愿者3学时；</v>
      </c>
      <c r="O98" t="str">
        <f>IF(校园开放日!C98&gt;0,"担任校园开放日志愿者"&amp;校园开放日!C98&amp;"学时；","")</f>
        <v/>
      </c>
    </row>
    <row r="99" spans="1:15">
      <c r="A99" s="8" t="s">
        <v>108</v>
      </c>
      <c r="B99" s="8">
        <v>2300067729</v>
      </c>
      <c r="C99" t="str">
        <f t="shared" si="1"/>
        <v>参加元行力行自行车小分队2学时；参加35楼门厅管理志愿服务1.5学时；</v>
      </c>
      <c r="D99" t="str">
        <f>IF(自行车!D99&gt;0,"参加元行力行自行车小分队"&amp;自行车!D99&amp;"学时；","")</f>
        <v>参加元行力行自行车小分队2学时；</v>
      </c>
      <c r="E99" t="str">
        <f>IF(未名湖!D99&gt;0,"参加元行力行未名湖志愿服务"&amp;未名湖!D99&amp;"学时；","")</f>
        <v/>
      </c>
      <c r="F99" t="str">
        <f>IF(大钊阅览室!D99&gt;0,"参加大钊阅览室志愿服务"&amp;大钊阅览室!D99&amp;"学时；","")</f>
        <v/>
      </c>
      <c r="G99" t="str">
        <f>IF(动物园!D99&gt;0,"参加北京动物园志愿服务"&amp;动物园!D99&amp;"学时；","")</f>
        <v/>
      </c>
      <c r="H99" t="str">
        <f>IF(传薪!D99&gt;0,"参加元行传薪系列志愿服务"&amp;传薪!D99&amp;"学时；","")</f>
        <v/>
      </c>
      <c r="I99" t="str">
        <f>IF(门厅!D99&gt;0,"参加35楼门厅管理志愿服务"&amp;门厅!D99&amp;"学时；","")</f>
        <v>参加35楼门厅管理志愿服务1.5学时；</v>
      </c>
      <c r="J99" t="str">
        <f>IF(运动会!D99&gt;0,"参加春季运动会志愿服务"&amp;运动会!D99&amp;"学时；","")</f>
        <v/>
      </c>
      <c r="K99" t="str">
        <f>IF(书院课助教!D99&gt;0,"担任书院课助教"&amp;书院课助教!D99&amp;"学时；","")</f>
        <v/>
      </c>
      <c r="L99" t="str">
        <f>IF(迎新!C99&gt;0,"担任迎新志愿者"&amp;迎新!C99&amp;"学时；","")</f>
        <v/>
      </c>
      <c r="M99" t="str">
        <f>IF(初夏恣游!C99&gt;0,"担任初夏恣游志愿者"&amp;初夏恣游!C99&amp;"学时；","")</f>
        <v/>
      </c>
      <c r="N99" t="str">
        <f>IF(健身房!D99&gt;0,"担任健身房志愿者"&amp;健身房!D99&amp;"学时；","")</f>
        <v/>
      </c>
      <c r="O99" t="str">
        <f>IF(校园开放日!C99&gt;0,"担任校园开放日志愿者"&amp;校园开放日!C99&amp;"学时；","")</f>
        <v/>
      </c>
    </row>
    <row r="100" spans="1:15">
      <c r="A100" s="8" t="s">
        <v>109</v>
      </c>
      <c r="B100" s="8">
        <v>2300067705</v>
      </c>
      <c r="C100" t="str">
        <f t="shared" si="1"/>
        <v>参加元行力行自行车小分队0.5学时；</v>
      </c>
      <c r="D100" t="str">
        <f>IF(自行车!D100&gt;0,"参加元行力行自行车小分队"&amp;自行车!D100&amp;"学时；","")</f>
        <v>参加元行力行自行车小分队0.5学时；</v>
      </c>
      <c r="E100" t="str">
        <f>IF(未名湖!D100&gt;0,"参加元行力行未名湖志愿服务"&amp;未名湖!D100&amp;"学时；","")</f>
        <v/>
      </c>
      <c r="F100" t="str">
        <f>IF(大钊阅览室!D100&gt;0,"参加大钊阅览室志愿服务"&amp;大钊阅览室!D100&amp;"学时；","")</f>
        <v/>
      </c>
      <c r="G100" t="str">
        <f>IF(动物园!D100&gt;0,"参加北京动物园志愿服务"&amp;动物园!D100&amp;"学时；","")</f>
        <v/>
      </c>
      <c r="H100" t="str">
        <f>IF(传薪!D100&gt;0,"参加元行传薪系列志愿服务"&amp;传薪!D100&amp;"学时；","")</f>
        <v/>
      </c>
      <c r="I100" t="str">
        <f>IF(门厅!D100&gt;0,"参加35楼门厅管理志愿服务"&amp;门厅!D100&amp;"学时；","")</f>
        <v/>
      </c>
      <c r="J100" t="str">
        <f>IF(运动会!D100&gt;0,"参加春季运动会志愿服务"&amp;运动会!D100&amp;"学时；","")</f>
        <v/>
      </c>
      <c r="K100" t="str">
        <f>IF(书院课助教!D100&gt;0,"担任书院课助教"&amp;书院课助教!D100&amp;"学时；","")</f>
        <v/>
      </c>
      <c r="L100" t="str">
        <f>IF(迎新!C100&gt;0,"担任迎新志愿者"&amp;迎新!C100&amp;"学时；","")</f>
        <v/>
      </c>
      <c r="M100" t="str">
        <f>IF(初夏恣游!C100&gt;0,"担任初夏恣游志愿者"&amp;初夏恣游!C100&amp;"学时；","")</f>
        <v/>
      </c>
      <c r="N100" t="str">
        <f>IF(健身房!D100&gt;0,"担任健身房志愿者"&amp;健身房!D100&amp;"学时；","")</f>
        <v/>
      </c>
      <c r="O100" t="str">
        <f>IF(校园开放日!C100&gt;0,"担任校园开放日志愿者"&amp;校园开放日!C100&amp;"学时；","")</f>
        <v/>
      </c>
    </row>
    <row r="101" spans="1:15">
      <c r="A101" s="8" t="s">
        <v>110</v>
      </c>
      <c r="B101" s="8">
        <v>2300067722</v>
      </c>
      <c r="C101" t="str">
        <f t="shared" si="1"/>
        <v>参加元行力行自行车小分队3.5学时；参加元行力行未名湖志愿服务1.5学时；参加35楼门厅管理志愿服务2学时；参加春季运动会志愿服务4学时；担任健身房志愿者8学时；</v>
      </c>
      <c r="D101" t="str">
        <f>IF(自行车!D101&gt;0,"参加元行力行自行车小分队"&amp;自行车!D101&amp;"学时；","")</f>
        <v>参加元行力行自行车小分队3.5学时；</v>
      </c>
      <c r="E101" t="str">
        <f>IF(未名湖!D101&gt;0,"参加元行力行未名湖志愿服务"&amp;未名湖!D101&amp;"学时；","")</f>
        <v>参加元行力行未名湖志愿服务1.5学时；</v>
      </c>
      <c r="F101" t="str">
        <f>IF(大钊阅览室!D101&gt;0,"参加大钊阅览室志愿服务"&amp;大钊阅览室!D101&amp;"学时；","")</f>
        <v/>
      </c>
      <c r="G101" t="str">
        <f>IF(动物园!D101&gt;0,"参加北京动物园志愿服务"&amp;动物园!D101&amp;"学时；","")</f>
        <v/>
      </c>
      <c r="H101" t="str">
        <f>IF(传薪!D101&gt;0,"参加元行传薪系列志愿服务"&amp;传薪!D101&amp;"学时；","")</f>
        <v/>
      </c>
      <c r="I101" t="str">
        <f>IF(门厅!D101&gt;0,"参加35楼门厅管理志愿服务"&amp;门厅!D101&amp;"学时；","")</f>
        <v>参加35楼门厅管理志愿服务2学时；</v>
      </c>
      <c r="J101" t="str">
        <f>IF(运动会!D101&gt;0,"参加春季运动会志愿服务"&amp;运动会!D101&amp;"学时；","")</f>
        <v>参加春季运动会志愿服务4学时；</v>
      </c>
      <c r="K101" t="str">
        <f>IF(书院课助教!D101&gt;0,"担任书院课助教"&amp;书院课助教!D101&amp;"学时；","")</f>
        <v/>
      </c>
      <c r="L101" t="str">
        <f>IF(迎新!C101&gt;0,"担任迎新志愿者"&amp;迎新!C101&amp;"学时；","")</f>
        <v/>
      </c>
      <c r="M101" t="str">
        <f>IF(初夏恣游!C101&gt;0,"担任初夏恣游志愿者"&amp;初夏恣游!C101&amp;"学时；","")</f>
        <v/>
      </c>
      <c r="N101" t="str">
        <f>IF(健身房!D101&gt;0,"担任健身房志愿者"&amp;健身房!D101&amp;"学时；","")</f>
        <v>担任健身房志愿者8学时；</v>
      </c>
      <c r="O101" t="str">
        <f>IF(校园开放日!C101&gt;0,"担任校园开放日志愿者"&amp;校园开放日!C101&amp;"学时；","")</f>
        <v/>
      </c>
    </row>
    <row r="102" spans="1:15">
      <c r="A102" s="8" t="s">
        <v>111</v>
      </c>
      <c r="B102" s="8">
        <v>2300067716</v>
      </c>
      <c r="C102" t="str">
        <f t="shared" si="1"/>
        <v>参加元行力行自行车小分队4.5学时；参加35楼门厅管理志愿服务5学时；担任初夏恣游志愿者2学时；</v>
      </c>
      <c r="D102" t="str">
        <f>IF(自行车!D102&gt;0,"参加元行力行自行车小分队"&amp;自行车!D102&amp;"学时；","")</f>
        <v>参加元行力行自行车小分队4.5学时；</v>
      </c>
      <c r="E102" t="str">
        <f>IF(未名湖!D102&gt;0,"参加元行力行未名湖志愿服务"&amp;未名湖!D102&amp;"学时；","")</f>
        <v/>
      </c>
      <c r="F102" t="str">
        <f>IF(大钊阅览室!D102&gt;0,"参加大钊阅览室志愿服务"&amp;大钊阅览室!D102&amp;"学时；","")</f>
        <v/>
      </c>
      <c r="G102" t="str">
        <f>IF(动物园!D102&gt;0,"参加北京动物园志愿服务"&amp;动物园!D102&amp;"学时；","")</f>
        <v/>
      </c>
      <c r="H102" t="str">
        <f>IF(传薪!D102&gt;0,"参加元行传薪系列志愿服务"&amp;传薪!D102&amp;"学时；","")</f>
        <v/>
      </c>
      <c r="I102" t="str">
        <f>IF(门厅!D102&gt;0,"参加35楼门厅管理志愿服务"&amp;门厅!D102&amp;"学时；","")</f>
        <v>参加35楼门厅管理志愿服务5学时；</v>
      </c>
      <c r="J102" t="str">
        <f>IF(运动会!D102&gt;0,"参加春季运动会志愿服务"&amp;运动会!D102&amp;"学时；","")</f>
        <v/>
      </c>
      <c r="K102" t="str">
        <f>IF(书院课助教!D102&gt;0,"担任书院课助教"&amp;书院课助教!D102&amp;"学时；","")</f>
        <v/>
      </c>
      <c r="L102" t="str">
        <f>IF(迎新!C102&gt;0,"担任迎新志愿者"&amp;迎新!C102&amp;"学时；","")</f>
        <v/>
      </c>
      <c r="M102" t="str">
        <f>IF(初夏恣游!C102&gt;0,"担任初夏恣游志愿者"&amp;初夏恣游!C102&amp;"学时；","")</f>
        <v>担任初夏恣游志愿者2学时；</v>
      </c>
      <c r="N102" t="str">
        <f>IF(健身房!D102&gt;0,"担任健身房志愿者"&amp;健身房!D102&amp;"学时；","")</f>
        <v/>
      </c>
      <c r="O102" t="str">
        <f>IF(校园开放日!C102&gt;0,"担任校园开放日志愿者"&amp;校园开放日!C102&amp;"学时；","")</f>
        <v/>
      </c>
    </row>
    <row r="103" spans="1:15">
      <c r="A103" s="8" t="s">
        <v>112</v>
      </c>
      <c r="B103" s="8">
        <v>2300067721</v>
      </c>
      <c r="C103" t="str">
        <f t="shared" si="1"/>
        <v>参加元行力行自行车小分队5.5学时；担任健身房志愿者3学时；</v>
      </c>
      <c r="D103" t="str">
        <f>IF(自行车!D103&gt;0,"参加元行力行自行车小分队"&amp;自行车!D103&amp;"学时；","")</f>
        <v>参加元行力行自行车小分队5.5学时；</v>
      </c>
      <c r="E103" t="str">
        <f>IF(未名湖!D103&gt;0,"参加元行力行未名湖志愿服务"&amp;未名湖!D103&amp;"学时；","")</f>
        <v/>
      </c>
      <c r="F103" t="str">
        <f>IF(大钊阅览室!D103&gt;0,"参加大钊阅览室志愿服务"&amp;大钊阅览室!D103&amp;"学时；","")</f>
        <v/>
      </c>
      <c r="G103" t="str">
        <f>IF(动物园!D103&gt;0,"参加北京动物园志愿服务"&amp;动物园!D103&amp;"学时；","")</f>
        <v/>
      </c>
      <c r="H103" t="str">
        <f>IF(传薪!D103&gt;0,"参加元行传薪系列志愿服务"&amp;传薪!D103&amp;"学时；","")</f>
        <v/>
      </c>
      <c r="I103" t="str">
        <f>IF(门厅!D103&gt;0,"参加35楼门厅管理志愿服务"&amp;门厅!D103&amp;"学时；","")</f>
        <v/>
      </c>
      <c r="J103" t="str">
        <f>IF(运动会!D103&gt;0,"参加春季运动会志愿服务"&amp;运动会!D103&amp;"学时；","")</f>
        <v/>
      </c>
      <c r="K103" t="str">
        <f>IF(书院课助教!D103&gt;0,"担任书院课助教"&amp;书院课助教!D103&amp;"学时；","")</f>
        <v/>
      </c>
      <c r="L103" t="str">
        <f>IF(迎新!C103&gt;0,"担任迎新志愿者"&amp;迎新!C103&amp;"学时；","")</f>
        <v/>
      </c>
      <c r="M103" t="str">
        <f>IF(初夏恣游!C103&gt;0,"担任初夏恣游志愿者"&amp;初夏恣游!C103&amp;"学时；","")</f>
        <v/>
      </c>
      <c r="N103" t="str">
        <f>IF(健身房!D103&gt;0,"担任健身房志愿者"&amp;健身房!D103&amp;"学时；","")</f>
        <v>担任健身房志愿者3学时；</v>
      </c>
      <c r="O103" t="str">
        <f>IF(校园开放日!C103&gt;0,"担任校园开放日志愿者"&amp;校园开放日!C103&amp;"学时；","")</f>
        <v/>
      </c>
    </row>
    <row r="104" spans="1:15">
      <c r="A104" s="8" t="s">
        <v>113</v>
      </c>
      <c r="B104" s="8">
        <v>2300067724</v>
      </c>
      <c r="C104" t="str">
        <f t="shared" si="1"/>
        <v>参加元行力行自行车小分队1学时；参加35楼门厅管理志愿服务1学时；担任健身房志愿者1学时；</v>
      </c>
      <c r="D104" t="str">
        <f>IF(自行车!D104&gt;0,"参加元行力行自行车小分队"&amp;自行车!D104&amp;"学时；","")</f>
        <v>参加元行力行自行车小分队1学时；</v>
      </c>
      <c r="E104" t="str">
        <f>IF(未名湖!D104&gt;0,"参加元行力行未名湖志愿服务"&amp;未名湖!D104&amp;"学时；","")</f>
        <v/>
      </c>
      <c r="F104" t="str">
        <f>IF(大钊阅览室!D104&gt;0,"参加大钊阅览室志愿服务"&amp;大钊阅览室!D104&amp;"学时；","")</f>
        <v/>
      </c>
      <c r="G104" t="str">
        <f>IF(动物园!D104&gt;0,"参加北京动物园志愿服务"&amp;动物园!D104&amp;"学时；","")</f>
        <v/>
      </c>
      <c r="H104" t="str">
        <f>IF(传薪!D104&gt;0,"参加元行传薪系列志愿服务"&amp;传薪!D104&amp;"学时；","")</f>
        <v/>
      </c>
      <c r="I104" t="str">
        <f>IF(门厅!D104&gt;0,"参加35楼门厅管理志愿服务"&amp;门厅!D104&amp;"学时；","")</f>
        <v>参加35楼门厅管理志愿服务1学时；</v>
      </c>
      <c r="J104" t="str">
        <f>IF(运动会!D104&gt;0,"参加春季运动会志愿服务"&amp;运动会!D104&amp;"学时；","")</f>
        <v/>
      </c>
      <c r="K104" t="str">
        <f>IF(书院课助教!D104&gt;0,"担任书院课助教"&amp;书院课助教!D104&amp;"学时；","")</f>
        <v/>
      </c>
      <c r="L104" t="str">
        <f>IF(迎新!C104&gt;0,"担任迎新志愿者"&amp;迎新!C104&amp;"学时；","")</f>
        <v/>
      </c>
      <c r="M104" t="str">
        <f>IF(初夏恣游!C104&gt;0,"担任初夏恣游志愿者"&amp;初夏恣游!C104&amp;"学时；","")</f>
        <v/>
      </c>
      <c r="N104" t="str">
        <f>IF(健身房!D104&gt;0,"担任健身房志愿者"&amp;健身房!D104&amp;"学时；","")</f>
        <v>担任健身房志愿者1学时；</v>
      </c>
      <c r="O104" t="str">
        <f>IF(校园开放日!C104&gt;0,"担任校园开放日志愿者"&amp;校园开放日!C104&amp;"学时；","")</f>
        <v/>
      </c>
    </row>
    <row r="105" spans="1:15">
      <c r="A105" s="8" t="s">
        <v>114</v>
      </c>
      <c r="B105" s="8">
        <v>2300067715</v>
      </c>
      <c r="C105" t="str">
        <f t="shared" si="1"/>
        <v>参加元行力行自行车小分队5学时；担任健身房志愿者6学时；</v>
      </c>
      <c r="D105" t="str">
        <f>IF(自行车!D105&gt;0,"参加元行力行自行车小分队"&amp;自行车!D105&amp;"学时；","")</f>
        <v>参加元行力行自行车小分队5学时；</v>
      </c>
      <c r="E105" t="str">
        <f>IF(未名湖!D105&gt;0,"参加元行力行未名湖志愿服务"&amp;未名湖!D105&amp;"学时；","")</f>
        <v/>
      </c>
      <c r="F105" t="str">
        <f>IF(大钊阅览室!D105&gt;0,"参加大钊阅览室志愿服务"&amp;大钊阅览室!D105&amp;"学时；","")</f>
        <v/>
      </c>
      <c r="G105" t="str">
        <f>IF(动物园!D105&gt;0,"参加北京动物园志愿服务"&amp;动物园!D105&amp;"学时；","")</f>
        <v/>
      </c>
      <c r="H105" t="str">
        <f>IF(传薪!D105&gt;0,"参加元行传薪系列志愿服务"&amp;传薪!D105&amp;"学时；","")</f>
        <v/>
      </c>
      <c r="I105" t="str">
        <f>IF(门厅!D105&gt;0,"参加35楼门厅管理志愿服务"&amp;门厅!D105&amp;"学时；","")</f>
        <v/>
      </c>
      <c r="J105" t="str">
        <f>IF(运动会!D105&gt;0,"参加春季运动会志愿服务"&amp;运动会!D105&amp;"学时；","")</f>
        <v/>
      </c>
      <c r="K105" t="str">
        <f>IF(书院课助教!D105&gt;0,"担任书院课助教"&amp;书院课助教!D105&amp;"学时；","")</f>
        <v/>
      </c>
      <c r="L105" t="str">
        <f>IF(迎新!C105&gt;0,"担任迎新志愿者"&amp;迎新!C105&amp;"学时；","")</f>
        <v/>
      </c>
      <c r="M105" t="str">
        <f>IF(初夏恣游!C105&gt;0,"担任初夏恣游志愿者"&amp;初夏恣游!C105&amp;"学时；","")</f>
        <v/>
      </c>
      <c r="N105" t="str">
        <f>IF(健身房!D105&gt;0,"担任健身房志愿者"&amp;健身房!D105&amp;"学时；","")</f>
        <v>担任健身房志愿者6学时；</v>
      </c>
      <c r="O105" t="str">
        <f>IF(校园开放日!C105&gt;0,"担任校园开放日志愿者"&amp;校园开放日!C105&amp;"学时；","")</f>
        <v/>
      </c>
    </row>
    <row r="106" spans="1:15">
      <c r="A106" s="8" t="s">
        <v>115</v>
      </c>
      <c r="B106" s="8">
        <v>2300067723</v>
      </c>
      <c r="C106" t="str">
        <f t="shared" si="1"/>
        <v>参加元行力行自行车小分队2学时；参加春季运动会志愿服务2学时；担任健身房志愿者9学时；</v>
      </c>
      <c r="D106" t="str">
        <f>IF(自行车!D106&gt;0,"参加元行力行自行车小分队"&amp;自行车!D106&amp;"学时；","")</f>
        <v>参加元行力行自行车小分队2学时；</v>
      </c>
      <c r="E106" t="str">
        <f>IF(未名湖!D106&gt;0,"参加元行力行未名湖志愿服务"&amp;未名湖!D106&amp;"学时；","")</f>
        <v/>
      </c>
      <c r="F106" t="str">
        <f>IF(大钊阅览室!D106&gt;0,"参加大钊阅览室志愿服务"&amp;大钊阅览室!D106&amp;"学时；","")</f>
        <v/>
      </c>
      <c r="G106" t="str">
        <f>IF(动物园!D106&gt;0,"参加北京动物园志愿服务"&amp;动物园!D106&amp;"学时；","")</f>
        <v/>
      </c>
      <c r="H106" t="str">
        <f>IF(传薪!D106&gt;0,"参加元行传薪系列志愿服务"&amp;传薪!D106&amp;"学时；","")</f>
        <v/>
      </c>
      <c r="I106" t="str">
        <f>IF(门厅!D106&gt;0,"参加35楼门厅管理志愿服务"&amp;门厅!D106&amp;"学时；","")</f>
        <v/>
      </c>
      <c r="J106" t="str">
        <f>IF(运动会!D106&gt;0,"参加春季运动会志愿服务"&amp;运动会!D106&amp;"学时；","")</f>
        <v>参加春季运动会志愿服务2学时；</v>
      </c>
      <c r="K106" t="str">
        <f>IF(书院课助教!D106&gt;0,"担任书院课助教"&amp;书院课助教!D106&amp;"学时；","")</f>
        <v/>
      </c>
      <c r="L106" t="str">
        <f>IF(迎新!C106&gt;0,"担任迎新志愿者"&amp;迎新!C106&amp;"学时；","")</f>
        <v/>
      </c>
      <c r="M106" t="str">
        <f>IF(初夏恣游!C106&gt;0,"担任初夏恣游志愿者"&amp;初夏恣游!C106&amp;"学时；","")</f>
        <v/>
      </c>
      <c r="N106" t="str">
        <f>IF(健身房!D106&gt;0,"担任健身房志愿者"&amp;健身房!D106&amp;"学时；","")</f>
        <v>担任健身房志愿者9学时；</v>
      </c>
      <c r="O106" t="str">
        <f>IF(校园开放日!C106&gt;0,"担任校园开放日志愿者"&amp;校园开放日!C106&amp;"学时；","")</f>
        <v/>
      </c>
    </row>
    <row r="107" spans="1:15">
      <c r="A107" s="8" t="s">
        <v>116</v>
      </c>
      <c r="B107" s="8">
        <v>2300067713</v>
      </c>
      <c r="C107" t="str">
        <f t="shared" si="1"/>
        <v>参加元行力行自行车小分队2.5学时；参加35楼门厅管理志愿服务4.5学时；参加春季运动会志愿服务2学时；担任初夏恣游志愿者2学时；担任健身房志愿者2学时；</v>
      </c>
      <c r="D107" t="str">
        <f>IF(自行车!D107&gt;0,"参加元行力行自行车小分队"&amp;自行车!D107&amp;"学时；","")</f>
        <v>参加元行力行自行车小分队2.5学时；</v>
      </c>
      <c r="E107" t="str">
        <f>IF(未名湖!D107&gt;0,"参加元行力行未名湖志愿服务"&amp;未名湖!D107&amp;"学时；","")</f>
        <v/>
      </c>
      <c r="F107" t="str">
        <f>IF(大钊阅览室!D107&gt;0,"参加大钊阅览室志愿服务"&amp;大钊阅览室!D107&amp;"学时；","")</f>
        <v/>
      </c>
      <c r="G107" t="str">
        <f>IF(动物园!D107&gt;0,"参加北京动物园志愿服务"&amp;动物园!D107&amp;"学时；","")</f>
        <v/>
      </c>
      <c r="H107" t="str">
        <f>IF(传薪!D107&gt;0,"参加元行传薪系列志愿服务"&amp;传薪!D107&amp;"学时；","")</f>
        <v/>
      </c>
      <c r="I107" t="str">
        <f>IF(门厅!D107&gt;0,"参加35楼门厅管理志愿服务"&amp;门厅!D107&amp;"学时；","")</f>
        <v>参加35楼门厅管理志愿服务4.5学时；</v>
      </c>
      <c r="J107" t="str">
        <f>IF(运动会!D107&gt;0,"参加春季运动会志愿服务"&amp;运动会!D107&amp;"学时；","")</f>
        <v>参加春季运动会志愿服务2学时；</v>
      </c>
      <c r="K107" t="str">
        <f>IF(书院课助教!D107&gt;0,"担任书院课助教"&amp;书院课助教!D107&amp;"学时；","")</f>
        <v/>
      </c>
      <c r="L107" t="str">
        <f>IF(迎新!C107&gt;0,"担任迎新志愿者"&amp;迎新!C107&amp;"学时；","")</f>
        <v/>
      </c>
      <c r="M107" t="str">
        <f>IF(初夏恣游!C107&gt;0,"担任初夏恣游志愿者"&amp;初夏恣游!C107&amp;"学时；","")</f>
        <v>担任初夏恣游志愿者2学时；</v>
      </c>
      <c r="N107" t="str">
        <f>IF(健身房!D107&gt;0,"担任健身房志愿者"&amp;健身房!D107&amp;"学时；","")</f>
        <v>担任健身房志愿者2学时；</v>
      </c>
      <c r="O107" t="str">
        <f>IF(校园开放日!C107&gt;0,"担任校园开放日志愿者"&amp;校园开放日!C107&amp;"学时；","")</f>
        <v/>
      </c>
    </row>
    <row r="108" spans="1:15">
      <c r="A108" s="8" t="s">
        <v>117</v>
      </c>
      <c r="B108" s="8">
        <v>2300067717</v>
      </c>
      <c r="C108" t="str">
        <f t="shared" si="1"/>
        <v>参加元行力行自行车小分队2.5学时；参加元行力行未名湖志愿服务1.5学时；参加35楼门厅管理志愿服务1.5学时；参加春季运动会志愿服务4学时；担任健身房志愿者6学时；</v>
      </c>
      <c r="D108" t="str">
        <f>IF(自行车!D108&gt;0,"参加元行力行自行车小分队"&amp;自行车!D108&amp;"学时；","")</f>
        <v>参加元行力行自行车小分队2.5学时；</v>
      </c>
      <c r="E108" t="str">
        <f>IF(未名湖!D108&gt;0,"参加元行力行未名湖志愿服务"&amp;未名湖!D108&amp;"学时；","")</f>
        <v>参加元行力行未名湖志愿服务1.5学时；</v>
      </c>
      <c r="F108" t="str">
        <f>IF(大钊阅览室!D108&gt;0,"参加大钊阅览室志愿服务"&amp;大钊阅览室!D108&amp;"学时；","")</f>
        <v/>
      </c>
      <c r="G108" t="str">
        <f>IF(动物园!D108&gt;0,"参加北京动物园志愿服务"&amp;动物园!D108&amp;"学时；","")</f>
        <v/>
      </c>
      <c r="H108" t="str">
        <f>IF(传薪!D108&gt;0,"参加元行传薪系列志愿服务"&amp;传薪!D108&amp;"学时；","")</f>
        <v/>
      </c>
      <c r="I108" t="str">
        <f>IF(门厅!D108&gt;0,"参加35楼门厅管理志愿服务"&amp;门厅!D108&amp;"学时；","")</f>
        <v>参加35楼门厅管理志愿服务1.5学时；</v>
      </c>
      <c r="J108" t="str">
        <f>IF(运动会!D108&gt;0,"参加春季运动会志愿服务"&amp;运动会!D108&amp;"学时；","")</f>
        <v>参加春季运动会志愿服务4学时；</v>
      </c>
      <c r="K108" t="str">
        <f>IF(书院课助教!D108&gt;0,"担任书院课助教"&amp;书院课助教!D108&amp;"学时；","")</f>
        <v/>
      </c>
      <c r="L108" t="str">
        <f>IF(迎新!C108&gt;0,"担任迎新志愿者"&amp;迎新!C108&amp;"学时；","")</f>
        <v/>
      </c>
      <c r="M108" t="str">
        <f>IF(初夏恣游!C108&gt;0,"担任初夏恣游志愿者"&amp;初夏恣游!C108&amp;"学时；","")</f>
        <v/>
      </c>
      <c r="N108" t="str">
        <f>IF(健身房!D108&gt;0,"担任健身房志愿者"&amp;健身房!D108&amp;"学时；","")</f>
        <v>担任健身房志愿者6学时；</v>
      </c>
      <c r="O108" t="str">
        <f>IF(校园开放日!C108&gt;0,"担任校园开放日志愿者"&amp;校园开放日!C108&amp;"学时；","")</f>
        <v/>
      </c>
    </row>
    <row r="109" spans="1:15">
      <c r="A109" s="8" t="s">
        <v>118</v>
      </c>
      <c r="B109" s="8">
        <v>2300067712</v>
      </c>
      <c r="C109" t="str">
        <f t="shared" si="1"/>
        <v>参加元行力行自行车小分队0.5学时；参加35楼门厅管理志愿服务1.5学时；参加春季运动会志愿服务4学时；</v>
      </c>
      <c r="D109" t="str">
        <f>IF(自行车!D109&gt;0,"参加元行力行自行车小分队"&amp;自行车!D109&amp;"学时；","")</f>
        <v>参加元行力行自行车小分队0.5学时；</v>
      </c>
      <c r="E109" t="str">
        <f>IF(未名湖!D109&gt;0,"参加元行力行未名湖志愿服务"&amp;未名湖!D109&amp;"学时；","")</f>
        <v/>
      </c>
      <c r="F109" t="str">
        <f>IF(大钊阅览室!D109&gt;0,"参加大钊阅览室志愿服务"&amp;大钊阅览室!D109&amp;"学时；","")</f>
        <v/>
      </c>
      <c r="G109" t="str">
        <f>IF(动物园!D109&gt;0,"参加北京动物园志愿服务"&amp;动物园!D109&amp;"学时；","")</f>
        <v/>
      </c>
      <c r="H109" t="str">
        <f>IF(传薪!D109&gt;0,"参加元行传薪系列志愿服务"&amp;传薪!D109&amp;"学时；","")</f>
        <v/>
      </c>
      <c r="I109" t="str">
        <f>IF(门厅!D109&gt;0,"参加35楼门厅管理志愿服务"&amp;门厅!D109&amp;"学时；","")</f>
        <v>参加35楼门厅管理志愿服务1.5学时；</v>
      </c>
      <c r="J109" t="str">
        <f>IF(运动会!D109&gt;0,"参加春季运动会志愿服务"&amp;运动会!D109&amp;"学时；","")</f>
        <v>参加春季运动会志愿服务4学时；</v>
      </c>
      <c r="K109" t="str">
        <f>IF(书院课助教!D109&gt;0,"担任书院课助教"&amp;书院课助教!D109&amp;"学时；","")</f>
        <v/>
      </c>
      <c r="L109" t="str">
        <f>IF(迎新!C109&gt;0,"担任迎新志愿者"&amp;迎新!C109&amp;"学时；","")</f>
        <v/>
      </c>
      <c r="M109" t="str">
        <f>IF(初夏恣游!C109&gt;0,"担任初夏恣游志愿者"&amp;初夏恣游!C109&amp;"学时；","")</f>
        <v/>
      </c>
      <c r="N109" t="str">
        <f>IF(健身房!D109&gt;0,"担任健身房志愿者"&amp;健身房!D109&amp;"学时；","")</f>
        <v/>
      </c>
      <c r="O109" t="str">
        <f>IF(校园开放日!C109&gt;0,"担任校园开放日志愿者"&amp;校园开放日!C109&amp;"学时；","")</f>
        <v/>
      </c>
    </row>
    <row r="110" spans="1:15">
      <c r="A110" s="8" t="s">
        <v>119</v>
      </c>
      <c r="B110" s="8">
        <v>2300067702</v>
      </c>
      <c r="C110" t="str">
        <f t="shared" si="1"/>
        <v>参加元行力行自行车小分队1学时；参加35楼门厅管理志愿服务1学时；参加春季运动会志愿服务2学时；担任初夏恣游志愿者2学时；担任健身房志愿者1学时；</v>
      </c>
      <c r="D110" t="str">
        <f>IF(自行车!D110&gt;0,"参加元行力行自行车小分队"&amp;自行车!D110&amp;"学时；","")</f>
        <v>参加元行力行自行车小分队1学时；</v>
      </c>
      <c r="E110" t="str">
        <f>IF(未名湖!D110&gt;0,"参加元行力行未名湖志愿服务"&amp;未名湖!D110&amp;"学时；","")</f>
        <v/>
      </c>
      <c r="F110" t="str">
        <f>IF(大钊阅览室!D110&gt;0,"参加大钊阅览室志愿服务"&amp;大钊阅览室!D110&amp;"学时；","")</f>
        <v/>
      </c>
      <c r="G110" t="str">
        <f>IF(动物园!D110&gt;0,"参加北京动物园志愿服务"&amp;动物园!D110&amp;"学时；","")</f>
        <v/>
      </c>
      <c r="H110" t="str">
        <f>IF(传薪!D110&gt;0,"参加元行传薪系列志愿服务"&amp;传薪!D110&amp;"学时；","")</f>
        <v/>
      </c>
      <c r="I110" t="str">
        <f>IF(门厅!D110&gt;0,"参加35楼门厅管理志愿服务"&amp;门厅!D110&amp;"学时；","")</f>
        <v>参加35楼门厅管理志愿服务1学时；</v>
      </c>
      <c r="J110" t="str">
        <f>IF(运动会!D110&gt;0,"参加春季运动会志愿服务"&amp;运动会!D110&amp;"学时；","")</f>
        <v>参加春季运动会志愿服务2学时；</v>
      </c>
      <c r="K110" t="str">
        <f>IF(书院课助教!D110&gt;0,"担任书院课助教"&amp;书院课助教!D110&amp;"学时；","")</f>
        <v/>
      </c>
      <c r="L110" t="str">
        <f>IF(迎新!C110&gt;0,"担任迎新志愿者"&amp;迎新!C110&amp;"学时；","")</f>
        <v/>
      </c>
      <c r="M110" t="str">
        <f>IF(初夏恣游!C110&gt;0,"担任初夏恣游志愿者"&amp;初夏恣游!C110&amp;"学时；","")</f>
        <v>担任初夏恣游志愿者2学时；</v>
      </c>
      <c r="N110" t="str">
        <f>IF(健身房!D110&gt;0,"担任健身房志愿者"&amp;健身房!D110&amp;"学时；","")</f>
        <v>担任健身房志愿者1学时；</v>
      </c>
      <c r="O110" t="str">
        <f>IF(校园开放日!C110&gt;0,"担任校园开放日志愿者"&amp;校园开放日!C110&amp;"学时；","")</f>
        <v/>
      </c>
    </row>
    <row r="111" spans="1:15">
      <c r="A111" s="8" t="s">
        <v>120</v>
      </c>
      <c r="B111" s="8">
        <v>2300067709</v>
      </c>
      <c r="C111" t="str">
        <f t="shared" si="1"/>
        <v>参加春季运动会志愿服务2学时；担任健身房志愿者2学时；</v>
      </c>
      <c r="D111" t="str">
        <f>IF(自行车!D111&gt;0,"参加元行力行自行车小分队"&amp;自行车!D111&amp;"学时；","")</f>
        <v/>
      </c>
      <c r="E111" t="str">
        <f>IF(未名湖!D111&gt;0,"参加元行力行未名湖志愿服务"&amp;未名湖!D111&amp;"学时；","")</f>
        <v/>
      </c>
      <c r="F111" t="str">
        <f>IF(大钊阅览室!D111&gt;0,"参加大钊阅览室志愿服务"&amp;大钊阅览室!D111&amp;"学时；","")</f>
        <v/>
      </c>
      <c r="G111" t="str">
        <f>IF(动物园!D111&gt;0,"参加北京动物园志愿服务"&amp;动物园!D111&amp;"学时；","")</f>
        <v/>
      </c>
      <c r="H111" t="str">
        <f>IF(传薪!D111&gt;0,"参加元行传薪系列志愿服务"&amp;传薪!D111&amp;"学时；","")</f>
        <v/>
      </c>
      <c r="I111" t="str">
        <f>IF(门厅!D111&gt;0,"参加35楼门厅管理志愿服务"&amp;门厅!D111&amp;"学时；","")</f>
        <v/>
      </c>
      <c r="J111" t="str">
        <f>IF(运动会!D111&gt;0,"参加春季运动会志愿服务"&amp;运动会!D111&amp;"学时；","")</f>
        <v>参加春季运动会志愿服务2学时；</v>
      </c>
      <c r="K111" t="str">
        <f>IF(书院课助教!D111&gt;0,"担任书院课助教"&amp;书院课助教!D111&amp;"学时；","")</f>
        <v/>
      </c>
      <c r="L111" t="str">
        <f>IF(迎新!C111&gt;0,"担任迎新志愿者"&amp;迎新!C111&amp;"学时；","")</f>
        <v/>
      </c>
      <c r="M111" t="str">
        <f>IF(初夏恣游!C111&gt;0,"担任初夏恣游志愿者"&amp;初夏恣游!C111&amp;"学时；","")</f>
        <v/>
      </c>
      <c r="N111" t="str">
        <f>IF(健身房!D111&gt;0,"担任健身房志愿者"&amp;健身房!D111&amp;"学时；","")</f>
        <v>担任健身房志愿者2学时；</v>
      </c>
      <c r="O111" t="str">
        <f>IF(校园开放日!C111&gt;0,"担任校园开放日志愿者"&amp;校园开放日!C111&amp;"学时；","")</f>
        <v/>
      </c>
    </row>
    <row r="112" spans="1:15">
      <c r="A112" s="8" t="s">
        <v>121</v>
      </c>
      <c r="B112" s="8">
        <v>2300067726</v>
      </c>
      <c r="C112" t="str">
        <f t="shared" si="1"/>
        <v>参加35楼门厅管理志愿服务0.5学时；担任初夏恣游志愿者2学时；担任健身房志愿者2学时；</v>
      </c>
      <c r="D112" t="str">
        <f>IF(自行车!D112&gt;0,"参加元行力行自行车小分队"&amp;自行车!D112&amp;"学时；","")</f>
        <v/>
      </c>
      <c r="E112" t="str">
        <f>IF(未名湖!D112&gt;0,"参加元行力行未名湖志愿服务"&amp;未名湖!D112&amp;"学时；","")</f>
        <v/>
      </c>
      <c r="F112" t="str">
        <f>IF(大钊阅览室!D112&gt;0,"参加大钊阅览室志愿服务"&amp;大钊阅览室!D112&amp;"学时；","")</f>
        <v/>
      </c>
      <c r="G112" t="str">
        <f>IF(动物园!D112&gt;0,"参加北京动物园志愿服务"&amp;动物园!D112&amp;"学时；","")</f>
        <v/>
      </c>
      <c r="H112" t="str">
        <f>IF(传薪!D112&gt;0,"参加元行传薪系列志愿服务"&amp;传薪!D112&amp;"学时；","")</f>
        <v/>
      </c>
      <c r="I112" t="str">
        <f>IF(门厅!D112&gt;0,"参加35楼门厅管理志愿服务"&amp;门厅!D112&amp;"学时；","")</f>
        <v>参加35楼门厅管理志愿服务0.5学时；</v>
      </c>
      <c r="J112" t="str">
        <f>IF(运动会!D112&gt;0,"参加春季运动会志愿服务"&amp;运动会!D112&amp;"学时；","")</f>
        <v/>
      </c>
      <c r="K112" t="str">
        <f>IF(书院课助教!D112&gt;0,"担任书院课助教"&amp;书院课助教!D112&amp;"学时；","")</f>
        <v/>
      </c>
      <c r="L112" t="str">
        <f>IF(迎新!C112&gt;0,"担任迎新志愿者"&amp;迎新!C112&amp;"学时；","")</f>
        <v/>
      </c>
      <c r="M112" t="str">
        <f>IF(初夏恣游!C112&gt;0,"担任初夏恣游志愿者"&amp;初夏恣游!C112&amp;"学时；","")</f>
        <v>担任初夏恣游志愿者2学时；</v>
      </c>
      <c r="N112" t="str">
        <f>IF(健身房!D112&gt;0,"担任健身房志愿者"&amp;健身房!D112&amp;"学时；","")</f>
        <v>担任健身房志愿者2学时；</v>
      </c>
      <c r="O112" t="str">
        <f>IF(校园开放日!C112&gt;0,"担任校园开放日志愿者"&amp;校园开放日!C112&amp;"学时；","")</f>
        <v/>
      </c>
    </row>
    <row r="113" spans="1:15">
      <c r="A113" s="8" t="s">
        <v>122</v>
      </c>
      <c r="B113" s="8">
        <v>2300067704</v>
      </c>
      <c r="C113" t="str">
        <f t="shared" si="1"/>
        <v>参加元行力行自行车小分队3.5学时；参加春季运动会志愿服务4学时；担任健身房志愿者2学时；</v>
      </c>
      <c r="D113" t="str">
        <f>IF(自行车!D113&gt;0,"参加元行力行自行车小分队"&amp;自行车!D113&amp;"学时；","")</f>
        <v>参加元行力行自行车小分队3.5学时；</v>
      </c>
      <c r="E113" t="str">
        <f>IF(未名湖!D113&gt;0,"参加元行力行未名湖志愿服务"&amp;未名湖!D113&amp;"学时；","")</f>
        <v/>
      </c>
      <c r="F113" t="str">
        <f>IF(大钊阅览室!D113&gt;0,"参加大钊阅览室志愿服务"&amp;大钊阅览室!D113&amp;"学时；","")</f>
        <v/>
      </c>
      <c r="G113" t="str">
        <f>IF(动物园!D113&gt;0,"参加北京动物园志愿服务"&amp;动物园!D113&amp;"学时；","")</f>
        <v/>
      </c>
      <c r="H113" t="str">
        <f>IF(传薪!D113&gt;0,"参加元行传薪系列志愿服务"&amp;传薪!D113&amp;"学时；","")</f>
        <v/>
      </c>
      <c r="I113" t="str">
        <f>IF(门厅!D113&gt;0,"参加35楼门厅管理志愿服务"&amp;门厅!D113&amp;"学时；","")</f>
        <v/>
      </c>
      <c r="J113" t="str">
        <f>IF(运动会!D113&gt;0,"参加春季运动会志愿服务"&amp;运动会!D113&amp;"学时；","")</f>
        <v>参加春季运动会志愿服务4学时；</v>
      </c>
      <c r="K113" t="str">
        <f>IF(书院课助教!D113&gt;0,"担任书院课助教"&amp;书院课助教!D113&amp;"学时；","")</f>
        <v/>
      </c>
      <c r="L113" t="str">
        <f>IF(迎新!C113&gt;0,"担任迎新志愿者"&amp;迎新!C113&amp;"学时；","")</f>
        <v/>
      </c>
      <c r="M113" t="str">
        <f>IF(初夏恣游!C113&gt;0,"担任初夏恣游志愿者"&amp;初夏恣游!C113&amp;"学时；","")</f>
        <v/>
      </c>
      <c r="N113" t="str">
        <f>IF(健身房!D113&gt;0,"担任健身房志愿者"&amp;健身房!D113&amp;"学时；","")</f>
        <v>担任健身房志愿者2学时；</v>
      </c>
      <c r="O113" t="str">
        <f>IF(校园开放日!C113&gt;0,"担任校园开放日志愿者"&amp;校园开放日!C113&amp;"学时；","")</f>
        <v/>
      </c>
    </row>
    <row r="114" spans="1:15">
      <c r="A114" s="8" t="s">
        <v>123</v>
      </c>
      <c r="B114" s="8">
        <v>2300067718</v>
      </c>
      <c r="C114" t="str">
        <f t="shared" si="1"/>
        <v>参加元行力行自行车小分队3.5学时；参加元行力行未名湖志愿服务1.5学时；参加35楼门厅管理志愿服务0.5学时；参加春季运动会志愿服务4学时；担任健身房志愿者6学时；</v>
      </c>
      <c r="D114" t="str">
        <f>IF(自行车!D114&gt;0,"参加元行力行自行车小分队"&amp;自行车!D114&amp;"学时；","")</f>
        <v>参加元行力行自行车小分队3.5学时；</v>
      </c>
      <c r="E114" t="str">
        <f>IF(未名湖!D114&gt;0,"参加元行力行未名湖志愿服务"&amp;未名湖!D114&amp;"学时；","")</f>
        <v>参加元行力行未名湖志愿服务1.5学时；</v>
      </c>
      <c r="F114" t="str">
        <f>IF(大钊阅览室!D114&gt;0,"参加大钊阅览室志愿服务"&amp;大钊阅览室!D114&amp;"学时；","")</f>
        <v/>
      </c>
      <c r="G114" t="str">
        <f>IF(动物园!D114&gt;0,"参加北京动物园志愿服务"&amp;动物园!D114&amp;"学时；","")</f>
        <v/>
      </c>
      <c r="H114" t="str">
        <f>IF(传薪!D114&gt;0,"参加元行传薪系列志愿服务"&amp;传薪!D114&amp;"学时；","")</f>
        <v/>
      </c>
      <c r="I114" t="str">
        <f>IF(门厅!D114&gt;0,"参加35楼门厅管理志愿服务"&amp;门厅!D114&amp;"学时；","")</f>
        <v>参加35楼门厅管理志愿服务0.5学时；</v>
      </c>
      <c r="J114" t="str">
        <f>IF(运动会!D114&gt;0,"参加春季运动会志愿服务"&amp;运动会!D114&amp;"学时；","")</f>
        <v>参加春季运动会志愿服务4学时；</v>
      </c>
      <c r="K114" t="str">
        <f>IF(书院课助教!D114&gt;0,"担任书院课助教"&amp;书院课助教!D114&amp;"学时；","")</f>
        <v/>
      </c>
      <c r="L114" t="str">
        <f>IF(迎新!C114&gt;0,"担任迎新志愿者"&amp;迎新!C114&amp;"学时；","")</f>
        <v/>
      </c>
      <c r="M114" t="str">
        <f>IF(初夏恣游!C114&gt;0,"担任初夏恣游志愿者"&amp;初夏恣游!C114&amp;"学时；","")</f>
        <v/>
      </c>
      <c r="N114" t="str">
        <f>IF(健身房!D114&gt;0,"担任健身房志愿者"&amp;健身房!D114&amp;"学时；","")</f>
        <v>担任健身房志愿者6学时；</v>
      </c>
      <c r="O114" t="str">
        <f>IF(校园开放日!C114&gt;0,"担任校园开放日志愿者"&amp;校园开放日!C114&amp;"学时；","")</f>
        <v/>
      </c>
    </row>
    <row r="115" spans="1:15">
      <c r="A115" s="8" t="s">
        <v>124</v>
      </c>
      <c r="B115" s="8">
        <v>2300067725</v>
      </c>
      <c r="C115" t="str">
        <f t="shared" si="1"/>
        <v>参加元行力行自行车小分队5.5学时；参加元行力行未名湖志愿服务1.5学时；参加35楼门厅管理志愿服务3.5学时；参加春季运动会志愿服务2学时；担任健身房志愿者1学时；</v>
      </c>
      <c r="D115" t="str">
        <f>IF(自行车!D115&gt;0,"参加元行力行自行车小分队"&amp;自行车!D115&amp;"学时；","")</f>
        <v>参加元行力行自行车小分队5.5学时；</v>
      </c>
      <c r="E115" t="str">
        <f>IF(未名湖!D115&gt;0,"参加元行力行未名湖志愿服务"&amp;未名湖!D115&amp;"学时；","")</f>
        <v>参加元行力行未名湖志愿服务1.5学时；</v>
      </c>
      <c r="F115" t="str">
        <f>IF(大钊阅览室!D115&gt;0,"参加大钊阅览室志愿服务"&amp;大钊阅览室!D115&amp;"学时；","")</f>
        <v/>
      </c>
      <c r="G115" t="str">
        <f>IF(动物园!D115&gt;0,"参加北京动物园志愿服务"&amp;动物园!D115&amp;"学时；","")</f>
        <v/>
      </c>
      <c r="H115" t="str">
        <f>IF(传薪!D115&gt;0,"参加元行传薪系列志愿服务"&amp;传薪!D115&amp;"学时；","")</f>
        <v/>
      </c>
      <c r="I115" t="str">
        <f>IF(门厅!D115&gt;0,"参加35楼门厅管理志愿服务"&amp;门厅!D115&amp;"学时；","")</f>
        <v>参加35楼门厅管理志愿服务3.5学时；</v>
      </c>
      <c r="J115" t="str">
        <f>IF(运动会!D115&gt;0,"参加春季运动会志愿服务"&amp;运动会!D115&amp;"学时；","")</f>
        <v>参加春季运动会志愿服务2学时；</v>
      </c>
      <c r="K115" t="str">
        <f>IF(书院课助教!D115&gt;0,"担任书院课助教"&amp;书院课助教!D115&amp;"学时；","")</f>
        <v/>
      </c>
      <c r="L115" t="str">
        <f>IF(迎新!C115&gt;0,"担任迎新志愿者"&amp;迎新!C115&amp;"学时；","")</f>
        <v/>
      </c>
      <c r="M115" t="str">
        <f>IF(初夏恣游!C115&gt;0,"担任初夏恣游志愿者"&amp;初夏恣游!C115&amp;"学时；","")</f>
        <v/>
      </c>
      <c r="N115" t="str">
        <f>IF(健身房!D115&gt;0,"担任健身房志愿者"&amp;健身房!D115&amp;"学时；","")</f>
        <v>担任健身房志愿者1学时；</v>
      </c>
      <c r="O115" t="str">
        <f>IF(校园开放日!C115&gt;0,"担任校园开放日志愿者"&amp;校园开放日!C115&amp;"学时；","")</f>
        <v/>
      </c>
    </row>
    <row r="116" spans="1:15">
      <c r="A116" s="8" t="s">
        <v>125</v>
      </c>
      <c r="B116" s="8">
        <v>2300017412</v>
      </c>
      <c r="C116" t="str">
        <f t="shared" si="1"/>
        <v/>
      </c>
      <c r="D116" t="str">
        <f>IF(自行车!D116&gt;0,"参加元行力行自行车小分队"&amp;自行车!D116&amp;"学时；","")</f>
        <v/>
      </c>
      <c r="E116" t="str">
        <f>IF(未名湖!D116&gt;0,"参加元行力行未名湖志愿服务"&amp;未名湖!D116&amp;"学时；","")</f>
        <v/>
      </c>
      <c r="F116" t="str">
        <f>IF(大钊阅览室!D116&gt;0,"参加大钊阅览室志愿服务"&amp;大钊阅览室!D116&amp;"学时；","")</f>
        <v/>
      </c>
      <c r="G116" t="str">
        <f>IF(动物园!D116&gt;0,"参加北京动物园志愿服务"&amp;动物园!D116&amp;"学时；","")</f>
        <v/>
      </c>
      <c r="H116" t="str">
        <f>IF(传薪!D116&gt;0,"参加元行传薪系列志愿服务"&amp;传薪!D116&amp;"学时；","")</f>
        <v/>
      </c>
      <c r="I116" t="str">
        <f>IF(门厅!D116&gt;0,"参加35楼门厅管理志愿服务"&amp;门厅!D116&amp;"学时；","")</f>
        <v/>
      </c>
      <c r="J116" t="str">
        <f>IF(运动会!D116&gt;0,"参加春季运动会志愿服务"&amp;运动会!D116&amp;"学时；","")</f>
        <v/>
      </c>
      <c r="K116" t="str">
        <f>IF(书院课助教!D116&gt;0,"担任书院课助教"&amp;书院课助教!D116&amp;"学时；","")</f>
        <v/>
      </c>
      <c r="L116" t="str">
        <f>IF(迎新!C116&gt;0,"担任迎新志愿者"&amp;迎新!C116&amp;"学时；","")</f>
        <v/>
      </c>
      <c r="M116" t="str">
        <f>IF(初夏恣游!C116&gt;0,"担任初夏恣游志愿者"&amp;初夏恣游!C116&amp;"学时；","")</f>
        <v/>
      </c>
      <c r="N116" t="str">
        <f>IF(健身房!D116&gt;0,"担任健身房志愿者"&amp;健身房!D116&amp;"学时；","")</f>
        <v/>
      </c>
      <c r="O116" t="str">
        <f>IF(校园开放日!C116&gt;0,"担任校园开放日志愿者"&amp;校园开放日!C116&amp;"学时；","")</f>
        <v/>
      </c>
    </row>
    <row r="117" spans="1:15">
      <c r="A117" s="8" t="s">
        <v>126</v>
      </c>
      <c r="B117" s="8">
        <v>2300067728</v>
      </c>
      <c r="C117" t="str">
        <f t="shared" si="1"/>
        <v>参加元行力行自行车小分队2学时；</v>
      </c>
      <c r="D117" t="str">
        <f>IF(自行车!D117&gt;0,"参加元行力行自行车小分队"&amp;自行车!D117&amp;"学时；","")</f>
        <v>参加元行力行自行车小分队2学时；</v>
      </c>
      <c r="E117" t="str">
        <f>IF(未名湖!D117&gt;0,"参加元行力行未名湖志愿服务"&amp;未名湖!D117&amp;"学时；","")</f>
        <v/>
      </c>
      <c r="F117" t="str">
        <f>IF(大钊阅览室!D117&gt;0,"参加大钊阅览室志愿服务"&amp;大钊阅览室!D117&amp;"学时；","")</f>
        <v/>
      </c>
      <c r="G117" t="str">
        <f>IF(动物园!D117&gt;0,"参加北京动物园志愿服务"&amp;动物园!D117&amp;"学时；","")</f>
        <v/>
      </c>
      <c r="H117" t="str">
        <f>IF(传薪!D117&gt;0,"参加元行传薪系列志愿服务"&amp;传薪!D117&amp;"学时；","")</f>
        <v/>
      </c>
      <c r="I117" t="str">
        <f>IF(门厅!D117&gt;0,"参加35楼门厅管理志愿服务"&amp;门厅!D117&amp;"学时；","")</f>
        <v/>
      </c>
      <c r="J117" t="str">
        <f>IF(运动会!D117&gt;0,"参加春季运动会志愿服务"&amp;运动会!D117&amp;"学时；","")</f>
        <v/>
      </c>
      <c r="K117" t="str">
        <f>IF(书院课助教!D117&gt;0,"担任书院课助教"&amp;书院课助教!D117&amp;"学时；","")</f>
        <v/>
      </c>
      <c r="L117" t="str">
        <f>IF(迎新!C117&gt;0,"担任迎新志愿者"&amp;迎新!C117&amp;"学时；","")</f>
        <v/>
      </c>
      <c r="M117" t="str">
        <f>IF(初夏恣游!C117&gt;0,"担任初夏恣游志愿者"&amp;初夏恣游!C117&amp;"学时；","")</f>
        <v/>
      </c>
      <c r="N117" t="str">
        <f>IF(健身房!D117&gt;0,"担任健身房志愿者"&amp;健身房!D117&amp;"学时；","")</f>
        <v/>
      </c>
      <c r="O117" t="str">
        <f>IF(校园开放日!C117&gt;0,"担任校园开放日志愿者"&amp;校园开放日!C117&amp;"学时；","")</f>
        <v/>
      </c>
    </row>
    <row r="118" spans="1:15">
      <c r="A118" s="8" t="s">
        <v>127</v>
      </c>
      <c r="B118" s="8">
        <v>2300067711</v>
      </c>
      <c r="C118" t="str">
        <f t="shared" si="1"/>
        <v>参加元行力行自行车小分队1.5学时；参加35楼门厅管理志愿服务1.5学时；参加春季运动会志愿服务8学时；担任健身房志愿者1学时；</v>
      </c>
      <c r="D118" t="str">
        <f>IF(自行车!D118&gt;0,"参加元行力行自行车小分队"&amp;自行车!D118&amp;"学时；","")</f>
        <v>参加元行力行自行车小分队1.5学时；</v>
      </c>
      <c r="E118" t="str">
        <f>IF(未名湖!D118&gt;0,"参加元行力行未名湖志愿服务"&amp;未名湖!D118&amp;"学时；","")</f>
        <v/>
      </c>
      <c r="F118" t="str">
        <f>IF(大钊阅览室!D118&gt;0,"参加大钊阅览室志愿服务"&amp;大钊阅览室!D118&amp;"学时；","")</f>
        <v/>
      </c>
      <c r="G118" t="str">
        <f>IF(动物园!D118&gt;0,"参加北京动物园志愿服务"&amp;动物园!D118&amp;"学时；","")</f>
        <v/>
      </c>
      <c r="H118" t="str">
        <f>IF(传薪!D118&gt;0,"参加元行传薪系列志愿服务"&amp;传薪!D118&amp;"学时；","")</f>
        <v/>
      </c>
      <c r="I118" t="str">
        <f>IF(门厅!D118&gt;0,"参加35楼门厅管理志愿服务"&amp;门厅!D118&amp;"学时；","")</f>
        <v>参加35楼门厅管理志愿服务1.5学时；</v>
      </c>
      <c r="J118" t="str">
        <f>IF(运动会!D118&gt;0,"参加春季运动会志愿服务"&amp;运动会!D118&amp;"学时；","")</f>
        <v>参加春季运动会志愿服务8学时；</v>
      </c>
      <c r="K118" t="str">
        <f>IF(书院课助教!D118&gt;0,"担任书院课助教"&amp;书院课助教!D118&amp;"学时；","")</f>
        <v/>
      </c>
      <c r="L118" t="str">
        <f>IF(迎新!C118&gt;0,"担任迎新志愿者"&amp;迎新!C118&amp;"学时；","")</f>
        <v/>
      </c>
      <c r="M118" t="str">
        <f>IF(初夏恣游!C118&gt;0,"担任初夏恣游志愿者"&amp;初夏恣游!C118&amp;"学时；","")</f>
        <v/>
      </c>
      <c r="N118" t="str">
        <f>IF(健身房!D118&gt;0,"担任健身房志愿者"&amp;健身房!D118&amp;"学时；","")</f>
        <v>担任健身房志愿者1学时；</v>
      </c>
      <c r="O118" t="str">
        <f>IF(校园开放日!C118&gt;0,"担任校园开放日志愿者"&amp;校园开放日!C118&amp;"学时；","")</f>
        <v/>
      </c>
    </row>
    <row r="119" spans="1:15">
      <c r="A119" s="8" t="s">
        <v>128</v>
      </c>
      <c r="B119" s="8">
        <v>2300017843</v>
      </c>
      <c r="C119" t="str">
        <f t="shared" si="1"/>
        <v>参加元行力行自行车小分队6学时；参加大钊阅览室志愿服务14学时；参加35楼门厅管理志愿服务1学时；</v>
      </c>
      <c r="D119" t="str">
        <f>IF(自行车!D119&gt;0,"参加元行力行自行车小分队"&amp;自行车!D119&amp;"学时；","")</f>
        <v>参加元行力行自行车小分队6学时；</v>
      </c>
      <c r="E119" t="str">
        <f>IF(未名湖!D119&gt;0,"参加元行力行未名湖志愿服务"&amp;未名湖!D119&amp;"学时；","")</f>
        <v/>
      </c>
      <c r="F119" t="str">
        <f>IF(大钊阅览室!D119&gt;0,"参加大钊阅览室志愿服务"&amp;大钊阅览室!D119&amp;"学时；","")</f>
        <v>参加大钊阅览室志愿服务14学时；</v>
      </c>
      <c r="G119" t="str">
        <f>IF(动物园!D119&gt;0,"参加北京动物园志愿服务"&amp;动物园!D119&amp;"学时；","")</f>
        <v/>
      </c>
      <c r="H119" t="str">
        <f>IF(传薪!D119&gt;0,"参加元行传薪系列志愿服务"&amp;传薪!D119&amp;"学时；","")</f>
        <v/>
      </c>
      <c r="I119" t="str">
        <f>IF(门厅!D119&gt;0,"参加35楼门厅管理志愿服务"&amp;门厅!D119&amp;"学时；","")</f>
        <v>参加35楼门厅管理志愿服务1学时；</v>
      </c>
      <c r="J119" t="str">
        <f>IF(运动会!D119&gt;0,"参加春季运动会志愿服务"&amp;运动会!D119&amp;"学时；","")</f>
        <v/>
      </c>
      <c r="K119" t="str">
        <f>IF(书院课助教!D119&gt;0,"担任书院课助教"&amp;书院课助教!D119&amp;"学时；","")</f>
        <v/>
      </c>
      <c r="L119" t="str">
        <f>IF(迎新!C119&gt;0,"担任迎新志愿者"&amp;迎新!C119&amp;"学时；","")</f>
        <v/>
      </c>
      <c r="M119" t="str">
        <f>IF(初夏恣游!C119&gt;0,"担任初夏恣游志愿者"&amp;初夏恣游!C119&amp;"学时；","")</f>
        <v/>
      </c>
      <c r="N119" t="str">
        <f>IF(健身房!D119&gt;0,"担任健身房志愿者"&amp;健身房!D119&amp;"学时；","")</f>
        <v/>
      </c>
      <c r="O119" t="str">
        <f>IF(校园开放日!C119&gt;0,"担任校园开放日志愿者"&amp;校园开放日!C119&amp;"学时；","")</f>
        <v/>
      </c>
    </row>
    <row r="120" spans="1:15">
      <c r="A120" s="8" t="s">
        <v>129</v>
      </c>
      <c r="B120" s="8">
        <v>2300017744</v>
      </c>
      <c r="C120" t="str">
        <f t="shared" si="1"/>
        <v>参加春季运动会志愿服务2学时；</v>
      </c>
      <c r="D120" t="str">
        <f>IF(自行车!D120&gt;0,"参加元行力行自行车小分队"&amp;自行车!D120&amp;"学时；","")</f>
        <v/>
      </c>
      <c r="E120" t="str">
        <f>IF(未名湖!D120&gt;0,"参加元行力行未名湖志愿服务"&amp;未名湖!D120&amp;"学时；","")</f>
        <v/>
      </c>
      <c r="F120" t="str">
        <f>IF(大钊阅览室!D120&gt;0,"参加大钊阅览室志愿服务"&amp;大钊阅览室!D120&amp;"学时；","")</f>
        <v/>
      </c>
      <c r="G120" t="str">
        <f>IF(动物园!D120&gt;0,"参加北京动物园志愿服务"&amp;动物园!D120&amp;"学时；","")</f>
        <v/>
      </c>
      <c r="H120" t="str">
        <f>IF(传薪!D120&gt;0,"参加元行传薪系列志愿服务"&amp;传薪!D120&amp;"学时；","")</f>
        <v/>
      </c>
      <c r="I120" t="str">
        <f>IF(门厅!D120&gt;0,"参加35楼门厅管理志愿服务"&amp;门厅!D120&amp;"学时；","")</f>
        <v/>
      </c>
      <c r="J120" t="str">
        <f>IF(运动会!D120&gt;0,"参加春季运动会志愿服务"&amp;运动会!D120&amp;"学时；","")</f>
        <v>参加春季运动会志愿服务2学时；</v>
      </c>
      <c r="K120" t="str">
        <f>IF(书院课助教!D120&gt;0,"担任书院课助教"&amp;书院课助教!D120&amp;"学时；","")</f>
        <v/>
      </c>
      <c r="L120" t="str">
        <f>IF(迎新!C120&gt;0,"担任迎新志愿者"&amp;迎新!C120&amp;"学时；","")</f>
        <v/>
      </c>
      <c r="M120" t="str">
        <f>IF(初夏恣游!C120&gt;0,"担任初夏恣游志愿者"&amp;初夏恣游!C120&amp;"学时；","")</f>
        <v/>
      </c>
      <c r="N120" t="str">
        <f>IF(健身房!D120&gt;0,"担任健身房志愿者"&amp;健身房!D120&amp;"学时；","")</f>
        <v/>
      </c>
      <c r="O120" t="str">
        <f>IF(校园开放日!C120&gt;0,"担任校园开放日志愿者"&amp;校园开放日!C120&amp;"学时；","")</f>
        <v/>
      </c>
    </row>
    <row r="121" spans="1:15">
      <c r="A121" s="8" t="s">
        <v>130</v>
      </c>
      <c r="B121" s="8">
        <v>2300017405</v>
      </c>
      <c r="C121" t="str">
        <f t="shared" si="1"/>
        <v>参加元行力行自行车小分队1学时；参加元行力行未名湖志愿服务3学时；担任初夏恣游志愿者2学时；担任校园开放日志愿者1学时；</v>
      </c>
      <c r="D121" t="str">
        <f>IF(自行车!D121&gt;0,"参加元行力行自行车小分队"&amp;自行车!D121&amp;"学时；","")</f>
        <v>参加元行力行自行车小分队1学时；</v>
      </c>
      <c r="E121" t="str">
        <f>IF(未名湖!D121&gt;0,"参加元行力行未名湖志愿服务"&amp;未名湖!D121&amp;"学时；","")</f>
        <v>参加元行力行未名湖志愿服务3学时；</v>
      </c>
      <c r="F121" t="str">
        <f>IF(大钊阅览室!D121&gt;0,"参加大钊阅览室志愿服务"&amp;大钊阅览室!D121&amp;"学时；","")</f>
        <v/>
      </c>
      <c r="G121" t="str">
        <f>IF(动物园!D121&gt;0,"参加北京动物园志愿服务"&amp;动物园!D121&amp;"学时；","")</f>
        <v/>
      </c>
      <c r="H121" t="str">
        <f>IF(传薪!D121&gt;0,"参加元行传薪系列志愿服务"&amp;传薪!D121&amp;"学时；","")</f>
        <v/>
      </c>
      <c r="I121" t="str">
        <f>IF(门厅!D121&gt;0,"参加35楼门厅管理志愿服务"&amp;门厅!D121&amp;"学时；","")</f>
        <v/>
      </c>
      <c r="J121" t="str">
        <f>IF(运动会!D121&gt;0,"参加春季运动会志愿服务"&amp;运动会!D121&amp;"学时；","")</f>
        <v/>
      </c>
      <c r="K121" t="str">
        <f>IF(书院课助教!D121&gt;0,"担任书院课助教"&amp;书院课助教!D121&amp;"学时；","")</f>
        <v/>
      </c>
      <c r="L121" t="str">
        <f>IF(迎新!C121&gt;0,"担任迎新志愿者"&amp;迎新!C121&amp;"学时；","")</f>
        <v/>
      </c>
      <c r="M121" t="str">
        <f>IF(初夏恣游!C121&gt;0,"担任初夏恣游志愿者"&amp;初夏恣游!C121&amp;"学时；","")</f>
        <v>担任初夏恣游志愿者2学时；</v>
      </c>
      <c r="N121" t="str">
        <f>IF(健身房!D121&gt;0,"担任健身房志愿者"&amp;健身房!D121&amp;"学时；","")</f>
        <v/>
      </c>
      <c r="O121" t="str">
        <f>IF(校园开放日!C121&gt;0,"担任校园开放日志愿者"&amp;校园开放日!C121&amp;"学时；","")</f>
        <v>担任校园开放日志愿者1学时；</v>
      </c>
    </row>
    <row r="122" spans="1:15">
      <c r="A122" s="8" t="s">
        <v>131</v>
      </c>
      <c r="B122" s="8">
        <v>2300017751</v>
      </c>
      <c r="C122" t="str">
        <f t="shared" si="1"/>
        <v/>
      </c>
      <c r="D122" t="str">
        <f>IF(自行车!D122&gt;0,"参加元行力行自行车小分队"&amp;自行车!D122&amp;"学时；","")</f>
        <v/>
      </c>
      <c r="E122" t="str">
        <f>IF(未名湖!D122&gt;0,"参加元行力行未名湖志愿服务"&amp;未名湖!D122&amp;"学时；","")</f>
        <v/>
      </c>
      <c r="F122" t="str">
        <f>IF(大钊阅览室!D122&gt;0,"参加大钊阅览室志愿服务"&amp;大钊阅览室!D122&amp;"学时；","")</f>
        <v/>
      </c>
      <c r="G122" t="str">
        <f>IF(动物园!D122&gt;0,"参加北京动物园志愿服务"&amp;动物园!D122&amp;"学时；","")</f>
        <v/>
      </c>
      <c r="H122" t="str">
        <f>IF(传薪!D122&gt;0,"参加元行传薪系列志愿服务"&amp;传薪!D122&amp;"学时；","")</f>
        <v/>
      </c>
      <c r="I122" t="str">
        <f>IF(门厅!D122&gt;0,"参加35楼门厅管理志愿服务"&amp;门厅!D122&amp;"学时；","")</f>
        <v/>
      </c>
      <c r="J122" t="str">
        <f>IF(运动会!D122&gt;0,"参加春季运动会志愿服务"&amp;运动会!D122&amp;"学时；","")</f>
        <v/>
      </c>
      <c r="K122" t="str">
        <f>IF(书院课助教!D122&gt;0,"担任书院课助教"&amp;书院课助教!D122&amp;"学时；","")</f>
        <v/>
      </c>
      <c r="L122" t="str">
        <f>IF(迎新!C122&gt;0,"担任迎新志愿者"&amp;迎新!C122&amp;"学时；","")</f>
        <v/>
      </c>
      <c r="M122" t="str">
        <f>IF(初夏恣游!C122&gt;0,"担任初夏恣游志愿者"&amp;初夏恣游!C122&amp;"学时；","")</f>
        <v/>
      </c>
      <c r="N122" t="str">
        <f>IF(健身房!D122&gt;0,"担任健身房志愿者"&amp;健身房!D122&amp;"学时；","")</f>
        <v/>
      </c>
      <c r="O122" t="str">
        <f>IF(校园开放日!C122&gt;0,"担任校园开放日志愿者"&amp;校园开放日!C122&amp;"学时；","")</f>
        <v/>
      </c>
    </row>
    <row r="123" spans="1:15">
      <c r="A123" s="8" t="s">
        <v>132</v>
      </c>
      <c r="B123" s="8">
        <v>2300017410</v>
      </c>
      <c r="C123" t="str">
        <f t="shared" si="1"/>
        <v/>
      </c>
      <c r="D123" t="str">
        <f>IF(自行车!D123&gt;0,"参加元行力行自行车小分队"&amp;自行车!D123&amp;"学时；","")</f>
        <v/>
      </c>
      <c r="E123" t="str">
        <f>IF(未名湖!D123&gt;0,"参加元行力行未名湖志愿服务"&amp;未名湖!D123&amp;"学时；","")</f>
        <v/>
      </c>
      <c r="F123" t="str">
        <f>IF(大钊阅览室!D123&gt;0,"参加大钊阅览室志愿服务"&amp;大钊阅览室!D123&amp;"学时；","")</f>
        <v/>
      </c>
      <c r="G123" t="str">
        <f>IF(动物园!D123&gt;0,"参加北京动物园志愿服务"&amp;动物园!D123&amp;"学时；","")</f>
        <v/>
      </c>
      <c r="H123" t="str">
        <f>IF(传薪!D123&gt;0,"参加元行传薪系列志愿服务"&amp;传薪!D123&amp;"学时；","")</f>
        <v/>
      </c>
      <c r="I123" t="str">
        <f>IF(门厅!D123&gt;0,"参加35楼门厅管理志愿服务"&amp;门厅!D123&amp;"学时；","")</f>
        <v/>
      </c>
      <c r="J123" t="str">
        <f>IF(运动会!D123&gt;0,"参加春季运动会志愿服务"&amp;运动会!D123&amp;"学时；","")</f>
        <v/>
      </c>
      <c r="K123" t="str">
        <f>IF(书院课助教!D123&gt;0,"担任书院课助教"&amp;书院课助教!D123&amp;"学时；","")</f>
        <v/>
      </c>
      <c r="L123" t="str">
        <f>IF(迎新!C123&gt;0,"担任迎新志愿者"&amp;迎新!C123&amp;"学时；","")</f>
        <v/>
      </c>
      <c r="M123" t="str">
        <f>IF(初夏恣游!C123&gt;0,"担任初夏恣游志愿者"&amp;初夏恣游!C123&amp;"学时；","")</f>
        <v/>
      </c>
      <c r="N123" t="str">
        <f>IF(健身房!D123&gt;0,"担任健身房志愿者"&amp;健身房!D123&amp;"学时；","")</f>
        <v/>
      </c>
      <c r="O123" t="str">
        <f>IF(校园开放日!C123&gt;0,"担任校园开放日志愿者"&amp;校园开放日!C123&amp;"学时；","")</f>
        <v/>
      </c>
    </row>
    <row r="124" spans="1:15">
      <c r="A124" s="8" t="s">
        <v>133</v>
      </c>
      <c r="B124" s="8">
        <v>2200017760</v>
      </c>
      <c r="C124" t="str">
        <f t="shared" si="1"/>
        <v>参加元行力行自行车小分队11.5学时；参加元行力行未名湖志愿服务6学时；担任迎新志愿者4学时；担任初夏恣游志愿者2学时；</v>
      </c>
      <c r="D124" t="str">
        <f>IF(自行车!D124&gt;0,"参加元行力行自行车小分队"&amp;自行车!D124&amp;"学时；","")</f>
        <v>参加元行力行自行车小分队11.5学时；</v>
      </c>
      <c r="E124" t="str">
        <f>IF(未名湖!D124&gt;0,"参加元行力行未名湖志愿服务"&amp;未名湖!D124&amp;"学时；","")</f>
        <v>参加元行力行未名湖志愿服务6学时；</v>
      </c>
      <c r="F124" t="str">
        <f>IF(大钊阅览室!D124&gt;0,"参加大钊阅览室志愿服务"&amp;大钊阅览室!D124&amp;"学时；","")</f>
        <v/>
      </c>
      <c r="G124" t="str">
        <f>IF(动物园!D124&gt;0,"参加北京动物园志愿服务"&amp;动物园!D124&amp;"学时；","")</f>
        <v/>
      </c>
      <c r="H124" t="str">
        <f>IF(传薪!D124&gt;0,"参加元行传薪系列志愿服务"&amp;传薪!D124&amp;"学时；","")</f>
        <v/>
      </c>
      <c r="I124" t="str">
        <f>IF(门厅!D124&gt;0,"参加35楼门厅管理志愿服务"&amp;门厅!D124&amp;"学时；","")</f>
        <v/>
      </c>
      <c r="J124" t="str">
        <f>IF(运动会!D124&gt;0,"参加春季运动会志愿服务"&amp;运动会!D124&amp;"学时；","")</f>
        <v/>
      </c>
      <c r="K124" t="str">
        <f>IF(书院课助教!D124&gt;0,"担任书院课助教"&amp;书院课助教!D124&amp;"学时；","")</f>
        <v/>
      </c>
      <c r="L124" t="str">
        <f>IF(迎新!C124&gt;0,"担任迎新志愿者"&amp;迎新!C124&amp;"学时；","")</f>
        <v>担任迎新志愿者4学时；</v>
      </c>
      <c r="M124" t="str">
        <f>IF(初夏恣游!C124&gt;0,"担任初夏恣游志愿者"&amp;初夏恣游!C124&amp;"学时；","")</f>
        <v>担任初夏恣游志愿者2学时；</v>
      </c>
      <c r="N124" t="str">
        <f>IF(健身房!D124&gt;0,"担任健身房志愿者"&amp;健身房!D124&amp;"学时；","")</f>
        <v/>
      </c>
      <c r="O124" t="str">
        <f>IF(校园开放日!C124&gt;0,"担任校园开放日志愿者"&amp;校园开放日!C124&amp;"学时；","")</f>
        <v/>
      </c>
    </row>
    <row r="125" spans="1:15">
      <c r="A125" s="8" t="s">
        <v>134</v>
      </c>
      <c r="B125" s="8">
        <v>2300017811</v>
      </c>
      <c r="C125" t="str">
        <f t="shared" si="1"/>
        <v/>
      </c>
      <c r="D125" t="str">
        <f>IF(自行车!D125&gt;0,"参加元行力行自行车小分队"&amp;自行车!D125&amp;"学时；","")</f>
        <v/>
      </c>
      <c r="E125" t="str">
        <f>IF(未名湖!D125&gt;0,"参加元行力行未名湖志愿服务"&amp;未名湖!D125&amp;"学时；","")</f>
        <v/>
      </c>
      <c r="F125" t="str">
        <f>IF(大钊阅览室!D125&gt;0,"参加大钊阅览室志愿服务"&amp;大钊阅览室!D125&amp;"学时；","")</f>
        <v/>
      </c>
      <c r="G125" t="str">
        <f>IF(动物园!D125&gt;0,"参加北京动物园志愿服务"&amp;动物园!D125&amp;"学时；","")</f>
        <v/>
      </c>
      <c r="H125" t="str">
        <f>IF(传薪!D125&gt;0,"参加元行传薪系列志愿服务"&amp;传薪!D125&amp;"学时；","")</f>
        <v/>
      </c>
      <c r="I125" t="str">
        <f>IF(门厅!D125&gt;0,"参加35楼门厅管理志愿服务"&amp;门厅!D125&amp;"学时；","")</f>
        <v/>
      </c>
      <c r="J125" t="str">
        <f>IF(运动会!D125&gt;0,"参加春季运动会志愿服务"&amp;运动会!D125&amp;"学时；","")</f>
        <v/>
      </c>
      <c r="K125" t="str">
        <f>IF(书院课助教!D125&gt;0,"担任书院课助教"&amp;书院课助教!D125&amp;"学时；","")</f>
        <v/>
      </c>
      <c r="L125" t="str">
        <f>IF(迎新!C125&gt;0,"担任迎新志愿者"&amp;迎新!C125&amp;"学时；","")</f>
        <v/>
      </c>
      <c r="M125" t="str">
        <f>IF(初夏恣游!C125&gt;0,"担任初夏恣游志愿者"&amp;初夏恣游!C125&amp;"学时；","")</f>
        <v/>
      </c>
      <c r="N125" t="str">
        <f>IF(健身房!D125&gt;0,"担任健身房志愿者"&amp;健身房!D125&amp;"学时；","")</f>
        <v/>
      </c>
      <c r="O125" t="str">
        <f>IF(校园开放日!C125&gt;0,"担任校园开放日志愿者"&amp;校园开放日!C125&amp;"学时；","")</f>
        <v/>
      </c>
    </row>
    <row r="126" spans="1:15">
      <c r="A126" s="8" t="s">
        <v>135</v>
      </c>
      <c r="B126" s="8">
        <v>2300017448</v>
      </c>
      <c r="C126" t="str">
        <f t="shared" si="1"/>
        <v>参加元行力行自行车小分队6学时；参加35楼门厅管理志愿服务3.5学时；</v>
      </c>
      <c r="D126" t="str">
        <f>IF(自行车!D126&gt;0,"参加元行力行自行车小分队"&amp;自行车!D126&amp;"学时；","")</f>
        <v>参加元行力行自行车小分队6学时；</v>
      </c>
      <c r="E126" t="str">
        <f>IF(未名湖!D126&gt;0,"参加元行力行未名湖志愿服务"&amp;未名湖!D126&amp;"学时；","")</f>
        <v/>
      </c>
      <c r="F126" t="str">
        <f>IF(大钊阅览室!D126&gt;0,"参加大钊阅览室志愿服务"&amp;大钊阅览室!D126&amp;"学时；","")</f>
        <v/>
      </c>
      <c r="G126" t="str">
        <f>IF(动物园!D126&gt;0,"参加北京动物园志愿服务"&amp;动物园!D126&amp;"学时；","")</f>
        <v/>
      </c>
      <c r="H126" t="str">
        <f>IF(传薪!D126&gt;0,"参加元行传薪系列志愿服务"&amp;传薪!D126&amp;"学时；","")</f>
        <v/>
      </c>
      <c r="I126" t="str">
        <f>IF(门厅!D126&gt;0,"参加35楼门厅管理志愿服务"&amp;门厅!D126&amp;"学时；","")</f>
        <v>参加35楼门厅管理志愿服务3.5学时；</v>
      </c>
      <c r="J126" t="str">
        <f>IF(运动会!D126&gt;0,"参加春季运动会志愿服务"&amp;运动会!D126&amp;"学时；","")</f>
        <v/>
      </c>
      <c r="K126" t="str">
        <f>IF(书院课助教!D126&gt;0,"担任书院课助教"&amp;书院课助教!D126&amp;"学时；","")</f>
        <v/>
      </c>
      <c r="L126" t="str">
        <f>IF(迎新!C126&gt;0,"担任迎新志愿者"&amp;迎新!C126&amp;"学时；","")</f>
        <v/>
      </c>
      <c r="M126" t="str">
        <f>IF(初夏恣游!C126&gt;0,"担任初夏恣游志愿者"&amp;初夏恣游!C126&amp;"学时；","")</f>
        <v/>
      </c>
      <c r="N126" t="str">
        <f>IF(健身房!D126&gt;0,"担任健身房志愿者"&amp;健身房!D126&amp;"学时；","")</f>
        <v/>
      </c>
      <c r="O126" t="str">
        <f>IF(校园开放日!C126&gt;0,"担任校园开放日志愿者"&amp;校园开放日!C126&amp;"学时；","")</f>
        <v/>
      </c>
    </row>
    <row r="127" spans="1:15">
      <c r="A127" s="8" t="s">
        <v>136</v>
      </c>
      <c r="B127" s="8">
        <v>2300017794</v>
      </c>
      <c r="C127" t="str">
        <f t="shared" si="1"/>
        <v>参加北京动物园志愿服务4学时；参加35楼门厅管理志愿服务0.5学时；</v>
      </c>
      <c r="D127" t="str">
        <f>IF(自行车!D127&gt;0,"参加元行力行自行车小分队"&amp;自行车!D127&amp;"学时；","")</f>
        <v/>
      </c>
      <c r="E127" t="str">
        <f>IF(未名湖!D127&gt;0,"参加元行力行未名湖志愿服务"&amp;未名湖!D127&amp;"学时；","")</f>
        <v/>
      </c>
      <c r="F127" t="str">
        <f>IF(大钊阅览室!D127&gt;0,"参加大钊阅览室志愿服务"&amp;大钊阅览室!D127&amp;"学时；","")</f>
        <v/>
      </c>
      <c r="G127" t="str">
        <f>IF(动物园!D127&gt;0,"参加北京动物园志愿服务"&amp;动物园!D127&amp;"学时；","")</f>
        <v>参加北京动物园志愿服务4学时；</v>
      </c>
      <c r="H127" t="str">
        <f>IF(传薪!D127&gt;0,"参加元行传薪系列志愿服务"&amp;传薪!D127&amp;"学时；","")</f>
        <v/>
      </c>
      <c r="I127" t="str">
        <f>IF(门厅!D127&gt;0,"参加35楼门厅管理志愿服务"&amp;门厅!D127&amp;"学时；","")</f>
        <v>参加35楼门厅管理志愿服务0.5学时；</v>
      </c>
      <c r="J127" t="str">
        <f>IF(运动会!D127&gt;0,"参加春季运动会志愿服务"&amp;运动会!D127&amp;"学时；","")</f>
        <v/>
      </c>
      <c r="K127" t="str">
        <f>IF(书院课助教!D127&gt;0,"担任书院课助教"&amp;书院课助教!D127&amp;"学时；","")</f>
        <v/>
      </c>
      <c r="L127" t="str">
        <f>IF(迎新!C127&gt;0,"担任迎新志愿者"&amp;迎新!C127&amp;"学时；","")</f>
        <v/>
      </c>
      <c r="M127" t="str">
        <f>IF(初夏恣游!C127&gt;0,"担任初夏恣游志愿者"&amp;初夏恣游!C127&amp;"学时；","")</f>
        <v/>
      </c>
      <c r="N127" t="str">
        <f>IF(健身房!D127&gt;0,"担任健身房志愿者"&amp;健身房!D127&amp;"学时；","")</f>
        <v/>
      </c>
      <c r="O127" t="str">
        <f>IF(校园开放日!C127&gt;0,"担任校园开放日志愿者"&amp;校园开放日!C127&amp;"学时；","")</f>
        <v/>
      </c>
    </row>
    <row r="128" spans="1:15">
      <c r="A128" s="8" t="s">
        <v>137</v>
      </c>
      <c r="B128" s="8">
        <v>2100017703</v>
      </c>
      <c r="C128" t="str">
        <f t="shared" si="1"/>
        <v/>
      </c>
      <c r="D128" t="str">
        <f>IF(自行车!D128&gt;0,"参加元行力行自行车小分队"&amp;自行车!D128&amp;"学时；","")</f>
        <v/>
      </c>
      <c r="E128" t="str">
        <f>IF(未名湖!D128&gt;0,"参加元行力行未名湖志愿服务"&amp;未名湖!D128&amp;"学时；","")</f>
        <v/>
      </c>
      <c r="F128" t="str">
        <f>IF(大钊阅览室!D128&gt;0,"参加大钊阅览室志愿服务"&amp;大钊阅览室!D128&amp;"学时；","")</f>
        <v/>
      </c>
      <c r="G128" t="str">
        <f>IF(动物园!D128&gt;0,"参加北京动物园志愿服务"&amp;动物园!D128&amp;"学时；","")</f>
        <v/>
      </c>
      <c r="H128" t="str">
        <f>IF(传薪!D128&gt;0,"参加元行传薪系列志愿服务"&amp;传薪!D128&amp;"学时；","")</f>
        <v/>
      </c>
      <c r="I128" t="str">
        <f>IF(门厅!D128&gt;0,"参加35楼门厅管理志愿服务"&amp;门厅!D128&amp;"学时；","")</f>
        <v/>
      </c>
      <c r="J128" t="str">
        <f>IF(运动会!D128&gt;0,"参加春季运动会志愿服务"&amp;运动会!D128&amp;"学时；","")</f>
        <v/>
      </c>
      <c r="K128" t="str">
        <f>IF(书院课助教!D128&gt;0,"担任书院课助教"&amp;书院课助教!D128&amp;"学时；","")</f>
        <v/>
      </c>
      <c r="L128" t="str">
        <f>IF(迎新!C128&gt;0,"担任迎新志愿者"&amp;迎新!C128&amp;"学时；","")</f>
        <v/>
      </c>
      <c r="M128" t="str">
        <f>IF(初夏恣游!C128&gt;0,"担任初夏恣游志愿者"&amp;初夏恣游!C128&amp;"学时；","")</f>
        <v/>
      </c>
      <c r="N128" t="str">
        <f>IF(健身房!D128&gt;0,"担任健身房志愿者"&amp;健身房!D128&amp;"学时；","")</f>
        <v/>
      </c>
      <c r="O128" t="str">
        <f>IF(校园开放日!C128&gt;0,"担任校园开放日志愿者"&amp;校园开放日!C128&amp;"学时；","")</f>
        <v/>
      </c>
    </row>
    <row r="129" spans="1:15">
      <c r="A129" s="8" t="s">
        <v>138</v>
      </c>
      <c r="B129" s="8">
        <v>2300017471</v>
      </c>
      <c r="C129" t="str">
        <f t="shared" si="1"/>
        <v>参加北京动物园志愿服务4学时；</v>
      </c>
      <c r="D129" t="str">
        <f>IF(自行车!D129&gt;0,"参加元行力行自行车小分队"&amp;自行车!D129&amp;"学时；","")</f>
        <v/>
      </c>
      <c r="E129" t="str">
        <f>IF(未名湖!D129&gt;0,"参加元行力行未名湖志愿服务"&amp;未名湖!D129&amp;"学时；","")</f>
        <v/>
      </c>
      <c r="F129" t="str">
        <f>IF(大钊阅览室!D129&gt;0,"参加大钊阅览室志愿服务"&amp;大钊阅览室!D129&amp;"学时；","")</f>
        <v/>
      </c>
      <c r="G129" t="str">
        <f>IF(动物园!D129&gt;0,"参加北京动物园志愿服务"&amp;动物园!D129&amp;"学时；","")</f>
        <v>参加北京动物园志愿服务4学时；</v>
      </c>
      <c r="H129" t="str">
        <f>IF(传薪!D129&gt;0,"参加元行传薪系列志愿服务"&amp;传薪!D129&amp;"学时；","")</f>
        <v/>
      </c>
      <c r="I129" t="str">
        <f>IF(门厅!D129&gt;0,"参加35楼门厅管理志愿服务"&amp;门厅!D129&amp;"学时；","")</f>
        <v/>
      </c>
      <c r="J129" t="str">
        <f>IF(运动会!D129&gt;0,"参加春季运动会志愿服务"&amp;运动会!D129&amp;"学时；","")</f>
        <v/>
      </c>
      <c r="K129" t="str">
        <f>IF(书院课助教!D129&gt;0,"担任书院课助教"&amp;书院课助教!D129&amp;"学时；","")</f>
        <v/>
      </c>
      <c r="L129" t="str">
        <f>IF(迎新!C129&gt;0,"担任迎新志愿者"&amp;迎新!C129&amp;"学时；","")</f>
        <v/>
      </c>
      <c r="M129" t="str">
        <f>IF(初夏恣游!C129&gt;0,"担任初夏恣游志愿者"&amp;初夏恣游!C129&amp;"学时；","")</f>
        <v/>
      </c>
      <c r="N129" t="str">
        <f>IF(健身房!D129&gt;0,"担任健身房志愿者"&amp;健身房!D129&amp;"学时；","")</f>
        <v/>
      </c>
      <c r="O129" t="str">
        <f>IF(校园开放日!C129&gt;0,"担任校园开放日志愿者"&amp;校园开放日!C129&amp;"学时；","")</f>
        <v/>
      </c>
    </row>
    <row r="130" spans="1:15">
      <c r="A130" s="8" t="s">
        <v>139</v>
      </c>
      <c r="B130" s="8">
        <v>2300017467</v>
      </c>
      <c r="C130" t="str">
        <f t="shared" ref="C130:C193" si="2">_xlfn.CONCAT(D130:Q130)</f>
        <v>参加元行力行未名湖志愿服务1.5学时；担任迎新志愿者5.25学时；担任初夏恣游志愿者2学时；</v>
      </c>
      <c r="D130" t="str">
        <f>IF(自行车!D130&gt;0,"参加元行力行自行车小分队"&amp;自行车!D130&amp;"学时；","")</f>
        <v/>
      </c>
      <c r="E130" t="str">
        <f>IF(未名湖!D130&gt;0,"参加元行力行未名湖志愿服务"&amp;未名湖!D130&amp;"学时；","")</f>
        <v>参加元行力行未名湖志愿服务1.5学时；</v>
      </c>
      <c r="F130" t="str">
        <f>IF(大钊阅览室!D130&gt;0,"参加大钊阅览室志愿服务"&amp;大钊阅览室!D130&amp;"学时；","")</f>
        <v/>
      </c>
      <c r="G130" t="str">
        <f>IF(动物园!D130&gt;0,"参加北京动物园志愿服务"&amp;动物园!D130&amp;"学时；","")</f>
        <v/>
      </c>
      <c r="H130" t="str">
        <f>IF(传薪!D130&gt;0,"参加元行传薪系列志愿服务"&amp;传薪!D130&amp;"学时；","")</f>
        <v/>
      </c>
      <c r="I130" t="str">
        <f>IF(门厅!D130&gt;0,"参加35楼门厅管理志愿服务"&amp;门厅!D130&amp;"学时；","")</f>
        <v/>
      </c>
      <c r="J130" t="str">
        <f>IF(运动会!D130&gt;0,"参加春季运动会志愿服务"&amp;运动会!D130&amp;"学时；","")</f>
        <v/>
      </c>
      <c r="K130" t="str">
        <f>IF(书院课助教!D130&gt;0,"担任书院课助教"&amp;书院课助教!D130&amp;"学时；","")</f>
        <v/>
      </c>
      <c r="L130" t="str">
        <f>IF(迎新!C130&gt;0,"担任迎新志愿者"&amp;迎新!C130&amp;"学时；","")</f>
        <v>担任迎新志愿者5.25学时；</v>
      </c>
      <c r="M130" t="str">
        <f>IF(初夏恣游!C130&gt;0,"担任初夏恣游志愿者"&amp;初夏恣游!C130&amp;"学时；","")</f>
        <v>担任初夏恣游志愿者2学时；</v>
      </c>
      <c r="N130" t="str">
        <f>IF(健身房!D130&gt;0,"担任健身房志愿者"&amp;健身房!D130&amp;"学时；","")</f>
        <v/>
      </c>
      <c r="O130" t="str">
        <f>IF(校园开放日!C130&gt;0,"担任校园开放日志愿者"&amp;校园开放日!C130&amp;"学时；","")</f>
        <v/>
      </c>
    </row>
    <row r="131" spans="1:15">
      <c r="A131" s="8" t="s">
        <v>140</v>
      </c>
      <c r="B131" s="8">
        <v>2300017780</v>
      </c>
      <c r="C131" t="str">
        <f t="shared" si="2"/>
        <v>担任迎新志愿者2学时；</v>
      </c>
      <c r="D131" t="str">
        <f>IF(自行车!D131&gt;0,"参加元行力行自行车小分队"&amp;自行车!D131&amp;"学时；","")</f>
        <v/>
      </c>
      <c r="E131" t="str">
        <f>IF(未名湖!D131&gt;0,"参加元行力行未名湖志愿服务"&amp;未名湖!D131&amp;"学时；","")</f>
        <v/>
      </c>
      <c r="F131" t="str">
        <f>IF(大钊阅览室!D131&gt;0,"参加大钊阅览室志愿服务"&amp;大钊阅览室!D131&amp;"学时；","")</f>
        <v/>
      </c>
      <c r="G131" t="str">
        <f>IF(动物园!D131&gt;0,"参加北京动物园志愿服务"&amp;动物园!D131&amp;"学时；","")</f>
        <v/>
      </c>
      <c r="H131" t="str">
        <f>IF(传薪!D131&gt;0,"参加元行传薪系列志愿服务"&amp;传薪!D131&amp;"学时；","")</f>
        <v/>
      </c>
      <c r="I131" t="str">
        <f>IF(门厅!D131&gt;0,"参加35楼门厅管理志愿服务"&amp;门厅!D131&amp;"学时；","")</f>
        <v/>
      </c>
      <c r="J131" t="str">
        <f>IF(运动会!D131&gt;0,"参加春季运动会志愿服务"&amp;运动会!D131&amp;"学时；","")</f>
        <v/>
      </c>
      <c r="K131" t="str">
        <f>IF(书院课助教!D131&gt;0,"担任书院课助教"&amp;书院课助教!D131&amp;"学时；","")</f>
        <v/>
      </c>
      <c r="L131" t="str">
        <f>IF(迎新!C131&gt;0,"担任迎新志愿者"&amp;迎新!C131&amp;"学时；","")</f>
        <v>担任迎新志愿者2学时；</v>
      </c>
      <c r="M131" t="str">
        <f>IF(初夏恣游!C131&gt;0,"担任初夏恣游志愿者"&amp;初夏恣游!C131&amp;"学时；","")</f>
        <v/>
      </c>
      <c r="N131" t="str">
        <f>IF(健身房!D131&gt;0,"担任健身房志愿者"&amp;健身房!D131&amp;"学时；","")</f>
        <v/>
      </c>
      <c r="O131" t="str">
        <f>IF(校园开放日!C131&gt;0,"担任校园开放日志愿者"&amp;校园开放日!C131&amp;"学时；","")</f>
        <v/>
      </c>
    </row>
    <row r="132" spans="1:15">
      <c r="A132" s="8" t="s">
        <v>141</v>
      </c>
      <c r="B132" s="8">
        <v>2300017461</v>
      </c>
      <c r="C132" t="str">
        <f t="shared" si="2"/>
        <v>参加元行力行未名湖志愿服务1.5学时；</v>
      </c>
      <c r="D132" t="str">
        <f>IF(自行车!D132&gt;0,"参加元行力行自行车小分队"&amp;自行车!D132&amp;"学时；","")</f>
        <v/>
      </c>
      <c r="E132" t="str">
        <f>IF(未名湖!D132&gt;0,"参加元行力行未名湖志愿服务"&amp;未名湖!D132&amp;"学时；","")</f>
        <v>参加元行力行未名湖志愿服务1.5学时；</v>
      </c>
      <c r="F132" t="str">
        <f>IF(大钊阅览室!D132&gt;0,"参加大钊阅览室志愿服务"&amp;大钊阅览室!D132&amp;"学时；","")</f>
        <v/>
      </c>
      <c r="G132" t="str">
        <f>IF(动物园!D132&gt;0,"参加北京动物园志愿服务"&amp;动物园!D132&amp;"学时；","")</f>
        <v/>
      </c>
      <c r="H132" t="str">
        <f>IF(传薪!D132&gt;0,"参加元行传薪系列志愿服务"&amp;传薪!D132&amp;"学时；","")</f>
        <v/>
      </c>
      <c r="I132" t="str">
        <f>IF(门厅!D132&gt;0,"参加35楼门厅管理志愿服务"&amp;门厅!D132&amp;"学时；","")</f>
        <v/>
      </c>
      <c r="J132" t="str">
        <f>IF(运动会!D132&gt;0,"参加春季运动会志愿服务"&amp;运动会!D132&amp;"学时；","")</f>
        <v/>
      </c>
      <c r="K132" t="str">
        <f>IF(书院课助教!D132&gt;0,"担任书院课助教"&amp;书院课助教!D132&amp;"学时；","")</f>
        <v/>
      </c>
      <c r="L132" t="str">
        <f>IF(迎新!C132&gt;0,"担任迎新志愿者"&amp;迎新!C132&amp;"学时；","")</f>
        <v/>
      </c>
      <c r="M132" t="str">
        <f>IF(初夏恣游!C132&gt;0,"担任初夏恣游志愿者"&amp;初夏恣游!C132&amp;"学时；","")</f>
        <v/>
      </c>
      <c r="N132" t="str">
        <f>IF(健身房!D132&gt;0,"担任健身房志愿者"&amp;健身房!D132&amp;"学时；","")</f>
        <v/>
      </c>
      <c r="O132" t="str">
        <f>IF(校园开放日!C132&gt;0,"担任校园开放日志愿者"&amp;校园开放日!C132&amp;"学时；","")</f>
        <v/>
      </c>
    </row>
    <row r="133" spans="1:15">
      <c r="A133" s="8" t="s">
        <v>142</v>
      </c>
      <c r="B133" s="8">
        <v>2300017712</v>
      </c>
      <c r="C133" t="str">
        <f t="shared" si="2"/>
        <v>参加元行力行自行车小分队1学时；参加北京动物园志愿服务3学时；</v>
      </c>
      <c r="D133" t="str">
        <f>IF(自行车!D133&gt;0,"参加元行力行自行车小分队"&amp;自行车!D133&amp;"学时；","")</f>
        <v>参加元行力行自行车小分队1学时；</v>
      </c>
      <c r="E133" t="str">
        <f>IF(未名湖!D133&gt;0,"参加元行力行未名湖志愿服务"&amp;未名湖!D133&amp;"学时；","")</f>
        <v/>
      </c>
      <c r="F133" t="str">
        <f>IF(大钊阅览室!D133&gt;0,"参加大钊阅览室志愿服务"&amp;大钊阅览室!D133&amp;"学时；","")</f>
        <v/>
      </c>
      <c r="G133" t="str">
        <f>IF(动物园!D133&gt;0,"参加北京动物园志愿服务"&amp;动物园!D133&amp;"学时；","")</f>
        <v>参加北京动物园志愿服务3学时；</v>
      </c>
      <c r="H133" t="str">
        <f>IF(传薪!D133&gt;0,"参加元行传薪系列志愿服务"&amp;传薪!D133&amp;"学时；","")</f>
        <v/>
      </c>
      <c r="I133" t="str">
        <f>IF(门厅!D133&gt;0,"参加35楼门厅管理志愿服务"&amp;门厅!D133&amp;"学时；","")</f>
        <v/>
      </c>
      <c r="J133" t="str">
        <f>IF(运动会!D133&gt;0,"参加春季运动会志愿服务"&amp;运动会!D133&amp;"学时；","")</f>
        <v/>
      </c>
      <c r="K133" t="str">
        <f>IF(书院课助教!D133&gt;0,"担任书院课助教"&amp;书院课助教!D133&amp;"学时；","")</f>
        <v/>
      </c>
      <c r="L133" t="str">
        <f>IF(迎新!C133&gt;0,"担任迎新志愿者"&amp;迎新!C133&amp;"学时；","")</f>
        <v/>
      </c>
      <c r="M133" t="str">
        <f>IF(初夏恣游!C133&gt;0,"担任初夏恣游志愿者"&amp;初夏恣游!C133&amp;"学时；","")</f>
        <v/>
      </c>
      <c r="N133" t="str">
        <f>IF(健身房!D133&gt;0,"担任健身房志愿者"&amp;健身房!D133&amp;"学时；","")</f>
        <v/>
      </c>
      <c r="O133" t="str">
        <f>IF(校园开放日!C133&gt;0,"担任校园开放日志愿者"&amp;校园开放日!C133&amp;"学时；","")</f>
        <v/>
      </c>
    </row>
    <row r="134" spans="1:15">
      <c r="A134" s="8" t="s">
        <v>143</v>
      </c>
      <c r="B134" s="8">
        <v>2300017789</v>
      </c>
      <c r="C134" t="str">
        <f t="shared" si="2"/>
        <v>参加北京动物园志愿服务4学时；参加春季运动会志愿服务2学时；</v>
      </c>
      <c r="D134" t="str">
        <f>IF(自行车!D134&gt;0,"参加元行力行自行车小分队"&amp;自行车!D134&amp;"学时；","")</f>
        <v/>
      </c>
      <c r="E134" t="str">
        <f>IF(未名湖!D134&gt;0,"参加元行力行未名湖志愿服务"&amp;未名湖!D134&amp;"学时；","")</f>
        <v/>
      </c>
      <c r="F134" t="str">
        <f>IF(大钊阅览室!D134&gt;0,"参加大钊阅览室志愿服务"&amp;大钊阅览室!D134&amp;"学时；","")</f>
        <v/>
      </c>
      <c r="G134" t="str">
        <f>IF(动物园!D134&gt;0,"参加北京动物园志愿服务"&amp;动物园!D134&amp;"学时；","")</f>
        <v>参加北京动物园志愿服务4学时；</v>
      </c>
      <c r="H134" t="str">
        <f>IF(传薪!D134&gt;0,"参加元行传薪系列志愿服务"&amp;传薪!D134&amp;"学时；","")</f>
        <v/>
      </c>
      <c r="I134" t="str">
        <f>IF(门厅!D134&gt;0,"参加35楼门厅管理志愿服务"&amp;门厅!D134&amp;"学时；","")</f>
        <v/>
      </c>
      <c r="J134" t="str">
        <f>IF(运动会!D134&gt;0,"参加春季运动会志愿服务"&amp;运动会!D134&amp;"学时；","")</f>
        <v>参加春季运动会志愿服务2学时；</v>
      </c>
      <c r="K134" t="str">
        <f>IF(书院课助教!D134&gt;0,"担任书院课助教"&amp;书院课助教!D134&amp;"学时；","")</f>
        <v/>
      </c>
      <c r="L134" t="str">
        <f>IF(迎新!C134&gt;0,"担任迎新志愿者"&amp;迎新!C134&amp;"学时；","")</f>
        <v/>
      </c>
      <c r="M134" t="str">
        <f>IF(初夏恣游!C134&gt;0,"担任初夏恣游志愿者"&amp;初夏恣游!C134&amp;"学时；","")</f>
        <v/>
      </c>
      <c r="N134" t="str">
        <f>IF(健身房!D134&gt;0,"担任健身房志愿者"&amp;健身房!D134&amp;"学时；","")</f>
        <v/>
      </c>
      <c r="O134" t="str">
        <f>IF(校园开放日!C134&gt;0,"担任校园开放日志愿者"&amp;校园开放日!C134&amp;"学时；","")</f>
        <v/>
      </c>
    </row>
    <row r="135" spans="1:15">
      <c r="A135" s="8" t="s">
        <v>144</v>
      </c>
      <c r="B135" s="8">
        <v>2200017714</v>
      </c>
      <c r="C135" t="str">
        <f t="shared" si="2"/>
        <v/>
      </c>
      <c r="D135" t="str">
        <f>IF(自行车!D135&gt;0,"参加元行力行自行车小分队"&amp;自行车!D135&amp;"学时；","")</f>
        <v/>
      </c>
      <c r="E135" t="str">
        <f>IF(未名湖!D135&gt;0,"参加元行力行未名湖志愿服务"&amp;未名湖!D135&amp;"学时；","")</f>
        <v/>
      </c>
      <c r="F135" t="str">
        <f>IF(大钊阅览室!D135&gt;0,"参加大钊阅览室志愿服务"&amp;大钊阅览室!D135&amp;"学时；","")</f>
        <v/>
      </c>
      <c r="G135" t="str">
        <f>IF(动物园!D135&gt;0,"参加北京动物园志愿服务"&amp;动物园!D135&amp;"学时；","")</f>
        <v/>
      </c>
      <c r="H135" t="str">
        <f>IF(传薪!D135&gt;0,"参加元行传薪系列志愿服务"&amp;传薪!D135&amp;"学时；","")</f>
        <v/>
      </c>
      <c r="I135" t="str">
        <f>IF(门厅!D135&gt;0,"参加35楼门厅管理志愿服务"&amp;门厅!D135&amp;"学时；","")</f>
        <v/>
      </c>
      <c r="J135" t="str">
        <f>IF(运动会!D135&gt;0,"参加春季运动会志愿服务"&amp;运动会!D135&amp;"学时；","")</f>
        <v/>
      </c>
      <c r="K135" t="str">
        <f>IF(书院课助教!D135&gt;0,"担任书院课助教"&amp;书院课助教!D135&amp;"学时；","")</f>
        <v/>
      </c>
      <c r="L135" t="str">
        <f>IF(迎新!C135&gt;0,"担任迎新志愿者"&amp;迎新!C135&amp;"学时；","")</f>
        <v/>
      </c>
      <c r="M135" t="str">
        <f>IF(初夏恣游!C135&gt;0,"担任初夏恣游志愿者"&amp;初夏恣游!C135&amp;"学时；","")</f>
        <v/>
      </c>
      <c r="N135" t="str">
        <f>IF(健身房!D135&gt;0,"担任健身房志愿者"&amp;健身房!D135&amp;"学时；","")</f>
        <v/>
      </c>
      <c r="O135" t="str">
        <f>IF(校园开放日!C135&gt;0,"担任校园开放日志愿者"&amp;校园开放日!C135&amp;"学时；","")</f>
        <v/>
      </c>
    </row>
    <row r="136" spans="1:15">
      <c r="A136" s="8" t="s">
        <v>145</v>
      </c>
      <c r="B136" s="8">
        <v>2300017810</v>
      </c>
      <c r="C136" t="str">
        <f t="shared" si="2"/>
        <v>参加元行力行未名湖志愿服务1.5学时；参加35楼门厅管理志愿服务0.5学时；</v>
      </c>
      <c r="D136" t="str">
        <f>IF(自行车!D136&gt;0,"参加元行力行自行车小分队"&amp;自行车!D136&amp;"学时；","")</f>
        <v/>
      </c>
      <c r="E136" t="str">
        <f>IF(未名湖!D136&gt;0,"参加元行力行未名湖志愿服务"&amp;未名湖!D136&amp;"学时；","")</f>
        <v>参加元行力行未名湖志愿服务1.5学时；</v>
      </c>
      <c r="F136" t="str">
        <f>IF(大钊阅览室!D136&gt;0,"参加大钊阅览室志愿服务"&amp;大钊阅览室!D136&amp;"学时；","")</f>
        <v/>
      </c>
      <c r="G136" t="str">
        <f>IF(动物园!D136&gt;0,"参加北京动物园志愿服务"&amp;动物园!D136&amp;"学时；","")</f>
        <v/>
      </c>
      <c r="H136" t="str">
        <f>IF(传薪!D136&gt;0,"参加元行传薪系列志愿服务"&amp;传薪!D136&amp;"学时；","")</f>
        <v/>
      </c>
      <c r="I136" t="str">
        <f>IF(门厅!D136&gt;0,"参加35楼门厅管理志愿服务"&amp;门厅!D136&amp;"学时；","")</f>
        <v>参加35楼门厅管理志愿服务0.5学时；</v>
      </c>
      <c r="J136" t="str">
        <f>IF(运动会!D136&gt;0,"参加春季运动会志愿服务"&amp;运动会!D136&amp;"学时；","")</f>
        <v/>
      </c>
      <c r="K136" t="str">
        <f>IF(书院课助教!D136&gt;0,"担任书院课助教"&amp;书院课助教!D136&amp;"学时；","")</f>
        <v/>
      </c>
      <c r="L136" t="str">
        <f>IF(迎新!C136&gt;0,"担任迎新志愿者"&amp;迎新!C136&amp;"学时；","")</f>
        <v/>
      </c>
      <c r="M136" t="str">
        <f>IF(初夏恣游!C136&gt;0,"担任初夏恣游志愿者"&amp;初夏恣游!C136&amp;"学时；","")</f>
        <v/>
      </c>
      <c r="N136" t="str">
        <f>IF(健身房!D136&gt;0,"担任健身房志愿者"&amp;健身房!D136&amp;"学时；","")</f>
        <v/>
      </c>
      <c r="O136" t="str">
        <f>IF(校园开放日!C136&gt;0,"担任校园开放日志愿者"&amp;校园开放日!C136&amp;"学时；","")</f>
        <v/>
      </c>
    </row>
    <row r="137" spans="1:15">
      <c r="A137" s="8" t="s">
        <v>146</v>
      </c>
      <c r="B137" s="8">
        <v>2300017806</v>
      </c>
      <c r="C137" t="str">
        <f t="shared" si="2"/>
        <v>参加北京动物园志愿服务4学时；</v>
      </c>
      <c r="D137" t="str">
        <f>IF(自行车!D137&gt;0,"参加元行力行自行车小分队"&amp;自行车!D137&amp;"学时；","")</f>
        <v/>
      </c>
      <c r="E137" t="str">
        <f>IF(未名湖!D137&gt;0,"参加元行力行未名湖志愿服务"&amp;未名湖!D137&amp;"学时；","")</f>
        <v/>
      </c>
      <c r="F137" t="str">
        <f>IF(大钊阅览室!D137&gt;0,"参加大钊阅览室志愿服务"&amp;大钊阅览室!D137&amp;"学时；","")</f>
        <v/>
      </c>
      <c r="G137" t="str">
        <f>IF(动物园!D137&gt;0,"参加北京动物园志愿服务"&amp;动物园!D137&amp;"学时；","")</f>
        <v>参加北京动物园志愿服务4学时；</v>
      </c>
      <c r="H137" t="str">
        <f>IF(传薪!D137&gt;0,"参加元行传薪系列志愿服务"&amp;传薪!D137&amp;"学时；","")</f>
        <v/>
      </c>
      <c r="I137" t="str">
        <f>IF(门厅!D137&gt;0,"参加35楼门厅管理志愿服务"&amp;门厅!D137&amp;"学时；","")</f>
        <v/>
      </c>
      <c r="J137" t="str">
        <f>IF(运动会!D137&gt;0,"参加春季运动会志愿服务"&amp;运动会!D137&amp;"学时；","")</f>
        <v/>
      </c>
      <c r="K137" t="str">
        <f>IF(书院课助教!D137&gt;0,"担任书院课助教"&amp;书院课助教!D137&amp;"学时；","")</f>
        <v/>
      </c>
      <c r="L137" t="str">
        <f>IF(迎新!C137&gt;0,"担任迎新志愿者"&amp;迎新!C137&amp;"学时；","")</f>
        <v/>
      </c>
      <c r="M137" t="str">
        <f>IF(初夏恣游!C137&gt;0,"担任初夏恣游志愿者"&amp;初夏恣游!C137&amp;"学时；","")</f>
        <v/>
      </c>
      <c r="N137" t="str">
        <f>IF(健身房!D137&gt;0,"担任健身房志愿者"&amp;健身房!D137&amp;"学时；","")</f>
        <v/>
      </c>
      <c r="O137" t="str">
        <f>IF(校园开放日!C137&gt;0,"担任校园开放日志愿者"&amp;校园开放日!C137&amp;"学时；","")</f>
        <v/>
      </c>
    </row>
    <row r="138" spans="1:15">
      <c r="A138" s="8" t="s">
        <v>147</v>
      </c>
      <c r="B138" s="8">
        <v>2300017750</v>
      </c>
      <c r="C138" t="str">
        <f t="shared" si="2"/>
        <v>担任迎新志愿者3.5学时；</v>
      </c>
      <c r="D138" t="str">
        <f>IF(自行车!D138&gt;0,"参加元行力行自行车小分队"&amp;自行车!D138&amp;"学时；","")</f>
        <v/>
      </c>
      <c r="E138" t="str">
        <f>IF(未名湖!D138&gt;0,"参加元行力行未名湖志愿服务"&amp;未名湖!D138&amp;"学时；","")</f>
        <v/>
      </c>
      <c r="F138" t="str">
        <f>IF(大钊阅览室!D138&gt;0,"参加大钊阅览室志愿服务"&amp;大钊阅览室!D138&amp;"学时；","")</f>
        <v/>
      </c>
      <c r="G138" t="str">
        <f>IF(动物园!D138&gt;0,"参加北京动物园志愿服务"&amp;动物园!D138&amp;"学时；","")</f>
        <v/>
      </c>
      <c r="H138" t="str">
        <f>IF(传薪!D138&gt;0,"参加元行传薪系列志愿服务"&amp;传薪!D138&amp;"学时；","")</f>
        <v/>
      </c>
      <c r="I138" t="str">
        <f>IF(门厅!D138&gt;0,"参加35楼门厅管理志愿服务"&amp;门厅!D138&amp;"学时；","")</f>
        <v/>
      </c>
      <c r="J138" t="str">
        <f>IF(运动会!D138&gt;0,"参加春季运动会志愿服务"&amp;运动会!D138&amp;"学时；","")</f>
        <v/>
      </c>
      <c r="K138" t="str">
        <f>IF(书院课助教!D138&gt;0,"担任书院课助教"&amp;书院课助教!D138&amp;"学时；","")</f>
        <v/>
      </c>
      <c r="L138" t="str">
        <f>IF(迎新!C138&gt;0,"担任迎新志愿者"&amp;迎新!C138&amp;"学时；","")</f>
        <v>担任迎新志愿者3.5学时；</v>
      </c>
      <c r="M138" t="str">
        <f>IF(初夏恣游!C138&gt;0,"担任初夏恣游志愿者"&amp;初夏恣游!C138&amp;"学时；","")</f>
        <v/>
      </c>
      <c r="N138" t="str">
        <f>IF(健身房!D138&gt;0,"担任健身房志愿者"&amp;健身房!D138&amp;"学时；","")</f>
        <v/>
      </c>
      <c r="O138" t="str">
        <f>IF(校园开放日!C138&gt;0,"担任校园开放日志愿者"&amp;校园开放日!C138&amp;"学时；","")</f>
        <v/>
      </c>
    </row>
    <row r="139" spans="1:15">
      <c r="A139" s="8" t="s">
        <v>148</v>
      </c>
      <c r="B139" s="8">
        <v>2300017777</v>
      </c>
      <c r="C139" t="str">
        <f t="shared" si="2"/>
        <v>参加元行力行未名湖志愿服务1.5学时；参加春季运动会志愿服务4学时；</v>
      </c>
      <c r="D139" t="str">
        <f>IF(自行车!D139&gt;0,"参加元行力行自行车小分队"&amp;自行车!D139&amp;"学时；","")</f>
        <v/>
      </c>
      <c r="E139" t="str">
        <f>IF(未名湖!D139&gt;0,"参加元行力行未名湖志愿服务"&amp;未名湖!D139&amp;"学时；","")</f>
        <v>参加元行力行未名湖志愿服务1.5学时；</v>
      </c>
      <c r="F139" t="str">
        <f>IF(大钊阅览室!D139&gt;0,"参加大钊阅览室志愿服务"&amp;大钊阅览室!D139&amp;"学时；","")</f>
        <v/>
      </c>
      <c r="G139" t="str">
        <f>IF(动物园!D139&gt;0,"参加北京动物园志愿服务"&amp;动物园!D139&amp;"学时；","")</f>
        <v/>
      </c>
      <c r="H139" t="str">
        <f>IF(传薪!D139&gt;0,"参加元行传薪系列志愿服务"&amp;传薪!D139&amp;"学时；","")</f>
        <v/>
      </c>
      <c r="I139" t="str">
        <f>IF(门厅!D139&gt;0,"参加35楼门厅管理志愿服务"&amp;门厅!D139&amp;"学时；","")</f>
        <v/>
      </c>
      <c r="J139" t="str">
        <f>IF(运动会!D139&gt;0,"参加春季运动会志愿服务"&amp;运动会!D139&amp;"学时；","")</f>
        <v>参加春季运动会志愿服务4学时；</v>
      </c>
      <c r="K139" t="str">
        <f>IF(书院课助教!D139&gt;0,"担任书院课助教"&amp;书院课助教!D139&amp;"学时；","")</f>
        <v/>
      </c>
      <c r="L139" t="str">
        <f>IF(迎新!C139&gt;0,"担任迎新志愿者"&amp;迎新!C139&amp;"学时；","")</f>
        <v/>
      </c>
      <c r="M139" t="str">
        <f>IF(初夏恣游!C139&gt;0,"担任初夏恣游志愿者"&amp;初夏恣游!C139&amp;"学时；","")</f>
        <v/>
      </c>
      <c r="N139" t="str">
        <f>IF(健身房!D139&gt;0,"担任健身房志愿者"&amp;健身房!D139&amp;"学时；","")</f>
        <v/>
      </c>
      <c r="O139" t="str">
        <f>IF(校园开放日!C139&gt;0,"担任校园开放日志愿者"&amp;校园开放日!C139&amp;"学时；","")</f>
        <v/>
      </c>
    </row>
    <row r="140" spans="1:15">
      <c r="A140" s="8" t="s">
        <v>149</v>
      </c>
      <c r="B140" s="8">
        <v>2300017798</v>
      </c>
      <c r="C140" t="str">
        <f t="shared" si="2"/>
        <v>参加元行力行自行车小分队3学时；</v>
      </c>
      <c r="D140" t="str">
        <f>IF(自行车!D140&gt;0,"参加元行力行自行车小分队"&amp;自行车!D140&amp;"学时；","")</f>
        <v>参加元行力行自行车小分队3学时；</v>
      </c>
      <c r="E140" t="str">
        <f>IF(未名湖!D140&gt;0,"参加元行力行未名湖志愿服务"&amp;未名湖!D140&amp;"学时；","")</f>
        <v/>
      </c>
      <c r="F140" t="str">
        <f>IF(大钊阅览室!D140&gt;0,"参加大钊阅览室志愿服务"&amp;大钊阅览室!D140&amp;"学时；","")</f>
        <v/>
      </c>
      <c r="G140" t="str">
        <f>IF(动物园!D140&gt;0,"参加北京动物园志愿服务"&amp;动物园!D140&amp;"学时；","")</f>
        <v/>
      </c>
      <c r="H140" t="str">
        <f>IF(传薪!D140&gt;0,"参加元行传薪系列志愿服务"&amp;传薪!D140&amp;"学时；","")</f>
        <v/>
      </c>
      <c r="I140" t="str">
        <f>IF(门厅!D140&gt;0,"参加35楼门厅管理志愿服务"&amp;门厅!D140&amp;"学时；","")</f>
        <v/>
      </c>
      <c r="J140" t="str">
        <f>IF(运动会!D140&gt;0,"参加春季运动会志愿服务"&amp;运动会!D140&amp;"学时；","")</f>
        <v/>
      </c>
      <c r="K140" t="str">
        <f>IF(书院课助教!D140&gt;0,"担任书院课助教"&amp;书院课助教!D140&amp;"学时；","")</f>
        <v/>
      </c>
      <c r="L140" t="str">
        <f>IF(迎新!C140&gt;0,"担任迎新志愿者"&amp;迎新!C140&amp;"学时；","")</f>
        <v/>
      </c>
      <c r="M140" t="str">
        <f>IF(初夏恣游!C140&gt;0,"担任初夏恣游志愿者"&amp;初夏恣游!C140&amp;"学时；","")</f>
        <v/>
      </c>
      <c r="N140" t="str">
        <f>IF(健身房!D140&gt;0,"担任健身房志愿者"&amp;健身房!D140&amp;"学时；","")</f>
        <v/>
      </c>
      <c r="O140" t="str">
        <f>IF(校园开放日!C140&gt;0,"担任校园开放日志愿者"&amp;校园开放日!C140&amp;"学时；","")</f>
        <v/>
      </c>
    </row>
    <row r="141" spans="1:15">
      <c r="A141" s="8" t="s">
        <v>150</v>
      </c>
      <c r="B141" s="8">
        <v>2300017733</v>
      </c>
      <c r="C141" t="str">
        <f t="shared" si="2"/>
        <v>参加元行力行自行车小分队7.5学时；</v>
      </c>
      <c r="D141" t="str">
        <f>IF(自行车!D141&gt;0,"参加元行力行自行车小分队"&amp;自行车!D141&amp;"学时；","")</f>
        <v>参加元行力行自行车小分队7.5学时；</v>
      </c>
      <c r="E141" t="str">
        <f>IF(未名湖!D141&gt;0,"参加元行力行未名湖志愿服务"&amp;未名湖!D141&amp;"学时；","")</f>
        <v/>
      </c>
      <c r="F141" t="str">
        <f>IF(大钊阅览室!D141&gt;0,"参加大钊阅览室志愿服务"&amp;大钊阅览室!D141&amp;"学时；","")</f>
        <v/>
      </c>
      <c r="G141" t="str">
        <f>IF(动物园!D141&gt;0,"参加北京动物园志愿服务"&amp;动物园!D141&amp;"学时；","")</f>
        <v/>
      </c>
      <c r="H141" t="str">
        <f>IF(传薪!D141&gt;0,"参加元行传薪系列志愿服务"&amp;传薪!D141&amp;"学时；","")</f>
        <v/>
      </c>
      <c r="I141" t="str">
        <f>IF(门厅!D141&gt;0,"参加35楼门厅管理志愿服务"&amp;门厅!D141&amp;"学时；","")</f>
        <v/>
      </c>
      <c r="J141" t="str">
        <f>IF(运动会!D141&gt;0,"参加春季运动会志愿服务"&amp;运动会!D141&amp;"学时；","")</f>
        <v/>
      </c>
      <c r="K141" t="str">
        <f>IF(书院课助教!D141&gt;0,"担任书院课助教"&amp;书院课助教!D141&amp;"学时；","")</f>
        <v/>
      </c>
      <c r="L141" t="str">
        <f>IF(迎新!C141&gt;0,"担任迎新志愿者"&amp;迎新!C141&amp;"学时；","")</f>
        <v/>
      </c>
      <c r="M141" t="str">
        <f>IF(初夏恣游!C141&gt;0,"担任初夏恣游志愿者"&amp;初夏恣游!C141&amp;"学时；","")</f>
        <v/>
      </c>
      <c r="N141" t="str">
        <f>IF(健身房!D141&gt;0,"担任健身房志愿者"&amp;健身房!D141&amp;"学时；","")</f>
        <v/>
      </c>
      <c r="O141" t="str">
        <f>IF(校园开放日!C141&gt;0,"担任校园开放日志愿者"&amp;校园开放日!C141&amp;"学时；","")</f>
        <v/>
      </c>
    </row>
    <row r="142" spans="1:15">
      <c r="A142" s="8" t="s">
        <v>151</v>
      </c>
      <c r="B142" s="8">
        <v>2300017757</v>
      </c>
      <c r="C142" t="str">
        <f t="shared" si="2"/>
        <v/>
      </c>
      <c r="D142" t="str">
        <f>IF(自行车!D142&gt;0,"参加元行力行自行车小分队"&amp;自行车!D142&amp;"学时；","")</f>
        <v/>
      </c>
      <c r="E142" t="str">
        <f>IF(未名湖!D142&gt;0,"参加元行力行未名湖志愿服务"&amp;未名湖!D142&amp;"学时；","")</f>
        <v/>
      </c>
      <c r="F142" t="str">
        <f>IF(大钊阅览室!D142&gt;0,"参加大钊阅览室志愿服务"&amp;大钊阅览室!D142&amp;"学时；","")</f>
        <v/>
      </c>
      <c r="G142" t="str">
        <f>IF(动物园!D142&gt;0,"参加北京动物园志愿服务"&amp;动物园!D142&amp;"学时；","")</f>
        <v/>
      </c>
      <c r="H142" t="str">
        <f>IF(传薪!D142&gt;0,"参加元行传薪系列志愿服务"&amp;传薪!D142&amp;"学时；","")</f>
        <v/>
      </c>
      <c r="I142" t="str">
        <f>IF(门厅!D142&gt;0,"参加35楼门厅管理志愿服务"&amp;门厅!D142&amp;"学时；","")</f>
        <v/>
      </c>
      <c r="J142" t="str">
        <f>IF(运动会!D142&gt;0,"参加春季运动会志愿服务"&amp;运动会!D142&amp;"学时；","")</f>
        <v/>
      </c>
      <c r="K142" t="str">
        <f>IF(书院课助教!D142&gt;0,"担任书院课助教"&amp;书院课助教!D142&amp;"学时；","")</f>
        <v/>
      </c>
      <c r="L142" t="str">
        <f>IF(迎新!C142&gt;0,"担任迎新志愿者"&amp;迎新!C142&amp;"学时；","")</f>
        <v/>
      </c>
      <c r="M142" t="str">
        <f>IF(初夏恣游!C142&gt;0,"担任初夏恣游志愿者"&amp;初夏恣游!C142&amp;"学时；","")</f>
        <v/>
      </c>
      <c r="N142" t="str">
        <f>IF(健身房!D142&gt;0,"担任健身房志愿者"&amp;健身房!D142&amp;"学时；","")</f>
        <v/>
      </c>
      <c r="O142" t="str">
        <f>IF(校园开放日!C142&gt;0,"担任校园开放日志愿者"&amp;校园开放日!C142&amp;"学时；","")</f>
        <v/>
      </c>
    </row>
    <row r="143" spans="1:15">
      <c r="A143" s="8" t="s">
        <v>152</v>
      </c>
      <c r="B143" s="8">
        <v>2300017804</v>
      </c>
      <c r="C143" t="str">
        <f t="shared" si="2"/>
        <v>参加春季运动会志愿服务2学时；</v>
      </c>
      <c r="D143" t="str">
        <f>IF(自行车!D143&gt;0,"参加元行力行自行车小分队"&amp;自行车!D143&amp;"学时；","")</f>
        <v/>
      </c>
      <c r="E143" t="str">
        <f>IF(未名湖!D143&gt;0,"参加元行力行未名湖志愿服务"&amp;未名湖!D143&amp;"学时；","")</f>
        <v/>
      </c>
      <c r="F143" t="str">
        <f>IF(大钊阅览室!D143&gt;0,"参加大钊阅览室志愿服务"&amp;大钊阅览室!D143&amp;"学时；","")</f>
        <v/>
      </c>
      <c r="G143" t="str">
        <f>IF(动物园!D143&gt;0,"参加北京动物园志愿服务"&amp;动物园!D143&amp;"学时；","")</f>
        <v/>
      </c>
      <c r="H143" t="str">
        <f>IF(传薪!D143&gt;0,"参加元行传薪系列志愿服务"&amp;传薪!D143&amp;"学时；","")</f>
        <v/>
      </c>
      <c r="I143" t="str">
        <f>IF(门厅!D143&gt;0,"参加35楼门厅管理志愿服务"&amp;门厅!D143&amp;"学时；","")</f>
        <v/>
      </c>
      <c r="J143" t="str">
        <f>IF(运动会!D143&gt;0,"参加春季运动会志愿服务"&amp;运动会!D143&amp;"学时；","")</f>
        <v>参加春季运动会志愿服务2学时；</v>
      </c>
      <c r="K143" t="str">
        <f>IF(书院课助教!D143&gt;0,"担任书院课助教"&amp;书院课助教!D143&amp;"学时；","")</f>
        <v/>
      </c>
      <c r="L143" t="str">
        <f>IF(迎新!C143&gt;0,"担任迎新志愿者"&amp;迎新!C143&amp;"学时；","")</f>
        <v/>
      </c>
      <c r="M143" t="str">
        <f>IF(初夏恣游!C143&gt;0,"担任初夏恣游志愿者"&amp;初夏恣游!C143&amp;"学时；","")</f>
        <v/>
      </c>
      <c r="N143" t="str">
        <f>IF(健身房!D143&gt;0,"担任健身房志愿者"&amp;健身房!D143&amp;"学时；","")</f>
        <v/>
      </c>
      <c r="O143" t="str">
        <f>IF(校园开放日!C143&gt;0,"担任校园开放日志愿者"&amp;校园开放日!C143&amp;"学时；","")</f>
        <v/>
      </c>
    </row>
    <row r="144" spans="1:15">
      <c r="A144" s="8" t="s">
        <v>153</v>
      </c>
      <c r="B144" s="8">
        <v>2300017446</v>
      </c>
      <c r="C144" t="str">
        <f t="shared" si="2"/>
        <v>参加春季运动会志愿服务4学时；担任迎新志愿者2学时；</v>
      </c>
      <c r="D144" t="str">
        <f>IF(自行车!D144&gt;0,"参加元行力行自行车小分队"&amp;自行车!D144&amp;"学时；","")</f>
        <v/>
      </c>
      <c r="E144" t="str">
        <f>IF(未名湖!D144&gt;0,"参加元行力行未名湖志愿服务"&amp;未名湖!D144&amp;"学时；","")</f>
        <v/>
      </c>
      <c r="F144" t="str">
        <f>IF(大钊阅览室!D144&gt;0,"参加大钊阅览室志愿服务"&amp;大钊阅览室!D144&amp;"学时；","")</f>
        <v/>
      </c>
      <c r="G144" t="str">
        <f>IF(动物园!D144&gt;0,"参加北京动物园志愿服务"&amp;动物园!D144&amp;"学时；","")</f>
        <v/>
      </c>
      <c r="H144" t="str">
        <f>IF(传薪!D144&gt;0,"参加元行传薪系列志愿服务"&amp;传薪!D144&amp;"学时；","")</f>
        <v/>
      </c>
      <c r="I144" t="str">
        <f>IF(门厅!D144&gt;0,"参加35楼门厅管理志愿服务"&amp;门厅!D144&amp;"学时；","")</f>
        <v/>
      </c>
      <c r="J144" t="str">
        <f>IF(运动会!D144&gt;0,"参加春季运动会志愿服务"&amp;运动会!D144&amp;"学时；","")</f>
        <v>参加春季运动会志愿服务4学时；</v>
      </c>
      <c r="K144" t="str">
        <f>IF(书院课助教!D144&gt;0,"担任书院课助教"&amp;书院课助教!D144&amp;"学时；","")</f>
        <v/>
      </c>
      <c r="L144" t="str">
        <f>IF(迎新!C144&gt;0,"担任迎新志愿者"&amp;迎新!C144&amp;"学时；","")</f>
        <v>担任迎新志愿者2学时；</v>
      </c>
      <c r="M144" t="str">
        <f>IF(初夏恣游!C144&gt;0,"担任初夏恣游志愿者"&amp;初夏恣游!C144&amp;"学时；","")</f>
        <v/>
      </c>
      <c r="N144" t="str">
        <f>IF(健身房!D144&gt;0,"担任健身房志愿者"&amp;健身房!D144&amp;"学时；","")</f>
        <v/>
      </c>
      <c r="O144" t="str">
        <f>IF(校园开放日!C144&gt;0,"担任校园开放日志愿者"&amp;校园开放日!C144&amp;"学时；","")</f>
        <v/>
      </c>
    </row>
    <row r="145" spans="1:15">
      <c r="A145" s="8" t="s">
        <v>154</v>
      </c>
      <c r="B145" s="8">
        <v>2300017826</v>
      </c>
      <c r="C145" t="str">
        <f t="shared" si="2"/>
        <v>参加元行力行自行车小分队4.5学时；参加大钊阅览室志愿服务8学时；</v>
      </c>
      <c r="D145" t="str">
        <f>IF(自行车!D145&gt;0,"参加元行力行自行车小分队"&amp;自行车!D145&amp;"学时；","")</f>
        <v>参加元行力行自行车小分队4.5学时；</v>
      </c>
      <c r="E145" t="str">
        <f>IF(未名湖!D145&gt;0,"参加元行力行未名湖志愿服务"&amp;未名湖!D145&amp;"学时；","")</f>
        <v/>
      </c>
      <c r="F145" t="str">
        <f>IF(大钊阅览室!D145&gt;0,"参加大钊阅览室志愿服务"&amp;大钊阅览室!D145&amp;"学时；","")</f>
        <v>参加大钊阅览室志愿服务8学时；</v>
      </c>
      <c r="G145" t="str">
        <f>IF(动物园!D145&gt;0,"参加北京动物园志愿服务"&amp;动物园!D145&amp;"学时；","")</f>
        <v/>
      </c>
      <c r="H145" t="str">
        <f>IF(传薪!D145&gt;0,"参加元行传薪系列志愿服务"&amp;传薪!D145&amp;"学时；","")</f>
        <v/>
      </c>
      <c r="I145" t="str">
        <f>IF(门厅!D145&gt;0,"参加35楼门厅管理志愿服务"&amp;门厅!D145&amp;"学时；","")</f>
        <v/>
      </c>
      <c r="J145" t="str">
        <f>IF(运动会!D145&gt;0,"参加春季运动会志愿服务"&amp;运动会!D145&amp;"学时；","")</f>
        <v/>
      </c>
      <c r="K145" t="str">
        <f>IF(书院课助教!D145&gt;0,"担任书院课助教"&amp;书院课助教!D145&amp;"学时；","")</f>
        <v/>
      </c>
      <c r="L145" t="str">
        <f>IF(迎新!C145&gt;0,"担任迎新志愿者"&amp;迎新!C145&amp;"学时；","")</f>
        <v/>
      </c>
      <c r="M145" t="str">
        <f>IF(初夏恣游!C145&gt;0,"担任初夏恣游志愿者"&amp;初夏恣游!C145&amp;"学时；","")</f>
        <v/>
      </c>
      <c r="N145" t="str">
        <f>IF(健身房!D145&gt;0,"担任健身房志愿者"&amp;健身房!D145&amp;"学时；","")</f>
        <v/>
      </c>
      <c r="O145" t="str">
        <f>IF(校园开放日!C145&gt;0,"担任校园开放日志愿者"&amp;校园开放日!C145&amp;"学时；","")</f>
        <v/>
      </c>
    </row>
    <row r="146" spans="1:15">
      <c r="A146" s="8" t="s">
        <v>155</v>
      </c>
      <c r="B146" s="8">
        <v>2300017742</v>
      </c>
      <c r="C146" t="str">
        <f t="shared" si="2"/>
        <v>参加元行力行自行车小分队7.5学时；参加春季运动会志愿服务2学时；担任校园开放日志愿者1学时；</v>
      </c>
      <c r="D146" t="str">
        <f>IF(自行车!D146&gt;0,"参加元行力行自行车小分队"&amp;自行车!D146&amp;"学时；","")</f>
        <v>参加元行力行自行车小分队7.5学时；</v>
      </c>
      <c r="E146" t="str">
        <f>IF(未名湖!D146&gt;0,"参加元行力行未名湖志愿服务"&amp;未名湖!D146&amp;"学时；","")</f>
        <v/>
      </c>
      <c r="F146" t="str">
        <f>IF(大钊阅览室!D146&gt;0,"参加大钊阅览室志愿服务"&amp;大钊阅览室!D146&amp;"学时；","")</f>
        <v/>
      </c>
      <c r="G146" t="str">
        <f>IF(动物园!D146&gt;0,"参加北京动物园志愿服务"&amp;动物园!D146&amp;"学时；","")</f>
        <v/>
      </c>
      <c r="H146" t="str">
        <f>IF(传薪!D146&gt;0,"参加元行传薪系列志愿服务"&amp;传薪!D146&amp;"学时；","")</f>
        <v/>
      </c>
      <c r="I146" t="str">
        <f>IF(门厅!D146&gt;0,"参加35楼门厅管理志愿服务"&amp;门厅!D146&amp;"学时；","")</f>
        <v/>
      </c>
      <c r="J146" t="str">
        <f>IF(运动会!D146&gt;0,"参加春季运动会志愿服务"&amp;运动会!D146&amp;"学时；","")</f>
        <v>参加春季运动会志愿服务2学时；</v>
      </c>
      <c r="K146" t="str">
        <f>IF(书院课助教!D146&gt;0,"担任书院课助教"&amp;书院课助教!D146&amp;"学时；","")</f>
        <v/>
      </c>
      <c r="L146" t="str">
        <f>IF(迎新!C146&gt;0,"担任迎新志愿者"&amp;迎新!C146&amp;"学时；","")</f>
        <v/>
      </c>
      <c r="M146" t="str">
        <f>IF(初夏恣游!C146&gt;0,"担任初夏恣游志愿者"&amp;初夏恣游!C146&amp;"学时；","")</f>
        <v/>
      </c>
      <c r="N146" t="str">
        <f>IF(健身房!D146&gt;0,"担任健身房志愿者"&amp;健身房!D146&amp;"学时；","")</f>
        <v/>
      </c>
      <c r="O146" t="str">
        <f>IF(校园开放日!C146&gt;0,"担任校园开放日志愿者"&amp;校园开放日!C146&amp;"学时；","")</f>
        <v>担任校园开放日志愿者1学时；</v>
      </c>
    </row>
    <row r="147" spans="1:15">
      <c r="A147" s="8" t="s">
        <v>156</v>
      </c>
      <c r="B147" s="8">
        <v>2300017472</v>
      </c>
      <c r="C147" t="str">
        <f t="shared" si="2"/>
        <v>担任校园开放日志愿者1学时；</v>
      </c>
      <c r="D147" t="str">
        <f>IF(自行车!D147&gt;0,"参加元行力行自行车小分队"&amp;自行车!D147&amp;"学时；","")</f>
        <v/>
      </c>
      <c r="E147" t="str">
        <f>IF(未名湖!D147&gt;0,"参加元行力行未名湖志愿服务"&amp;未名湖!D147&amp;"学时；","")</f>
        <v/>
      </c>
      <c r="F147" t="str">
        <f>IF(大钊阅览室!D147&gt;0,"参加大钊阅览室志愿服务"&amp;大钊阅览室!D147&amp;"学时；","")</f>
        <v/>
      </c>
      <c r="G147" t="str">
        <f>IF(动物园!D147&gt;0,"参加北京动物园志愿服务"&amp;动物园!D147&amp;"学时；","")</f>
        <v/>
      </c>
      <c r="H147" t="str">
        <f>IF(传薪!D147&gt;0,"参加元行传薪系列志愿服务"&amp;传薪!D147&amp;"学时；","")</f>
        <v/>
      </c>
      <c r="I147" t="str">
        <f>IF(门厅!D147&gt;0,"参加35楼门厅管理志愿服务"&amp;门厅!D147&amp;"学时；","")</f>
        <v/>
      </c>
      <c r="J147" t="str">
        <f>IF(运动会!D147&gt;0,"参加春季运动会志愿服务"&amp;运动会!D147&amp;"学时；","")</f>
        <v/>
      </c>
      <c r="K147" t="str">
        <f>IF(书院课助教!D147&gt;0,"担任书院课助教"&amp;书院课助教!D147&amp;"学时；","")</f>
        <v/>
      </c>
      <c r="L147" t="str">
        <f>IF(迎新!C147&gt;0,"担任迎新志愿者"&amp;迎新!C147&amp;"学时；","")</f>
        <v/>
      </c>
      <c r="M147" t="str">
        <f>IF(初夏恣游!C147&gt;0,"担任初夏恣游志愿者"&amp;初夏恣游!C147&amp;"学时；","")</f>
        <v/>
      </c>
      <c r="N147" t="str">
        <f>IF(健身房!D147&gt;0,"担任健身房志愿者"&amp;健身房!D147&amp;"学时；","")</f>
        <v/>
      </c>
      <c r="O147" t="str">
        <f>IF(校园开放日!C147&gt;0,"担任校园开放日志愿者"&amp;校园开放日!C147&amp;"学时；","")</f>
        <v>担任校园开放日志愿者1学时；</v>
      </c>
    </row>
    <row r="148" spans="1:15">
      <c r="A148" s="8" t="s">
        <v>157</v>
      </c>
      <c r="B148" s="8">
        <v>2300017795</v>
      </c>
      <c r="C148" t="str">
        <f t="shared" si="2"/>
        <v>参加元行力行自行车小分队5学时；参加元行力行未名湖志愿服务4.5学时；参加北京动物园志愿服务4学时；</v>
      </c>
      <c r="D148" t="str">
        <f>IF(自行车!D148&gt;0,"参加元行力行自行车小分队"&amp;自行车!D148&amp;"学时；","")</f>
        <v>参加元行力行自行车小分队5学时；</v>
      </c>
      <c r="E148" t="str">
        <f>IF(未名湖!D148&gt;0,"参加元行力行未名湖志愿服务"&amp;未名湖!D148&amp;"学时；","")</f>
        <v>参加元行力行未名湖志愿服务4.5学时；</v>
      </c>
      <c r="F148" t="str">
        <f>IF(大钊阅览室!D148&gt;0,"参加大钊阅览室志愿服务"&amp;大钊阅览室!D148&amp;"学时；","")</f>
        <v/>
      </c>
      <c r="G148" t="str">
        <f>IF(动物园!D148&gt;0,"参加北京动物园志愿服务"&amp;动物园!D148&amp;"学时；","")</f>
        <v>参加北京动物园志愿服务4学时；</v>
      </c>
      <c r="H148" t="str">
        <f>IF(传薪!D148&gt;0,"参加元行传薪系列志愿服务"&amp;传薪!D148&amp;"学时；","")</f>
        <v/>
      </c>
      <c r="I148" t="str">
        <f>IF(门厅!D148&gt;0,"参加35楼门厅管理志愿服务"&amp;门厅!D148&amp;"学时；","")</f>
        <v/>
      </c>
      <c r="J148" t="str">
        <f>IF(运动会!D148&gt;0,"参加春季运动会志愿服务"&amp;运动会!D148&amp;"学时；","")</f>
        <v/>
      </c>
      <c r="K148" t="str">
        <f>IF(书院课助教!D148&gt;0,"担任书院课助教"&amp;书院课助教!D148&amp;"学时；","")</f>
        <v/>
      </c>
      <c r="L148" t="str">
        <f>IF(迎新!C148&gt;0,"担任迎新志愿者"&amp;迎新!C148&amp;"学时；","")</f>
        <v/>
      </c>
      <c r="M148" t="str">
        <f>IF(初夏恣游!C148&gt;0,"担任初夏恣游志愿者"&amp;初夏恣游!C148&amp;"学时；","")</f>
        <v/>
      </c>
      <c r="N148" t="str">
        <f>IF(健身房!D148&gt;0,"担任健身房志愿者"&amp;健身房!D148&amp;"学时；","")</f>
        <v/>
      </c>
      <c r="O148" t="str">
        <f>IF(校园开放日!C148&gt;0,"担任校园开放日志愿者"&amp;校园开放日!C148&amp;"学时；","")</f>
        <v/>
      </c>
    </row>
    <row r="149" spans="1:15">
      <c r="A149" s="8" t="s">
        <v>158</v>
      </c>
      <c r="B149" s="8">
        <v>2300017802</v>
      </c>
      <c r="C149" t="str">
        <f t="shared" si="2"/>
        <v>参加北京动物园志愿服务5学时；</v>
      </c>
      <c r="D149" t="str">
        <f>IF(自行车!D149&gt;0,"参加元行力行自行车小分队"&amp;自行车!D149&amp;"学时；","")</f>
        <v/>
      </c>
      <c r="E149" t="str">
        <f>IF(未名湖!D149&gt;0,"参加元行力行未名湖志愿服务"&amp;未名湖!D149&amp;"学时；","")</f>
        <v/>
      </c>
      <c r="F149" t="str">
        <f>IF(大钊阅览室!D149&gt;0,"参加大钊阅览室志愿服务"&amp;大钊阅览室!D149&amp;"学时；","")</f>
        <v/>
      </c>
      <c r="G149" t="str">
        <f>IF(动物园!D149&gt;0,"参加北京动物园志愿服务"&amp;动物园!D149&amp;"学时；","")</f>
        <v>参加北京动物园志愿服务5学时；</v>
      </c>
      <c r="H149" t="str">
        <f>IF(传薪!D149&gt;0,"参加元行传薪系列志愿服务"&amp;传薪!D149&amp;"学时；","")</f>
        <v/>
      </c>
      <c r="I149" t="str">
        <f>IF(门厅!D149&gt;0,"参加35楼门厅管理志愿服务"&amp;门厅!D149&amp;"学时；","")</f>
        <v/>
      </c>
      <c r="J149" t="str">
        <f>IF(运动会!D149&gt;0,"参加春季运动会志愿服务"&amp;运动会!D149&amp;"学时；","")</f>
        <v/>
      </c>
      <c r="K149" t="str">
        <f>IF(书院课助教!D149&gt;0,"担任书院课助教"&amp;书院课助教!D149&amp;"学时；","")</f>
        <v/>
      </c>
      <c r="L149" t="str">
        <f>IF(迎新!C149&gt;0,"担任迎新志愿者"&amp;迎新!C149&amp;"学时；","")</f>
        <v/>
      </c>
      <c r="M149" t="str">
        <f>IF(初夏恣游!C149&gt;0,"担任初夏恣游志愿者"&amp;初夏恣游!C149&amp;"学时；","")</f>
        <v/>
      </c>
      <c r="N149" t="str">
        <f>IF(健身房!D149&gt;0,"担任健身房志愿者"&amp;健身房!D149&amp;"学时；","")</f>
        <v/>
      </c>
      <c r="O149" t="str">
        <f>IF(校园开放日!C149&gt;0,"担任校园开放日志愿者"&amp;校园开放日!C149&amp;"学时；","")</f>
        <v/>
      </c>
    </row>
    <row r="150" spans="1:15">
      <c r="A150" s="8" t="s">
        <v>159</v>
      </c>
      <c r="B150" s="8">
        <v>2300017791</v>
      </c>
      <c r="C150" t="str">
        <f t="shared" si="2"/>
        <v>参加元行力行未名湖志愿服务3学时；参加北京动物园志愿服务4学时；</v>
      </c>
      <c r="D150" t="str">
        <f>IF(自行车!D150&gt;0,"参加元行力行自行车小分队"&amp;自行车!D150&amp;"学时；","")</f>
        <v/>
      </c>
      <c r="E150" t="str">
        <f>IF(未名湖!D150&gt;0,"参加元行力行未名湖志愿服务"&amp;未名湖!D150&amp;"学时；","")</f>
        <v>参加元行力行未名湖志愿服务3学时；</v>
      </c>
      <c r="F150" t="str">
        <f>IF(大钊阅览室!D150&gt;0,"参加大钊阅览室志愿服务"&amp;大钊阅览室!D150&amp;"学时；","")</f>
        <v/>
      </c>
      <c r="G150" t="str">
        <f>IF(动物园!D150&gt;0,"参加北京动物园志愿服务"&amp;动物园!D150&amp;"学时；","")</f>
        <v>参加北京动物园志愿服务4学时；</v>
      </c>
      <c r="H150" t="str">
        <f>IF(传薪!D150&gt;0,"参加元行传薪系列志愿服务"&amp;传薪!D150&amp;"学时；","")</f>
        <v/>
      </c>
      <c r="I150" t="str">
        <f>IF(门厅!D150&gt;0,"参加35楼门厅管理志愿服务"&amp;门厅!D150&amp;"学时；","")</f>
        <v/>
      </c>
      <c r="J150" t="str">
        <f>IF(运动会!D150&gt;0,"参加春季运动会志愿服务"&amp;运动会!D150&amp;"学时；","")</f>
        <v/>
      </c>
      <c r="K150" t="str">
        <f>IF(书院课助教!D150&gt;0,"担任书院课助教"&amp;书院课助教!D150&amp;"学时；","")</f>
        <v/>
      </c>
      <c r="L150" t="str">
        <f>IF(迎新!C150&gt;0,"担任迎新志愿者"&amp;迎新!C150&amp;"学时；","")</f>
        <v/>
      </c>
      <c r="M150" t="str">
        <f>IF(初夏恣游!C150&gt;0,"担任初夏恣游志愿者"&amp;初夏恣游!C150&amp;"学时；","")</f>
        <v/>
      </c>
      <c r="N150" t="str">
        <f>IF(健身房!D150&gt;0,"担任健身房志愿者"&amp;健身房!D150&amp;"学时；","")</f>
        <v/>
      </c>
      <c r="O150" t="str">
        <f>IF(校园开放日!C150&gt;0,"担任校园开放日志愿者"&amp;校园开放日!C150&amp;"学时；","")</f>
        <v/>
      </c>
    </row>
    <row r="151" spans="1:15">
      <c r="A151" s="8" t="s">
        <v>160</v>
      </c>
      <c r="B151" s="8">
        <v>2300017477</v>
      </c>
      <c r="C151" t="str">
        <f t="shared" si="2"/>
        <v/>
      </c>
      <c r="D151" t="str">
        <f>IF(自行车!D151&gt;0,"参加元行力行自行车小分队"&amp;自行车!D151&amp;"学时；","")</f>
        <v/>
      </c>
      <c r="E151" t="str">
        <f>IF(未名湖!D151&gt;0,"参加元行力行未名湖志愿服务"&amp;未名湖!D151&amp;"学时；","")</f>
        <v/>
      </c>
      <c r="F151" t="str">
        <f>IF(大钊阅览室!D151&gt;0,"参加大钊阅览室志愿服务"&amp;大钊阅览室!D151&amp;"学时；","")</f>
        <v/>
      </c>
      <c r="G151" t="str">
        <f>IF(动物园!D151&gt;0,"参加北京动物园志愿服务"&amp;动物园!D151&amp;"学时；","")</f>
        <v/>
      </c>
      <c r="H151" t="str">
        <f>IF(传薪!D151&gt;0,"参加元行传薪系列志愿服务"&amp;传薪!D151&amp;"学时；","")</f>
        <v/>
      </c>
      <c r="I151" t="str">
        <f>IF(门厅!D151&gt;0,"参加35楼门厅管理志愿服务"&amp;门厅!D151&amp;"学时；","")</f>
        <v/>
      </c>
      <c r="J151" t="str">
        <f>IF(运动会!D151&gt;0,"参加春季运动会志愿服务"&amp;运动会!D151&amp;"学时；","")</f>
        <v/>
      </c>
      <c r="K151" t="str">
        <f>IF(书院课助教!D151&gt;0,"担任书院课助教"&amp;书院课助教!D151&amp;"学时；","")</f>
        <v/>
      </c>
      <c r="L151" t="str">
        <f>IF(迎新!C151&gt;0,"担任迎新志愿者"&amp;迎新!C151&amp;"学时；","")</f>
        <v/>
      </c>
      <c r="M151" t="str">
        <f>IF(初夏恣游!C151&gt;0,"担任初夏恣游志愿者"&amp;初夏恣游!C151&amp;"学时；","")</f>
        <v/>
      </c>
      <c r="N151" t="str">
        <f>IF(健身房!D151&gt;0,"担任健身房志愿者"&amp;健身房!D151&amp;"学时；","")</f>
        <v/>
      </c>
      <c r="O151" t="str">
        <f>IF(校园开放日!C151&gt;0,"担任校园开放日志愿者"&amp;校园开放日!C151&amp;"学时；","")</f>
        <v/>
      </c>
    </row>
    <row r="152" spans="1:15">
      <c r="A152" s="8" t="s">
        <v>161</v>
      </c>
      <c r="B152" s="8">
        <v>2300017815</v>
      </c>
      <c r="C152" t="str">
        <f t="shared" si="2"/>
        <v/>
      </c>
      <c r="D152" t="str">
        <f>IF(自行车!D152&gt;0,"参加元行力行自行车小分队"&amp;自行车!D152&amp;"学时；","")</f>
        <v/>
      </c>
      <c r="E152" t="str">
        <f>IF(未名湖!D152&gt;0,"参加元行力行未名湖志愿服务"&amp;未名湖!D152&amp;"学时；","")</f>
        <v/>
      </c>
      <c r="F152" t="str">
        <f>IF(大钊阅览室!D152&gt;0,"参加大钊阅览室志愿服务"&amp;大钊阅览室!D152&amp;"学时；","")</f>
        <v/>
      </c>
      <c r="G152" t="str">
        <f>IF(动物园!D152&gt;0,"参加北京动物园志愿服务"&amp;动物园!D152&amp;"学时；","")</f>
        <v/>
      </c>
      <c r="H152" t="str">
        <f>IF(传薪!D152&gt;0,"参加元行传薪系列志愿服务"&amp;传薪!D152&amp;"学时；","")</f>
        <v/>
      </c>
      <c r="I152" t="str">
        <f>IF(门厅!D152&gt;0,"参加35楼门厅管理志愿服务"&amp;门厅!D152&amp;"学时；","")</f>
        <v/>
      </c>
      <c r="J152" t="str">
        <f>IF(运动会!D152&gt;0,"参加春季运动会志愿服务"&amp;运动会!D152&amp;"学时；","")</f>
        <v/>
      </c>
      <c r="K152" t="str">
        <f>IF(书院课助教!D152&gt;0,"担任书院课助教"&amp;书院课助教!D152&amp;"学时；","")</f>
        <v/>
      </c>
      <c r="L152" t="str">
        <f>IF(迎新!C152&gt;0,"担任迎新志愿者"&amp;迎新!C152&amp;"学时；","")</f>
        <v/>
      </c>
      <c r="M152" t="str">
        <f>IF(初夏恣游!C152&gt;0,"担任初夏恣游志愿者"&amp;初夏恣游!C152&amp;"学时；","")</f>
        <v/>
      </c>
      <c r="N152" t="str">
        <f>IF(健身房!D152&gt;0,"担任健身房志愿者"&amp;健身房!D152&amp;"学时；","")</f>
        <v/>
      </c>
      <c r="O152" t="str">
        <f>IF(校园开放日!C152&gt;0,"担任校园开放日志愿者"&amp;校园开放日!C152&amp;"学时；","")</f>
        <v/>
      </c>
    </row>
    <row r="153" spans="1:15">
      <c r="A153" s="8" t="s">
        <v>162</v>
      </c>
      <c r="B153" s="8">
        <v>2300017787</v>
      </c>
      <c r="C153" t="str">
        <f t="shared" si="2"/>
        <v>参加元行力行自行车小分队4学时；参加元行力行未名湖志愿服务3学时；参加北京动物园志愿服务4学时；参加35楼门厅管理志愿服务1.5学时；</v>
      </c>
      <c r="D153" t="str">
        <f>IF(自行车!D153&gt;0,"参加元行力行自行车小分队"&amp;自行车!D153&amp;"学时；","")</f>
        <v>参加元行力行自行车小分队4学时；</v>
      </c>
      <c r="E153" t="str">
        <f>IF(未名湖!D153&gt;0,"参加元行力行未名湖志愿服务"&amp;未名湖!D153&amp;"学时；","")</f>
        <v>参加元行力行未名湖志愿服务3学时；</v>
      </c>
      <c r="F153" t="str">
        <f>IF(大钊阅览室!D153&gt;0,"参加大钊阅览室志愿服务"&amp;大钊阅览室!D153&amp;"学时；","")</f>
        <v/>
      </c>
      <c r="G153" t="str">
        <f>IF(动物园!D153&gt;0,"参加北京动物园志愿服务"&amp;动物园!D153&amp;"学时；","")</f>
        <v>参加北京动物园志愿服务4学时；</v>
      </c>
      <c r="H153" t="str">
        <f>IF(传薪!D153&gt;0,"参加元行传薪系列志愿服务"&amp;传薪!D153&amp;"学时；","")</f>
        <v/>
      </c>
      <c r="I153" t="str">
        <f>IF(门厅!D153&gt;0,"参加35楼门厅管理志愿服务"&amp;门厅!D153&amp;"学时；","")</f>
        <v>参加35楼门厅管理志愿服务1.5学时；</v>
      </c>
      <c r="J153" t="str">
        <f>IF(运动会!D153&gt;0,"参加春季运动会志愿服务"&amp;运动会!D153&amp;"学时；","")</f>
        <v/>
      </c>
      <c r="K153" t="str">
        <f>IF(书院课助教!D153&gt;0,"担任书院课助教"&amp;书院课助教!D153&amp;"学时；","")</f>
        <v/>
      </c>
      <c r="L153" t="str">
        <f>IF(迎新!C153&gt;0,"担任迎新志愿者"&amp;迎新!C153&amp;"学时；","")</f>
        <v/>
      </c>
      <c r="M153" t="str">
        <f>IF(初夏恣游!C153&gt;0,"担任初夏恣游志愿者"&amp;初夏恣游!C153&amp;"学时；","")</f>
        <v/>
      </c>
      <c r="N153" t="str">
        <f>IF(健身房!D153&gt;0,"担任健身房志愿者"&amp;健身房!D153&amp;"学时；","")</f>
        <v/>
      </c>
      <c r="O153" t="str">
        <f>IF(校园开放日!C153&gt;0,"担任校园开放日志愿者"&amp;校园开放日!C153&amp;"学时；","")</f>
        <v/>
      </c>
    </row>
    <row r="154" spans="1:15">
      <c r="A154" s="8" t="s">
        <v>163</v>
      </c>
      <c r="B154" s="8">
        <v>2300017827</v>
      </c>
      <c r="C154" t="str">
        <f t="shared" si="2"/>
        <v/>
      </c>
      <c r="D154" t="str">
        <f>IF(自行车!D154&gt;0,"参加元行力行自行车小分队"&amp;自行车!D154&amp;"学时；","")</f>
        <v/>
      </c>
      <c r="E154" t="str">
        <f>IF(未名湖!D154&gt;0,"参加元行力行未名湖志愿服务"&amp;未名湖!D154&amp;"学时；","")</f>
        <v/>
      </c>
      <c r="F154" t="str">
        <f>IF(大钊阅览室!D154&gt;0,"参加大钊阅览室志愿服务"&amp;大钊阅览室!D154&amp;"学时；","")</f>
        <v/>
      </c>
      <c r="G154" t="str">
        <f>IF(动物园!D154&gt;0,"参加北京动物园志愿服务"&amp;动物园!D154&amp;"学时；","")</f>
        <v/>
      </c>
      <c r="H154" t="str">
        <f>IF(传薪!D154&gt;0,"参加元行传薪系列志愿服务"&amp;传薪!D154&amp;"学时；","")</f>
        <v/>
      </c>
      <c r="I154" t="str">
        <f>IF(门厅!D154&gt;0,"参加35楼门厅管理志愿服务"&amp;门厅!D154&amp;"学时；","")</f>
        <v/>
      </c>
      <c r="J154" t="str">
        <f>IF(运动会!D154&gt;0,"参加春季运动会志愿服务"&amp;运动会!D154&amp;"学时；","")</f>
        <v/>
      </c>
      <c r="K154" t="str">
        <f>IF(书院课助教!D154&gt;0,"担任书院课助教"&amp;书院课助教!D154&amp;"学时；","")</f>
        <v/>
      </c>
      <c r="L154" t="str">
        <f>IF(迎新!C154&gt;0,"担任迎新志愿者"&amp;迎新!C154&amp;"学时；","")</f>
        <v/>
      </c>
      <c r="M154" t="str">
        <f>IF(初夏恣游!C154&gt;0,"担任初夏恣游志愿者"&amp;初夏恣游!C154&amp;"学时；","")</f>
        <v/>
      </c>
      <c r="N154" t="str">
        <f>IF(健身房!D154&gt;0,"担任健身房志愿者"&amp;健身房!D154&amp;"学时；","")</f>
        <v/>
      </c>
      <c r="O154" t="str">
        <f>IF(校园开放日!C154&gt;0,"担任校园开放日志愿者"&amp;校园开放日!C154&amp;"学时；","")</f>
        <v/>
      </c>
    </row>
    <row r="155" spans="1:15">
      <c r="A155" s="8" t="s">
        <v>164</v>
      </c>
      <c r="B155" s="8">
        <v>2200017467</v>
      </c>
      <c r="C155" t="str">
        <f t="shared" si="2"/>
        <v/>
      </c>
      <c r="D155" t="str">
        <f>IF(自行车!D155&gt;0,"参加元行力行自行车小分队"&amp;自行车!D155&amp;"学时；","")</f>
        <v/>
      </c>
      <c r="E155" t="str">
        <f>IF(未名湖!D155&gt;0,"参加元行力行未名湖志愿服务"&amp;未名湖!D155&amp;"学时；","")</f>
        <v/>
      </c>
      <c r="F155" t="str">
        <f>IF(大钊阅览室!D155&gt;0,"参加大钊阅览室志愿服务"&amp;大钊阅览室!D155&amp;"学时；","")</f>
        <v/>
      </c>
      <c r="G155" t="str">
        <f>IF(动物园!D155&gt;0,"参加北京动物园志愿服务"&amp;动物园!D155&amp;"学时；","")</f>
        <v/>
      </c>
      <c r="H155" t="str">
        <f>IF(传薪!D155&gt;0,"参加元行传薪系列志愿服务"&amp;传薪!D155&amp;"学时；","")</f>
        <v/>
      </c>
      <c r="I155" t="str">
        <f>IF(门厅!D155&gt;0,"参加35楼门厅管理志愿服务"&amp;门厅!D155&amp;"学时；","")</f>
        <v/>
      </c>
      <c r="J155" t="str">
        <f>IF(运动会!D155&gt;0,"参加春季运动会志愿服务"&amp;运动会!D155&amp;"学时；","")</f>
        <v/>
      </c>
      <c r="K155" t="str">
        <f>IF(书院课助教!D155&gt;0,"担任书院课助教"&amp;书院课助教!D155&amp;"学时；","")</f>
        <v/>
      </c>
      <c r="L155" t="str">
        <f>IF(迎新!C155&gt;0,"担任迎新志愿者"&amp;迎新!C155&amp;"学时；","")</f>
        <v/>
      </c>
      <c r="M155" t="str">
        <f>IF(初夏恣游!C155&gt;0,"担任初夏恣游志愿者"&amp;初夏恣游!C155&amp;"学时；","")</f>
        <v/>
      </c>
      <c r="N155" t="str">
        <f>IF(健身房!D155&gt;0,"担任健身房志愿者"&amp;健身房!D155&amp;"学时；","")</f>
        <v/>
      </c>
      <c r="O155" t="str">
        <f>IF(校园开放日!C155&gt;0,"担任校园开放日志愿者"&amp;校园开放日!C155&amp;"学时；","")</f>
        <v/>
      </c>
    </row>
    <row r="156" spans="1:15">
      <c r="A156" s="8" t="s">
        <v>165</v>
      </c>
      <c r="B156" s="8">
        <v>2300017469</v>
      </c>
      <c r="C156" t="str">
        <f t="shared" si="2"/>
        <v/>
      </c>
      <c r="D156" t="str">
        <f>IF(自行车!D156&gt;0,"参加元行力行自行车小分队"&amp;自行车!D156&amp;"学时；","")</f>
        <v/>
      </c>
      <c r="E156" t="str">
        <f>IF(未名湖!D156&gt;0,"参加元行力行未名湖志愿服务"&amp;未名湖!D156&amp;"学时；","")</f>
        <v/>
      </c>
      <c r="F156" t="str">
        <f>IF(大钊阅览室!D156&gt;0,"参加大钊阅览室志愿服务"&amp;大钊阅览室!D156&amp;"学时；","")</f>
        <v/>
      </c>
      <c r="G156" t="str">
        <f>IF(动物园!D156&gt;0,"参加北京动物园志愿服务"&amp;动物园!D156&amp;"学时；","")</f>
        <v/>
      </c>
      <c r="H156" t="str">
        <f>IF(传薪!D156&gt;0,"参加元行传薪系列志愿服务"&amp;传薪!D156&amp;"学时；","")</f>
        <v/>
      </c>
      <c r="I156" t="str">
        <f>IF(门厅!D156&gt;0,"参加35楼门厅管理志愿服务"&amp;门厅!D156&amp;"学时；","")</f>
        <v/>
      </c>
      <c r="J156" t="str">
        <f>IF(运动会!D156&gt;0,"参加春季运动会志愿服务"&amp;运动会!D156&amp;"学时；","")</f>
        <v/>
      </c>
      <c r="K156" t="str">
        <f>IF(书院课助教!D156&gt;0,"担任书院课助教"&amp;书院课助教!D156&amp;"学时；","")</f>
        <v/>
      </c>
      <c r="L156" t="str">
        <f>IF(迎新!C156&gt;0,"担任迎新志愿者"&amp;迎新!C156&amp;"学时；","")</f>
        <v/>
      </c>
      <c r="M156" t="str">
        <f>IF(初夏恣游!C156&gt;0,"担任初夏恣游志愿者"&amp;初夏恣游!C156&amp;"学时；","")</f>
        <v/>
      </c>
      <c r="N156" t="str">
        <f>IF(健身房!D156&gt;0,"担任健身房志愿者"&amp;健身房!D156&amp;"学时；","")</f>
        <v/>
      </c>
      <c r="O156" t="str">
        <f>IF(校园开放日!C156&gt;0,"担任校园开放日志愿者"&amp;校园开放日!C156&amp;"学时；","")</f>
        <v/>
      </c>
    </row>
    <row r="157" spans="1:15">
      <c r="A157" s="8" t="s">
        <v>166</v>
      </c>
      <c r="B157" s="8">
        <v>2300017844</v>
      </c>
      <c r="C157" t="str">
        <f t="shared" si="2"/>
        <v>参加北京动物园志愿服务4学时；担任迎新志愿者6学时；</v>
      </c>
      <c r="D157" t="str">
        <f>IF(自行车!D157&gt;0,"参加元行力行自行车小分队"&amp;自行车!D157&amp;"学时；","")</f>
        <v/>
      </c>
      <c r="E157" t="str">
        <f>IF(未名湖!D157&gt;0,"参加元行力行未名湖志愿服务"&amp;未名湖!D157&amp;"学时；","")</f>
        <v/>
      </c>
      <c r="F157" t="str">
        <f>IF(大钊阅览室!D157&gt;0,"参加大钊阅览室志愿服务"&amp;大钊阅览室!D157&amp;"学时；","")</f>
        <v/>
      </c>
      <c r="G157" t="str">
        <f>IF(动物园!D157&gt;0,"参加北京动物园志愿服务"&amp;动物园!D157&amp;"学时；","")</f>
        <v>参加北京动物园志愿服务4学时；</v>
      </c>
      <c r="H157" t="str">
        <f>IF(传薪!D157&gt;0,"参加元行传薪系列志愿服务"&amp;传薪!D157&amp;"学时；","")</f>
        <v/>
      </c>
      <c r="I157" t="str">
        <f>IF(门厅!D157&gt;0,"参加35楼门厅管理志愿服务"&amp;门厅!D157&amp;"学时；","")</f>
        <v/>
      </c>
      <c r="J157" t="str">
        <f>IF(运动会!D157&gt;0,"参加春季运动会志愿服务"&amp;运动会!D157&amp;"学时；","")</f>
        <v/>
      </c>
      <c r="K157" t="str">
        <f>IF(书院课助教!D157&gt;0,"担任书院课助教"&amp;书院课助教!D157&amp;"学时；","")</f>
        <v/>
      </c>
      <c r="L157" t="str">
        <f>IF(迎新!C157&gt;0,"担任迎新志愿者"&amp;迎新!C157&amp;"学时；","")</f>
        <v>担任迎新志愿者6学时；</v>
      </c>
      <c r="M157" t="str">
        <f>IF(初夏恣游!C157&gt;0,"担任初夏恣游志愿者"&amp;初夏恣游!C157&amp;"学时；","")</f>
        <v/>
      </c>
      <c r="N157" t="str">
        <f>IF(健身房!D157&gt;0,"担任健身房志愿者"&amp;健身房!D157&amp;"学时；","")</f>
        <v/>
      </c>
      <c r="O157" t="str">
        <f>IF(校园开放日!C157&gt;0,"担任校园开放日志愿者"&amp;校园开放日!C157&amp;"学时；","")</f>
        <v/>
      </c>
    </row>
    <row r="158" spans="1:15">
      <c r="A158" s="8" t="s">
        <v>167</v>
      </c>
      <c r="B158" s="8">
        <v>2200017730</v>
      </c>
      <c r="C158" t="str">
        <f t="shared" si="2"/>
        <v>参加元行力行自行车小分队4学时；担任迎新志愿者3学时；</v>
      </c>
      <c r="D158" t="str">
        <f>IF(自行车!D158&gt;0,"参加元行力行自行车小分队"&amp;自行车!D158&amp;"学时；","")</f>
        <v>参加元行力行自行车小分队4学时；</v>
      </c>
      <c r="E158" t="str">
        <f>IF(未名湖!D158&gt;0,"参加元行力行未名湖志愿服务"&amp;未名湖!D158&amp;"学时；","")</f>
        <v/>
      </c>
      <c r="F158" t="str">
        <f>IF(大钊阅览室!D158&gt;0,"参加大钊阅览室志愿服务"&amp;大钊阅览室!D158&amp;"学时；","")</f>
        <v/>
      </c>
      <c r="G158" t="str">
        <f>IF(动物园!D158&gt;0,"参加北京动物园志愿服务"&amp;动物园!D158&amp;"学时；","")</f>
        <v/>
      </c>
      <c r="H158" t="str">
        <f>IF(传薪!D158&gt;0,"参加元行传薪系列志愿服务"&amp;传薪!D158&amp;"学时；","")</f>
        <v/>
      </c>
      <c r="I158" t="str">
        <f>IF(门厅!D158&gt;0,"参加35楼门厅管理志愿服务"&amp;门厅!D158&amp;"学时；","")</f>
        <v/>
      </c>
      <c r="J158" t="str">
        <f>IF(运动会!D158&gt;0,"参加春季运动会志愿服务"&amp;运动会!D158&amp;"学时；","")</f>
        <v/>
      </c>
      <c r="K158" t="str">
        <f>IF(书院课助教!D158&gt;0,"担任书院课助教"&amp;书院课助教!D158&amp;"学时；","")</f>
        <v/>
      </c>
      <c r="L158" t="str">
        <f>IF(迎新!C158&gt;0,"担任迎新志愿者"&amp;迎新!C158&amp;"学时；","")</f>
        <v>担任迎新志愿者3学时；</v>
      </c>
      <c r="M158" t="str">
        <f>IF(初夏恣游!C158&gt;0,"担任初夏恣游志愿者"&amp;初夏恣游!C158&amp;"学时；","")</f>
        <v/>
      </c>
      <c r="N158" t="str">
        <f>IF(健身房!D158&gt;0,"担任健身房志愿者"&amp;健身房!D158&amp;"学时；","")</f>
        <v/>
      </c>
      <c r="O158" t="str">
        <f>IF(校园开放日!C158&gt;0,"担任校园开放日志愿者"&amp;校园开放日!C158&amp;"学时；","")</f>
        <v/>
      </c>
    </row>
    <row r="159" spans="1:15">
      <c r="A159" s="8" t="s">
        <v>168</v>
      </c>
      <c r="B159" s="8">
        <v>2300017818</v>
      </c>
      <c r="C159" t="str">
        <f t="shared" si="2"/>
        <v>参加元行力行自行车小分队8.5学时；参加元行力行未名湖志愿服务3学时；</v>
      </c>
      <c r="D159" t="str">
        <f>IF(自行车!D159&gt;0,"参加元行力行自行车小分队"&amp;自行车!D159&amp;"学时；","")</f>
        <v>参加元行力行自行车小分队8.5学时；</v>
      </c>
      <c r="E159" t="str">
        <f>IF(未名湖!D159&gt;0,"参加元行力行未名湖志愿服务"&amp;未名湖!D159&amp;"学时；","")</f>
        <v>参加元行力行未名湖志愿服务3学时；</v>
      </c>
      <c r="F159" t="str">
        <f>IF(大钊阅览室!D159&gt;0,"参加大钊阅览室志愿服务"&amp;大钊阅览室!D159&amp;"学时；","")</f>
        <v/>
      </c>
      <c r="G159" t="str">
        <f>IF(动物园!D159&gt;0,"参加北京动物园志愿服务"&amp;动物园!D159&amp;"学时；","")</f>
        <v/>
      </c>
      <c r="H159" t="str">
        <f>IF(传薪!D159&gt;0,"参加元行传薪系列志愿服务"&amp;传薪!D159&amp;"学时；","")</f>
        <v/>
      </c>
      <c r="I159" t="str">
        <f>IF(门厅!D159&gt;0,"参加35楼门厅管理志愿服务"&amp;门厅!D159&amp;"学时；","")</f>
        <v/>
      </c>
      <c r="J159" t="str">
        <f>IF(运动会!D159&gt;0,"参加春季运动会志愿服务"&amp;运动会!D159&amp;"学时；","")</f>
        <v/>
      </c>
      <c r="K159" t="str">
        <f>IF(书院课助教!D159&gt;0,"担任书院课助教"&amp;书院课助教!D159&amp;"学时；","")</f>
        <v/>
      </c>
      <c r="L159" t="str">
        <f>IF(迎新!C159&gt;0,"担任迎新志愿者"&amp;迎新!C159&amp;"学时；","")</f>
        <v/>
      </c>
      <c r="M159" t="str">
        <f>IF(初夏恣游!C159&gt;0,"担任初夏恣游志愿者"&amp;初夏恣游!C159&amp;"学时；","")</f>
        <v/>
      </c>
      <c r="N159" t="str">
        <f>IF(健身房!D159&gt;0,"担任健身房志愿者"&amp;健身房!D159&amp;"学时；","")</f>
        <v/>
      </c>
      <c r="O159" t="str">
        <f>IF(校园开放日!C159&gt;0,"担任校园开放日志愿者"&amp;校园开放日!C159&amp;"学时；","")</f>
        <v/>
      </c>
    </row>
    <row r="160" spans="1:15">
      <c r="A160" s="8" t="s">
        <v>169</v>
      </c>
      <c r="B160" s="8">
        <v>2300017854</v>
      </c>
      <c r="C160" t="str">
        <f t="shared" si="2"/>
        <v/>
      </c>
      <c r="D160" t="str">
        <f>IF(自行车!D160&gt;0,"参加元行力行自行车小分队"&amp;自行车!D160&amp;"学时；","")</f>
        <v/>
      </c>
      <c r="E160" t="str">
        <f>IF(未名湖!D160&gt;0,"参加元行力行未名湖志愿服务"&amp;未名湖!D160&amp;"学时；","")</f>
        <v/>
      </c>
      <c r="F160" t="str">
        <f>IF(大钊阅览室!D160&gt;0,"参加大钊阅览室志愿服务"&amp;大钊阅览室!D160&amp;"学时；","")</f>
        <v/>
      </c>
      <c r="G160" t="str">
        <f>IF(动物园!D160&gt;0,"参加北京动物园志愿服务"&amp;动物园!D160&amp;"学时；","")</f>
        <v/>
      </c>
      <c r="H160" t="str">
        <f>IF(传薪!D160&gt;0,"参加元行传薪系列志愿服务"&amp;传薪!D160&amp;"学时；","")</f>
        <v/>
      </c>
      <c r="I160" t="str">
        <f>IF(门厅!D160&gt;0,"参加35楼门厅管理志愿服务"&amp;门厅!D160&amp;"学时；","")</f>
        <v/>
      </c>
      <c r="J160" t="str">
        <f>IF(运动会!D160&gt;0,"参加春季运动会志愿服务"&amp;运动会!D160&amp;"学时；","")</f>
        <v/>
      </c>
      <c r="K160" t="str">
        <f>IF(书院课助教!D160&gt;0,"担任书院课助教"&amp;书院课助教!D160&amp;"学时；","")</f>
        <v/>
      </c>
      <c r="L160" t="str">
        <f>IF(迎新!C160&gt;0,"担任迎新志愿者"&amp;迎新!C160&amp;"学时；","")</f>
        <v/>
      </c>
      <c r="M160" t="str">
        <f>IF(初夏恣游!C160&gt;0,"担任初夏恣游志愿者"&amp;初夏恣游!C160&amp;"学时；","")</f>
        <v/>
      </c>
      <c r="N160" t="str">
        <f>IF(健身房!D160&gt;0,"担任健身房志愿者"&amp;健身房!D160&amp;"学时；","")</f>
        <v/>
      </c>
      <c r="O160" t="str">
        <f>IF(校园开放日!C160&gt;0,"担任校园开放日志愿者"&amp;校园开放日!C160&amp;"学时；","")</f>
        <v/>
      </c>
    </row>
    <row r="161" spans="1:15">
      <c r="A161" s="8" t="s">
        <v>170</v>
      </c>
      <c r="B161" s="8">
        <v>2300017790</v>
      </c>
      <c r="C161" t="str">
        <f t="shared" si="2"/>
        <v/>
      </c>
      <c r="D161" t="str">
        <f>IF(自行车!D161&gt;0,"参加元行力行自行车小分队"&amp;自行车!D161&amp;"学时；","")</f>
        <v/>
      </c>
      <c r="E161" t="str">
        <f>IF(未名湖!D161&gt;0,"参加元行力行未名湖志愿服务"&amp;未名湖!D161&amp;"学时；","")</f>
        <v/>
      </c>
      <c r="F161" t="str">
        <f>IF(大钊阅览室!D161&gt;0,"参加大钊阅览室志愿服务"&amp;大钊阅览室!D161&amp;"学时；","")</f>
        <v/>
      </c>
      <c r="G161" t="str">
        <f>IF(动物园!D161&gt;0,"参加北京动物园志愿服务"&amp;动物园!D161&amp;"学时；","")</f>
        <v/>
      </c>
      <c r="H161" t="str">
        <f>IF(传薪!D161&gt;0,"参加元行传薪系列志愿服务"&amp;传薪!D161&amp;"学时；","")</f>
        <v/>
      </c>
      <c r="I161" t="str">
        <f>IF(门厅!D161&gt;0,"参加35楼门厅管理志愿服务"&amp;门厅!D161&amp;"学时；","")</f>
        <v/>
      </c>
      <c r="J161" t="str">
        <f>IF(运动会!D161&gt;0,"参加春季运动会志愿服务"&amp;运动会!D161&amp;"学时；","")</f>
        <v/>
      </c>
      <c r="K161" t="str">
        <f>IF(书院课助教!D161&gt;0,"担任书院课助教"&amp;书院课助教!D161&amp;"学时；","")</f>
        <v/>
      </c>
      <c r="L161" t="str">
        <f>IF(迎新!C161&gt;0,"担任迎新志愿者"&amp;迎新!C161&amp;"学时；","")</f>
        <v/>
      </c>
      <c r="M161" t="str">
        <f>IF(初夏恣游!C161&gt;0,"担任初夏恣游志愿者"&amp;初夏恣游!C161&amp;"学时；","")</f>
        <v/>
      </c>
      <c r="N161" t="str">
        <f>IF(健身房!D161&gt;0,"担任健身房志愿者"&amp;健身房!D161&amp;"学时；","")</f>
        <v/>
      </c>
      <c r="O161" t="str">
        <f>IF(校园开放日!C161&gt;0,"担任校园开放日志愿者"&amp;校园开放日!C161&amp;"学时；","")</f>
        <v/>
      </c>
    </row>
    <row r="162" spans="1:15">
      <c r="A162" s="8" t="s">
        <v>171</v>
      </c>
      <c r="B162" s="8">
        <v>2300017468</v>
      </c>
      <c r="C162" t="str">
        <f t="shared" si="2"/>
        <v>参加元行传薪系列志愿服务5学时；</v>
      </c>
      <c r="D162" t="str">
        <f>IF(自行车!D162&gt;0,"参加元行力行自行车小分队"&amp;自行车!D162&amp;"学时；","")</f>
        <v/>
      </c>
      <c r="E162" t="str">
        <f>IF(未名湖!D162&gt;0,"参加元行力行未名湖志愿服务"&amp;未名湖!D162&amp;"学时；","")</f>
        <v/>
      </c>
      <c r="F162" t="str">
        <f>IF(大钊阅览室!D162&gt;0,"参加大钊阅览室志愿服务"&amp;大钊阅览室!D162&amp;"学时；","")</f>
        <v/>
      </c>
      <c r="G162" t="str">
        <f>IF(动物园!D162&gt;0,"参加北京动物园志愿服务"&amp;动物园!D162&amp;"学时；","")</f>
        <v/>
      </c>
      <c r="H162" t="str">
        <f>IF(传薪!D162&gt;0,"参加元行传薪系列志愿服务"&amp;传薪!D162&amp;"学时；","")</f>
        <v>参加元行传薪系列志愿服务5学时；</v>
      </c>
      <c r="I162" t="str">
        <f>IF(门厅!D162&gt;0,"参加35楼门厅管理志愿服务"&amp;门厅!D162&amp;"学时；","")</f>
        <v/>
      </c>
      <c r="J162" t="str">
        <f>IF(运动会!D162&gt;0,"参加春季运动会志愿服务"&amp;运动会!D162&amp;"学时；","")</f>
        <v/>
      </c>
      <c r="K162" t="str">
        <f>IF(书院课助教!D162&gt;0,"担任书院课助教"&amp;书院课助教!D162&amp;"学时；","")</f>
        <v/>
      </c>
      <c r="L162" t="str">
        <f>IF(迎新!C162&gt;0,"担任迎新志愿者"&amp;迎新!C162&amp;"学时；","")</f>
        <v/>
      </c>
      <c r="M162" t="str">
        <f>IF(初夏恣游!C162&gt;0,"担任初夏恣游志愿者"&amp;初夏恣游!C162&amp;"学时；","")</f>
        <v/>
      </c>
      <c r="N162" t="str">
        <f>IF(健身房!D162&gt;0,"担任健身房志愿者"&amp;健身房!D162&amp;"学时；","")</f>
        <v/>
      </c>
      <c r="O162" t="str">
        <f>IF(校园开放日!C162&gt;0,"担任校园开放日志愿者"&amp;校园开放日!C162&amp;"学时；","")</f>
        <v/>
      </c>
    </row>
    <row r="163" spans="1:15">
      <c r="A163" s="8" t="s">
        <v>172</v>
      </c>
      <c r="B163" s="8">
        <v>2300017800</v>
      </c>
      <c r="C163" t="str">
        <f t="shared" si="2"/>
        <v>参加元行力行未名湖志愿服务1.5学时；</v>
      </c>
      <c r="D163" t="str">
        <f>IF(自行车!D163&gt;0,"参加元行力行自行车小分队"&amp;自行车!D163&amp;"学时；","")</f>
        <v/>
      </c>
      <c r="E163" t="str">
        <f>IF(未名湖!D163&gt;0,"参加元行力行未名湖志愿服务"&amp;未名湖!D163&amp;"学时；","")</f>
        <v>参加元行力行未名湖志愿服务1.5学时；</v>
      </c>
      <c r="F163" t="str">
        <f>IF(大钊阅览室!D163&gt;0,"参加大钊阅览室志愿服务"&amp;大钊阅览室!D163&amp;"学时；","")</f>
        <v/>
      </c>
      <c r="G163" t="str">
        <f>IF(动物园!D163&gt;0,"参加北京动物园志愿服务"&amp;动物园!D163&amp;"学时；","")</f>
        <v/>
      </c>
      <c r="H163" t="str">
        <f>IF(传薪!D163&gt;0,"参加元行传薪系列志愿服务"&amp;传薪!D163&amp;"学时；","")</f>
        <v/>
      </c>
      <c r="I163" t="str">
        <f>IF(门厅!D163&gt;0,"参加35楼门厅管理志愿服务"&amp;门厅!D163&amp;"学时；","")</f>
        <v/>
      </c>
      <c r="J163" t="str">
        <f>IF(运动会!D163&gt;0,"参加春季运动会志愿服务"&amp;运动会!D163&amp;"学时；","")</f>
        <v/>
      </c>
      <c r="K163" t="str">
        <f>IF(书院课助教!D163&gt;0,"担任书院课助教"&amp;书院课助教!D163&amp;"学时；","")</f>
        <v/>
      </c>
      <c r="L163" t="str">
        <f>IF(迎新!C163&gt;0,"担任迎新志愿者"&amp;迎新!C163&amp;"学时；","")</f>
        <v/>
      </c>
      <c r="M163" t="str">
        <f>IF(初夏恣游!C163&gt;0,"担任初夏恣游志愿者"&amp;初夏恣游!C163&amp;"学时；","")</f>
        <v/>
      </c>
      <c r="N163" t="str">
        <f>IF(健身房!D163&gt;0,"担任健身房志愿者"&amp;健身房!D163&amp;"学时；","")</f>
        <v/>
      </c>
      <c r="O163" t="str">
        <f>IF(校园开放日!C163&gt;0,"担任校园开放日志愿者"&amp;校园开放日!C163&amp;"学时；","")</f>
        <v/>
      </c>
    </row>
    <row r="164" spans="1:15">
      <c r="A164" s="8" t="s">
        <v>173</v>
      </c>
      <c r="B164" s="8">
        <v>2200017814</v>
      </c>
      <c r="C164" t="str">
        <f t="shared" si="2"/>
        <v/>
      </c>
      <c r="D164" t="str">
        <f>IF(自行车!D164&gt;0,"参加元行力行自行车小分队"&amp;自行车!D164&amp;"学时；","")</f>
        <v/>
      </c>
      <c r="E164" t="str">
        <f>IF(未名湖!D164&gt;0,"参加元行力行未名湖志愿服务"&amp;未名湖!D164&amp;"学时；","")</f>
        <v/>
      </c>
      <c r="F164" t="str">
        <f>IF(大钊阅览室!D164&gt;0,"参加大钊阅览室志愿服务"&amp;大钊阅览室!D164&amp;"学时；","")</f>
        <v/>
      </c>
      <c r="G164" t="str">
        <f>IF(动物园!D164&gt;0,"参加北京动物园志愿服务"&amp;动物园!D164&amp;"学时；","")</f>
        <v/>
      </c>
      <c r="H164" t="str">
        <f>IF(传薪!D164&gt;0,"参加元行传薪系列志愿服务"&amp;传薪!D164&amp;"学时；","")</f>
        <v/>
      </c>
      <c r="I164" t="str">
        <f>IF(门厅!D164&gt;0,"参加35楼门厅管理志愿服务"&amp;门厅!D164&amp;"学时；","")</f>
        <v/>
      </c>
      <c r="J164" t="str">
        <f>IF(运动会!D164&gt;0,"参加春季运动会志愿服务"&amp;运动会!D164&amp;"学时；","")</f>
        <v/>
      </c>
      <c r="K164" t="str">
        <f>IF(书院课助教!D164&gt;0,"担任书院课助教"&amp;书院课助教!D164&amp;"学时；","")</f>
        <v/>
      </c>
      <c r="L164" t="str">
        <f>IF(迎新!C164&gt;0,"担任迎新志愿者"&amp;迎新!C164&amp;"学时；","")</f>
        <v/>
      </c>
      <c r="M164" t="str">
        <f>IF(初夏恣游!C164&gt;0,"担任初夏恣游志愿者"&amp;初夏恣游!C164&amp;"学时；","")</f>
        <v/>
      </c>
      <c r="N164" t="str">
        <f>IF(健身房!D164&gt;0,"担任健身房志愿者"&amp;健身房!D164&amp;"学时；","")</f>
        <v/>
      </c>
      <c r="O164" t="str">
        <f>IF(校园开放日!C164&gt;0,"担任校园开放日志愿者"&amp;校园开放日!C164&amp;"学时；","")</f>
        <v/>
      </c>
    </row>
    <row r="165" spans="1:15">
      <c r="A165" s="8" t="s">
        <v>174</v>
      </c>
      <c r="B165" s="8">
        <v>2200067730</v>
      </c>
      <c r="C165" t="str">
        <f t="shared" si="2"/>
        <v/>
      </c>
      <c r="D165" t="str">
        <f>IF(自行车!D165&gt;0,"参加元行力行自行车小分队"&amp;自行车!D165&amp;"学时；","")</f>
        <v/>
      </c>
      <c r="E165" t="str">
        <f>IF(未名湖!D165&gt;0,"参加元行力行未名湖志愿服务"&amp;未名湖!D165&amp;"学时；","")</f>
        <v/>
      </c>
      <c r="F165" t="str">
        <f>IF(大钊阅览室!D165&gt;0,"参加大钊阅览室志愿服务"&amp;大钊阅览室!D165&amp;"学时；","")</f>
        <v/>
      </c>
      <c r="G165" t="str">
        <f>IF(动物园!D165&gt;0,"参加北京动物园志愿服务"&amp;动物园!D165&amp;"学时；","")</f>
        <v/>
      </c>
      <c r="H165" t="str">
        <f>IF(传薪!D165&gt;0,"参加元行传薪系列志愿服务"&amp;传薪!D165&amp;"学时；","")</f>
        <v/>
      </c>
      <c r="I165" t="str">
        <f>IF(门厅!D165&gt;0,"参加35楼门厅管理志愿服务"&amp;门厅!D165&amp;"学时；","")</f>
        <v/>
      </c>
      <c r="J165" t="str">
        <f>IF(运动会!D165&gt;0,"参加春季运动会志愿服务"&amp;运动会!D165&amp;"学时；","")</f>
        <v/>
      </c>
      <c r="K165" t="str">
        <f>IF(书院课助教!D165&gt;0,"担任书院课助教"&amp;书院课助教!D165&amp;"学时；","")</f>
        <v/>
      </c>
      <c r="L165" t="str">
        <f>IF(迎新!C165&gt;0,"担任迎新志愿者"&amp;迎新!C165&amp;"学时；","")</f>
        <v/>
      </c>
      <c r="M165" t="str">
        <f>IF(初夏恣游!C165&gt;0,"担任初夏恣游志愿者"&amp;初夏恣游!C165&amp;"学时；","")</f>
        <v/>
      </c>
      <c r="N165" t="str">
        <f>IF(健身房!D165&gt;0,"担任健身房志愿者"&amp;健身房!D165&amp;"学时；","")</f>
        <v/>
      </c>
      <c r="O165" t="str">
        <f>IF(校园开放日!C165&gt;0,"担任校园开放日志愿者"&amp;校园开放日!C165&amp;"学时；","")</f>
        <v/>
      </c>
    </row>
    <row r="166" spans="1:15">
      <c r="A166" s="8" t="s">
        <v>175</v>
      </c>
      <c r="B166" s="8">
        <v>2200067723</v>
      </c>
      <c r="C166" t="str">
        <f t="shared" si="2"/>
        <v/>
      </c>
      <c r="D166" t="str">
        <f>IF(自行车!D166&gt;0,"参加元行力行自行车小分队"&amp;自行车!D166&amp;"学时；","")</f>
        <v/>
      </c>
      <c r="E166" t="str">
        <f>IF(未名湖!D166&gt;0,"参加元行力行未名湖志愿服务"&amp;未名湖!D166&amp;"学时；","")</f>
        <v/>
      </c>
      <c r="F166" t="str">
        <f>IF(大钊阅览室!D166&gt;0,"参加大钊阅览室志愿服务"&amp;大钊阅览室!D166&amp;"学时；","")</f>
        <v/>
      </c>
      <c r="G166" t="str">
        <f>IF(动物园!D166&gt;0,"参加北京动物园志愿服务"&amp;动物园!D166&amp;"学时；","")</f>
        <v/>
      </c>
      <c r="H166" t="str">
        <f>IF(传薪!D166&gt;0,"参加元行传薪系列志愿服务"&amp;传薪!D166&amp;"学时；","")</f>
        <v/>
      </c>
      <c r="I166" t="str">
        <f>IF(门厅!D166&gt;0,"参加35楼门厅管理志愿服务"&amp;门厅!D166&amp;"学时；","")</f>
        <v/>
      </c>
      <c r="J166" t="str">
        <f>IF(运动会!D166&gt;0,"参加春季运动会志愿服务"&amp;运动会!D166&amp;"学时；","")</f>
        <v/>
      </c>
      <c r="K166" t="str">
        <f>IF(书院课助教!D166&gt;0,"担任书院课助教"&amp;书院课助教!D166&amp;"学时；","")</f>
        <v/>
      </c>
      <c r="L166" t="str">
        <f>IF(迎新!C166&gt;0,"担任迎新志愿者"&amp;迎新!C166&amp;"学时；","")</f>
        <v/>
      </c>
      <c r="M166" t="str">
        <f>IF(初夏恣游!C166&gt;0,"担任初夏恣游志愿者"&amp;初夏恣游!C166&amp;"学时；","")</f>
        <v/>
      </c>
      <c r="N166" t="str">
        <f>IF(健身房!D166&gt;0,"担任健身房志愿者"&amp;健身房!D166&amp;"学时；","")</f>
        <v/>
      </c>
      <c r="O166" t="str">
        <f>IF(校园开放日!C166&gt;0,"担任校园开放日志愿者"&amp;校园开放日!C166&amp;"学时；","")</f>
        <v/>
      </c>
    </row>
    <row r="167" spans="1:15">
      <c r="A167" s="8" t="s">
        <v>176</v>
      </c>
      <c r="B167" s="8">
        <v>2200067728</v>
      </c>
      <c r="C167" t="str">
        <f t="shared" si="2"/>
        <v>参加元行力行自行车小分队4学时；参加35楼门厅管理志愿服务1.5学时；担任健身房志愿者1学时；</v>
      </c>
      <c r="D167" t="str">
        <f>IF(自行车!D167&gt;0,"参加元行力行自行车小分队"&amp;自行车!D167&amp;"学时；","")</f>
        <v>参加元行力行自行车小分队4学时；</v>
      </c>
      <c r="E167" t="str">
        <f>IF(未名湖!D167&gt;0,"参加元行力行未名湖志愿服务"&amp;未名湖!D167&amp;"学时；","")</f>
        <v/>
      </c>
      <c r="F167" t="str">
        <f>IF(大钊阅览室!D167&gt;0,"参加大钊阅览室志愿服务"&amp;大钊阅览室!D167&amp;"学时；","")</f>
        <v/>
      </c>
      <c r="G167" t="str">
        <f>IF(动物园!D167&gt;0,"参加北京动物园志愿服务"&amp;动物园!D167&amp;"学时；","")</f>
        <v/>
      </c>
      <c r="H167" t="str">
        <f>IF(传薪!D167&gt;0,"参加元行传薪系列志愿服务"&amp;传薪!D167&amp;"学时；","")</f>
        <v/>
      </c>
      <c r="I167" t="str">
        <f>IF(门厅!D167&gt;0,"参加35楼门厅管理志愿服务"&amp;门厅!D167&amp;"学时；","")</f>
        <v>参加35楼门厅管理志愿服务1.5学时；</v>
      </c>
      <c r="J167" t="str">
        <f>IF(运动会!D167&gt;0,"参加春季运动会志愿服务"&amp;运动会!D167&amp;"学时；","")</f>
        <v/>
      </c>
      <c r="K167" t="str">
        <f>IF(书院课助教!D167&gt;0,"担任书院课助教"&amp;书院课助教!D167&amp;"学时；","")</f>
        <v/>
      </c>
      <c r="L167" t="str">
        <f>IF(迎新!C167&gt;0,"担任迎新志愿者"&amp;迎新!C167&amp;"学时；","")</f>
        <v/>
      </c>
      <c r="M167" t="str">
        <f>IF(初夏恣游!C167&gt;0,"担任初夏恣游志愿者"&amp;初夏恣游!C167&amp;"学时；","")</f>
        <v/>
      </c>
      <c r="N167" t="str">
        <f>IF(健身房!D167&gt;0,"担任健身房志愿者"&amp;健身房!D167&amp;"学时；","")</f>
        <v>担任健身房志愿者1学时；</v>
      </c>
      <c r="O167" t="str">
        <f>IF(校园开放日!C167&gt;0,"担任校园开放日志愿者"&amp;校园开放日!C167&amp;"学时；","")</f>
        <v/>
      </c>
    </row>
    <row r="168" spans="1:15">
      <c r="A168" s="8" t="s">
        <v>177</v>
      </c>
      <c r="B168" s="8">
        <v>2200067726</v>
      </c>
      <c r="C168" t="str">
        <f t="shared" si="2"/>
        <v>担任健身房志愿者3学时；</v>
      </c>
      <c r="D168" t="str">
        <f>IF(自行车!D168&gt;0,"参加元行力行自行车小分队"&amp;自行车!D168&amp;"学时；","")</f>
        <v/>
      </c>
      <c r="E168" t="str">
        <f>IF(未名湖!D168&gt;0,"参加元行力行未名湖志愿服务"&amp;未名湖!D168&amp;"学时；","")</f>
        <v/>
      </c>
      <c r="F168" t="str">
        <f>IF(大钊阅览室!D168&gt;0,"参加大钊阅览室志愿服务"&amp;大钊阅览室!D168&amp;"学时；","")</f>
        <v/>
      </c>
      <c r="G168" t="str">
        <f>IF(动物园!D168&gt;0,"参加北京动物园志愿服务"&amp;动物园!D168&amp;"学时；","")</f>
        <v/>
      </c>
      <c r="H168" t="str">
        <f>IF(传薪!D168&gt;0,"参加元行传薪系列志愿服务"&amp;传薪!D168&amp;"学时；","")</f>
        <v/>
      </c>
      <c r="I168" t="str">
        <f>IF(门厅!D168&gt;0,"参加35楼门厅管理志愿服务"&amp;门厅!D168&amp;"学时；","")</f>
        <v/>
      </c>
      <c r="J168" t="str">
        <f>IF(运动会!D168&gt;0,"参加春季运动会志愿服务"&amp;运动会!D168&amp;"学时；","")</f>
        <v/>
      </c>
      <c r="K168" t="str">
        <f>IF(书院课助教!D168&gt;0,"担任书院课助教"&amp;书院课助教!D168&amp;"学时；","")</f>
        <v/>
      </c>
      <c r="L168" t="str">
        <f>IF(迎新!C168&gt;0,"担任迎新志愿者"&amp;迎新!C168&amp;"学时；","")</f>
        <v/>
      </c>
      <c r="M168" t="str">
        <f>IF(初夏恣游!C168&gt;0,"担任初夏恣游志愿者"&amp;初夏恣游!C168&amp;"学时；","")</f>
        <v/>
      </c>
      <c r="N168" t="str">
        <f>IF(健身房!D168&gt;0,"担任健身房志愿者"&amp;健身房!D168&amp;"学时；","")</f>
        <v>担任健身房志愿者3学时；</v>
      </c>
      <c r="O168" t="str">
        <f>IF(校园开放日!C168&gt;0,"担任校园开放日志愿者"&amp;校园开放日!C168&amp;"学时；","")</f>
        <v/>
      </c>
    </row>
    <row r="169" spans="1:15">
      <c r="A169" s="8" t="s">
        <v>178</v>
      </c>
      <c r="B169" s="8">
        <v>2200067731</v>
      </c>
      <c r="C169" t="str">
        <f t="shared" si="2"/>
        <v>参加元行力行自行车小分队3.5学时；</v>
      </c>
      <c r="D169" t="str">
        <f>IF(自行车!D169&gt;0,"参加元行力行自行车小分队"&amp;自行车!D169&amp;"学时；","")</f>
        <v>参加元行力行自行车小分队3.5学时；</v>
      </c>
      <c r="E169" t="str">
        <f>IF(未名湖!D169&gt;0,"参加元行力行未名湖志愿服务"&amp;未名湖!D169&amp;"学时；","")</f>
        <v/>
      </c>
      <c r="F169" t="str">
        <f>IF(大钊阅览室!D169&gt;0,"参加大钊阅览室志愿服务"&amp;大钊阅览室!D169&amp;"学时；","")</f>
        <v/>
      </c>
      <c r="G169" t="str">
        <f>IF(动物园!D169&gt;0,"参加北京动物园志愿服务"&amp;动物园!D169&amp;"学时；","")</f>
        <v/>
      </c>
      <c r="H169" t="str">
        <f>IF(传薪!D169&gt;0,"参加元行传薪系列志愿服务"&amp;传薪!D169&amp;"学时；","")</f>
        <v/>
      </c>
      <c r="I169" t="str">
        <f>IF(门厅!D169&gt;0,"参加35楼门厅管理志愿服务"&amp;门厅!D169&amp;"学时；","")</f>
        <v/>
      </c>
      <c r="J169" t="str">
        <f>IF(运动会!D169&gt;0,"参加春季运动会志愿服务"&amp;运动会!D169&amp;"学时；","")</f>
        <v/>
      </c>
      <c r="K169" t="str">
        <f>IF(书院课助教!D169&gt;0,"担任书院课助教"&amp;书院课助教!D169&amp;"学时；","")</f>
        <v/>
      </c>
      <c r="L169" t="str">
        <f>IF(迎新!C169&gt;0,"担任迎新志愿者"&amp;迎新!C169&amp;"学时；","")</f>
        <v/>
      </c>
      <c r="M169" t="str">
        <f>IF(初夏恣游!C169&gt;0,"担任初夏恣游志愿者"&amp;初夏恣游!C169&amp;"学时；","")</f>
        <v/>
      </c>
      <c r="N169" t="str">
        <f>IF(健身房!D169&gt;0,"担任健身房志愿者"&amp;健身房!D169&amp;"学时；","")</f>
        <v/>
      </c>
      <c r="O169" t="str">
        <f>IF(校园开放日!C169&gt;0,"担任校园开放日志愿者"&amp;校园开放日!C169&amp;"学时；","")</f>
        <v/>
      </c>
    </row>
    <row r="170" spans="1:15">
      <c r="A170" s="8" t="s">
        <v>179</v>
      </c>
      <c r="B170" s="8">
        <v>2200067732</v>
      </c>
      <c r="C170" t="str">
        <f t="shared" si="2"/>
        <v/>
      </c>
      <c r="D170" t="str">
        <f>IF(自行车!D170&gt;0,"参加元行力行自行车小分队"&amp;自行车!D170&amp;"学时；","")</f>
        <v/>
      </c>
      <c r="E170" t="str">
        <f>IF(未名湖!D170&gt;0,"参加元行力行未名湖志愿服务"&amp;未名湖!D170&amp;"学时；","")</f>
        <v/>
      </c>
      <c r="F170" t="str">
        <f>IF(大钊阅览室!D170&gt;0,"参加大钊阅览室志愿服务"&amp;大钊阅览室!D170&amp;"学时；","")</f>
        <v/>
      </c>
      <c r="G170" t="str">
        <f>IF(动物园!D170&gt;0,"参加北京动物园志愿服务"&amp;动物园!D170&amp;"学时；","")</f>
        <v/>
      </c>
      <c r="H170" t="str">
        <f>IF(传薪!D170&gt;0,"参加元行传薪系列志愿服务"&amp;传薪!D170&amp;"学时；","")</f>
        <v/>
      </c>
      <c r="I170" t="str">
        <f>IF(门厅!D170&gt;0,"参加35楼门厅管理志愿服务"&amp;门厅!D170&amp;"学时；","")</f>
        <v/>
      </c>
      <c r="J170" t="str">
        <f>IF(运动会!D170&gt;0,"参加春季运动会志愿服务"&amp;运动会!D170&amp;"学时；","")</f>
        <v/>
      </c>
      <c r="K170" t="str">
        <f>IF(书院课助教!D170&gt;0,"担任书院课助教"&amp;书院课助教!D170&amp;"学时；","")</f>
        <v/>
      </c>
      <c r="L170" t="str">
        <f>IF(迎新!C170&gt;0,"担任迎新志愿者"&amp;迎新!C170&amp;"学时；","")</f>
        <v/>
      </c>
      <c r="M170" t="str">
        <f>IF(初夏恣游!C170&gt;0,"担任初夏恣游志愿者"&amp;初夏恣游!C170&amp;"学时；","")</f>
        <v/>
      </c>
      <c r="N170" t="str">
        <f>IF(健身房!D170&gt;0,"担任健身房志愿者"&amp;健身房!D170&amp;"学时；","")</f>
        <v/>
      </c>
      <c r="O170" t="str">
        <f>IF(校园开放日!C170&gt;0,"担任校园开放日志愿者"&amp;校园开放日!C170&amp;"学时；","")</f>
        <v/>
      </c>
    </row>
    <row r="171" spans="1:15">
      <c r="A171" s="8" t="s">
        <v>180</v>
      </c>
      <c r="B171" s="8">
        <v>2200067727</v>
      </c>
      <c r="C171" t="str">
        <f t="shared" si="2"/>
        <v>参加元行力行自行车小分队2.5学时；</v>
      </c>
      <c r="D171" t="str">
        <f>IF(自行车!D171&gt;0,"参加元行力行自行车小分队"&amp;自行车!D171&amp;"学时；","")</f>
        <v>参加元行力行自行车小分队2.5学时；</v>
      </c>
      <c r="E171" t="str">
        <f>IF(未名湖!D171&gt;0,"参加元行力行未名湖志愿服务"&amp;未名湖!D171&amp;"学时；","")</f>
        <v/>
      </c>
      <c r="F171" t="str">
        <f>IF(大钊阅览室!D171&gt;0,"参加大钊阅览室志愿服务"&amp;大钊阅览室!D171&amp;"学时；","")</f>
        <v/>
      </c>
      <c r="G171" t="str">
        <f>IF(动物园!D171&gt;0,"参加北京动物园志愿服务"&amp;动物园!D171&amp;"学时；","")</f>
        <v/>
      </c>
      <c r="H171" t="str">
        <f>IF(传薪!D171&gt;0,"参加元行传薪系列志愿服务"&amp;传薪!D171&amp;"学时；","")</f>
        <v/>
      </c>
      <c r="I171" t="str">
        <f>IF(门厅!D171&gt;0,"参加35楼门厅管理志愿服务"&amp;门厅!D171&amp;"学时；","")</f>
        <v/>
      </c>
      <c r="J171" t="str">
        <f>IF(运动会!D171&gt;0,"参加春季运动会志愿服务"&amp;运动会!D171&amp;"学时；","")</f>
        <v/>
      </c>
      <c r="K171" t="str">
        <f>IF(书院课助教!D171&gt;0,"担任书院课助教"&amp;书院课助教!D171&amp;"学时；","")</f>
        <v/>
      </c>
      <c r="L171" t="str">
        <f>IF(迎新!C171&gt;0,"担任迎新志愿者"&amp;迎新!C171&amp;"学时；","")</f>
        <v/>
      </c>
      <c r="M171" t="str">
        <f>IF(初夏恣游!C171&gt;0,"担任初夏恣游志愿者"&amp;初夏恣游!C171&amp;"学时；","")</f>
        <v/>
      </c>
      <c r="N171" t="str">
        <f>IF(健身房!D171&gt;0,"担任健身房志愿者"&amp;健身房!D171&amp;"学时；","")</f>
        <v/>
      </c>
      <c r="O171" t="str">
        <f>IF(校园开放日!C171&gt;0,"担任校园开放日志愿者"&amp;校园开放日!C171&amp;"学时；","")</f>
        <v/>
      </c>
    </row>
    <row r="172" spans="1:15">
      <c r="A172" s="8" t="s">
        <v>181</v>
      </c>
      <c r="B172" s="8">
        <v>2200067729</v>
      </c>
      <c r="C172" t="str">
        <f t="shared" si="2"/>
        <v>参加元行力行自行车小分队3.5学时；</v>
      </c>
      <c r="D172" t="str">
        <f>IF(自行车!D172&gt;0,"参加元行力行自行车小分队"&amp;自行车!D172&amp;"学时；","")</f>
        <v>参加元行力行自行车小分队3.5学时；</v>
      </c>
      <c r="E172" t="str">
        <f>IF(未名湖!D172&gt;0,"参加元行力行未名湖志愿服务"&amp;未名湖!D172&amp;"学时；","")</f>
        <v/>
      </c>
      <c r="F172" t="str">
        <f>IF(大钊阅览室!D172&gt;0,"参加大钊阅览室志愿服务"&amp;大钊阅览室!D172&amp;"学时；","")</f>
        <v/>
      </c>
      <c r="G172" t="str">
        <f>IF(动物园!D172&gt;0,"参加北京动物园志愿服务"&amp;动物园!D172&amp;"学时；","")</f>
        <v/>
      </c>
      <c r="H172" t="str">
        <f>IF(传薪!D172&gt;0,"参加元行传薪系列志愿服务"&amp;传薪!D172&amp;"学时；","")</f>
        <v/>
      </c>
      <c r="I172" t="str">
        <f>IF(门厅!D172&gt;0,"参加35楼门厅管理志愿服务"&amp;门厅!D172&amp;"学时；","")</f>
        <v/>
      </c>
      <c r="J172" t="str">
        <f>IF(运动会!D172&gt;0,"参加春季运动会志愿服务"&amp;运动会!D172&amp;"学时；","")</f>
        <v/>
      </c>
      <c r="K172" t="str">
        <f>IF(书院课助教!D172&gt;0,"担任书院课助教"&amp;书院课助教!D172&amp;"学时；","")</f>
        <v/>
      </c>
      <c r="L172" t="str">
        <f>IF(迎新!C172&gt;0,"担任迎新志愿者"&amp;迎新!C172&amp;"学时；","")</f>
        <v/>
      </c>
      <c r="M172" t="str">
        <f>IF(初夏恣游!C172&gt;0,"担任初夏恣游志愿者"&amp;初夏恣游!C172&amp;"学时；","")</f>
        <v/>
      </c>
      <c r="N172" t="str">
        <f>IF(健身房!D172&gt;0,"担任健身房志愿者"&amp;健身房!D172&amp;"学时；","")</f>
        <v/>
      </c>
      <c r="O172" t="str">
        <f>IF(校园开放日!C172&gt;0,"担任校园开放日志愿者"&amp;校园开放日!C172&amp;"学时；","")</f>
        <v/>
      </c>
    </row>
    <row r="173" spans="1:15">
      <c r="A173" s="8" t="s">
        <v>182</v>
      </c>
      <c r="B173" s="8">
        <v>2200017850</v>
      </c>
      <c r="C173" t="str">
        <f t="shared" si="2"/>
        <v>参加元行力行未名湖志愿服务1.5学时；</v>
      </c>
      <c r="D173" t="str">
        <f>IF(自行车!D173&gt;0,"参加元行力行自行车小分队"&amp;自行车!D173&amp;"学时；","")</f>
        <v/>
      </c>
      <c r="E173" t="str">
        <f>IF(未名湖!D173&gt;0,"参加元行力行未名湖志愿服务"&amp;未名湖!D173&amp;"学时；","")</f>
        <v>参加元行力行未名湖志愿服务1.5学时；</v>
      </c>
      <c r="F173" t="str">
        <f>IF(大钊阅览室!D173&gt;0,"参加大钊阅览室志愿服务"&amp;大钊阅览室!D173&amp;"学时；","")</f>
        <v/>
      </c>
      <c r="G173" t="str">
        <f>IF(动物园!D173&gt;0,"参加北京动物园志愿服务"&amp;动物园!D173&amp;"学时；","")</f>
        <v/>
      </c>
      <c r="H173" t="str">
        <f>IF(传薪!D173&gt;0,"参加元行传薪系列志愿服务"&amp;传薪!D173&amp;"学时；","")</f>
        <v/>
      </c>
      <c r="I173" t="str">
        <f>IF(门厅!D173&gt;0,"参加35楼门厅管理志愿服务"&amp;门厅!D173&amp;"学时；","")</f>
        <v/>
      </c>
      <c r="J173" t="str">
        <f>IF(运动会!D173&gt;0,"参加春季运动会志愿服务"&amp;运动会!D173&amp;"学时；","")</f>
        <v/>
      </c>
      <c r="K173" t="str">
        <f>IF(书院课助教!D173&gt;0,"担任书院课助教"&amp;书院课助教!D173&amp;"学时；","")</f>
        <v/>
      </c>
      <c r="L173" t="str">
        <f>IF(迎新!C173&gt;0,"担任迎新志愿者"&amp;迎新!C173&amp;"学时；","")</f>
        <v/>
      </c>
      <c r="M173" t="str">
        <f>IF(初夏恣游!C173&gt;0,"担任初夏恣游志愿者"&amp;初夏恣游!C173&amp;"学时；","")</f>
        <v/>
      </c>
      <c r="N173" t="str">
        <f>IF(健身房!D173&gt;0,"担任健身房志愿者"&amp;健身房!D173&amp;"学时；","")</f>
        <v/>
      </c>
      <c r="O173" t="str">
        <f>IF(校园开放日!C173&gt;0,"担任校园开放日志愿者"&amp;校园开放日!C173&amp;"学时；","")</f>
        <v/>
      </c>
    </row>
    <row r="174" spans="1:15">
      <c r="A174" s="8" t="s">
        <v>183</v>
      </c>
      <c r="B174" s="8">
        <v>2200067724</v>
      </c>
      <c r="C174" t="str">
        <f t="shared" si="2"/>
        <v>参加元行力行自行车小分队3学时；</v>
      </c>
      <c r="D174" t="str">
        <f>IF(自行车!D174&gt;0,"参加元行力行自行车小分队"&amp;自行车!D174&amp;"学时；","")</f>
        <v>参加元行力行自行车小分队3学时；</v>
      </c>
      <c r="E174" t="str">
        <f>IF(未名湖!D174&gt;0,"参加元行力行未名湖志愿服务"&amp;未名湖!D174&amp;"学时；","")</f>
        <v/>
      </c>
      <c r="F174" t="str">
        <f>IF(大钊阅览室!D174&gt;0,"参加大钊阅览室志愿服务"&amp;大钊阅览室!D174&amp;"学时；","")</f>
        <v/>
      </c>
      <c r="G174" t="str">
        <f>IF(动物园!D174&gt;0,"参加北京动物园志愿服务"&amp;动物园!D174&amp;"学时；","")</f>
        <v/>
      </c>
      <c r="H174" t="str">
        <f>IF(传薪!D174&gt;0,"参加元行传薪系列志愿服务"&amp;传薪!D174&amp;"学时；","")</f>
        <v/>
      </c>
      <c r="I174" t="str">
        <f>IF(门厅!D174&gt;0,"参加35楼门厅管理志愿服务"&amp;门厅!D174&amp;"学时；","")</f>
        <v/>
      </c>
      <c r="J174" t="str">
        <f>IF(运动会!D174&gt;0,"参加春季运动会志愿服务"&amp;运动会!D174&amp;"学时；","")</f>
        <v/>
      </c>
      <c r="K174" t="str">
        <f>IF(书院课助教!D174&gt;0,"担任书院课助教"&amp;书院课助教!D174&amp;"学时；","")</f>
        <v/>
      </c>
      <c r="L174" t="str">
        <f>IF(迎新!C174&gt;0,"担任迎新志愿者"&amp;迎新!C174&amp;"学时；","")</f>
        <v/>
      </c>
      <c r="M174" t="str">
        <f>IF(初夏恣游!C174&gt;0,"担任初夏恣游志愿者"&amp;初夏恣游!C174&amp;"学时；","")</f>
        <v/>
      </c>
      <c r="N174" t="str">
        <f>IF(健身房!D174&gt;0,"担任健身房志愿者"&amp;健身房!D174&amp;"学时；","")</f>
        <v/>
      </c>
      <c r="O174" t="str">
        <f>IF(校园开放日!C174&gt;0,"担任校园开放日志愿者"&amp;校园开放日!C174&amp;"学时；","")</f>
        <v/>
      </c>
    </row>
    <row r="175" spans="1:15">
      <c r="A175" s="8" t="s">
        <v>184</v>
      </c>
      <c r="B175" s="8">
        <v>2200067733</v>
      </c>
      <c r="C175" t="str">
        <f t="shared" si="2"/>
        <v>参加元行力行自行车小分队1学时；</v>
      </c>
      <c r="D175" t="str">
        <f>IF(自行车!D175&gt;0,"参加元行力行自行车小分队"&amp;自行车!D175&amp;"学时；","")</f>
        <v>参加元行力行自行车小分队1学时；</v>
      </c>
      <c r="E175" t="str">
        <f>IF(未名湖!D175&gt;0,"参加元行力行未名湖志愿服务"&amp;未名湖!D175&amp;"学时；","")</f>
        <v/>
      </c>
      <c r="F175" t="str">
        <f>IF(大钊阅览室!D175&gt;0,"参加大钊阅览室志愿服务"&amp;大钊阅览室!D175&amp;"学时；","")</f>
        <v/>
      </c>
      <c r="G175" t="str">
        <f>IF(动物园!D175&gt;0,"参加北京动物园志愿服务"&amp;动物园!D175&amp;"学时；","")</f>
        <v/>
      </c>
      <c r="H175" t="str">
        <f>IF(传薪!D175&gt;0,"参加元行传薪系列志愿服务"&amp;传薪!D175&amp;"学时；","")</f>
        <v/>
      </c>
      <c r="I175" t="str">
        <f>IF(门厅!D175&gt;0,"参加35楼门厅管理志愿服务"&amp;门厅!D175&amp;"学时；","")</f>
        <v/>
      </c>
      <c r="J175" t="str">
        <f>IF(运动会!D175&gt;0,"参加春季运动会志愿服务"&amp;运动会!D175&amp;"学时；","")</f>
        <v/>
      </c>
      <c r="K175" t="str">
        <f>IF(书院课助教!D175&gt;0,"担任书院课助教"&amp;书院课助教!D175&amp;"学时；","")</f>
        <v/>
      </c>
      <c r="L175" t="str">
        <f>IF(迎新!C175&gt;0,"担任迎新志愿者"&amp;迎新!C175&amp;"学时；","")</f>
        <v/>
      </c>
      <c r="M175" t="str">
        <f>IF(初夏恣游!C175&gt;0,"担任初夏恣游志愿者"&amp;初夏恣游!C175&amp;"学时；","")</f>
        <v/>
      </c>
      <c r="N175" t="str">
        <f>IF(健身房!D175&gt;0,"担任健身房志愿者"&amp;健身房!D175&amp;"学时；","")</f>
        <v/>
      </c>
      <c r="O175" t="str">
        <f>IF(校园开放日!C175&gt;0,"担任校园开放日志愿者"&amp;校园开放日!C175&amp;"学时；","")</f>
        <v/>
      </c>
    </row>
    <row r="176" spans="1:15">
      <c r="A176" s="8" t="s">
        <v>185</v>
      </c>
      <c r="B176" s="8">
        <v>2200067722</v>
      </c>
      <c r="C176" t="str">
        <f t="shared" si="2"/>
        <v>参加元行力行自行车小分队2学时；</v>
      </c>
      <c r="D176" t="str">
        <f>IF(自行车!D176&gt;0,"参加元行力行自行车小分队"&amp;自行车!D176&amp;"学时；","")</f>
        <v>参加元行力行自行车小分队2学时；</v>
      </c>
      <c r="E176" t="str">
        <f>IF(未名湖!D176&gt;0,"参加元行力行未名湖志愿服务"&amp;未名湖!D176&amp;"学时；","")</f>
        <v/>
      </c>
      <c r="F176" t="str">
        <f>IF(大钊阅览室!D176&gt;0,"参加大钊阅览室志愿服务"&amp;大钊阅览室!D176&amp;"学时；","")</f>
        <v/>
      </c>
      <c r="G176" t="str">
        <f>IF(动物园!D176&gt;0,"参加北京动物园志愿服务"&amp;动物园!D176&amp;"学时；","")</f>
        <v/>
      </c>
      <c r="H176" t="str">
        <f>IF(传薪!D176&gt;0,"参加元行传薪系列志愿服务"&amp;传薪!D176&amp;"学时；","")</f>
        <v/>
      </c>
      <c r="I176" t="str">
        <f>IF(门厅!D176&gt;0,"参加35楼门厅管理志愿服务"&amp;门厅!D176&amp;"学时；","")</f>
        <v/>
      </c>
      <c r="J176" t="str">
        <f>IF(运动会!D176&gt;0,"参加春季运动会志愿服务"&amp;运动会!D176&amp;"学时；","")</f>
        <v/>
      </c>
      <c r="K176" t="str">
        <f>IF(书院课助教!D176&gt;0,"担任书院课助教"&amp;书院课助教!D176&amp;"学时；","")</f>
        <v/>
      </c>
      <c r="L176" t="str">
        <f>IF(迎新!C176&gt;0,"担任迎新志愿者"&amp;迎新!C176&amp;"学时；","")</f>
        <v/>
      </c>
      <c r="M176" t="str">
        <f>IF(初夏恣游!C176&gt;0,"担任初夏恣游志愿者"&amp;初夏恣游!C176&amp;"学时；","")</f>
        <v/>
      </c>
      <c r="N176" t="str">
        <f>IF(健身房!D176&gt;0,"担任健身房志愿者"&amp;健身房!D176&amp;"学时；","")</f>
        <v/>
      </c>
      <c r="O176" t="str">
        <f>IF(校园开放日!C176&gt;0,"担任校园开放日志愿者"&amp;校园开放日!C176&amp;"学时；","")</f>
        <v/>
      </c>
    </row>
    <row r="177" spans="1:15">
      <c r="A177" s="8" t="s">
        <v>186</v>
      </c>
      <c r="B177" s="8">
        <v>2300017736</v>
      </c>
      <c r="C177" t="str">
        <f t="shared" si="2"/>
        <v/>
      </c>
      <c r="D177" t="str">
        <f>IF(自行车!D177&gt;0,"参加元行力行自行车小分队"&amp;自行车!D177&amp;"学时；","")</f>
        <v/>
      </c>
      <c r="E177" t="str">
        <f>IF(未名湖!D177&gt;0,"参加元行力行未名湖志愿服务"&amp;未名湖!D177&amp;"学时；","")</f>
        <v/>
      </c>
      <c r="F177" t="str">
        <f>IF(大钊阅览室!D177&gt;0,"参加大钊阅览室志愿服务"&amp;大钊阅览室!D177&amp;"学时；","")</f>
        <v/>
      </c>
      <c r="G177" t="str">
        <f>IF(动物园!D177&gt;0,"参加北京动物园志愿服务"&amp;动物园!D177&amp;"学时；","")</f>
        <v/>
      </c>
      <c r="H177" t="str">
        <f>IF(传薪!D177&gt;0,"参加元行传薪系列志愿服务"&amp;传薪!D177&amp;"学时；","")</f>
        <v/>
      </c>
      <c r="I177" t="str">
        <f>IF(门厅!D177&gt;0,"参加35楼门厅管理志愿服务"&amp;门厅!D177&amp;"学时；","")</f>
        <v/>
      </c>
      <c r="J177" t="str">
        <f>IF(运动会!D177&gt;0,"参加春季运动会志愿服务"&amp;运动会!D177&amp;"学时；","")</f>
        <v/>
      </c>
      <c r="K177" t="str">
        <f>IF(书院课助教!D177&gt;0,"担任书院课助教"&amp;书院课助教!D177&amp;"学时；","")</f>
        <v/>
      </c>
      <c r="L177" t="str">
        <f>IF(迎新!C177&gt;0,"担任迎新志愿者"&amp;迎新!C177&amp;"学时；","")</f>
        <v/>
      </c>
      <c r="M177" t="str">
        <f>IF(初夏恣游!C177&gt;0,"担任初夏恣游志愿者"&amp;初夏恣游!C177&amp;"学时；","")</f>
        <v/>
      </c>
      <c r="N177" t="str">
        <f>IF(健身房!D177&gt;0,"担任健身房志愿者"&amp;健身房!D177&amp;"学时；","")</f>
        <v/>
      </c>
      <c r="O177" t="str">
        <f>IF(校园开放日!C177&gt;0,"担任校园开放日志愿者"&amp;校园开放日!C177&amp;"学时；","")</f>
        <v/>
      </c>
    </row>
    <row r="178" spans="1:15">
      <c r="A178" s="8" t="s">
        <v>187</v>
      </c>
      <c r="B178" s="8">
        <v>2300017783</v>
      </c>
      <c r="C178" t="str">
        <f t="shared" si="2"/>
        <v>参加元行力行未名湖志愿服务4.5学时；参加大钊阅览室志愿服务8学时；参加北京动物园志愿服务4学时；</v>
      </c>
      <c r="D178" t="str">
        <f>IF(自行车!D178&gt;0,"参加元行力行自行车小分队"&amp;自行车!D178&amp;"学时；","")</f>
        <v/>
      </c>
      <c r="E178" t="str">
        <f>IF(未名湖!D178&gt;0,"参加元行力行未名湖志愿服务"&amp;未名湖!D178&amp;"学时；","")</f>
        <v>参加元行力行未名湖志愿服务4.5学时；</v>
      </c>
      <c r="F178" t="str">
        <f>IF(大钊阅览室!D178&gt;0,"参加大钊阅览室志愿服务"&amp;大钊阅览室!D178&amp;"学时；","")</f>
        <v>参加大钊阅览室志愿服务8学时；</v>
      </c>
      <c r="G178" t="str">
        <f>IF(动物园!D178&gt;0,"参加北京动物园志愿服务"&amp;动物园!D178&amp;"学时；","")</f>
        <v>参加北京动物园志愿服务4学时；</v>
      </c>
      <c r="H178" t="str">
        <f>IF(传薪!D178&gt;0,"参加元行传薪系列志愿服务"&amp;传薪!D178&amp;"学时；","")</f>
        <v/>
      </c>
      <c r="I178" t="str">
        <f>IF(门厅!D178&gt;0,"参加35楼门厅管理志愿服务"&amp;门厅!D178&amp;"学时；","")</f>
        <v/>
      </c>
      <c r="J178" t="str">
        <f>IF(运动会!D178&gt;0,"参加春季运动会志愿服务"&amp;运动会!D178&amp;"学时；","")</f>
        <v/>
      </c>
      <c r="K178" t="str">
        <f>IF(书院课助教!D178&gt;0,"担任书院课助教"&amp;书院课助教!D178&amp;"学时；","")</f>
        <v/>
      </c>
      <c r="L178" t="str">
        <f>IF(迎新!C178&gt;0,"担任迎新志愿者"&amp;迎新!C178&amp;"学时；","")</f>
        <v/>
      </c>
      <c r="M178" t="str">
        <f>IF(初夏恣游!C178&gt;0,"担任初夏恣游志愿者"&amp;初夏恣游!C178&amp;"学时；","")</f>
        <v/>
      </c>
      <c r="N178" t="str">
        <f>IF(健身房!D178&gt;0,"担任健身房志愿者"&amp;健身房!D178&amp;"学时；","")</f>
        <v/>
      </c>
      <c r="O178" t="str">
        <f>IF(校园开放日!C178&gt;0,"担任校园开放日志愿者"&amp;校园开放日!C178&amp;"学时；","")</f>
        <v/>
      </c>
    </row>
    <row r="179" spans="1:15">
      <c r="A179" s="8" t="s">
        <v>188</v>
      </c>
      <c r="B179" s="8">
        <v>2300017738</v>
      </c>
      <c r="C179" t="str">
        <f t="shared" si="2"/>
        <v>参加元行力行自行车小分队12学时；担任迎新志愿者4学时；</v>
      </c>
      <c r="D179" t="str">
        <f>IF(自行车!D179&gt;0,"参加元行力行自行车小分队"&amp;自行车!D179&amp;"学时；","")</f>
        <v>参加元行力行自行车小分队12学时；</v>
      </c>
      <c r="E179" t="str">
        <f>IF(未名湖!D179&gt;0,"参加元行力行未名湖志愿服务"&amp;未名湖!D179&amp;"学时；","")</f>
        <v/>
      </c>
      <c r="F179" t="str">
        <f>IF(大钊阅览室!D179&gt;0,"参加大钊阅览室志愿服务"&amp;大钊阅览室!D179&amp;"学时；","")</f>
        <v/>
      </c>
      <c r="G179" t="str">
        <f>IF(动物园!D179&gt;0,"参加北京动物园志愿服务"&amp;动物园!D179&amp;"学时；","")</f>
        <v/>
      </c>
      <c r="H179" t="str">
        <f>IF(传薪!D179&gt;0,"参加元行传薪系列志愿服务"&amp;传薪!D179&amp;"学时；","")</f>
        <v/>
      </c>
      <c r="I179" t="str">
        <f>IF(门厅!D179&gt;0,"参加35楼门厅管理志愿服务"&amp;门厅!D179&amp;"学时；","")</f>
        <v/>
      </c>
      <c r="J179" t="str">
        <f>IF(运动会!D179&gt;0,"参加春季运动会志愿服务"&amp;运动会!D179&amp;"学时；","")</f>
        <v/>
      </c>
      <c r="K179" t="str">
        <f>IF(书院课助教!D179&gt;0,"担任书院课助教"&amp;书院课助教!D179&amp;"学时；","")</f>
        <v/>
      </c>
      <c r="L179" t="str">
        <f>IF(迎新!C179&gt;0,"担任迎新志愿者"&amp;迎新!C179&amp;"学时；","")</f>
        <v>担任迎新志愿者4学时；</v>
      </c>
      <c r="M179" t="str">
        <f>IF(初夏恣游!C179&gt;0,"担任初夏恣游志愿者"&amp;初夏恣游!C179&amp;"学时；","")</f>
        <v/>
      </c>
      <c r="N179" t="str">
        <f>IF(健身房!D179&gt;0,"担任健身房志愿者"&amp;健身房!D179&amp;"学时；","")</f>
        <v/>
      </c>
      <c r="O179" t="str">
        <f>IF(校园开放日!C179&gt;0,"担任校园开放日志愿者"&amp;校园开放日!C179&amp;"学时；","")</f>
        <v/>
      </c>
    </row>
    <row r="180" spans="1:15">
      <c r="A180" s="8" t="s">
        <v>189</v>
      </c>
      <c r="B180" s="8">
        <v>2300017784</v>
      </c>
      <c r="C180" t="str">
        <f t="shared" si="2"/>
        <v>参加元行力行自行车小分队1学时；参加大钊阅览室志愿服务2学时；参加北京动物园志愿服务5学时；</v>
      </c>
      <c r="D180" t="str">
        <f>IF(自行车!D180&gt;0,"参加元行力行自行车小分队"&amp;自行车!D180&amp;"学时；","")</f>
        <v>参加元行力行自行车小分队1学时；</v>
      </c>
      <c r="E180" t="str">
        <f>IF(未名湖!D180&gt;0,"参加元行力行未名湖志愿服务"&amp;未名湖!D180&amp;"学时；","")</f>
        <v/>
      </c>
      <c r="F180" t="str">
        <f>IF(大钊阅览室!D180&gt;0,"参加大钊阅览室志愿服务"&amp;大钊阅览室!D180&amp;"学时；","")</f>
        <v>参加大钊阅览室志愿服务2学时；</v>
      </c>
      <c r="G180" t="str">
        <f>IF(动物园!D180&gt;0,"参加北京动物园志愿服务"&amp;动物园!D180&amp;"学时；","")</f>
        <v>参加北京动物园志愿服务5学时；</v>
      </c>
      <c r="H180" t="str">
        <f>IF(传薪!D180&gt;0,"参加元行传薪系列志愿服务"&amp;传薪!D180&amp;"学时；","")</f>
        <v/>
      </c>
      <c r="I180" t="str">
        <f>IF(门厅!D180&gt;0,"参加35楼门厅管理志愿服务"&amp;门厅!D180&amp;"学时；","")</f>
        <v/>
      </c>
      <c r="J180" t="str">
        <f>IF(运动会!D180&gt;0,"参加春季运动会志愿服务"&amp;运动会!D180&amp;"学时；","")</f>
        <v/>
      </c>
      <c r="K180" t="str">
        <f>IF(书院课助教!D180&gt;0,"担任书院课助教"&amp;书院课助教!D180&amp;"学时；","")</f>
        <v/>
      </c>
      <c r="L180" t="str">
        <f>IF(迎新!C180&gt;0,"担任迎新志愿者"&amp;迎新!C180&amp;"学时；","")</f>
        <v/>
      </c>
      <c r="M180" t="str">
        <f>IF(初夏恣游!C180&gt;0,"担任初夏恣游志愿者"&amp;初夏恣游!C180&amp;"学时；","")</f>
        <v/>
      </c>
      <c r="N180" t="str">
        <f>IF(健身房!D180&gt;0,"担任健身房志愿者"&amp;健身房!D180&amp;"学时；","")</f>
        <v/>
      </c>
      <c r="O180" t="str">
        <f>IF(校园开放日!C180&gt;0,"担任校园开放日志愿者"&amp;校园开放日!C180&amp;"学时；","")</f>
        <v/>
      </c>
    </row>
    <row r="181" spans="1:15">
      <c r="A181" s="8" t="s">
        <v>190</v>
      </c>
      <c r="B181" s="8">
        <v>2300017705</v>
      </c>
      <c r="C181" t="str">
        <f t="shared" si="2"/>
        <v>参加元行力行自行车小分队5学时；参加元行力行未名湖志愿服务6学时；参加35楼门厅管理志愿服务2.5学时；</v>
      </c>
      <c r="D181" t="str">
        <f>IF(自行车!D181&gt;0,"参加元行力行自行车小分队"&amp;自行车!D181&amp;"学时；","")</f>
        <v>参加元行力行自行车小分队5学时；</v>
      </c>
      <c r="E181" t="str">
        <f>IF(未名湖!D181&gt;0,"参加元行力行未名湖志愿服务"&amp;未名湖!D181&amp;"学时；","")</f>
        <v>参加元行力行未名湖志愿服务6学时；</v>
      </c>
      <c r="F181" t="str">
        <f>IF(大钊阅览室!D181&gt;0,"参加大钊阅览室志愿服务"&amp;大钊阅览室!D181&amp;"学时；","")</f>
        <v/>
      </c>
      <c r="G181" t="str">
        <f>IF(动物园!D181&gt;0,"参加北京动物园志愿服务"&amp;动物园!D181&amp;"学时；","")</f>
        <v/>
      </c>
      <c r="H181" t="str">
        <f>IF(传薪!D181&gt;0,"参加元行传薪系列志愿服务"&amp;传薪!D181&amp;"学时；","")</f>
        <v/>
      </c>
      <c r="I181" t="str">
        <f>IF(门厅!D181&gt;0,"参加35楼门厅管理志愿服务"&amp;门厅!D181&amp;"学时；","")</f>
        <v>参加35楼门厅管理志愿服务2.5学时；</v>
      </c>
      <c r="J181" t="str">
        <f>IF(运动会!D181&gt;0,"参加春季运动会志愿服务"&amp;运动会!D181&amp;"学时；","")</f>
        <v/>
      </c>
      <c r="K181" t="str">
        <f>IF(书院课助教!D181&gt;0,"担任书院课助教"&amp;书院课助教!D181&amp;"学时；","")</f>
        <v/>
      </c>
      <c r="L181" t="str">
        <f>IF(迎新!C181&gt;0,"担任迎新志愿者"&amp;迎新!C181&amp;"学时；","")</f>
        <v/>
      </c>
      <c r="M181" t="str">
        <f>IF(初夏恣游!C181&gt;0,"担任初夏恣游志愿者"&amp;初夏恣游!C181&amp;"学时；","")</f>
        <v/>
      </c>
      <c r="N181" t="str">
        <f>IF(健身房!D181&gt;0,"担任健身房志愿者"&amp;健身房!D181&amp;"学时；","")</f>
        <v/>
      </c>
      <c r="O181" t="str">
        <f>IF(校园开放日!C181&gt;0,"担任校园开放日志愿者"&amp;校园开放日!C181&amp;"学时；","")</f>
        <v/>
      </c>
    </row>
    <row r="182" spans="1:15">
      <c r="A182" s="8" t="s">
        <v>191</v>
      </c>
      <c r="B182" s="8">
        <v>2300017846</v>
      </c>
      <c r="C182" t="str">
        <f t="shared" si="2"/>
        <v/>
      </c>
      <c r="D182" t="str">
        <f>IF(自行车!D182&gt;0,"参加元行力行自行车小分队"&amp;自行车!D182&amp;"学时；","")</f>
        <v/>
      </c>
      <c r="E182" t="str">
        <f>IF(未名湖!D182&gt;0,"参加元行力行未名湖志愿服务"&amp;未名湖!D182&amp;"学时；","")</f>
        <v/>
      </c>
      <c r="F182" t="str">
        <f>IF(大钊阅览室!D182&gt;0,"参加大钊阅览室志愿服务"&amp;大钊阅览室!D182&amp;"学时；","")</f>
        <v/>
      </c>
      <c r="G182" t="str">
        <f>IF(动物园!D182&gt;0,"参加北京动物园志愿服务"&amp;动物园!D182&amp;"学时；","")</f>
        <v/>
      </c>
      <c r="H182" t="str">
        <f>IF(传薪!D182&gt;0,"参加元行传薪系列志愿服务"&amp;传薪!D182&amp;"学时；","")</f>
        <v/>
      </c>
      <c r="I182" t="str">
        <f>IF(门厅!D182&gt;0,"参加35楼门厅管理志愿服务"&amp;门厅!D182&amp;"学时；","")</f>
        <v/>
      </c>
      <c r="J182" t="str">
        <f>IF(运动会!D182&gt;0,"参加春季运动会志愿服务"&amp;运动会!D182&amp;"学时；","")</f>
        <v/>
      </c>
      <c r="K182" t="str">
        <f>IF(书院课助教!D182&gt;0,"担任书院课助教"&amp;书院课助教!D182&amp;"学时；","")</f>
        <v/>
      </c>
      <c r="L182" t="str">
        <f>IF(迎新!C182&gt;0,"担任迎新志愿者"&amp;迎新!C182&amp;"学时；","")</f>
        <v/>
      </c>
      <c r="M182" t="str">
        <f>IF(初夏恣游!C182&gt;0,"担任初夏恣游志愿者"&amp;初夏恣游!C182&amp;"学时；","")</f>
        <v/>
      </c>
      <c r="N182" t="str">
        <f>IF(健身房!D182&gt;0,"担任健身房志愿者"&amp;健身房!D182&amp;"学时；","")</f>
        <v/>
      </c>
      <c r="O182" t="str">
        <f>IF(校园开放日!C182&gt;0,"担任校园开放日志愿者"&amp;校园开放日!C182&amp;"学时；","")</f>
        <v/>
      </c>
    </row>
    <row r="183" spans="1:15">
      <c r="A183" s="8" t="s">
        <v>192</v>
      </c>
      <c r="B183" s="8">
        <v>2300017415</v>
      </c>
      <c r="C183" t="str">
        <f t="shared" si="2"/>
        <v/>
      </c>
      <c r="D183" t="str">
        <f>IF(自行车!D183&gt;0,"参加元行力行自行车小分队"&amp;自行车!D183&amp;"学时；","")</f>
        <v/>
      </c>
      <c r="E183" t="str">
        <f>IF(未名湖!D183&gt;0,"参加元行力行未名湖志愿服务"&amp;未名湖!D183&amp;"学时；","")</f>
        <v/>
      </c>
      <c r="F183" t="str">
        <f>IF(大钊阅览室!D183&gt;0,"参加大钊阅览室志愿服务"&amp;大钊阅览室!D183&amp;"学时；","")</f>
        <v/>
      </c>
      <c r="G183" t="str">
        <f>IF(动物园!D183&gt;0,"参加北京动物园志愿服务"&amp;动物园!D183&amp;"学时；","")</f>
        <v/>
      </c>
      <c r="H183" t="str">
        <f>IF(传薪!D183&gt;0,"参加元行传薪系列志愿服务"&amp;传薪!D183&amp;"学时；","")</f>
        <v/>
      </c>
      <c r="I183" t="str">
        <f>IF(门厅!D183&gt;0,"参加35楼门厅管理志愿服务"&amp;门厅!D183&amp;"学时；","")</f>
        <v/>
      </c>
      <c r="J183" t="str">
        <f>IF(运动会!D183&gt;0,"参加春季运动会志愿服务"&amp;运动会!D183&amp;"学时；","")</f>
        <v/>
      </c>
      <c r="K183" t="str">
        <f>IF(书院课助教!D183&gt;0,"担任书院课助教"&amp;书院课助教!D183&amp;"学时；","")</f>
        <v/>
      </c>
      <c r="L183" t="str">
        <f>IF(迎新!C183&gt;0,"担任迎新志愿者"&amp;迎新!C183&amp;"学时；","")</f>
        <v/>
      </c>
      <c r="M183" t="str">
        <f>IF(初夏恣游!C183&gt;0,"担任初夏恣游志愿者"&amp;初夏恣游!C183&amp;"学时；","")</f>
        <v/>
      </c>
      <c r="N183" t="str">
        <f>IF(健身房!D183&gt;0,"担任健身房志愿者"&amp;健身房!D183&amp;"学时；","")</f>
        <v/>
      </c>
      <c r="O183" t="str">
        <f>IF(校园开放日!C183&gt;0,"担任校园开放日志愿者"&amp;校园开放日!C183&amp;"学时；","")</f>
        <v/>
      </c>
    </row>
    <row r="184" spans="1:15">
      <c r="A184" s="8" t="s">
        <v>193</v>
      </c>
      <c r="B184" s="8">
        <v>2300017785</v>
      </c>
      <c r="C184" t="str">
        <f t="shared" si="2"/>
        <v>参加元行力行自行车小分队1学时；参加北京动物园志愿服务4学时；</v>
      </c>
      <c r="D184" t="str">
        <f>IF(自行车!D184&gt;0,"参加元行力行自行车小分队"&amp;自行车!D184&amp;"学时；","")</f>
        <v>参加元行力行自行车小分队1学时；</v>
      </c>
      <c r="E184" t="str">
        <f>IF(未名湖!D184&gt;0,"参加元行力行未名湖志愿服务"&amp;未名湖!D184&amp;"学时；","")</f>
        <v/>
      </c>
      <c r="F184" t="str">
        <f>IF(大钊阅览室!D184&gt;0,"参加大钊阅览室志愿服务"&amp;大钊阅览室!D184&amp;"学时；","")</f>
        <v/>
      </c>
      <c r="G184" t="str">
        <f>IF(动物园!D184&gt;0,"参加北京动物园志愿服务"&amp;动物园!D184&amp;"学时；","")</f>
        <v>参加北京动物园志愿服务4学时；</v>
      </c>
      <c r="H184" t="str">
        <f>IF(传薪!D184&gt;0,"参加元行传薪系列志愿服务"&amp;传薪!D184&amp;"学时；","")</f>
        <v/>
      </c>
      <c r="I184" t="str">
        <f>IF(门厅!D184&gt;0,"参加35楼门厅管理志愿服务"&amp;门厅!D184&amp;"学时；","")</f>
        <v/>
      </c>
      <c r="J184" t="str">
        <f>IF(运动会!D184&gt;0,"参加春季运动会志愿服务"&amp;运动会!D184&amp;"学时；","")</f>
        <v/>
      </c>
      <c r="K184" t="str">
        <f>IF(书院课助教!D184&gt;0,"担任书院课助教"&amp;书院课助教!D184&amp;"学时；","")</f>
        <v/>
      </c>
      <c r="L184" t="str">
        <f>IF(迎新!C184&gt;0,"担任迎新志愿者"&amp;迎新!C184&amp;"学时；","")</f>
        <v/>
      </c>
      <c r="M184" t="str">
        <f>IF(初夏恣游!C184&gt;0,"担任初夏恣游志愿者"&amp;初夏恣游!C184&amp;"学时；","")</f>
        <v/>
      </c>
      <c r="N184" t="str">
        <f>IF(健身房!D184&gt;0,"担任健身房志愿者"&amp;健身房!D184&amp;"学时；","")</f>
        <v/>
      </c>
      <c r="O184" t="str">
        <f>IF(校园开放日!C184&gt;0,"担任校园开放日志愿者"&amp;校园开放日!C184&amp;"学时；","")</f>
        <v/>
      </c>
    </row>
    <row r="185" spans="1:15">
      <c r="A185" s="8" t="s">
        <v>194</v>
      </c>
      <c r="B185" s="8">
        <v>2300017831</v>
      </c>
      <c r="C185" t="str">
        <f t="shared" si="2"/>
        <v>参加元行力行自行车小分队3学时；参加元行力行未名湖志愿服务1.5学时；参加北京动物园志愿服务4学时；</v>
      </c>
      <c r="D185" t="str">
        <f>IF(自行车!D185&gt;0,"参加元行力行自行车小分队"&amp;自行车!D185&amp;"学时；","")</f>
        <v>参加元行力行自行车小分队3学时；</v>
      </c>
      <c r="E185" t="str">
        <f>IF(未名湖!D185&gt;0,"参加元行力行未名湖志愿服务"&amp;未名湖!D185&amp;"学时；","")</f>
        <v>参加元行力行未名湖志愿服务1.5学时；</v>
      </c>
      <c r="F185" t="str">
        <f>IF(大钊阅览室!D185&gt;0,"参加大钊阅览室志愿服务"&amp;大钊阅览室!D185&amp;"学时；","")</f>
        <v/>
      </c>
      <c r="G185" t="str">
        <f>IF(动物园!D185&gt;0,"参加北京动物园志愿服务"&amp;动物园!D185&amp;"学时；","")</f>
        <v>参加北京动物园志愿服务4学时；</v>
      </c>
      <c r="H185" t="str">
        <f>IF(传薪!D185&gt;0,"参加元行传薪系列志愿服务"&amp;传薪!D185&amp;"学时；","")</f>
        <v/>
      </c>
      <c r="I185" t="str">
        <f>IF(门厅!D185&gt;0,"参加35楼门厅管理志愿服务"&amp;门厅!D185&amp;"学时；","")</f>
        <v/>
      </c>
      <c r="J185" t="str">
        <f>IF(运动会!D185&gt;0,"参加春季运动会志愿服务"&amp;运动会!D185&amp;"学时；","")</f>
        <v/>
      </c>
      <c r="K185" t="str">
        <f>IF(书院课助教!D185&gt;0,"担任书院课助教"&amp;书院课助教!D185&amp;"学时；","")</f>
        <v/>
      </c>
      <c r="L185" t="str">
        <f>IF(迎新!C185&gt;0,"担任迎新志愿者"&amp;迎新!C185&amp;"学时；","")</f>
        <v/>
      </c>
      <c r="M185" t="str">
        <f>IF(初夏恣游!C185&gt;0,"担任初夏恣游志愿者"&amp;初夏恣游!C185&amp;"学时；","")</f>
        <v/>
      </c>
      <c r="N185" t="str">
        <f>IF(健身房!D185&gt;0,"担任健身房志愿者"&amp;健身房!D185&amp;"学时；","")</f>
        <v/>
      </c>
      <c r="O185" t="str">
        <f>IF(校园开放日!C185&gt;0,"担任校园开放日志愿者"&amp;校园开放日!C185&amp;"学时；","")</f>
        <v/>
      </c>
    </row>
    <row r="186" spans="1:15">
      <c r="A186" s="8" t="s">
        <v>195</v>
      </c>
      <c r="B186" s="8">
        <v>2200067725</v>
      </c>
      <c r="C186" t="str">
        <f t="shared" si="2"/>
        <v/>
      </c>
      <c r="D186" t="str">
        <f>IF(自行车!D186&gt;0,"参加元行力行自行车小分队"&amp;自行车!D186&amp;"学时；","")</f>
        <v/>
      </c>
      <c r="E186" t="str">
        <f>IF(未名湖!D186&gt;0,"参加元行力行未名湖志愿服务"&amp;未名湖!D186&amp;"学时；","")</f>
        <v/>
      </c>
      <c r="F186" t="str">
        <f>IF(大钊阅览室!D186&gt;0,"参加大钊阅览室志愿服务"&amp;大钊阅览室!D186&amp;"学时；","")</f>
        <v/>
      </c>
      <c r="G186" t="str">
        <f>IF(动物园!D186&gt;0,"参加北京动物园志愿服务"&amp;动物园!D186&amp;"学时；","")</f>
        <v/>
      </c>
      <c r="H186" t="str">
        <f>IF(传薪!D186&gt;0,"参加元行传薪系列志愿服务"&amp;传薪!D186&amp;"学时；","")</f>
        <v/>
      </c>
      <c r="I186" t="str">
        <f>IF(门厅!D186&gt;0,"参加35楼门厅管理志愿服务"&amp;门厅!D186&amp;"学时；","")</f>
        <v/>
      </c>
      <c r="J186" t="str">
        <f>IF(运动会!D186&gt;0,"参加春季运动会志愿服务"&amp;运动会!D186&amp;"学时；","")</f>
        <v/>
      </c>
      <c r="K186" t="str">
        <f>IF(书院课助教!D186&gt;0,"担任书院课助教"&amp;书院课助教!D186&amp;"学时；","")</f>
        <v/>
      </c>
      <c r="L186" t="str">
        <f>IF(迎新!C186&gt;0,"担任迎新志愿者"&amp;迎新!C186&amp;"学时；","")</f>
        <v/>
      </c>
      <c r="M186" t="str">
        <f>IF(初夏恣游!C186&gt;0,"担任初夏恣游志愿者"&amp;初夏恣游!C186&amp;"学时；","")</f>
        <v/>
      </c>
      <c r="N186" t="str">
        <f>IF(健身房!D186&gt;0,"担任健身房志愿者"&amp;健身房!D186&amp;"学时；","")</f>
        <v/>
      </c>
      <c r="O186" t="str">
        <f>IF(校园开放日!C186&gt;0,"担任校园开放日志愿者"&amp;校园开放日!C186&amp;"学时；","")</f>
        <v/>
      </c>
    </row>
    <row r="187" spans="1:15">
      <c r="A187" s="8" t="s">
        <v>196</v>
      </c>
      <c r="B187" s="8">
        <v>2300017839</v>
      </c>
      <c r="C187" t="str">
        <f t="shared" si="2"/>
        <v>参加元行力行未名湖志愿服务1.5学时；参加北京动物园志愿服务5学时；担任校园开放日志愿者1学时；</v>
      </c>
      <c r="D187" t="str">
        <f>IF(自行车!D187&gt;0,"参加元行力行自行车小分队"&amp;自行车!D187&amp;"学时；","")</f>
        <v/>
      </c>
      <c r="E187" t="str">
        <f>IF(未名湖!D187&gt;0,"参加元行力行未名湖志愿服务"&amp;未名湖!D187&amp;"学时；","")</f>
        <v>参加元行力行未名湖志愿服务1.5学时；</v>
      </c>
      <c r="F187" t="str">
        <f>IF(大钊阅览室!D187&gt;0,"参加大钊阅览室志愿服务"&amp;大钊阅览室!D187&amp;"学时；","")</f>
        <v/>
      </c>
      <c r="G187" t="str">
        <f>IF(动物园!D187&gt;0,"参加北京动物园志愿服务"&amp;动物园!D187&amp;"学时；","")</f>
        <v>参加北京动物园志愿服务5学时；</v>
      </c>
      <c r="H187" t="str">
        <f>IF(传薪!D187&gt;0,"参加元行传薪系列志愿服务"&amp;传薪!D187&amp;"学时；","")</f>
        <v/>
      </c>
      <c r="I187" t="str">
        <f>IF(门厅!D187&gt;0,"参加35楼门厅管理志愿服务"&amp;门厅!D187&amp;"学时；","")</f>
        <v/>
      </c>
      <c r="J187" t="str">
        <f>IF(运动会!D187&gt;0,"参加春季运动会志愿服务"&amp;运动会!D187&amp;"学时；","")</f>
        <v/>
      </c>
      <c r="K187" t="str">
        <f>IF(书院课助教!D187&gt;0,"担任书院课助教"&amp;书院课助教!D187&amp;"学时；","")</f>
        <v/>
      </c>
      <c r="L187" t="str">
        <f>IF(迎新!C187&gt;0,"担任迎新志愿者"&amp;迎新!C187&amp;"学时；","")</f>
        <v/>
      </c>
      <c r="M187" t="str">
        <f>IF(初夏恣游!C187&gt;0,"担任初夏恣游志愿者"&amp;初夏恣游!C187&amp;"学时；","")</f>
        <v/>
      </c>
      <c r="N187" t="str">
        <f>IF(健身房!D187&gt;0,"担任健身房志愿者"&amp;健身房!D187&amp;"学时；","")</f>
        <v/>
      </c>
      <c r="O187" t="str">
        <f>IF(校园开放日!C187&gt;0,"担任校园开放日志愿者"&amp;校园开放日!C187&amp;"学时；","")</f>
        <v>担任校园开放日志愿者1学时；</v>
      </c>
    </row>
    <row r="188" spans="1:15">
      <c r="A188" s="8" t="s">
        <v>197</v>
      </c>
      <c r="B188" s="8">
        <v>2200017771</v>
      </c>
      <c r="C188" t="str">
        <f t="shared" si="2"/>
        <v/>
      </c>
      <c r="D188" t="str">
        <f>IF(自行车!D188&gt;0,"参加元行力行自行车小分队"&amp;自行车!D188&amp;"学时；","")</f>
        <v/>
      </c>
      <c r="E188" t="str">
        <f>IF(未名湖!D188&gt;0,"参加元行力行未名湖志愿服务"&amp;未名湖!D188&amp;"学时；","")</f>
        <v/>
      </c>
      <c r="F188" t="str">
        <f>IF(大钊阅览室!D188&gt;0,"参加大钊阅览室志愿服务"&amp;大钊阅览室!D188&amp;"学时；","")</f>
        <v/>
      </c>
      <c r="G188" t="str">
        <f>IF(动物园!D188&gt;0,"参加北京动物园志愿服务"&amp;动物园!D188&amp;"学时；","")</f>
        <v/>
      </c>
      <c r="H188" t="str">
        <f>IF(传薪!D188&gt;0,"参加元行传薪系列志愿服务"&amp;传薪!D188&amp;"学时；","")</f>
        <v/>
      </c>
      <c r="I188" t="str">
        <f>IF(门厅!D188&gt;0,"参加35楼门厅管理志愿服务"&amp;门厅!D188&amp;"学时；","")</f>
        <v/>
      </c>
      <c r="J188" t="str">
        <f>IF(运动会!D188&gt;0,"参加春季运动会志愿服务"&amp;运动会!D188&amp;"学时；","")</f>
        <v/>
      </c>
      <c r="K188" t="str">
        <f>IF(书院课助教!D188&gt;0,"担任书院课助教"&amp;书院课助教!D188&amp;"学时；","")</f>
        <v/>
      </c>
      <c r="L188" t="str">
        <f>IF(迎新!C188&gt;0,"担任迎新志愿者"&amp;迎新!C188&amp;"学时；","")</f>
        <v/>
      </c>
      <c r="M188" t="str">
        <f>IF(初夏恣游!C188&gt;0,"担任初夏恣游志愿者"&amp;初夏恣游!C188&amp;"学时；","")</f>
        <v/>
      </c>
      <c r="N188" t="str">
        <f>IF(健身房!D188&gt;0,"担任健身房志愿者"&amp;健身房!D188&amp;"学时；","")</f>
        <v/>
      </c>
      <c r="O188" t="str">
        <f>IF(校园开放日!C188&gt;0,"担任校园开放日志愿者"&amp;校园开放日!C188&amp;"学时；","")</f>
        <v/>
      </c>
    </row>
    <row r="189" spans="1:15">
      <c r="A189" s="8" t="s">
        <v>198</v>
      </c>
      <c r="B189" s="8">
        <v>2300067732</v>
      </c>
      <c r="C189" t="str">
        <f t="shared" si="2"/>
        <v>参加元行力行自行车小分队2学时；参加35楼门厅管理志愿服务2学时；</v>
      </c>
      <c r="D189" t="str">
        <f>IF(自行车!D189&gt;0,"参加元行力行自行车小分队"&amp;自行车!D189&amp;"学时；","")</f>
        <v>参加元行力行自行车小分队2学时；</v>
      </c>
      <c r="E189" t="str">
        <f>IF(未名湖!D189&gt;0,"参加元行力行未名湖志愿服务"&amp;未名湖!D189&amp;"学时；","")</f>
        <v/>
      </c>
      <c r="F189" t="str">
        <f>IF(大钊阅览室!D189&gt;0,"参加大钊阅览室志愿服务"&amp;大钊阅览室!D189&amp;"学时；","")</f>
        <v/>
      </c>
      <c r="G189" t="str">
        <f>IF(动物园!D189&gt;0,"参加北京动物园志愿服务"&amp;动物园!D189&amp;"学时；","")</f>
        <v/>
      </c>
      <c r="H189" t="str">
        <f>IF(传薪!D189&gt;0,"参加元行传薪系列志愿服务"&amp;传薪!D189&amp;"学时；","")</f>
        <v/>
      </c>
      <c r="I189" t="str">
        <f>IF(门厅!D189&gt;0,"参加35楼门厅管理志愿服务"&amp;门厅!D189&amp;"学时；","")</f>
        <v>参加35楼门厅管理志愿服务2学时；</v>
      </c>
      <c r="J189" t="str">
        <f>IF(运动会!D189&gt;0,"参加春季运动会志愿服务"&amp;运动会!D189&amp;"学时；","")</f>
        <v/>
      </c>
      <c r="K189" t="str">
        <f>IF(书院课助教!D189&gt;0,"担任书院课助教"&amp;书院课助教!D189&amp;"学时；","")</f>
        <v/>
      </c>
      <c r="L189" t="str">
        <f>IF(迎新!C189&gt;0,"担任迎新志愿者"&amp;迎新!C189&amp;"学时；","")</f>
        <v/>
      </c>
      <c r="M189" t="str">
        <f>IF(初夏恣游!C189&gt;0,"担任初夏恣游志愿者"&amp;初夏恣游!C189&amp;"学时；","")</f>
        <v/>
      </c>
      <c r="N189" t="str">
        <f>IF(健身房!D189&gt;0,"担任健身房志愿者"&amp;健身房!D189&amp;"学时；","")</f>
        <v/>
      </c>
      <c r="O189" t="str">
        <f>IF(校园开放日!C189&gt;0,"担任校园开放日志愿者"&amp;校园开放日!C189&amp;"学时；","")</f>
        <v/>
      </c>
    </row>
    <row r="190" spans="1:15">
      <c r="A190" s="8" t="s">
        <v>199</v>
      </c>
      <c r="B190" s="8">
        <v>2300017462</v>
      </c>
      <c r="C190" t="str">
        <f t="shared" si="2"/>
        <v>担任书院课助教12学时；</v>
      </c>
      <c r="D190" t="str">
        <f>IF(自行车!D190&gt;0,"参加元行力行自行车小分队"&amp;自行车!D190&amp;"学时；","")</f>
        <v/>
      </c>
      <c r="E190" t="str">
        <f>IF(未名湖!D190&gt;0,"参加元行力行未名湖志愿服务"&amp;未名湖!D190&amp;"学时；","")</f>
        <v/>
      </c>
      <c r="F190" t="str">
        <f>IF(大钊阅览室!D190&gt;0,"参加大钊阅览室志愿服务"&amp;大钊阅览室!D190&amp;"学时；","")</f>
        <v/>
      </c>
      <c r="G190" t="str">
        <f>IF(动物园!D190&gt;0,"参加北京动物园志愿服务"&amp;动物园!D190&amp;"学时；","")</f>
        <v/>
      </c>
      <c r="H190" t="str">
        <f>IF(传薪!D190&gt;0,"参加元行传薪系列志愿服务"&amp;传薪!D190&amp;"学时；","")</f>
        <v/>
      </c>
      <c r="I190" t="str">
        <f>IF(门厅!D190&gt;0,"参加35楼门厅管理志愿服务"&amp;门厅!D190&amp;"学时；","")</f>
        <v/>
      </c>
      <c r="J190" t="str">
        <f>IF(运动会!D190&gt;0,"参加春季运动会志愿服务"&amp;运动会!D190&amp;"学时；","")</f>
        <v/>
      </c>
      <c r="K190" t="str">
        <f>IF(书院课助教!D190&gt;0,"担任书院课助教"&amp;书院课助教!D190&amp;"学时；","")</f>
        <v>担任书院课助教12学时；</v>
      </c>
      <c r="L190" t="str">
        <f>IF(迎新!C190&gt;0,"担任迎新志愿者"&amp;迎新!C190&amp;"学时；","")</f>
        <v/>
      </c>
      <c r="M190" t="str">
        <f>IF(初夏恣游!C190&gt;0,"担任初夏恣游志愿者"&amp;初夏恣游!C190&amp;"学时；","")</f>
        <v/>
      </c>
      <c r="N190" t="str">
        <f>IF(健身房!D190&gt;0,"担任健身房志愿者"&amp;健身房!D190&amp;"学时；","")</f>
        <v/>
      </c>
      <c r="O190" t="str">
        <f>IF(校园开放日!C190&gt;0,"担任校园开放日志愿者"&amp;校园开放日!C190&amp;"学时；","")</f>
        <v/>
      </c>
    </row>
    <row r="191" spans="1:15">
      <c r="A191" s="8" t="s">
        <v>200</v>
      </c>
      <c r="B191" s="8">
        <v>2200017486</v>
      </c>
      <c r="C191" t="str">
        <f t="shared" si="2"/>
        <v/>
      </c>
      <c r="D191" t="str">
        <f>IF(自行车!D191&gt;0,"参加元行力行自行车小分队"&amp;自行车!D191&amp;"学时；","")</f>
        <v/>
      </c>
      <c r="E191" t="str">
        <f>IF(未名湖!D191&gt;0,"参加元行力行未名湖志愿服务"&amp;未名湖!D191&amp;"学时；","")</f>
        <v/>
      </c>
      <c r="F191" t="str">
        <f>IF(大钊阅览室!D191&gt;0,"参加大钊阅览室志愿服务"&amp;大钊阅览室!D191&amp;"学时；","")</f>
        <v/>
      </c>
      <c r="G191" t="str">
        <f>IF(动物园!D191&gt;0,"参加北京动物园志愿服务"&amp;动物园!D191&amp;"学时；","")</f>
        <v/>
      </c>
      <c r="H191" t="str">
        <f>IF(传薪!D191&gt;0,"参加元行传薪系列志愿服务"&amp;传薪!D191&amp;"学时；","")</f>
        <v/>
      </c>
      <c r="I191" t="str">
        <f>IF(门厅!D191&gt;0,"参加35楼门厅管理志愿服务"&amp;门厅!D191&amp;"学时；","")</f>
        <v/>
      </c>
      <c r="J191" t="str">
        <f>IF(运动会!D191&gt;0,"参加春季运动会志愿服务"&amp;运动会!D191&amp;"学时；","")</f>
        <v/>
      </c>
      <c r="K191" t="str">
        <f>IF(书院课助教!D191&gt;0,"担任书院课助教"&amp;书院课助教!D191&amp;"学时；","")</f>
        <v/>
      </c>
      <c r="L191" t="str">
        <f>IF(迎新!C191&gt;0,"担任迎新志愿者"&amp;迎新!C191&amp;"学时；","")</f>
        <v/>
      </c>
      <c r="M191" t="str">
        <f>IF(初夏恣游!C191&gt;0,"担任初夏恣游志愿者"&amp;初夏恣游!C191&amp;"学时；","")</f>
        <v/>
      </c>
      <c r="N191" t="str">
        <f>IF(健身房!D191&gt;0,"担任健身房志愿者"&amp;健身房!D191&amp;"学时；","")</f>
        <v/>
      </c>
      <c r="O191" t="str">
        <f>IF(校园开放日!C191&gt;0,"担任校园开放日志愿者"&amp;校园开放日!C191&amp;"学时；","")</f>
        <v/>
      </c>
    </row>
    <row r="192" spans="1:15">
      <c r="A192" s="8" t="s">
        <v>201</v>
      </c>
      <c r="B192" s="8">
        <v>2300017731</v>
      </c>
      <c r="C192" t="str">
        <f t="shared" si="2"/>
        <v>参加元行力行未名湖志愿服务6学时；参加大钊阅览室志愿服务2学时；</v>
      </c>
      <c r="D192" t="str">
        <f>IF(自行车!D192&gt;0,"参加元行力行自行车小分队"&amp;自行车!D192&amp;"学时；","")</f>
        <v/>
      </c>
      <c r="E192" t="str">
        <f>IF(未名湖!D192&gt;0,"参加元行力行未名湖志愿服务"&amp;未名湖!D192&amp;"学时；","")</f>
        <v>参加元行力行未名湖志愿服务6学时；</v>
      </c>
      <c r="F192" t="str">
        <f>IF(大钊阅览室!D192&gt;0,"参加大钊阅览室志愿服务"&amp;大钊阅览室!D192&amp;"学时；","")</f>
        <v>参加大钊阅览室志愿服务2学时；</v>
      </c>
      <c r="G192" t="str">
        <f>IF(动物园!D192&gt;0,"参加北京动物园志愿服务"&amp;动物园!D192&amp;"学时；","")</f>
        <v/>
      </c>
      <c r="H192" t="str">
        <f>IF(传薪!D192&gt;0,"参加元行传薪系列志愿服务"&amp;传薪!D192&amp;"学时；","")</f>
        <v/>
      </c>
      <c r="I192" t="str">
        <f>IF(门厅!D192&gt;0,"参加35楼门厅管理志愿服务"&amp;门厅!D192&amp;"学时；","")</f>
        <v/>
      </c>
      <c r="J192" t="str">
        <f>IF(运动会!D192&gt;0,"参加春季运动会志愿服务"&amp;运动会!D192&amp;"学时；","")</f>
        <v/>
      </c>
      <c r="K192" t="str">
        <f>IF(书院课助教!D192&gt;0,"担任书院课助教"&amp;书院课助教!D192&amp;"学时；","")</f>
        <v/>
      </c>
      <c r="L192" t="str">
        <f>IF(迎新!C192&gt;0,"担任迎新志愿者"&amp;迎新!C192&amp;"学时；","")</f>
        <v/>
      </c>
      <c r="M192" t="str">
        <f>IF(初夏恣游!C192&gt;0,"担任初夏恣游志愿者"&amp;初夏恣游!C192&amp;"学时；","")</f>
        <v/>
      </c>
      <c r="N192" t="str">
        <f>IF(健身房!D192&gt;0,"担任健身房志愿者"&amp;健身房!D192&amp;"学时；","")</f>
        <v/>
      </c>
      <c r="O192" t="str">
        <f>IF(校园开放日!C192&gt;0,"担任校园开放日志愿者"&amp;校园开放日!C192&amp;"学时；","")</f>
        <v/>
      </c>
    </row>
    <row r="193" spans="1:15">
      <c r="A193" s="8" t="s">
        <v>202</v>
      </c>
      <c r="B193" s="8">
        <v>2300017409</v>
      </c>
      <c r="C193" t="str">
        <f t="shared" si="2"/>
        <v>参加元行力行自行车小分队5学时；</v>
      </c>
      <c r="D193" t="str">
        <f>IF(自行车!D193&gt;0,"参加元行力行自行车小分队"&amp;自行车!D193&amp;"学时；","")</f>
        <v>参加元行力行自行车小分队5学时；</v>
      </c>
      <c r="E193" t="str">
        <f>IF(未名湖!D193&gt;0,"参加元行力行未名湖志愿服务"&amp;未名湖!D193&amp;"学时；","")</f>
        <v/>
      </c>
      <c r="F193" t="str">
        <f>IF(大钊阅览室!D193&gt;0,"参加大钊阅览室志愿服务"&amp;大钊阅览室!D193&amp;"学时；","")</f>
        <v/>
      </c>
      <c r="G193" t="str">
        <f>IF(动物园!D193&gt;0,"参加北京动物园志愿服务"&amp;动物园!D193&amp;"学时；","")</f>
        <v/>
      </c>
      <c r="H193" t="str">
        <f>IF(传薪!D193&gt;0,"参加元行传薪系列志愿服务"&amp;传薪!D193&amp;"学时；","")</f>
        <v/>
      </c>
      <c r="I193" t="str">
        <f>IF(门厅!D193&gt;0,"参加35楼门厅管理志愿服务"&amp;门厅!D193&amp;"学时；","")</f>
        <v/>
      </c>
      <c r="J193" t="str">
        <f>IF(运动会!D193&gt;0,"参加春季运动会志愿服务"&amp;运动会!D193&amp;"学时；","")</f>
        <v/>
      </c>
      <c r="K193" t="str">
        <f>IF(书院课助教!D193&gt;0,"担任书院课助教"&amp;书院课助教!D193&amp;"学时；","")</f>
        <v/>
      </c>
      <c r="L193" t="str">
        <f>IF(迎新!C193&gt;0,"担任迎新志愿者"&amp;迎新!C193&amp;"学时；","")</f>
        <v/>
      </c>
      <c r="M193" t="str">
        <f>IF(初夏恣游!C193&gt;0,"担任初夏恣游志愿者"&amp;初夏恣游!C193&amp;"学时；","")</f>
        <v/>
      </c>
      <c r="N193" t="str">
        <f>IF(健身房!D193&gt;0,"担任健身房志愿者"&amp;健身房!D193&amp;"学时；","")</f>
        <v/>
      </c>
      <c r="O193" t="str">
        <f>IF(校园开放日!C193&gt;0,"担任校园开放日志愿者"&amp;校园开放日!C193&amp;"学时；","")</f>
        <v/>
      </c>
    </row>
    <row r="194" spans="1:15">
      <c r="A194" s="8" t="s">
        <v>203</v>
      </c>
      <c r="B194" s="8">
        <v>2300017767</v>
      </c>
      <c r="C194" t="str">
        <f t="shared" ref="C194:C216" si="3">_xlfn.CONCAT(D194:Q194)</f>
        <v>参加元行力行自行车小分队3学时；担任迎新志愿者4学时；</v>
      </c>
      <c r="D194" t="str">
        <f>IF(自行车!D194&gt;0,"参加元行力行自行车小分队"&amp;自行车!D194&amp;"学时；","")</f>
        <v>参加元行力行自行车小分队3学时；</v>
      </c>
      <c r="E194" t="str">
        <f>IF(未名湖!D194&gt;0,"参加元行力行未名湖志愿服务"&amp;未名湖!D194&amp;"学时；","")</f>
        <v/>
      </c>
      <c r="F194" t="str">
        <f>IF(大钊阅览室!D194&gt;0,"参加大钊阅览室志愿服务"&amp;大钊阅览室!D194&amp;"学时；","")</f>
        <v/>
      </c>
      <c r="G194" t="str">
        <f>IF(动物园!D194&gt;0,"参加北京动物园志愿服务"&amp;动物园!D194&amp;"学时；","")</f>
        <v/>
      </c>
      <c r="H194" t="str">
        <f>IF(传薪!D194&gt;0,"参加元行传薪系列志愿服务"&amp;传薪!D194&amp;"学时；","")</f>
        <v/>
      </c>
      <c r="I194" t="str">
        <f>IF(门厅!D194&gt;0,"参加35楼门厅管理志愿服务"&amp;门厅!D194&amp;"学时；","")</f>
        <v/>
      </c>
      <c r="J194" t="str">
        <f>IF(运动会!D194&gt;0,"参加春季运动会志愿服务"&amp;运动会!D194&amp;"学时；","")</f>
        <v/>
      </c>
      <c r="K194" t="str">
        <f>IF(书院课助教!D194&gt;0,"担任书院课助教"&amp;书院课助教!D194&amp;"学时；","")</f>
        <v/>
      </c>
      <c r="L194" t="str">
        <f>IF(迎新!C194&gt;0,"担任迎新志愿者"&amp;迎新!C194&amp;"学时；","")</f>
        <v>担任迎新志愿者4学时；</v>
      </c>
      <c r="M194" t="str">
        <f>IF(初夏恣游!C194&gt;0,"担任初夏恣游志愿者"&amp;初夏恣游!C194&amp;"学时；","")</f>
        <v/>
      </c>
      <c r="N194" t="str">
        <f>IF(健身房!D194&gt;0,"担任健身房志愿者"&amp;健身房!D194&amp;"学时；","")</f>
        <v/>
      </c>
      <c r="O194" t="str">
        <f>IF(校园开放日!C194&gt;0,"担任校园开放日志愿者"&amp;校园开放日!C194&amp;"学时；","")</f>
        <v/>
      </c>
    </row>
    <row r="195" spans="1:15">
      <c r="A195" s="8" t="s">
        <v>204</v>
      </c>
      <c r="B195" s="8">
        <v>2300017463</v>
      </c>
      <c r="C195" t="str">
        <f t="shared" si="3"/>
        <v>参加元行力行自行车小分队1学时；参加北京动物园志愿服务5学时；</v>
      </c>
      <c r="D195" t="str">
        <f>IF(自行车!D195&gt;0,"参加元行力行自行车小分队"&amp;自行车!D195&amp;"学时；","")</f>
        <v>参加元行力行自行车小分队1学时；</v>
      </c>
      <c r="E195" t="str">
        <f>IF(未名湖!D195&gt;0,"参加元行力行未名湖志愿服务"&amp;未名湖!D195&amp;"学时；","")</f>
        <v/>
      </c>
      <c r="F195" t="str">
        <f>IF(大钊阅览室!D195&gt;0,"参加大钊阅览室志愿服务"&amp;大钊阅览室!D195&amp;"学时；","")</f>
        <v/>
      </c>
      <c r="G195" t="str">
        <f>IF(动物园!D195&gt;0,"参加北京动物园志愿服务"&amp;动物园!D195&amp;"学时；","")</f>
        <v>参加北京动物园志愿服务5学时；</v>
      </c>
      <c r="H195" t="str">
        <f>IF(传薪!D195&gt;0,"参加元行传薪系列志愿服务"&amp;传薪!D195&amp;"学时；","")</f>
        <v/>
      </c>
      <c r="I195" t="str">
        <f>IF(门厅!D195&gt;0,"参加35楼门厅管理志愿服务"&amp;门厅!D195&amp;"学时；","")</f>
        <v/>
      </c>
      <c r="J195" t="str">
        <f>IF(运动会!D195&gt;0,"参加春季运动会志愿服务"&amp;运动会!D195&amp;"学时；","")</f>
        <v/>
      </c>
      <c r="K195" t="str">
        <f>IF(书院课助教!D195&gt;0,"担任书院课助教"&amp;书院课助教!D195&amp;"学时；","")</f>
        <v/>
      </c>
      <c r="L195" t="str">
        <f>IF(迎新!C195&gt;0,"担任迎新志愿者"&amp;迎新!C195&amp;"学时；","")</f>
        <v/>
      </c>
      <c r="M195" t="str">
        <f>IF(初夏恣游!C195&gt;0,"担任初夏恣游志愿者"&amp;初夏恣游!C195&amp;"学时；","")</f>
        <v/>
      </c>
      <c r="N195" t="str">
        <f>IF(健身房!D195&gt;0,"担任健身房志愿者"&amp;健身房!D195&amp;"学时；","")</f>
        <v/>
      </c>
      <c r="O195" t="str">
        <f>IF(校园开放日!C195&gt;0,"担任校园开放日志愿者"&amp;校园开放日!C195&amp;"学时；","")</f>
        <v/>
      </c>
    </row>
    <row r="196" spans="1:15">
      <c r="A196" s="8" t="s">
        <v>205</v>
      </c>
      <c r="B196" s="8">
        <v>2300067740</v>
      </c>
      <c r="C196" t="str">
        <f t="shared" si="3"/>
        <v>参加元行力行自行车小分队3.5学时；参加元行力行未名湖志愿服务4.5学时；参加35楼门厅管理志愿服务2学时；</v>
      </c>
      <c r="D196" t="str">
        <f>IF(自行车!D196&gt;0,"参加元行力行自行车小分队"&amp;自行车!D196&amp;"学时；","")</f>
        <v>参加元行力行自行车小分队3.5学时；</v>
      </c>
      <c r="E196" t="str">
        <f>IF(未名湖!D196&gt;0,"参加元行力行未名湖志愿服务"&amp;未名湖!D196&amp;"学时；","")</f>
        <v>参加元行力行未名湖志愿服务4.5学时；</v>
      </c>
      <c r="F196" t="str">
        <f>IF(大钊阅览室!D196&gt;0,"参加大钊阅览室志愿服务"&amp;大钊阅览室!D196&amp;"学时；","")</f>
        <v/>
      </c>
      <c r="G196" t="str">
        <f>IF(动物园!D196&gt;0,"参加北京动物园志愿服务"&amp;动物园!D196&amp;"学时；","")</f>
        <v/>
      </c>
      <c r="H196" t="str">
        <f>IF(传薪!D196&gt;0,"参加元行传薪系列志愿服务"&amp;传薪!D196&amp;"学时；","")</f>
        <v/>
      </c>
      <c r="I196" t="str">
        <f>IF(门厅!D196&gt;0,"参加35楼门厅管理志愿服务"&amp;门厅!D196&amp;"学时；","")</f>
        <v>参加35楼门厅管理志愿服务2学时；</v>
      </c>
      <c r="J196" t="str">
        <f>IF(运动会!D196&gt;0,"参加春季运动会志愿服务"&amp;运动会!D196&amp;"学时；","")</f>
        <v/>
      </c>
      <c r="K196" t="str">
        <f>IF(书院课助教!D196&gt;0,"担任书院课助教"&amp;书院课助教!D196&amp;"学时；","")</f>
        <v/>
      </c>
      <c r="L196" t="str">
        <f>IF(迎新!C196&gt;0,"担任迎新志愿者"&amp;迎新!C196&amp;"学时；","")</f>
        <v/>
      </c>
      <c r="M196" t="str">
        <f>IF(初夏恣游!C196&gt;0,"担任初夏恣游志愿者"&amp;初夏恣游!C196&amp;"学时；","")</f>
        <v/>
      </c>
      <c r="N196" t="str">
        <f>IF(健身房!D196&gt;0,"担任健身房志愿者"&amp;健身房!D196&amp;"学时；","")</f>
        <v/>
      </c>
      <c r="O196" t="str">
        <f>IF(校园开放日!C196&gt;0,"担任校园开放日志愿者"&amp;校园开放日!C196&amp;"学时；","")</f>
        <v/>
      </c>
    </row>
    <row r="197" spans="1:15">
      <c r="A197" s="8" t="s">
        <v>206</v>
      </c>
      <c r="B197" s="8">
        <v>2300017779</v>
      </c>
      <c r="C197" t="str">
        <f t="shared" si="3"/>
        <v>参加元行力行自行车小分队3.5学时；参加元行力行未名湖志愿服务6学时；</v>
      </c>
      <c r="D197" t="str">
        <f>IF(自行车!D197&gt;0,"参加元行力行自行车小分队"&amp;自行车!D197&amp;"学时；","")</f>
        <v>参加元行力行自行车小分队3.5学时；</v>
      </c>
      <c r="E197" t="str">
        <f>IF(未名湖!D197&gt;0,"参加元行力行未名湖志愿服务"&amp;未名湖!D197&amp;"学时；","")</f>
        <v>参加元行力行未名湖志愿服务6学时；</v>
      </c>
      <c r="F197" t="str">
        <f>IF(大钊阅览室!D197&gt;0,"参加大钊阅览室志愿服务"&amp;大钊阅览室!D197&amp;"学时；","")</f>
        <v/>
      </c>
      <c r="G197" t="str">
        <f>IF(动物园!D197&gt;0,"参加北京动物园志愿服务"&amp;动物园!D197&amp;"学时；","")</f>
        <v/>
      </c>
      <c r="H197" t="str">
        <f>IF(传薪!D197&gt;0,"参加元行传薪系列志愿服务"&amp;传薪!D197&amp;"学时；","")</f>
        <v/>
      </c>
      <c r="I197" t="str">
        <f>IF(门厅!D197&gt;0,"参加35楼门厅管理志愿服务"&amp;门厅!D197&amp;"学时；","")</f>
        <v/>
      </c>
      <c r="J197" t="str">
        <f>IF(运动会!D197&gt;0,"参加春季运动会志愿服务"&amp;运动会!D197&amp;"学时；","")</f>
        <v/>
      </c>
      <c r="K197" t="str">
        <f>IF(书院课助教!D197&gt;0,"担任书院课助教"&amp;书院课助教!D197&amp;"学时；","")</f>
        <v/>
      </c>
      <c r="L197" t="str">
        <f>IF(迎新!C197&gt;0,"担任迎新志愿者"&amp;迎新!C197&amp;"学时；","")</f>
        <v/>
      </c>
      <c r="M197" t="str">
        <f>IF(初夏恣游!C197&gt;0,"担任初夏恣游志愿者"&amp;初夏恣游!C197&amp;"学时；","")</f>
        <v/>
      </c>
      <c r="N197" t="str">
        <f>IF(健身房!D197&gt;0,"担任健身房志愿者"&amp;健身房!D197&amp;"学时；","")</f>
        <v/>
      </c>
      <c r="O197" t="str">
        <f>IF(校园开放日!C197&gt;0,"担任校园开放日志愿者"&amp;校园开放日!C197&amp;"学时；","")</f>
        <v/>
      </c>
    </row>
    <row r="198" spans="1:15">
      <c r="A198" s="8" t="s">
        <v>207</v>
      </c>
      <c r="B198" s="8">
        <v>2300017452</v>
      </c>
      <c r="C198" t="str">
        <f t="shared" si="3"/>
        <v>参加大钊阅览室志愿服务20学时；参加春季运动会志愿服务2学时；</v>
      </c>
      <c r="D198" t="str">
        <f>IF(自行车!D198&gt;0,"参加元行力行自行车小分队"&amp;自行车!D198&amp;"学时；","")</f>
        <v/>
      </c>
      <c r="E198" t="str">
        <f>IF(未名湖!D198&gt;0,"参加元行力行未名湖志愿服务"&amp;未名湖!D198&amp;"学时；","")</f>
        <v/>
      </c>
      <c r="F198" t="str">
        <f>IF(大钊阅览室!D198&gt;0,"参加大钊阅览室志愿服务"&amp;大钊阅览室!D198&amp;"学时；","")</f>
        <v>参加大钊阅览室志愿服务20学时；</v>
      </c>
      <c r="G198" t="str">
        <f>IF(动物园!D198&gt;0,"参加北京动物园志愿服务"&amp;动物园!D198&amp;"学时；","")</f>
        <v/>
      </c>
      <c r="H198" t="str">
        <f>IF(传薪!D198&gt;0,"参加元行传薪系列志愿服务"&amp;传薪!D198&amp;"学时；","")</f>
        <v/>
      </c>
      <c r="I198" t="str">
        <f>IF(门厅!D198&gt;0,"参加35楼门厅管理志愿服务"&amp;门厅!D198&amp;"学时；","")</f>
        <v/>
      </c>
      <c r="J198" t="str">
        <f>IF(运动会!D198&gt;0,"参加春季运动会志愿服务"&amp;运动会!D198&amp;"学时；","")</f>
        <v>参加春季运动会志愿服务2学时；</v>
      </c>
      <c r="K198" t="str">
        <f>IF(书院课助教!D198&gt;0,"担任书院课助教"&amp;书院课助教!D198&amp;"学时；","")</f>
        <v/>
      </c>
      <c r="L198" t="str">
        <f>IF(迎新!C198&gt;0,"担任迎新志愿者"&amp;迎新!C198&amp;"学时；","")</f>
        <v/>
      </c>
      <c r="M198" t="str">
        <f>IF(初夏恣游!C198&gt;0,"担任初夏恣游志愿者"&amp;初夏恣游!C198&amp;"学时；","")</f>
        <v/>
      </c>
      <c r="N198" t="str">
        <f>IF(健身房!D198&gt;0,"担任健身房志愿者"&amp;健身房!D198&amp;"学时；","")</f>
        <v/>
      </c>
      <c r="O198" t="str">
        <f>IF(校园开放日!C198&gt;0,"担任校园开放日志愿者"&amp;校园开放日!C198&amp;"学时；","")</f>
        <v/>
      </c>
    </row>
    <row r="199" spans="1:15">
      <c r="A199" s="8" t="s">
        <v>208</v>
      </c>
      <c r="B199" s="8">
        <v>2300067736</v>
      </c>
      <c r="C199" t="str">
        <f t="shared" si="3"/>
        <v>参加元行力行自行车小分队1.5学时；参加元行力行未名湖志愿服务1.5学时；参加35楼门厅管理志愿服务0.5学时；</v>
      </c>
      <c r="D199" t="str">
        <f>IF(自行车!D199&gt;0,"参加元行力行自行车小分队"&amp;自行车!D199&amp;"学时；","")</f>
        <v>参加元行力行自行车小分队1.5学时；</v>
      </c>
      <c r="E199" t="str">
        <f>IF(未名湖!D199&gt;0,"参加元行力行未名湖志愿服务"&amp;未名湖!D199&amp;"学时；","")</f>
        <v>参加元行力行未名湖志愿服务1.5学时；</v>
      </c>
      <c r="F199" t="str">
        <f>IF(大钊阅览室!D199&gt;0,"参加大钊阅览室志愿服务"&amp;大钊阅览室!D199&amp;"学时；","")</f>
        <v/>
      </c>
      <c r="G199" t="str">
        <f>IF(动物园!D199&gt;0,"参加北京动物园志愿服务"&amp;动物园!D199&amp;"学时；","")</f>
        <v/>
      </c>
      <c r="H199" t="str">
        <f>IF(传薪!D199&gt;0,"参加元行传薪系列志愿服务"&amp;传薪!D199&amp;"学时；","")</f>
        <v/>
      </c>
      <c r="I199" t="str">
        <f>IF(门厅!D199&gt;0,"参加35楼门厅管理志愿服务"&amp;门厅!D199&amp;"学时；","")</f>
        <v>参加35楼门厅管理志愿服务0.5学时；</v>
      </c>
      <c r="J199" t="str">
        <f>IF(运动会!D199&gt;0,"参加春季运动会志愿服务"&amp;运动会!D199&amp;"学时；","")</f>
        <v/>
      </c>
      <c r="K199" t="str">
        <f>IF(书院课助教!D199&gt;0,"担任书院课助教"&amp;书院课助教!D199&amp;"学时；","")</f>
        <v/>
      </c>
      <c r="L199" t="str">
        <f>IF(迎新!C199&gt;0,"担任迎新志愿者"&amp;迎新!C199&amp;"学时；","")</f>
        <v/>
      </c>
      <c r="M199" t="str">
        <f>IF(初夏恣游!C199&gt;0,"担任初夏恣游志愿者"&amp;初夏恣游!C199&amp;"学时；","")</f>
        <v/>
      </c>
      <c r="N199" t="str">
        <f>IF(健身房!D199&gt;0,"担任健身房志愿者"&amp;健身房!D199&amp;"学时；","")</f>
        <v/>
      </c>
      <c r="O199" t="str">
        <f>IF(校园开放日!C199&gt;0,"担任校园开放日志愿者"&amp;校园开放日!C199&amp;"学时；","")</f>
        <v/>
      </c>
    </row>
    <row r="200" spans="1:15">
      <c r="A200" s="8" t="s">
        <v>209</v>
      </c>
      <c r="B200" s="8">
        <v>2300067741</v>
      </c>
      <c r="C200" t="str">
        <f t="shared" si="3"/>
        <v>参加元行力行自行车小分队4学时；参加35楼门厅管理志愿服务3.5学时；</v>
      </c>
      <c r="D200" t="str">
        <f>IF(自行车!D200&gt;0,"参加元行力行自行车小分队"&amp;自行车!D200&amp;"学时；","")</f>
        <v>参加元行力行自行车小分队4学时；</v>
      </c>
      <c r="E200" t="str">
        <f>IF(未名湖!D200&gt;0,"参加元行力行未名湖志愿服务"&amp;未名湖!D200&amp;"学时；","")</f>
        <v/>
      </c>
      <c r="F200" t="str">
        <f>IF(大钊阅览室!D200&gt;0,"参加大钊阅览室志愿服务"&amp;大钊阅览室!D200&amp;"学时；","")</f>
        <v/>
      </c>
      <c r="G200" t="str">
        <f>IF(动物园!D200&gt;0,"参加北京动物园志愿服务"&amp;动物园!D200&amp;"学时；","")</f>
        <v/>
      </c>
      <c r="H200" t="str">
        <f>IF(传薪!D200&gt;0,"参加元行传薪系列志愿服务"&amp;传薪!D200&amp;"学时；","")</f>
        <v/>
      </c>
      <c r="I200" t="str">
        <f>IF(门厅!D200&gt;0,"参加35楼门厅管理志愿服务"&amp;门厅!D200&amp;"学时；","")</f>
        <v>参加35楼门厅管理志愿服务3.5学时；</v>
      </c>
      <c r="J200" t="str">
        <f>IF(运动会!D200&gt;0,"参加春季运动会志愿服务"&amp;运动会!D200&amp;"学时；","")</f>
        <v/>
      </c>
      <c r="K200" t="str">
        <f>IF(书院课助教!D200&gt;0,"担任书院课助教"&amp;书院课助教!D200&amp;"学时；","")</f>
        <v/>
      </c>
      <c r="L200" t="str">
        <f>IF(迎新!C200&gt;0,"担任迎新志愿者"&amp;迎新!C200&amp;"学时；","")</f>
        <v/>
      </c>
      <c r="M200" t="str">
        <f>IF(初夏恣游!C200&gt;0,"担任初夏恣游志愿者"&amp;初夏恣游!C200&amp;"学时；","")</f>
        <v/>
      </c>
      <c r="N200" t="str">
        <f>IF(健身房!D200&gt;0,"担任健身房志愿者"&amp;健身房!D200&amp;"学时；","")</f>
        <v/>
      </c>
      <c r="O200" t="str">
        <f>IF(校园开放日!C200&gt;0,"担任校园开放日志愿者"&amp;校园开放日!C200&amp;"学时；","")</f>
        <v/>
      </c>
    </row>
    <row r="201" spans="1:15">
      <c r="A201" s="8" t="s">
        <v>210</v>
      </c>
      <c r="B201" s="8">
        <v>2300067731</v>
      </c>
      <c r="C201" t="str">
        <f t="shared" si="3"/>
        <v>参加元行力行自行车小分队3学时；参加元行力行未名湖志愿服务3学时；参加35楼门厅管理志愿服务4学时；</v>
      </c>
      <c r="D201" t="str">
        <f>IF(自行车!D201&gt;0,"参加元行力行自行车小分队"&amp;自行车!D201&amp;"学时；","")</f>
        <v>参加元行力行自行车小分队3学时；</v>
      </c>
      <c r="E201" t="str">
        <f>IF(未名湖!D201&gt;0,"参加元行力行未名湖志愿服务"&amp;未名湖!D201&amp;"学时；","")</f>
        <v>参加元行力行未名湖志愿服务3学时；</v>
      </c>
      <c r="F201" t="str">
        <f>IF(大钊阅览室!D201&gt;0,"参加大钊阅览室志愿服务"&amp;大钊阅览室!D201&amp;"学时；","")</f>
        <v/>
      </c>
      <c r="G201" t="str">
        <f>IF(动物园!D201&gt;0,"参加北京动物园志愿服务"&amp;动物园!D201&amp;"学时；","")</f>
        <v/>
      </c>
      <c r="H201" t="str">
        <f>IF(传薪!D201&gt;0,"参加元行传薪系列志愿服务"&amp;传薪!D201&amp;"学时；","")</f>
        <v/>
      </c>
      <c r="I201" t="str">
        <f>IF(门厅!D201&gt;0,"参加35楼门厅管理志愿服务"&amp;门厅!D201&amp;"学时；","")</f>
        <v>参加35楼门厅管理志愿服务4学时；</v>
      </c>
      <c r="J201" t="str">
        <f>IF(运动会!D201&gt;0,"参加春季运动会志愿服务"&amp;运动会!D201&amp;"学时；","")</f>
        <v/>
      </c>
      <c r="K201" t="str">
        <f>IF(书院课助教!D201&gt;0,"担任书院课助教"&amp;书院课助教!D201&amp;"学时；","")</f>
        <v/>
      </c>
      <c r="L201" t="str">
        <f>IF(迎新!C201&gt;0,"担任迎新志愿者"&amp;迎新!C201&amp;"学时；","")</f>
        <v/>
      </c>
      <c r="M201" t="str">
        <f>IF(初夏恣游!C201&gt;0,"担任初夏恣游志愿者"&amp;初夏恣游!C201&amp;"学时；","")</f>
        <v/>
      </c>
      <c r="N201" t="str">
        <f>IF(健身房!D201&gt;0,"担任健身房志愿者"&amp;健身房!D201&amp;"学时；","")</f>
        <v/>
      </c>
      <c r="O201" t="str">
        <f>IF(校园开放日!C201&gt;0,"担任校园开放日志愿者"&amp;校园开放日!C201&amp;"学时；","")</f>
        <v/>
      </c>
    </row>
    <row r="202" spans="1:15">
      <c r="A202" s="8" t="s">
        <v>211</v>
      </c>
      <c r="B202" s="8">
        <v>2300067739</v>
      </c>
      <c r="C202" t="str">
        <f t="shared" si="3"/>
        <v>参加元行力行自行车小分队1学时；参加35楼门厅管理志愿服务5学时；</v>
      </c>
      <c r="D202" t="str">
        <f>IF(自行车!D202&gt;0,"参加元行力行自行车小分队"&amp;自行车!D202&amp;"学时；","")</f>
        <v>参加元行力行自行车小分队1学时；</v>
      </c>
      <c r="E202" t="str">
        <f>IF(未名湖!D202&gt;0,"参加元行力行未名湖志愿服务"&amp;未名湖!D202&amp;"学时；","")</f>
        <v/>
      </c>
      <c r="F202" t="str">
        <f>IF(大钊阅览室!D202&gt;0,"参加大钊阅览室志愿服务"&amp;大钊阅览室!D202&amp;"学时；","")</f>
        <v/>
      </c>
      <c r="G202" t="str">
        <f>IF(动物园!D202&gt;0,"参加北京动物园志愿服务"&amp;动物园!D202&amp;"学时；","")</f>
        <v/>
      </c>
      <c r="H202" t="str">
        <f>IF(传薪!D202&gt;0,"参加元行传薪系列志愿服务"&amp;传薪!D202&amp;"学时；","")</f>
        <v/>
      </c>
      <c r="I202" t="str">
        <f>IF(门厅!D202&gt;0,"参加35楼门厅管理志愿服务"&amp;门厅!D202&amp;"学时；","")</f>
        <v>参加35楼门厅管理志愿服务5学时；</v>
      </c>
      <c r="J202" t="str">
        <f>IF(运动会!D202&gt;0,"参加春季运动会志愿服务"&amp;运动会!D202&amp;"学时；","")</f>
        <v/>
      </c>
      <c r="K202" t="str">
        <f>IF(书院课助教!D202&gt;0,"担任书院课助教"&amp;书院课助教!D202&amp;"学时；","")</f>
        <v/>
      </c>
      <c r="L202" t="str">
        <f>IF(迎新!C202&gt;0,"担任迎新志愿者"&amp;迎新!C202&amp;"学时；","")</f>
        <v/>
      </c>
      <c r="M202" t="str">
        <f>IF(初夏恣游!C202&gt;0,"担任初夏恣游志愿者"&amp;初夏恣游!C202&amp;"学时；","")</f>
        <v/>
      </c>
      <c r="N202" t="str">
        <f>IF(健身房!D202&gt;0,"担任健身房志愿者"&amp;健身房!D202&amp;"学时；","")</f>
        <v/>
      </c>
      <c r="O202" t="str">
        <f>IF(校园开放日!C202&gt;0,"担任校园开放日志愿者"&amp;校园开放日!C202&amp;"学时；","")</f>
        <v/>
      </c>
    </row>
    <row r="203" spans="1:15">
      <c r="A203" s="8" t="s">
        <v>212</v>
      </c>
      <c r="B203" s="8">
        <v>2300067733</v>
      </c>
      <c r="C203" t="str">
        <f t="shared" si="3"/>
        <v>参加元行力行自行车小分队1.5学时；参加元行力行未名湖志愿服务1.5学时；参加大钊阅览室志愿服务12学时；</v>
      </c>
      <c r="D203" t="str">
        <f>IF(自行车!D203&gt;0,"参加元行力行自行车小分队"&amp;自行车!D203&amp;"学时；","")</f>
        <v>参加元行力行自行车小分队1.5学时；</v>
      </c>
      <c r="E203" t="str">
        <f>IF(未名湖!D203&gt;0,"参加元行力行未名湖志愿服务"&amp;未名湖!D203&amp;"学时；","")</f>
        <v>参加元行力行未名湖志愿服务1.5学时；</v>
      </c>
      <c r="F203" t="str">
        <f>IF(大钊阅览室!D203&gt;0,"参加大钊阅览室志愿服务"&amp;大钊阅览室!D203&amp;"学时；","")</f>
        <v>参加大钊阅览室志愿服务12学时；</v>
      </c>
      <c r="G203" t="str">
        <f>IF(动物园!D203&gt;0,"参加北京动物园志愿服务"&amp;动物园!D203&amp;"学时；","")</f>
        <v/>
      </c>
      <c r="H203" t="str">
        <f>IF(传薪!D203&gt;0,"参加元行传薪系列志愿服务"&amp;传薪!D203&amp;"学时；","")</f>
        <v/>
      </c>
      <c r="I203" t="str">
        <f>IF(门厅!D203&gt;0,"参加35楼门厅管理志愿服务"&amp;门厅!D203&amp;"学时；","")</f>
        <v/>
      </c>
      <c r="J203" t="str">
        <f>IF(运动会!D203&gt;0,"参加春季运动会志愿服务"&amp;运动会!D203&amp;"学时；","")</f>
        <v/>
      </c>
      <c r="K203" t="str">
        <f>IF(书院课助教!D203&gt;0,"担任书院课助教"&amp;书院课助教!D203&amp;"学时；","")</f>
        <v/>
      </c>
      <c r="L203" t="str">
        <f>IF(迎新!C203&gt;0,"担任迎新志愿者"&amp;迎新!C203&amp;"学时；","")</f>
        <v/>
      </c>
      <c r="M203" t="str">
        <f>IF(初夏恣游!C203&gt;0,"担任初夏恣游志愿者"&amp;初夏恣游!C203&amp;"学时；","")</f>
        <v/>
      </c>
      <c r="N203" t="str">
        <f>IF(健身房!D203&gt;0,"担任健身房志愿者"&amp;健身房!D203&amp;"学时；","")</f>
        <v/>
      </c>
      <c r="O203" t="str">
        <f>IF(校园开放日!C203&gt;0,"担任校园开放日志愿者"&amp;校园开放日!C203&amp;"学时；","")</f>
        <v/>
      </c>
    </row>
    <row r="204" spans="1:15">
      <c r="A204" s="8" t="s">
        <v>213</v>
      </c>
      <c r="B204" s="8">
        <v>2300067734</v>
      </c>
      <c r="C204" t="str">
        <f t="shared" si="3"/>
        <v>参加元行力行自行车小分队2.5学时；参加大钊阅览室志愿服务6学时；参加35楼门厅管理志愿服务2.5学时；</v>
      </c>
      <c r="D204" t="str">
        <f>IF(自行车!D204&gt;0,"参加元行力行自行车小分队"&amp;自行车!D204&amp;"学时；","")</f>
        <v>参加元行力行自行车小分队2.5学时；</v>
      </c>
      <c r="E204" t="str">
        <f>IF(未名湖!D204&gt;0,"参加元行力行未名湖志愿服务"&amp;未名湖!D204&amp;"学时；","")</f>
        <v/>
      </c>
      <c r="F204" t="str">
        <f>IF(大钊阅览室!D204&gt;0,"参加大钊阅览室志愿服务"&amp;大钊阅览室!D204&amp;"学时；","")</f>
        <v>参加大钊阅览室志愿服务6学时；</v>
      </c>
      <c r="G204" t="str">
        <f>IF(动物园!D204&gt;0,"参加北京动物园志愿服务"&amp;动物园!D204&amp;"学时；","")</f>
        <v/>
      </c>
      <c r="H204" t="str">
        <f>IF(传薪!D204&gt;0,"参加元行传薪系列志愿服务"&amp;传薪!D204&amp;"学时；","")</f>
        <v/>
      </c>
      <c r="I204" t="str">
        <f>IF(门厅!D204&gt;0,"参加35楼门厅管理志愿服务"&amp;门厅!D204&amp;"学时；","")</f>
        <v>参加35楼门厅管理志愿服务2.5学时；</v>
      </c>
      <c r="J204" t="str">
        <f>IF(运动会!D204&gt;0,"参加春季运动会志愿服务"&amp;运动会!D204&amp;"学时；","")</f>
        <v/>
      </c>
      <c r="K204" t="str">
        <f>IF(书院课助教!D204&gt;0,"担任书院课助教"&amp;书院课助教!D204&amp;"学时；","")</f>
        <v/>
      </c>
      <c r="L204" t="str">
        <f>IF(迎新!C204&gt;0,"担任迎新志愿者"&amp;迎新!C204&amp;"学时；","")</f>
        <v/>
      </c>
      <c r="M204" t="str">
        <f>IF(初夏恣游!C204&gt;0,"担任初夏恣游志愿者"&amp;初夏恣游!C204&amp;"学时；","")</f>
        <v/>
      </c>
      <c r="N204" t="str">
        <f>IF(健身房!D204&gt;0,"担任健身房志愿者"&amp;健身房!D204&amp;"学时；","")</f>
        <v/>
      </c>
      <c r="O204" t="str">
        <f>IF(校园开放日!C204&gt;0,"担任校园开放日志愿者"&amp;校园开放日!C204&amp;"学时；","")</f>
        <v/>
      </c>
    </row>
    <row r="205" spans="1:15">
      <c r="A205" s="8" t="s">
        <v>214</v>
      </c>
      <c r="B205" s="8">
        <v>2300067735</v>
      </c>
      <c r="C205" t="str">
        <f t="shared" si="3"/>
        <v>参加元行力行自行车小分队0.5学时；参加大钊阅览室志愿服务8学时；参加35楼门厅管理志愿服务1学时；</v>
      </c>
      <c r="D205" t="str">
        <f>IF(自行车!D205&gt;0,"参加元行力行自行车小分队"&amp;自行车!D205&amp;"学时；","")</f>
        <v>参加元行力行自行车小分队0.5学时；</v>
      </c>
      <c r="E205" t="str">
        <f>IF(未名湖!D205&gt;0,"参加元行力行未名湖志愿服务"&amp;未名湖!D205&amp;"学时；","")</f>
        <v/>
      </c>
      <c r="F205" t="str">
        <f>IF(大钊阅览室!D205&gt;0,"参加大钊阅览室志愿服务"&amp;大钊阅览室!D205&amp;"学时；","")</f>
        <v>参加大钊阅览室志愿服务8学时；</v>
      </c>
      <c r="G205" t="str">
        <f>IF(动物园!D205&gt;0,"参加北京动物园志愿服务"&amp;动物园!D205&amp;"学时；","")</f>
        <v/>
      </c>
      <c r="H205" t="str">
        <f>IF(传薪!D205&gt;0,"参加元行传薪系列志愿服务"&amp;传薪!D205&amp;"学时；","")</f>
        <v/>
      </c>
      <c r="I205" t="str">
        <f>IF(门厅!D205&gt;0,"参加35楼门厅管理志愿服务"&amp;门厅!D205&amp;"学时；","")</f>
        <v>参加35楼门厅管理志愿服务1学时；</v>
      </c>
      <c r="J205" t="str">
        <f>IF(运动会!D205&gt;0,"参加春季运动会志愿服务"&amp;运动会!D205&amp;"学时；","")</f>
        <v/>
      </c>
      <c r="K205" t="str">
        <f>IF(书院课助教!D205&gt;0,"担任书院课助教"&amp;书院课助教!D205&amp;"学时；","")</f>
        <v/>
      </c>
      <c r="L205" t="str">
        <f>IF(迎新!C205&gt;0,"担任迎新志愿者"&amp;迎新!C205&amp;"学时；","")</f>
        <v/>
      </c>
      <c r="M205" t="str">
        <f>IF(初夏恣游!C205&gt;0,"担任初夏恣游志愿者"&amp;初夏恣游!C205&amp;"学时；","")</f>
        <v/>
      </c>
      <c r="N205" t="str">
        <f>IF(健身房!D205&gt;0,"担任健身房志愿者"&amp;健身房!D205&amp;"学时；","")</f>
        <v/>
      </c>
      <c r="O205" t="str">
        <f>IF(校园开放日!C205&gt;0,"担任校园开放日志愿者"&amp;校园开放日!C205&amp;"学时；","")</f>
        <v/>
      </c>
    </row>
    <row r="206" spans="1:15">
      <c r="A206" s="8" t="s">
        <v>215</v>
      </c>
      <c r="B206" s="8">
        <v>2300067737</v>
      </c>
      <c r="C206" t="str">
        <f t="shared" si="3"/>
        <v>参加元行力行自行车小分队3.5学时；参加元行力行未名湖志愿服务4.5学时；参加35楼门厅管理志愿服务1.5学时；</v>
      </c>
      <c r="D206" t="str">
        <f>IF(自行车!D206&gt;0,"参加元行力行自行车小分队"&amp;自行车!D206&amp;"学时；","")</f>
        <v>参加元行力行自行车小分队3.5学时；</v>
      </c>
      <c r="E206" t="str">
        <f>IF(未名湖!D206&gt;0,"参加元行力行未名湖志愿服务"&amp;未名湖!D206&amp;"学时；","")</f>
        <v>参加元行力行未名湖志愿服务4.5学时；</v>
      </c>
      <c r="F206" t="str">
        <f>IF(大钊阅览室!D206&gt;0,"参加大钊阅览室志愿服务"&amp;大钊阅览室!D206&amp;"学时；","")</f>
        <v/>
      </c>
      <c r="G206" t="str">
        <f>IF(动物园!D206&gt;0,"参加北京动物园志愿服务"&amp;动物园!D206&amp;"学时；","")</f>
        <v/>
      </c>
      <c r="H206" t="str">
        <f>IF(传薪!D206&gt;0,"参加元行传薪系列志愿服务"&amp;传薪!D206&amp;"学时；","")</f>
        <v/>
      </c>
      <c r="I206" t="str">
        <f>IF(门厅!D206&gt;0,"参加35楼门厅管理志愿服务"&amp;门厅!D206&amp;"学时；","")</f>
        <v>参加35楼门厅管理志愿服务1.5学时；</v>
      </c>
      <c r="J206" t="str">
        <f>IF(运动会!D206&gt;0,"参加春季运动会志愿服务"&amp;运动会!D206&amp;"学时；","")</f>
        <v/>
      </c>
      <c r="K206" t="str">
        <f>IF(书院课助教!D206&gt;0,"担任书院课助教"&amp;书院课助教!D206&amp;"学时；","")</f>
        <v/>
      </c>
      <c r="L206" t="str">
        <f>IF(迎新!C206&gt;0,"担任迎新志愿者"&amp;迎新!C206&amp;"学时；","")</f>
        <v/>
      </c>
      <c r="M206" t="str">
        <f>IF(初夏恣游!C206&gt;0,"担任初夏恣游志愿者"&amp;初夏恣游!C206&amp;"学时；","")</f>
        <v/>
      </c>
      <c r="N206" t="str">
        <f>IF(健身房!D206&gt;0,"担任健身房志愿者"&amp;健身房!D206&amp;"学时；","")</f>
        <v/>
      </c>
      <c r="O206" t="str">
        <f>IF(校园开放日!C206&gt;0,"担任校园开放日志愿者"&amp;校园开放日!C206&amp;"学时；","")</f>
        <v/>
      </c>
    </row>
    <row r="207" spans="1:15">
      <c r="A207" s="8" t="s">
        <v>216</v>
      </c>
      <c r="B207" s="8">
        <v>2300067742</v>
      </c>
      <c r="C207" t="str">
        <f t="shared" si="3"/>
        <v>参加元行力行自行车小分队5学时；参加元行力行未名湖志愿服务3学时；参加35楼门厅管理志愿服务2学时；</v>
      </c>
      <c r="D207" t="str">
        <f>IF(自行车!D207&gt;0,"参加元行力行自行车小分队"&amp;自行车!D207&amp;"学时；","")</f>
        <v>参加元行力行自行车小分队5学时；</v>
      </c>
      <c r="E207" t="str">
        <f>IF(未名湖!D207&gt;0,"参加元行力行未名湖志愿服务"&amp;未名湖!D207&amp;"学时；","")</f>
        <v>参加元行力行未名湖志愿服务3学时；</v>
      </c>
      <c r="F207" t="str">
        <f>IF(大钊阅览室!D207&gt;0,"参加大钊阅览室志愿服务"&amp;大钊阅览室!D207&amp;"学时；","")</f>
        <v/>
      </c>
      <c r="G207" t="str">
        <f>IF(动物园!D207&gt;0,"参加北京动物园志愿服务"&amp;动物园!D207&amp;"学时；","")</f>
        <v/>
      </c>
      <c r="H207" t="str">
        <f>IF(传薪!D207&gt;0,"参加元行传薪系列志愿服务"&amp;传薪!D207&amp;"学时；","")</f>
        <v/>
      </c>
      <c r="I207" t="str">
        <f>IF(门厅!D207&gt;0,"参加35楼门厅管理志愿服务"&amp;门厅!D207&amp;"学时；","")</f>
        <v>参加35楼门厅管理志愿服务2学时；</v>
      </c>
      <c r="J207" t="str">
        <f>IF(运动会!D207&gt;0,"参加春季运动会志愿服务"&amp;运动会!D207&amp;"学时；","")</f>
        <v/>
      </c>
      <c r="K207" t="str">
        <f>IF(书院课助教!D207&gt;0,"担任书院课助教"&amp;书院课助教!D207&amp;"学时；","")</f>
        <v/>
      </c>
      <c r="L207" t="str">
        <f>IF(迎新!C207&gt;0,"担任迎新志愿者"&amp;迎新!C207&amp;"学时；","")</f>
        <v/>
      </c>
      <c r="M207" t="str">
        <f>IF(初夏恣游!C207&gt;0,"担任初夏恣游志愿者"&amp;初夏恣游!C207&amp;"学时；","")</f>
        <v/>
      </c>
      <c r="N207" t="str">
        <f>IF(健身房!D207&gt;0,"担任健身房志愿者"&amp;健身房!D207&amp;"学时；","")</f>
        <v/>
      </c>
      <c r="O207" t="str">
        <f>IF(校园开放日!C207&gt;0,"担任校园开放日志愿者"&amp;校园开放日!C207&amp;"学时；","")</f>
        <v/>
      </c>
    </row>
    <row r="208" spans="1:15">
      <c r="A208" s="8" t="s">
        <v>217</v>
      </c>
      <c r="B208" s="8">
        <v>2300017711</v>
      </c>
      <c r="C208" t="str">
        <f t="shared" si="3"/>
        <v>参加元行力行自行车小分队7学时；</v>
      </c>
      <c r="D208" t="str">
        <f>IF(自行车!D208&gt;0,"参加元行力行自行车小分队"&amp;自行车!D208&amp;"学时；","")</f>
        <v>参加元行力行自行车小分队7学时；</v>
      </c>
      <c r="E208" t="str">
        <f>IF(未名湖!D208&gt;0,"参加元行力行未名湖志愿服务"&amp;未名湖!D208&amp;"学时；","")</f>
        <v/>
      </c>
      <c r="F208" t="str">
        <f>IF(大钊阅览室!D208&gt;0,"参加大钊阅览室志愿服务"&amp;大钊阅览室!D208&amp;"学时；","")</f>
        <v/>
      </c>
      <c r="G208" t="str">
        <f>IF(动物园!D208&gt;0,"参加北京动物园志愿服务"&amp;动物园!D208&amp;"学时；","")</f>
        <v/>
      </c>
      <c r="H208" t="str">
        <f>IF(传薪!D208&gt;0,"参加元行传薪系列志愿服务"&amp;传薪!D208&amp;"学时；","")</f>
        <v/>
      </c>
      <c r="I208" t="str">
        <f>IF(门厅!D208&gt;0,"参加35楼门厅管理志愿服务"&amp;门厅!D208&amp;"学时；","")</f>
        <v/>
      </c>
      <c r="J208" t="str">
        <f>IF(运动会!D208&gt;0,"参加春季运动会志愿服务"&amp;运动会!D208&amp;"学时；","")</f>
        <v/>
      </c>
      <c r="K208" t="str">
        <f>IF(书院课助教!D208&gt;0,"担任书院课助教"&amp;书院课助教!D208&amp;"学时；","")</f>
        <v/>
      </c>
      <c r="L208" t="str">
        <f>IF(迎新!C208&gt;0,"担任迎新志愿者"&amp;迎新!C208&amp;"学时；","")</f>
        <v/>
      </c>
      <c r="M208" t="str">
        <f>IF(初夏恣游!C208&gt;0,"担任初夏恣游志愿者"&amp;初夏恣游!C208&amp;"学时；","")</f>
        <v/>
      </c>
      <c r="N208" t="str">
        <f>IF(健身房!D208&gt;0,"担任健身房志愿者"&amp;健身房!D208&amp;"学时；","")</f>
        <v/>
      </c>
      <c r="O208" t="str">
        <f>IF(校园开放日!C208&gt;0,"担任校园开放日志愿者"&amp;校园开放日!C208&amp;"学时；","")</f>
        <v/>
      </c>
    </row>
    <row r="209" spans="1:15">
      <c r="A209" s="8" t="s">
        <v>218</v>
      </c>
      <c r="B209" s="8">
        <v>2300017834</v>
      </c>
      <c r="C209" t="str">
        <f t="shared" si="3"/>
        <v/>
      </c>
      <c r="D209" t="str">
        <f>IF(自行车!D209&gt;0,"参加元行力行自行车小分队"&amp;自行车!D209&amp;"学时；","")</f>
        <v/>
      </c>
      <c r="E209" t="str">
        <f>IF(未名湖!D209&gt;0,"参加元行力行未名湖志愿服务"&amp;未名湖!D209&amp;"学时；","")</f>
        <v/>
      </c>
      <c r="F209" t="str">
        <f>IF(大钊阅览室!D209&gt;0,"参加大钊阅览室志愿服务"&amp;大钊阅览室!D209&amp;"学时；","")</f>
        <v/>
      </c>
      <c r="G209" t="str">
        <f>IF(动物园!D209&gt;0,"参加北京动物园志愿服务"&amp;动物园!D209&amp;"学时；","")</f>
        <v/>
      </c>
      <c r="H209" t="str">
        <f>IF(传薪!D209&gt;0,"参加元行传薪系列志愿服务"&amp;传薪!D209&amp;"学时；","")</f>
        <v/>
      </c>
      <c r="I209" t="str">
        <f>IF(门厅!D209&gt;0,"参加35楼门厅管理志愿服务"&amp;门厅!D209&amp;"学时；","")</f>
        <v/>
      </c>
      <c r="J209" t="str">
        <f>IF(运动会!D209&gt;0,"参加春季运动会志愿服务"&amp;运动会!D209&amp;"学时；","")</f>
        <v/>
      </c>
      <c r="K209" t="str">
        <f>IF(书院课助教!D209&gt;0,"担任书院课助教"&amp;书院课助教!D209&amp;"学时；","")</f>
        <v/>
      </c>
      <c r="L209" t="str">
        <f>IF(迎新!C209&gt;0,"担任迎新志愿者"&amp;迎新!C209&amp;"学时；","")</f>
        <v/>
      </c>
      <c r="M209" t="str">
        <f>IF(初夏恣游!C209&gt;0,"担任初夏恣游志愿者"&amp;初夏恣游!C209&amp;"学时；","")</f>
        <v/>
      </c>
      <c r="N209" t="str">
        <f>IF(健身房!D209&gt;0,"担任健身房志愿者"&amp;健身房!D209&amp;"学时；","")</f>
        <v/>
      </c>
      <c r="O209" t="str">
        <f>IF(校园开放日!C209&gt;0,"担任校园开放日志愿者"&amp;校园开放日!C209&amp;"学时；","")</f>
        <v/>
      </c>
    </row>
    <row r="210" spans="1:15">
      <c r="A210" s="8" t="s">
        <v>219</v>
      </c>
      <c r="B210" s="8">
        <v>2300017735</v>
      </c>
      <c r="C210" t="str">
        <f t="shared" si="3"/>
        <v/>
      </c>
      <c r="D210" t="str">
        <f>IF(自行车!D210&gt;0,"参加元行力行自行车小分队"&amp;自行车!D210&amp;"学时；","")</f>
        <v/>
      </c>
      <c r="E210" t="str">
        <f>IF(未名湖!D210&gt;0,"参加元行力行未名湖志愿服务"&amp;未名湖!D210&amp;"学时；","")</f>
        <v/>
      </c>
      <c r="F210" t="str">
        <f>IF(大钊阅览室!D210&gt;0,"参加大钊阅览室志愿服务"&amp;大钊阅览室!D210&amp;"学时；","")</f>
        <v/>
      </c>
      <c r="G210" t="str">
        <f>IF(动物园!D210&gt;0,"参加北京动物园志愿服务"&amp;动物园!D210&amp;"学时；","")</f>
        <v/>
      </c>
      <c r="H210" t="str">
        <f>IF(传薪!D210&gt;0,"参加元行传薪系列志愿服务"&amp;传薪!D210&amp;"学时；","")</f>
        <v/>
      </c>
      <c r="I210" t="str">
        <f>IF(门厅!D210&gt;0,"参加35楼门厅管理志愿服务"&amp;门厅!D210&amp;"学时；","")</f>
        <v/>
      </c>
      <c r="J210" t="str">
        <f>IF(运动会!D210&gt;0,"参加春季运动会志愿服务"&amp;运动会!D210&amp;"学时；","")</f>
        <v/>
      </c>
      <c r="K210" t="str">
        <f>IF(书院课助教!D210&gt;0,"担任书院课助教"&amp;书院课助教!D210&amp;"学时；","")</f>
        <v/>
      </c>
      <c r="L210" t="str">
        <f>IF(迎新!C210&gt;0,"担任迎新志愿者"&amp;迎新!C210&amp;"学时；","")</f>
        <v/>
      </c>
      <c r="M210" t="str">
        <f>IF(初夏恣游!C210&gt;0,"担任初夏恣游志愿者"&amp;初夏恣游!C210&amp;"学时；","")</f>
        <v/>
      </c>
      <c r="N210" t="str">
        <f>IF(健身房!D210&gt;0,"担任健身房志愿者"&amp;健身房!D210&amp;"学时；","")</f>
        <v/>
      </c>
      <c r="O210" t="str">
        <f>IF(校园开放日!C210&gt;0,"担任校园开放日志愿者"&amp;校园开放日!C210&amp;"学时；","")</f>
        <v/>
      </c>
    </row>
    <row r="211" spans="1:15">
      <c r="A211" s="8" t="s">
        <v>220</v>
      </c>
      <c r="B211" s="8">
        <v>2300017475</v>
      </c>
      <c r="C211" t="str">
        <f t="shared" si="3"/>
        <v>参加元行力行未名湖志愿服务1.5学时；</v>
      </c>
      <c r="D211" t="str">
        <f>IF(自行车!D211&gt;0,"参加元行力行自行车小分队"&amp;自行车!D211&amp;"学时；","")</f>
        <v/>
      </c>
      <c r="E211" t="str">
        <f>IF(未名湖!D211&gt;0,"参加元行力行未名湖志愿服务"&amp;未名湖!D211&amp;"学时；","")</f>
        <v>参加元行力行未名湖志愿服务1.5学时；</v>
      </c>
      <c r="F211" t="str">
        <f>IF(大钊阅览室!D211&gt;0,"参加大钊阅览室志愿服务"&amp;大钊阅览室!D211&amp;"学时；","")</f>
        <v/>
      </c>
      <c r="G211" t="str">
        <f>IF(动物园!D211&gt;0,"参加北京动物园志愿服务"&amp;动物园!D211&amp;"学时；","")</f>
        <v/>
      </c>
      <c r="H211" t="str">
        <f>IF(传薪!D211&gt;0,"参加元行传薪系列志愿服务"&amp;传薪!D211&amp;"学时；","")</f>
        <v/>
      </c>
      <c r="I211" t="str">
        <f>IF(门厅!D211&gt;0,"参加35楼门厅管理志愿服务"&amp;门厅!D211&amp;"学时；","")</f>
        <v/>
      </c>
      <c r="J211" t="str">
        <f>IF(运动会!D211&gt;0,"参加春季运动会志愿服务"&amp;运动会!D211&amp;"学时；","")</f>
        <v/>
      </c>
      <c r="K211" t="str">
        <f>IF(书院课助教!D211&gt;0,"担任书院课助教"&amp;书院课助教!D211&amp;"学时；","")</f>
        <v/>
      </c>
      <c r="L211" t="str">
        <f>IF(迎新!C211&gt;0,"担任迎新志愿者"&amp;迎新!C211&amp;"学时；","")</f>
        <v/>
      </c>
      <c r="M211" t="str">
        <f>IF(初夏恣游!C211&gt;0,"担任初夏恣游志愿者"&amp;初夏恣游!C211&amp;"学时；","")</f>
        <v/>
      </c>
      <c r="N211" t="str">
        <f>IF(健身房!D211&gt;0,"担任健身房志愿者"&amp;健身房!D211&amp;"学时；","")</f>
        <v/>
      </c>
      <c r="O211" t="str">
        <f>IF(校园开放日!C211&gt;0,"担任校园开放日志愿者"&amp;校园开放日!C211&amp;"学时；","")</f>
        <v/>
      </c>
    </row>
    <row r="212" spans="1:15">
      <c r="A212" s="8" t="s">
        <v>221</v>
      </c>
      <c r="B212" s="8">
        <v>2300017816</v>
      </c>
      <c r="C212" t="str">
        <f t="shared" si="3"/>
        <v/>
      </c>
      <c r="D212" t="str">
        <f>IF(自行车!D212&gt;0,"参加元行力行自行车小分队"&amp;自行车!D212&amp;"学时；","")</f>
        <v/>
      </c>
      <c r="E212" t="str">
        <f>IF(未名湖!D212&gt;0,"参加元行力行未名湖志愿服务"&amp;未名湖!D212&amp;"学时；","")</f>
        <v/>
      </c>
      <c r="F212" t="str">
        <f>IF(大钊阅览室!D212&gt;0,"参加大钊阅览室志愿服务"&amp;大钊阅览室!D212&amp;"学时；","")</f>
        <v/>
      </c>
      <c r="G212" t="str">
        <f>IF(动物园!D212&gt;0,"参加北京动物园志愿服务"&amp;动物园!D212&amp;"学时；","")</f>
        <v/>
      </c>
      <c r="H212" t="str">
        <f>IF(传薪!D212&gt;0,"参加元行传薪系列志愿服务"&amp;传薪!D212&amp;"学时；","")</f>
        <v/>
      </c>
      <c r="I212" t="str">
        <f>IF(门厅!D212&gt;0,"参加35楼门厅管理志愿服务"&amp;门厅!D212&amp;"学时；","")</f>
        <v/>
      </c>
      <c r="J212" t="str">
        <f>IF(运动会!D212&gt;0,"参加春季运动会志愿服务"&amp;运动会!D212&amp;"学时；","")</f>
        <v/>
      </c>
      <c r="K212" t="str">
        <f>IF(书院课助教!D212&gt;0,"担任书院课助教"&amp;书院课助教!D212&amp;"学时；","")</f>
        <v/>
      </c>
      <c r="L212" t="str">
        <f>IF(迎新!C212&gt;0,"担任迎新志愿者"&amp;迎新!C212&amp;"学时；","")</f>
        <v/>
      </c>
      <c r="M212" t="str">
        <f>IF(初夏恣游!C212&gt;0,"担任初夏恣游志愿者"&amp;初夏恣游!C212&amp;"学时；","")</f>
        <v/>
      </c>
      <c r="N212" t="str">
        <f>IF(健身房!D212&gt;0,"担任健身房志愿者"&amp;健身房!D212&amp;"学时；","")</f>
        <v/>
      </c>
      <c r="O212" t="str">
        <f>IF(校园开放日!C212&gt;0,"担任校园开放日志愿者"&amp;校园开放日!C212&amp;"学时；","")</f>
        <v/>
      </c>
    </row>
    <row r="213" spans="1:15">
      <c r="A213" s="8" t="s">
        <v>222</v>
      </c>
      <c r="B213" s="8">
        <v>2300017754</v>
      </c>
      <c r="C213" t="str">
        <f t="shared" si="3"/>
        <v/>
      </c>
      <c r="D213" t="str">
        <f>IF(自行车!D213&gt;0,"参加元行力行自行车小分队"&amp;自行车!D213&amp;"学时；","")</f>
        <v/>
      </c>
      <c r="E213" t="str">
        <f>IF(未名湖!D213&gt;0,"参加元行力行未名湖志愿服务"&amp;未名湖!D213&amp;"学时；","")</f>
        <v/>
      </c>
      <c r="F213" t="str">
        <f>IF(大钊阅览室!D213&gt;0,"参加大钊阅览室志愿服务"&amp;大钊阅览室!D213&amp;"学时；","")</f>
        <v/>
      </c>
      <c r="G213" t="str">
        <f>IF(动物园!D213&gt;0,"参加北京动物园志愿服务"&amp;动物园!D213&amp;"学时；","")</f>
        <v/>
      </c>
      <c r="H213" t="str">
        <f>IF(传薪!D213&gt;0,"参加元行传薪系列志愿服务"&amp;传薪!D213&amp;"学时；","")</f>
        <v/>
      </c>
      <c r="I213" t="str">
        <f>IF(门厅!D213&gt;0,"参加35楼门厅管理志愿服务"&amp;门厅!D213&amp;"学时；","")</f>
        <v/>
      </c>
      <c r="J213" t="str">
        <f>IF(运动会!D213&gt;0,"参加春季运动会志愿服务"&amp;运动会!D213&amp;"学时；","")</f>
        <v/>
      </c>
      <c r="K213" t="str">
        <f>IF(书院课助教!D213&gt;0,"担任书院课助教"&amp;书院课助教!D213&amp;"学时；","")</f>
        <v/>
      </c>
      <c r="L213" t="str">
        <f>IF(迎新!C213&gt;0,"担任迎新志愿者"&amp;迎新!C213&amp;"学时；","")</f>
        <v/>
      </c>
      <c r="M213" t="str">
        <f>IF(初夏恣游!C213&gt;0,"担任初夏恣游志愿者"&amp;初夏恣游!C213&amp;"学时；","")</f>
        <v/>
      </c>
      <c r="N213" t="str">
        <f>IF(健身房!D213&gt;0,"担任健身房志愿者"&amp;健身房!D213&amp;"学时；","")</f>
        <v/>
      </c>
      <c r="O213" t="str">
        <f>IF(校园开放日!C213&gt;0,"担任校园开放日志愿者"&amp;校园开放日!C213&amp;"学时；","")</f>
        <v/>
      </c>
    </row>
    <row r="214" spans="1:15">
      <c r="A214" s="8" t="s">
        <v>223</v>
      </c>
      <c r="B214" s="8">
        <v>2300017850</v>
      </c>
      <c r="C214" t="str">
        <f t="shared" si="3"/>
        <v>参加元行力行自行车小分队1学时；</v>
      </c>
      <c r="D214" t="str">
        <f>IF(自行车!D214&gt;0,"参加元行力行自行车小分队"&amp;自行车!D214&amp;"学时；","")</f>
        <v>参加元行力行自行车小分队1学时；</v>
      </c>
      <c r="E214" t="str">
        <f>IF(未名湖!D214&gt;0,"参加元行力行未名湖志愿服务"&amp;未名湖!D214&amp;"学时；","")</f>
        <v/>
      </c>
      <c r="F214" t="str">
        <f>IF(大钊阅览室!D214&gt;0,"参加大钊阅览室志愿服务"&amp;大钊阅览室!D214&amp;"学时；","")</f>
        <v/>
      </c>
      <c r="G214" t="str">
        <f>IF(动物园!D214&gt;0,"参加北京动物园志愿服务"&amp;动物园!D214&amp;"学时；","")</f>
        <v/>
      </c>
      <c r="H214" t="str">
        <f>IF(传薪!D214&gt;0,"参加元行传薪系列志愿服务"&amp;传薪!D214&amp;"学时；","")</f>
        <v/>
      </c>
      <c r="I214" t="str">
        <f>IF(门厅!D214&gt;0,"参加35楼门厅管理志愿服务"&amp;门厅!D214&amp;"学时；","")</f>
        <v/>
      </c>
      <c r="J214" t="str">
        <f>IF(运动会!D214&gt;0,"参加春季运动会志愿服务"&amp;运动会!D214&amp;"学时；","")</f>
        <v/>
      </c>
      <c r="K214" t="str">
        <f>IF(书院课助教!D214&gt;0,"担任书院课助教"&amp;书院课助教!D214&amp;"学时；","")</f>
        <v/>
      </c>
      <c r="L214" t="str">
        <f>IF(迎新!C214&gt;0,"担任迎新志愿者"&amp;迎新!C214&amp;"学时；","")</f>
        <v/>
      </c>
      <c r="M214" t="str">
        <f>IF(初夏恣游!C214&gt;0,"担任初夏恣游志愿者"&amp;初夏恣游!C214&amp;"学时；","")</f>
        <v/>
      </c>
      <c r="N214" t="str">
        <f>IF(健身房!D214&gt;0,"担任健身房志愿者"&amp;健身房!D214&amp;"学时；","")</f>
        <v/>
      </c>
      <c r="O214" t="str">
        <f>IF(校园开放日!C214&gt;0,"担任校园开放日志愿者"&amp;校园开放日!C214&amp;"学时；","")</f>
        <v/>
      </c>
    </row>
    <row r="215" spans="1:15">
      <c r="A215" s="8" t="s">
        <v>224</v>
      </c>
      <c r="B215" s="8">
        <v>2300017788</v>
      </c>
      <c r="C215" t="str">
        <f t="shared" si="3"/>
        <v>参加元行力行自行车小分队5学时；</v>
      </c>
      <c r="D215" t="str">
        <f>IF(自行车!D215&gt;0,"参加元行力行自行车小分队"&amp;自行车!D215&amp;"学时；","")</f>
        <v>参加元行力行自行车小分队5学时；</v>
      </c>
      <c r="E215" t="str">
        <f>IF(未名湖!D215&gt;0,"参加元行力行未名湖志愿服务"&amp;未名湖!D215&amp;"学时；","")</f>
        <v/>
      </c>
      <c r="F215" t="str">
        <f>IF(大钊阅览室!D215&gt;0,"参加大钊阅览室志愿服务"&amp;大钊阅览室!D215&amp;"学时；","")</f>
        <v/>
      </c>
      <c r="G215" t="str">
        <f>IF(动物园!D215&gt;0,"参加北京动物园志愿服务"&amp;动物园!D215&amp;"学时；","")</f>
        <v/>
      </c>
      <c r="H215" t="str">
        <f>IF(传薪!D215&gt;0,"参加元行传薪系列志愿服务"&amp;传薪!D215&amp;"学时；","")</f>
        <v/>
      </c>
      <c r="I215" t="str">
        <f>IF(门厅!D215&gt;0,"参加35楼门厅管理志愿服务"&amp;门厅!D215&amp;"学时；","")</f>
        <v/>
      </c>
      <c r="J215" t="str">
        <f>IF(运动会!D215&gt;0,"参加春季运动会志愿服务"&amp;运动会!D215&amp;"学时；","")</f>
        <v/>
      </c>
      <c r="K215" t="str">
        <f>IF(书院课助教!D215&gt;0,"担任书院课助教"&amp;书院课助教!D215&amp;"学时；","")</f>
        <v/>
      </c>
      <c r="L215" t="str">
        <f>IF(迎新!C215&gt;0,"担任迎新志愿者"&amp;迎新!C215&amp;"学时；","")</f>
        <v/>
      </c>
      <c r="M215" t="str">
        <f>IF(初夏恣游!C215&gt;0,"担任初夏恣游志愿者"&amp;初夏恣游!C215&amp;"学时；","")</f>
        <v/>
      </c>
      <c r="N215" t="str">
        <f>IF(健身房!D215&gt;0,"担任健身房志愿者"&amp;健身房!D215&amp;"学时；","")</f>
        <v/>
      </c>
      <c r="O215" t="str">
        <f>IF(校园开放日!C215&gt;0,"担任校园开放日志愿者"&amp;校园开放日!C215&amp;"学时；","")</f>
        <v/>
      </c>
    </row>
    <row r="216" spans="1:15">
      <c r="A216" s="8" t="s">
        <v>225</v>
      </c>
      <c r="B216" s="8">
        <v>2300017451</v>
      </c>
      <c r="C216" t="str">
        <f t="shared" si="3"/>
        <v>参加元行力行自行车小分队2学时；参加元行力行未名湖志愿服务1.5学时；参加35楼门厅管理志愿服务1学时；参加春季运动会志愿服务2学时；担任迎新志愿者6学时；担任校园开放日志愿者1学时；</v>
      </c>
      <c r="D216" t="str">
        <f>IF(自行车!D216&gt;0,"参加元行力行自行车小分队"&amp;自行车!D216&amp;"学时；","")</f>
        <v>参加元行力行自行车小分队2学时；</v>
      </c>
      <c r="E216" t="str">
        <f>IF(未名湖!D216&gt;0,"参加元行力行未名湖志愿服务"&amp;未名湖!D216&amp;"学时；","")</f>
        <v>参加元行力行未名湖志愿服务1.5学时；</v>
      </c>
      <c r="F216" t="str">
        <f>IF(大钊阅览室!D216&gt;0,"参加大钊阅览室志愿服务"&amp;大钊阅览室!D216&amp;"学时；","")</f>
        <v/>
      </c>
      <c r="G216" t="str">
        <f>IF(动物园!D216&gt;0,"参加北京动物园志愿服务"&amp;动物园!D216&amp;"学时；","")</f>
        <v/>
      </c>
      <c r="H216" t="str">
        <f>IF(传薪!D216&gt;0,"参加元行传薪系列志愿服务"&amp;传薪!D216&amp;"学时；","")</f>
        <v/>
      </c>
      <c r="I216" t="str">
        <f>IF(门厅!D216&gt;0,"参加35楼门厅管理志愿服务"&amp;门厅!D216&amp;"学时；","")</f>
        <v>参加35楼门厅管理志愿服务1学时；</v>
      </c>
      <c r="J216" t="str">
        <f>IF(运动会!D216&gt;0,"参加春季运动会志愿服务"&amp;运动会!D216&amp;"学时；","")</f>
        <v>参加春季运动会志愿服务2学时；</v>
      </c>
      <c r="K216" t="str">
        <f>IF(书院课助教!D216&gt;0,"担任书院课助教"&amp;书院课助教!D216&amp;"学时；","")</f>
        <v/>
      </c>
      <c r="L216" t="str">
        <f>IF(迎新!C216&gt;0,"担任迎新志愿者"&amp;迎新!C216&amp;"学时；","")</f>
        <v>担任迎新志愿者6学时；</v>
      </c>
      <c r="M216" t="str">
        <f>IF(初夏恣游!C216&gt;0,"担任初夏恣游志愿者"&amp;初夏恣游!C216&amp;"学时；","")</f>
        <v/>
      </c>
      <c r="N216" t="str">
        <f>IF(健身房!D216&gt;0,"担任健身房志愿者"&amp;健身房!D216&amp;"学时；","")</f>
        <v/>
      </c>
      <c r="O216" t="str">
        <f>IF(校园开放日!C216&gt;0,"担任校园开放日志愿者"&amp;校园开放日!C216&amp;"学时；","")</f>
        <v>担任校园开放日志愿者1学时；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6"/>
  <sheetViews>
    <sheetView topLeftCell="A168" workbookViewId="0">
      <selection activeCell="C204" sqref="C204"/>
    </sheetView>
  </sheetViews>
  <sheetFormatPr defaultColWidth="8.72727272727273" defaultRowHeight="13" outlineLevelCol="3"/>
  <sheetData>
    <row r="1" spans="1:4">
      <c r="A1" s="1" t="s">
        <v>251</v>
      </c>
      <c r="B1" s="1" t="s">
        <v>252</v>
      </c>
      <c r="C1" t="s">
        <v>248</v>
      </c>
      <c r="D1" t="s">
        <v>249</v>
      </c>
    </row>
    <row r="2" spans="1:2">
      <c r="A2" s="2" t="s">
        <v>254</v>
      </c>
      <c r="B2" s="3">
        <v>2200017462</v>
      </c>
    </row>
    <row r="3" spans="1:4">
      <c r="A3" s="2" t="s">
        <v>255</v>
      </c>
      <c r="B3" s="3">
        <v>2300017419</v>
      </c>
      <c r="D3">
        <v>13</v>
      </c>
    </row>
    <row r="4" spans="1:2">
      <c r="A4" s="2" t="s">
        <v>256</v>
      </c>
      <c r="B4" s="3">
        <v>2300017793</v>
      </c>
    </row>
    <row r="5" spans="1:2">
      <c r="A5" s="2" t="s">
        <v>257</v>
      </c>
      <c r="B5" s="3">
        <v>2300017803</v>
      </c>
    </row>
    <row r="6" spans="1:2">
      <c r="A6" s="2" t="s">
        <v>258</v>
      </c>
      <c r="B6" s="3">
        <v>2300017721</v>
      </c>
    </row>
    <row r="7" spans="1:2">
      <c r="A7" s="2" t="s">
        <v>259</v>
      </c>
      <c r="B7" s="3">
        <v>2300017821</v>
      </c>
    </row>
    <row r="8" spans="1:2">
      <c r="A8" s="2" t="s">
        <v>260</v>
      </c>
      <c r="B8" s="3">
        <v>2200017835</v>
      </c>
    </row>
    <row r="9" spans="1:4">
      <c r="A9" s="2" t="s">
        <v>261</v>
      </c>
      <c r="B9" s="3">
        <v>2300017813</v>
      </c>
      <c r="D9">
        <v>14</v>
      </c>
    </row>
    <row r="10" spans="1:2">
      <c r="A10" s="2" t="s">
        <v>262</v>
      </c>
      <c r="B10" s="3">
        <v>2300017766</v>
      </c>
    </row>
    <row r="11" spans="1:2">
      <c r="A11" s="2" t="s">
        <v>263</v>
      </c>
      <c r="B11" s="3">
        <v>2200017454</v>
      </c>
    </row>
    <row r="12" spans="1:2">
      <c r="A12" s="2" t="s">
        <v>264</v>
      </c>
      <c r="B12" s="3">
        <v>2300017723</v>
      </c>
    </row>
    <row r="13" spans="1:2">
      <c r="A13" s="2" t="s">
        <v>265</v>
      </c>
      <c r="B13" s="3">
        <v>2300017730</v>
      </c>
    </row>
    <row r="14" spans="1:2">
      <c r="A14" s="2" t="s">
        <v>266</v>
      </c>
      <c r="B14" s="3">
        <v>2300017709</v>
      </c>
    </row>
    <row r="15" spans="1:2">
      <c r="A15" s="2" t="s">
        <v>267</v>
      </c>
      <c r="B15" s="3">
        <v>2300017414</v>
      </c>
    </row>
    <row r="16" spans="1:2">
      <c r="A16" s="2" t="s">
        <v>268</v>
      </c>
      <c r="B16" s="3">
        <v>2300017401</v>
      </c>
    </row>
    <row r="17" spans="1:2">
      <c r="A17" s="2" t="s">
        <v>269</v>
      </c>
      <c r="B17" s="3">
        <v>2200017827</v>
      </c>
    </row>
    <row r="18" spans="1:2">
      <c r="A18" s="2" t="s">
        <v>270</v>
      </c>
      <c r="B18" s="3">
        <v>2300017817</v>
      </c>
    </row>
    <row r="19" spans="1:2">
      <c r="A19" s="2" t="s">
        <v>271</v>
      </c>
      <c r="B19" s="3">
        <v>2200017840</v>
      </c>
    </row>
    <row r="20" spans="1:2">
      <c r="A20" s="2" t="s">
        <v>272</v>
      </c>
      <c r="B20" s="3">
        <v>2300017417</v>
      </c>
    </row>
    <row r="21" spans="1:2">
      <c r="A21" s="2" t="s">
        <v>273</v>
      </c>
      <c r="B21" s="3">
        <v>2200016813</v>
      </c>
    </row>
    <row r="22" spans="1:2">
      <c r="A22" s="2" t="s">
        <v>274</v>
      </c>
      <c r="B22" s="3">
        <v>2300017768</v>
      </c>
    </row>
    <row r="23" spans="1:2">
      <c r="A23" s="2" t="s">
        <v>275</v>
      </c>
      <c r="B23" s="3">
        <v>2200017410</v>
      </c>
    </row>
    <row r="24" spans="1:2">
      <c r="A24" s="2" t="s">
        <v>276</v>
      </c>
      <c r="B24" s="3">
        <v>2300017830</v>
      </c>
    </row>
    <row r="25" spans="1:2">
      <c r="A25" s="2" t="s">
        <v>277</v>
      </c>
      <c r="B25" s="3">
        <v>2200017704</v>
      </c>
    </row>
    <row r="26" spans="1:2">
      <c r="A26" s="2" t="s">
        <v>278</v>
      </c>
      <c r="B26" s="3">
        <v>2300017748</v>
      </c>
    </row>
    <row r="27" spans="1:2">
      <c r="A27" s="2" t="s">
        <v>279</v>
      </c>
      <c r="B27" s="3">
        <v>2300017774</v>
      </c>
    </row>
    <row r="28" spans="1:2">
      <c r="A28" s="2" t="s">
        <v>280</v>
      </c>
      <c r="B28" s="3">
        <v>2300017402</v>
      </c>
    </row>
    <row r="29" spans="1:2">
      <c r="A29" s="2" t="s">
        <v>281</v>
      </c>
      <c r="B29" s="3">
        <v>2300017706</v>
      </c>
    </row>
    <row r="30" spans="1:2">
      <c r="A30" s="2" t="s">
        <v>282</v>
      </c>
      <c r="B30" s="3">
        <v>2300017832</v>
      </c>
    </row>
    <row r="31" spans="1:2">
      <c r="A31" s="2" t="s">
        <v>283</v>
      </c>
      <c r="B31" s="3">
        <v>2300017734</v>
      </c>
    </row>
    <row r="32" spans="1:2">
      <c r="A32" s="2" t="s">
        <v>284</v>
      </c>
      <c r="B32" s="3">
        <v>2300017717</v>
      </c>
    </row>
    <row r="33" spans="1:2">
      <c r="A33" s="2" t="s">
        <v>285</v>
      </c>
      <c r="B33" s="3">
        <v>2300017741</v>
      </c>
    </row>
    <row r="34" spans="1:2">
      <c r="A34" s="2" t="s">
        <v>286</v>
      </c>
      <c r="B34" s="3">
        <v>2300017781</v>
      </c>
    </row>
    <row r="35" spans="1:4">
      <c r="A35" s="2" t="s">
        <v>287</v>
      </c>
      <c r="B35" s="3">
        <v>2300017425</v>
      </c>
      <c r="D35">
        <v>5</v>
      </c>
    </row>
    <row r="36" spans="1:2">
      <c r="A36" s="2" t="s">
        <v>288</v>
      </c>
      <c r="B36" s="3">
        <v>2300017796</v>
      </c>
    </row>
    <row r="37" spans="1:2">
      <c r="A37" s="2" t="s">
        <v>289</v>
      </c>
      <c r="B37" s="3">
        <v>2300017835</v>
      </c>
    </row>
    <row r="38" spans="1:2">
      <c r="A38" s="2" t="s">
        <v>290</v>
      </c>
      <c r="B38" s="3">
        <v>2300017749</v>
      </c>
    </row>
    <row r="39" spans="1:2">
      <c r="A39" s="2" t="s">
        <v>291</v>
      </c>
      <c r="B39" s="3">
        <v>2300017456</v>
      </c>
    </row>
    <row r="40" spans="1:2">
      <c r="A40" s="2" t="s">
        <v>292</v>
      </c>
      <c r="B40" s="3">
        <v>2200017473</v>
      </c>
    </row>
    <row r="41" spans="1:2">
      <c r="A41" s="2" t="s">
        <v>293</v>
      </c>
      <c r="B41" s="3">
        <v>2300017762</v>
      </c>
    </row>
    <row r="42" spans="1:2">
      <c r="A42" s="2" t="s">
        <v>294</v>
      </c>
      <c r="B42" s="3">
        <v>2300017718</v>
      </c>
    </row>
    <row r="43" spans="1:2">
      <c r="A43" s="2" t="s">
        <v>295</v>
      </c>
      <c r="B43" s="3">
        <v>2300017752</v>
      </c>
    </row>
    <row r="44" spans="1:2">
      <c r="A44" s="2" t="s">
        <v>296</v>
      </c>
      <c r="B44" s="3">
        <v>2200067719</v>
      </c>
    </row>
    <row r="45" spans="1:2">
      <c r="A45" s="2" t="s">
        <v>297</v>
      </c>
      <c r="B45" s="3">
        <v>2200017732</v>
      </c>
    </row>
    <row r="46" spans="1:2">
      <c r="A46" s="2" t="s">
        <v>298</v>
      </c>
      <c r="B46" s="3">
        <v>2200017823</v>
      </c>
    </row>
    <row r="47" spans="1:2">
      <c r="A47" s="2" t="s">
        <v>299</v>
      </c>
      <c r="B47" s="3">
        <v>2200017458</v>
      </c>
    </row>
    <row r="48" spans="1:2">
      <c r="A48" s="2" t="s">
        <v>300</v>
      </c>
      <c r="B48" s="3">
        <v>2300017466</v>
      </c>
    </row>
    <row r="49" spans="1:2">
      <c r="A49" s="2" t="s">
        <v>301</v>
      </c>
      <c r="B49" s="3">
        <v>2300017713</v>
      </c>
    </row>
    <row r="50" spans="1:2">
      <c r="A50" s="2" t="s">
        <v>302</v>
      </c>
      <c r="B50" s="3">
        <v>1900017748</v>
      </c>
    </row>
    <row r="51" spans="1:2">
      <c r="A51" s="2" t="s">
        <v>303</v>
      </c>
      <c r="B51" s="3">
        <v>2300017703</v>
      </c>
    </row>
    <row r="52" spans="1:2">
      <c r="A52" s="2" t="s">
        <v>304</v>
      </c>
      <c r="B52" s="3">
        <v>2200067702</v>
      </c>
    </row>
    <row r="53" spans="1:2">
      <c r="A53" s="2" t="s">
        <v>305</v>
      </c>
      <c r="B53" s="3">
        <v>2300017478</v>
      </c>
    </row>
    <row r="54" spans="1:2">
      <c r="A54" s="2" t="s">
        <v>306</v>
      </c>
      <c r="B54" s="3">
        <v>2300017727</v>
      </c>
    </row>
    <row r="55" spans="1:2">
      <c r="A55" s="2" t="s">
        <v>307</v>
      </c>
      <c r="B55" s="3">
        <v>2300017758</v>
      </c>
    </row>
    <row r="56" spans="1:2">
      <c r="A56" s="2" t="s">
        <v>308</v>
      </c>
      <c r="B56" s="3">
        <v>2300017719</v>
      </c>
    </row>
    <row r="57" spans="1:2">
      <c r="A57" s="2" t="s">
        <v>309</v>
      </c>
      <c r="B57" s="3">
        <v>2200017801</v>
      </c>
    </row>
    <row r="58" spans="1:2">
      <c r="A58" s="2" t="s">
        <v>310</v>
      </c>
      <c r="B58" s="3">
        <v>2300017473</v>
      </c>
    </row>
    <row r="59" spans="1:2">
      <c r="A59" s="2" t="s">
        <v>311</v>
      </c>
      <c r="B59" s="3">
        <v>2200017407</v>
      </c>
    </row>
    <row r="60" spans="1:2">
      <c r="A60" s="2" t="s">
        <v>312</v>
      </c>
      <c r="B60" s="3">
        <v>2200017471</v>
      </c>
    </row>
    <row r="61" spans="1:2">
      <c r="A61" s="2" t="s">
        <v>313</v>
      </c>
      <c r="B61" s="3">
        <v>2200017461</v>
      </c>
    </row>
    <row r="62" spans="1:2">
      <c r="A62" s="2" t="s">
        <v>314</v>
      </c>
      <c r="B62" s="3">
        <v>2300017739</v>
      </c>
    </row>
    <row r="63" spans="1:2">
      <c r="A63" s="2" t="s">
        <v>315</v>
      </c>
      <c r="B63" s="3">
        <v>2300017480</v>
      </c>
    </row>
    <row r="64" spans="1:2">
      <c r="A64" s="2" t="s">
        <v>316</v>
      </c>
      <c r="B64" s="3">
        <v>2200017800</v>
      </c>
    </row>
    <row r="65" spans="1:2">
      <c r="A65" s="2" t="s">
        <v>317</v>
      </c>
      <c r="B65" s="3">
        <v>2000017756</v>
      </c>
    </row>
    <row r="66" spans="1:2">
      <c r="A66" s="2" t="s">
        <v>318</v>
      </c>
      <c r="B66" s="3">
        <v>2300017702</v>
      </c>
    </row>
    <row r="67" spans="1:2">
      <c r="A67" s="2" t="s">
        <v>319</v>
      </c>
      <c r="B67" s="3">
        <v>2300017428</v>
      </c>
    </row>
    <row r="68" spans="1:2">
      <c r="A68" s="2" t="s">
        <v>320</v>
      </c>
      <c r="B68" s="3">
        <v>2300017805</v>
      </c>
    </row>
    <row r="69" spans="1:2">
      <c r="A69" s="2" t="s">
        <v>321</v>
      </c>
      <c r="B69" s="3">
        <v>2200017797</v>
      </c>
    </row>
    <row r="70" spans="1:2">
      <c r="A70" s="2" t="s">
        <v>322</v>
      </c>
      <c r="B70" s="3">
        <v>2200017707</v>
      </c>
    </row>
    <row r="71" spans="1:2">
      <c r="A71" s="2" t="s">
        <v>323</v>
      </c>
      <c r="B71" s="3">
        <v>2300017411</v>
      </c>
    </row>
    <row r="72" spans="1:2">
      <c r="A72" s="2" t="s">
        <v>324</v>
      </c>
      <c r="B72" s="3">
        <v>2200017729</v>
      </c>
    </row>
    <row r="73" spans="1:2">
      <c r="A73" s="2" t="s">
        <v>325</v>
      </c>
      <c r="B73" s="3">
        <v>2300017444</v>
      </c>
    </row>
    <row r="74" spans="1:2">
      <c r="A74" s="2" t="s">
        <v>326</v>
      </c>
      <c r="B74" s="3">
        <v>2300017701</v>
      </c>
    </row>
    <row r="75" spans="1:2">
      <c r="A75" s="2" t="s">
        <v>327</v>
      </c>
      <c r="B75" s="3">
        <v>2300017729</v>
      </c>
    </row>
    <row r="76" spans="1:2">
      <c r="A76" s="2" t="s">
        <v>328</v>
      </c>
      <c r="B76" s="3">
        <v>2300017732</v>
      </c>
    </row>
    <row r="77" spans="1:2">
      <c r="A77" s="2" t="s">
        <v>329</v>
      </c>
      <c r="B77" s="3">
        <v>2300017725</v>
      </c>
    </row>
    <row r="78" spans="1:2">
      <c r="A78" s="2" t="s">
        <v>330</v>
      </c>
      <c r="B78" s="3">
        <v>2300017746</v>
      </c>
    </row>
    <row r="79" spans="1:4">
      <c r="A79" s="2" t="s">
        <v>331</v>
      </c>
      <c r="B79" s="3">
        <v>2300017840</v>
      </c>
      <c r="C79">
        <v>9</v>
      </c>
      <c r="D79">
        <v>6</v>
      </c>
    </row>
    <row r="80" spans="1:2">
      <c r="A80" s="2" t="s">
        <v>332</v>
      </c>
      <c r="B80" s="3">
        <v>2300017426</v>
      </c>
    </row>
    <row r="81" spans="1:2">
      <c r="A81" s="2" t="s">
        <v>333</v>
      </c>
      <c r="B81" s="3">
        <v>2300017445</v>
      </c>
    </row>
    <row r="82" spans="1:2">
      <c r="A82" s="2" t="s">
        <v>334</v>
      </c>
      <c r="B82" s="3">
        <v>2300017422</v>
      </c>
    </row>
    <row r="83" spans="1:2">
      <c r="A83" s="2" t="s">
        <v>335</v>
      </c>
      <c r="B83" s="3">
        <v>2300017761</v>
      </c>
    </row>
    <row r="84" spans="1:2">
      <c r="A84" s="2" t="s">
        <v>336</v>
      </c>
      <c r="B84" s="3">
        <v>2300017429</v>
      </c>
    </row>
    <row r="85" spans="1:3">
      <c r="A85" s="2" t="s">
        <v>337</v>
      </c>
      <c r="B85" s="3">
        <v>2300067720</v>
      </c>
      <c r="C85">
        <v>4</v>
      </c>
    </row>
    <row r="86" spans="1:2">
      <c r="A86" s="2" t="s">
        <v>338</v>
      </c>
      <c r="B86" s="3">
        <v>2300067710</v>
      </c>
    </row>
    <row r="87" spans="1:2">
      <c r="A87" s="2" t="s">
        <v>339</v>
      </c>
      <c r="B87" s="3">
        <v>2300017764</v>
      </c>
    </row>
    <row r="88" spans="1:4">
      <c r="A88" s="2" t="s">
        <v>340</v>
      </c>
      <c r="B88" s="3">
        <v>2300067707</v>
      </c>
      <c r="D88">
        <v>6</v>
      </c>
    </row>
    <row r="89" spans="1:2">
      <c r="A89" s="2" t="s">
        <v>341</v>
      </c>
      <c r="B89" s="3">
        <v>2300017786</v>
      </c>
    </row>
    <row r="90" spans="1:3">
      <c r="A90" s="2" t="s">
        <v>342</v>
      </c>
      <c r="B90" s="3">
        <v>2300067703</v>
      </c>
      <c r="C90">
        <v>1</v>
      </c>
    </row>
    <row r="91" spans="1:3">
      <c r="A91" s="2" t="s">
        <v>343</v>
      </c>
      <c r="B91" s="3">
        <v>2300067714</v>
      </c>
      <c r="C91">
        <v>1</v>
      </c>
    </row>
    <row r="92" spans="1:4">
      <c r="A92" s="2" t="s">
        <v>344</v>
      </c>
      <c r="B92" s="3">
        <v>2300067730</v>
      </c>
      <c r="C92">
        <v>1</v>
      </c>
      <c r="D92">
        <v>6</v>
      </c>
    </row>
    <row r="93" spans="1:2">
      <c r="A93" s="2" t="s">
        <v>345</v>
      </c>
      <c r="B93" s="3">
        <v>2300017453</v>
      </c>
    </row>
    <row r="94" spans="1:2">
      <c r="A94" s="2" t="s">
        <v>346</v>
      </c>
      <c r="B94" s="3">
        <v>2300067706</v>
      </c>
    </row>
    <row r="95" spans="1:2">
      <c r="A95" s="2" t="s">
        <v>347</v>
      </c>
      <c r="B95" s="3">
        <v>2300067727</v>
      </c>
    </row>
    <row r="96" spans="1:2">
      <c r="A96" s="2" t="s">
        <v>348</v>
      </c>
      <c r="B96" s="3">
        <v>2300067701</v>
      </c>
    </row>
    <row r="97" spans="1:2">
      <c r="A97" s="2" t="s">
        <v>349</v>
      </c>
      <c r="B97" s="3">
        <v>2300067719</v>
      </c>
    </row>
    <row r="98" spans="1:4">
      <c r="A98" s="2" t="s">
        <v>350</v>
      </c>
      <c r="B98" s="3">
        <v>2300067708</v>
      </c>
      <c r="D98">
        <v>3</v>
      </c>
    </row>
    <row r="99" spans="1:2">
      <c r="A99" s="2" t="s">
        <v>351</v>
      </c>
      <c r="B99" s="3">
        <v>2300067729</v>
      </c>
    </row>
    <row r="100" spans="1:3">
      <c r="A100" s="2" t="s">
        <v>352</v>
      </c>
      <c r="B100" s="3">
        <v>2300067705</v>
      </c>
      <c r="C100">
        <v>2</v>
      </c>
    </row>
    <row r="101" spans="1:4">
      <c r="A101" s="2" t="s">
        <v>353</v>
      </c>
      <c r="B101" s="3">
        <v>2300067722</v>
      </c>
      <c r="D101">
        <v>8</v>
      </c>
    </row>
    <row r="102" spans="1:2">
      <c r="A102" s="2" t="s">
        <v>354</v>
      </c>
      <c r="B102" s="3">
        <v>2300067716</v>
      </c>
    </row>
    <row r="103" spans="1:4">
      <c r="A103" s="2" t="s">
        <v>355</v>
      </c>
      <c r="B103" s="3">
        <v>2300067721</v>
      </c>
      <c r="D103">
        <v>3</v>
      </c>
    </row>
    <row r="104" spans="1:4">
      <c r="A104" s="2" t="s">
        <v>356</v>
      </c>
      <c r="B104" s="3">
        <v>2300067724</v>
      </c>
      <c r="D104">
        <v>1</v>
      </c>
    </row>
    <row r="105" spans="1:4">
      <c r="A105" s="2" t="s">
        <v>357</v>
      </c>
      <c r="B105" s="3">
        <v>2300067715</v>
      </c>
      <c r="D105">
        <v>6</v>
      </c>
    </row>
    <row r="106" spans="1:4">
      <c r="A106" s="2" t="s">
        <v>358</v>
      </c>
      <c r="B106" s="3">
        <v>2300067723</v>
      </c>
      <c r="D106">
        <v>9</v>
      </c>
    </row>
    <row r="107" spans="1:4">
      <c r="A107" s="2" t="s">
        <v>359</v>
      </c>
      <c r="B107" s="3">
        <v>2300067713</v>
      </c>
      <c r="D107">
        <v>2</v>
      </c>
    </row>
    <row r="108" spans="1:4">
      <c r="A108" s="2" t="s">
        <v>360</v>
      </c>
      <c r="B108" s="3">
        <v>2300067717</v>
      </c>
      <c r="D108">
        <v>6</v>
      </c>
    </row>
    <row r="109" spans="1:2">
      <c r="A109" s="2" t="s">
        <v>361</v>
      </c>
      <c r="B109" s="3">
        <v>2300067712</v>
      </c>
    </row>
    <row r="110" spans="1:4">
      <c r="A110" s="2" t="s">
        <v>362</v>
      </c>
      <c r="B110" s="3">
        <v>2300067702</v>
      </c>
      <c r="D110">
        <v>1</v>
      </c>
    </row>
    <row r="111" spans="1:4">
      <c r="A111" s="2" t="s">
        <v>363</v>
      </c>
      <c r="B111" s="3">
        <v>2300067709</v>
      </c>
      <c r="D111">
        <v>2</v>
      </c>
    </row>
    <row r="112" spans="1:4">
      <c r="A112" s="2" t="s">
        <v>364</v>
      </c>
      <c r="B112" s="3">
        <v>2300067726</v>
      </c>
      <c r="D112">
        <v>2</v>
      </c>
    </row>
    <row r="113" spans="1:4">
      <c r="A113" s="2" t="s">
        <v>365</v>
      </c>
      <c r="B113" s="3">
        <v>2300067704</v>
      </c>
      <c r="C113">
        <v>2</v>
      </c>
      <c r="D113">
        <v>2</v>
      </c>
    </row>
    <row r="114" spans="1:4">
      <c r="A114" s="2" t="s">
        <v>366</v>
      </c>
      <c r="B114" s="3">
        <v>2300067718</v>
      </c>
      <c r="D114">
        <v>6</v>
      </c>
    </row>
    <row r="115" spans="1:4">
      <c r="A115" s="2" t="s">
        <v>367</v>
      </c>
      <c r="B115" s="3">
        <v>2300067725</v>
      </c>
      <c r="D115">
        <v>1</v>
      </c>
    </row>
    <row r="116" spans="1:2">
      <c r="A116" s="2" t="s">
        <v>368</v>
      </c>
      <c r="B116" s="3">
        <v>2300017412</v>
      </c>
    </row>
    <row r="117" spans="1:3">
      <c r="A117" s="2" t="s">
        <v>369</v>
      </c>
      <c r="B117" s="3">
        <v>2300067728</v>
      </c>
      <c r="C117">
        <v>1</v>
      </c>
    </row>
    <row r="118" spans="1:4">
      <c r="A118" s="2" t="s">
        <v>370</v>
      </c>
      <c r="B118" s="3">
        <v>2300067711</v>
      </c>
      <c r="D118">
        <v>1</v>
      </c>
    </row>
    <row r="119" spans="1:2">
      <c r="A119" s="2" t="s">
        <v>371</v>
      </c>
      <c r="B119" s="3">
        <v>2300017843</v>
      </c>
    </row>
    <row r="120" spans="1:2">
      <c r="A120" s="2" t="s">
        <v>372</v>
      </c>
      <c r="B120" s="3">
        <v>2300017744</v>
      </c>
    </row>
    <row r="121" spans="1:2">
      <c r="A121" s="2" t="s">
        <v>373</v>
      </c>
      <c r="B121" s="3">
        <v>2300017405</v>
      </c>
    </row>
    <row r="122" spans="1:2">
      <c r="A122" s="2" t="s">
        <v>374</v>
      </c>
      <c r="B122" s="3">
        <v>2300017751</v>
      </c>
    </row>
    <row r="123" spans="1:2">
      <c r="A123" s="2" t="s">
        <v>375</v>
      </c>
      <c r="B123" s="3">
        <v>2300017410</v>
      </c>
    </row>
    <row r="124" spans="1:2">
      <c r="A124" s="2" t="s">
        <v>376</v>
      </c>
      <c r="B124" s="3">
        <v>2200017760</v>
      </c>
    </row>
    <row r="125" spans="1:2">
      <c r="A125" s="2" t="s">
        <v>377</v>
      </c>
      <c r="B125" s="3">
        <v>2300017811</v>
      </c>
    </row>
    <row r="126" spans="1:2">
      <c r="A126" s="2" t="s">
        <v>378</v>
      </c>
      <c r="B126" s="3">
        <v>2300017448</v>
      </c>
    </row>
    <row r="127" spans="1:2">
      <c r="A127" s="2" t="s">
        <v>379</v>
      </c>
      <c r="B127" s="3">
        <v>2300017794</v>
      </c>
    </row>
    <row r="128" spans="1:2">
      <c r="A128" s="2" t="s">
        <v>380</v>
      </c>
      <c r="B128" s="3">
        <v>2100017703</v>
      </c>
    </row>
    <row r="129" spans="1:2">
      <c r="A129" s="2" t="s">
        <v>381</v>
      </c>
      <c r="B129" s="3">
        <v>2300017471</v>
      </c>
    </row>
    <row r="130" spans="1:2">
      <c r="A130" s="2" t="s">
        <v>382</v>
      </c>
      <c r="B130" s="3">
        <v>2300017467</v>
      </c>
    </row>
    <row r="131" spans="1:2">
      <c r="A131" s="2" t="s">
        <v>383</v>
      </c>
      <c r="B131" s="3">
        <v>2300017780</v>
      </c>
    </row>
    <row r="132" spans="1:2">
      <c r="A132" s="2" t="s">
        <v>384</v>
      </c>
      <c r="B132" s="3">
        <v>2300017461</v>
      </c>
    </row>
    <row r="133" spans="1:2">
      <c r="A133" s="2" t="s">
        <v>385</v>
      </c>
      <c r="B133" s="3">
        <v>2300017712</v>
      </c>
    </row>
    <row r="134" spans="1:2">
      <c r="A134" s="2" t="s">
        <v>386</v>
      </c>
      <c r="B134" s="3">
        <v>2300017789</v>
      </c>
    </row>
    <row r="135" spans="1:3">
      <c r="A135" s="2" t="s">
        <v>387</v>
      </c>
      <c r="B135" s="3">
        <v>2200017714</v>
      </c>
      <c r="C135">
        <v>17</v>
      </c>
    </row>
    <row r="136" spans="1:2">
      <c r="A136" s="2" t="s">
        <v>388</v>
      </c>
      <c r="B136" s="3">
        <v>2300017810</v>
      </c>
    </row>
    <row r="137" spans="1:2">
      <c r="A137" s="2" t="s">
        <v>389</v>
      </c>
      <c r="B137" s="3">
        <v>2300017806</v>
      </c>
    </row>
    <row r="138" spans="1:2">
      <c r="A138" s="2" t="s">
        <v>390</v>
      </c>
      <c r="B138" s="3">
        <v>2300017750</v>
      </c>
    </row>
    <row r="139" spans="1:2">
      <c r="A139" s="2" t="s">
        <v>391</v>
      </c>
      <c r="B139" s="3">
        <v>2300017777</v>
      </c>
    </row>
    <row r="140" spans="1:2">
      <c r="A140" s="2" t="s">
        <v>392</v>
      </c>
      <c r="B140" s="3">
        <v>2300017798</v>
      </c>
    </row>
    <row r="141" spans="1:2">
      <c r="A141" s="2" t="s">
        <v>393</v>
      </c>
      <c r="B141" s="3">
        <v>2300017733</v>
      </c>
    </row>
    <row r="142" spans="1:2">
      <c r="A142" s="2" t="s">
        <v>394</v>
      </c>
      <c r="B142" s="3">
        <v>2300017757</v>
      </c>
    </row>
    <row r="143" spans="1:2">
      <c r="A143" s="2" t="s">
        <v>395</v>
      </c>
      <c r="B143" s="3">
        <v>2300017804</v>
      </c>
    </row>
    <row r="144" spans="1:2">
      <c r="A144" s="2" t="s">
        <v>396</v>
      </c>
      <c r="B144" s="3">
        <v>2300017446</v>
      </c>
    </row>
    <row r="145" spans="1:2">
      <c r="A145" s="2" t="s">
        <v>397</v>
      </c>
      <c r="B145" s="3">
        <v>2300017826</v>
      </c>
    </row>
    <row r="146" spans="1:2">
      <c r="A146" s="2" t="s">
        <v>398</v>
      </c>
      <c r="B146" s="3">
        <v>2300017742</v>
      </c>
    </row>
    <row r="147" spans="1:2">
      <c r="A147" s="2" t="s">
        <v>399</v>
      </c>
      <c r="B147" s="3">
        <v>2300017472</v>
      </c>
    </row>
    <row r="148" spans="1:2">
      <c r="A148" s="2" t="s">
        <v>400</v>
      </c>
      <c r="B148" s="3">
        <v>2300017795</v>
      </c>
    </row>
    <row r="149" spans="1:2">
      <c r="A149" s="2" t="s">
        <v>401</v>
      </c>
      <c r="B149" s="3">
        <v>2300017802</v>
      </c>
    </row>
    <row r="150" spans="1:2">
      <c r="A150" s="2" t="s">
        <v>402</v>
      </c>
      <c r="B150" s="3">
        <v>2300017791</v>
      </c>
    </row>
    <row r="151" spans="1:2">
      <c r="A151" s="2" t="s">
        <v>403</v>
      </c>
      <c r="B151" s="3">
        <v>2300017477</v>
      </c>
    </row>
    <row r="152" spans="1:2">
      <c r="A152" s="2" t="s">
        <v>404</v>
      </c>
      <c r="B152" s="3">
        <v>2300017815</v>
      </c>
    </row>
    <row r="153" spans="1:2">
      <c r="A153" s="2" t="s">
        <v>405</v>
      </c>
      <c r="B153" s="3">
        <v>2300017787</v>
      </c>
    </row>
    <row r="154" spans="1:2">
      <c r="A154" s="2" t="s">
        <v>406</v>
      </c>
      <c r="B154" s="3">
        <v>2300017827</v>
      </c>
    </row>
    <row r="155" spans="1:2">
      <c r="A155" s="2" t="s">
        <v>407</v>
      </c>
      <c r="B155" s="3">
        <v>2200017467</v>
      </c>
    </row>
    <row r="156" spans="1:2">
      <c r="A156" s="2" t="s">
        <v>408</v>
      </c>
      <c r="B156" s="3">
        <v>2300017469</v>
      </c>
    </row>
    <row r="157" spans="1:2">
      <c r="A157" s="2" t="s">
        <v>409</v>
      </c>
      <c r="B157" s="3">
        <v>2300017844</v>
      </c>
    </row>
    <row r="158" spans="1:2">
      <c r="A158" s="2" t="s">
        <v>410</v>
      </c>
      <c r="B158" s="3">
        <v>2200017730</v>
      </c>
    </row>
    <row r="159" spans="1:2">
      <c r="A159" s="2" t="s">
        <v>411</v>
      </c>
      <c r="B159" s="3">
        <v>2300017818</v>
      </c>
    </row>
    <row r="160" spans="1:2">
      <c r="A160" s="2" t="s">
        <v>412</v>
      </c>
      <c r="B160" s="3">
        <v>2300017854</v>
      </c>
    </row>
    <row r="161" spans="1:2">
      <c r="A161" s="2" t="s">
        <v>413</v>
      </c>
      <c r="B161" s="3">
        <v>2300017790</v>
      </c>
    </row>
    <row r="162" spans="1:2">
      <c r="A162" s="2" t="s">
        <v>414</v>
      </c>
      <c r="B162" s="3">
        <v>2300017468</v>
      </c>
    </row>
    <row r="163" spans="1:2">
      <c r="A163" s="2" t="s">
        <v>415</v>
      </c>
      <c r="B163" s="3">
        <v>2300017800</v>
      </c>
    </row>
    <row r="164" spans="1:2">
      <c r="A164" s="2" t="s">
        <v>416</v>
      </c>
      <c r="B164" s="3">
        <v>2200017814</v>
      </c>
    </row>
    <row r="165" spans="1:2">
      <c r="A165" s="2" t="s">
        <v>417</v>
      </c>
      <c r="B165" s="3">
        <v>2200067730</v>
      </c>
    </row>
    <row r="166" spans="1:2">
      <c r="A166" s="2" t="s">
        <v>418</v>
      </c>
      <c r="B166" s="3">
        <v>2200067723</v>
      </c>
    </row>
    <row r="167" spans="1:4">
      <c r="A167" s="2" t="s">
        <v>419</v>
      </c>
      <c r="B167" s="3">
        <v>2200067728</v>
      </c>
      <c r="D167">
        <v>1</v>
      </c>
    </row>
    <row r="168" spans="1:4">
      <c r="A168" s="2" t="s">
        <v>420</v>
      </c>
      <c r="B168" s="3">
        <v>2200067726</v>
      </c>
      <c r="C168"/>
      <c r="D168">
        <v>3</v>
      </c>
    </row>
    <row r="169" spans="1:2">
      <c r="A169" s="2" t="s">
        <v>421</v>
      </c>
      <c r="B169" s="3">
        <v>2200067731</v>
      </c>
    </row>
    <row r="170" spans="1:3">
      <c r="A170" s="2" t="s">
        <v>422</v>
      </c>
      <c r="B170" s="3">
        <v>2200067732</v>
      </c>
      <c r="C170">
        <v>3</v>
      </c>
    </row>
    <row r="171" spans="1:2">
      <c r="A171" s="2" t="s">
        <v>423</v>
      </c>
      <c r="B171" s="3">
        <v>2200067727</v>
      </c>
    </row>
    <row r="172" spans="1:2">
      <c r="A172" s="2" t="s">
        <v>424</v>
      </c>
      <c r="B172" s="3">
        <v>2200067729</v>
      </c>
    </row>
    <row r="173" spans="1:2">
      <c r="A173" s="2" t="s">
        <v>425</v>
      </c>
      <c r="B173" s="3">
        <v>2200017850</v>
      </c>
    </row>
    <row r="174" spans="1:2">
      <c r="A174" s="2" t="s">
        <v>426</v>
      </c>
      <c r="B174" s="3">
        <v>2200067724</v>
      </c>
    </row>
    <row r="175" spans="1:2">
      <c r="A175" s="2" t="s">
        <v>427</v>
      </c>
      <c r="B175" s="3">
        <v>2200067733</v>
      </c>
    </row>
    <row r="176" spans="1:2">
      <c r="A176" s="2" t="s">
        <v>428</v>
      </c>
      <c r="B176" s="3">
        <v>2200067722</v>
      </c>
    </row>
    <row r="177" spans="1:2">
      <c r="A177" s="2" t="s">
        <v>429</v>
      </c>
      <c r="B177" s="3">
        <v>2300017736</v>
      </c>
    </row>
    <row r="178" spans="1:2">
      <c r="A178" s="2" t="s">
        <v>430</v>
      </c>
      <c r="B178" s="3">
        <v>2300017783</v>
      </c>
    </row>
    <row r="179" spans="1:2">
      <c r="A179" s="2" t="s">
        <v>431</v>
      </c>
      <c r="B179" s="3">
        <v>2300017738</v>
      </c>
    </row>
    <row r="180" spans="1:2">
      <c r="A180" s="2" t="s">
        <v>432</v>
      </c>
      <c r="B180" s="3">
        <v>2300017784</v>
      </c>
    </row>
    <row r="181" spans="1:2">
      <c r="A181" s="2" t="s">
        <v>433</v>
      </c>
      <c r="B181" s="3">
        <v>2300017705</v>
      </c>
    </row>
    <row r="182" spans="1:2">
      <c r="A182" s="2" t="s">
        <v>434</v>
      </c>
      <c r="B182" s="3">
        <v>2300017846</v>
      </c>
    </row>
    <row r="183" spans="1:2">
      <c r="A183" s="2" t="s">
        <v>435</v>
      </c>
      <c r="B183" s="3">
        <v>2300017415</v>
      </c>
    </row>
    <row r="184" spans="1:2">
      <c r="A184" s="2" t="s">
        <v>436</v>
      </c>
      <c r="B184" s="3">
        <v>2300017785</v>
      </c>
    </row>
    <row r="185" spans="1:2">
      <c r="A185" s="2" t="s">
        <v>437</v>
      </c>
      <c r="B185" s="3">
        <v>2300017831</v>
      </c>
    </row>
    <row r="186" spans="1:2">
      <c r="A186" s="2" t="s">
        <v>438</v>
      </c>
      <c r="B186" s="3">
        <v>2200067725</v>
      </c>
    </row>
    <row r="187" spans="1:2">
      <c r="A187" s="2" t="s">
        <v>439</v>
      </c>
      <c r="B187" s="3">
        <v>2300017839</v>
      </c>
    </row>
    <row r="188" spans="1:2">
      <c r="A188" s="2" t="s">
        <v>440</v>
      </c>
      <c r="B188" s="3">
        <v>2200017771</v>
      </c>
    </row>
    <row r="189" spans="1:2">
      <c r="A189" s="2" t="s">
        <v>441</v>
      </c>
      <c r="B189" s="3">
        <v>2300067732</v>
      </c>
    </row>
    <row r="190" spans="1:2">
      <c r="A190" s="2" t="s">
        <v>442</v>
      </c>
      <c r="B190" s="3">
        <v>2300017462</v>
      </c>
    </row>
    <row r="191" spans="1:2">
      <c r="A191" s="2" t="s">
        <v>443</v>
      </c>
      <c r="B191" s="3">
        <v>2200017486</v>
      </c>
    </row>
    <row r="192" spans="1:2">
      <c r="A192" s="2" t="s">
        <v>444</v>
      </c>
      <c r="B192" s="3">
        <v>2300017731</v>
      </c>
    </row>
    <row r="193" spans="1:2">
      <c r="A193" s="2" t="s">
        <v>445</v>
      </c>
      <c r="B193" s="3">
        <v>2300017409</v>
      </c>
    </row>
    <row r="194" spans="1:3">
      <c r="A194" s="2" t="s">
        <v>446</v>
      </c>
      <c r="B194" s="3">
        <v>2300017767</v>
      </c>
      <c r="C194">
        <v>1</v>
      </c>
    </row>
    <row r="195" spans="1:2">
      <c r="A195" s="2" t="s">
        <v>447</v>
      </c>
      <c r="B195" s="3">
        <v>2300017463</v>
      </c>
    </row>
    <row r="196" spans="1:2">
      <c r="A196" s="2" t="s">
        <v>448</v>
      </c>
      <c r="B196" s="3">
        <v>2300067740</v>
      </c>
    </row>
    <row r="197" spans="1:2">
      <c r="A197" s="2" t="s">
        <v>449</v>
      </c>
      <c r="B197" s="3">
        <v>2300017779</v>
      </c>
    </row>
    <row r="198" spans="1:2">
      <c r="A198" s="2" t="s">
        <v>450</v>
      </c>
      <c r="B198" s="3">
        <v>2300017452</v>
      </c>
    </row>
    <row r="199" spans="1:2">
      <c r="A199" s="2" t="s">
        <v>451</v>
      </c>
      <c r="B199" s="3">
        <v>2300067736</v>
      </c>
    </row>
    <row r="200" spans="1:2">
      <c r="A200" s="2" t="s">
        <v>452</v>
      </c>
      <c r="B200" s="3">
        <v>2300067741</v>
      </c>
    </row>
    <row r="201" spans="1:2">
      <c r="A201" s="2" t="s">
        <v>453</v>
      </c>
      <c r="B201" s="3">
        <v>2300067731</v>
      </c>
    </row>
    <row r="202" spans="1:2">
      <c r="A202" s="2" t="s">
        <v>454</v>
      </c>
      <c r="B202" s="3">
        <v>2300067739</v>
      </c>
    </row>
    <row r="203" spans="1:2">
      <c r="A203" s="2" t="s">
        <v>455</v>
      </c>
      <c r="B203" s="3">
        <v>2300067733</v>
      </c>
    </row>
    <row r="204" spans="1:3">
      <c r="A204" s="2" t="s">
        <v>456</v>
      </c>
      <c r="B204" s="3">
        <v>2300067734</v>
      </c>
      <c r="C204">
        <v>4</v>
      </c>
    </row>
    <row r="205" spans="1:2">
      <c r="A205" s="2" t="s">
        <v>457</v>
      </c>
      <c r="B205" s="3">
        <v>2300067735</v>
      </c>
    </row>
    <row r="206" spans="1:2">
      <c r="A206" s="2" t="s">
        <v>458</v>
      </c>
      <c r="B206" s="3">
        <v>2300067737</v>
      </c>
    </row>
    <row r="207" spans="1:2">
      <c r="A207" s="2" t="s">
        <v>459</v>
      </c>
      <c r="B207" s="3">
        <v>2300067742</v>
      </c>
    </row>
    <row r="208" spans="1:2">
      <c r="A208" s="2" t="s">
        <v>460</v>
      </c>
      <c r="B208" s="3">
        <v>2300017711</v>
      </c>
    </row>
    <row r="209" spans="1:2">
      <c r="A209" s="2" t="s">
        <v>461</v>
      </c>
      <c r="B209" s="3">
        <v>2300017834</v>
      </c>
    </row>
    <row r="210" spans="1:2">
      <c r="A210" s="2" t="s">
        <v>462</v>
      </c>
      <c r="B210" s="3">
        <v>2300017735</v>
      </c>
    </row>
    <row r="211" spans="1:2">
      <c r="A211" s="2" t="s">
        <v>463</v>
      </c>
      <c r="B211" s="3">
        <v>2300017475</v>
      </c>
    </row>
    <row r="212" spans="1:2">
      <c r="A212" s="2" t="s">
        <v>464</v>
      </c>
      <c r="B212" s="3">
        <v>2300017816</v>
      </c>
    </row>
    <row r="213" spans="1:2">
      <c r="A213" s="2" t="s">
        <v>465</v>
      </c>
      <c r="B213" s="3">
        <v>2300017754</v>
      </c>
    </row>
    <row r="214" spans="1:2">
      <c r="A214" s="2" t="s">
        <v>466</v>
      </c>
      <c r="B214" s="3">
        <v>2300017850</v>
      </c>
    </row>
    <row r="215" spans="1:2">
      <c r="A215" s="2" t="s">
        <v>467</v>
      </c>
      <c r="B215" s="3">
        <v>2300017788</v>
      </c>
    </row>
    <row r="216" spans="1:2">
      <c r="A216" s="2" t="s">
        <v>468</v>
      </c>
      <c r="B216" s="3">
        <v>2300017451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6"/>
  <sheetViews>
    <sheetView workbookViewId="0">
      <selection activeCell="F134" sqref="F134"/>
    </sheetView>
  </sheetViews>
  <sheetFormatPr defaultColWidth="8.72727272727273" defaultRowHeight="13" outlineLevelCol="2"/>
  <sheetData>
    <row r="1" spans="1:3">
      <c r="A1" s="1" t="s">
        <v>251</v>
      </c>
      <c r="B1" s="1" t="s">
        <v>252</v>
      </c>
      <c r="C1" t="s">
        <v>602</v>
      </c>
    </row>
    <row r="2" spans="1:2">
      <c r="A2" s="2" t="s">
        <v>254</v>
      </c>
      <c r="B2" s="3">
        <v>2200017462</v>
      </c>
    </row>
    <row r="3" spans="1:2">
      <c r="A3" s="2" t="s">
        <v>255</v>
      </c>
      <c r="B3" s="3">
        <v>2300017419</v>
      </c>
    </row>
    <row r="4" spans="1:2">
      <c r="A4" s="2" t="s">
        <v>256</v>
      </c>
      <c r="B4" s="3">
        <v>2300017793</v>
      </c>
    </row>
    <row r="5" spans="1:2">
      <c r="A5" s="2" t="s">
        <v>257</v>
      </c>
      <c r="B5" s="3">
        <v>2300017803</v>
      </c>
    </row>
    <row r="6" spans="1:2">
      <c r="A6" s="2" t="s">
        <v>258</v>
      </c>
      <c r="B6" s="3">
        <v>2300017721</v>
      </c>
    </row>
    <row r="7" spans="1:2">
      <c r="A7" s="2" t="s">
        <v>259</v>
      </c>
      <c r="B7" s="3">
        <v>2300017821</v>
      </c>
    </row>
    <row r="8" spans="1:3">
      <c r="A8" s="2" t="s">
        <v>260</v>
      </c>
      <c r="B8" s="3">
        <v>2200017835</v>
      </c>
      <c r="C8">
        <v>5</v>
      </c>
    </row>
    <row r="9" spans="1:2">
      <c r="A9" s="2" t="s">
        <v>261</v>
      </c>
      <c r="B9" s="3">
        <v>2300017813</v>
      </c>
    </row>
    <row r="10" spans="1:2">
      <c r="A10" s="2" t="s">
        <v>262</v>
      </c>
      <c r="B10" s="3">
        <v>2300017766</v>
      </c>
    </row>
    <row r="11" spans="1:2">
      <c r="A11" s="2" t="s">
        <v>263</v>
      </c>
      <c r="B11" s="3">
        <v>2200017454</v>
      </c>
    </row>
    <row r="12" spans="1:2">
      <c r="A12" s="2" t="s">
        <v>264</v>
      </c>
      <c r="B12" s="3">
        <v>2300017723</v>
      </c>
    </row>
    <row r="13" spans="1:2">
      <c r="A13" s="2" t="s">
        <v>265</v>
      </c>
      <c r="B13" s="3">
        <v>2300017730</v>
      </c>
    </row>
    <row r="14" spans="1:2">
      <c r="A14" s="2" t="s">
        <v>266</v>
      </c>
      <c r="B14" s="3">
        <v>2300017709</v>
      </c>
    </row>
    <row r="15" spans="1:2">
      <c r="A15" s="2" t="s">
        <v>267</v>
      </c>
      <c r="B15" s="3">
        <v>2300017414</v>
      </c>
    </row>
    <row r="16" spans="1:2">
      <c r="A16" s="2" t="s">
        <v>268</v>
      </c>
      <c r="B16" s="3">
        <v>2300017401</v>
      </c>
    </row>
    <row r="17" spans="1:2">
      <c r="A17" s="2" t="s">
        <v>269</v>
      </c>
      <c r="B17" s="3">
        <v>2200017827</v>
      </c>
    </row>
    <row r="18" spans="1:2">
      <c r="A18" s="2" t="s">
        <v>270</v>
      </c>
      <c r="B18" s="3">
        <v>2300017817</v>
      </c>
    </row>
    <row r="19" spans="1:2">
      <c r="A19" s="2" t="s">
        <v>271</v>
      </c>
      <c r="B19" s="3">
        <v>2200017840</v>
      </c>
    </row>
    <row r="20" spans="1:2">
      <c r="A20" s="2" t="s">
        <v>272</v>
      </c>
      <c r="B20" s="3">
        <v>2300017417</v>
      </c>
    </row>
    <row r="21" spans="1:2">
      <c r="A21" s="2" t="s">
        <v>273</v>
      </c>
      <c r="B21" s="3">
        <v>2200016813</v>
      </c>
    </row>
    <row r="22" spans="1:2">
      <c r="A22" s="2" t="s">
        <v>274</v>
      </c>
      <c r="B22" s="3">
        <v>2300017768</v>
      </c>
    </row>
    <row r="23" spans="1:2">
      <c r="A23" s="2" t="s">
        <v>275</v>
      </c>
      <c r="B23" s="3">
        <v>2200017410</v>
      </c>
    </row>
    <row r="24" spans="1:2">
      <c r="A24" s="2" t="s">
        <v>276</v>
      </c>
      <c r="B24" s="3">
        <v>2300017830</v>
      </c>
    </row>
    <row r="25" spans="1:2">
      <c r="A25" s="2" t="s">
        <v>277</v>
      </c>
      <c r="B25" s="3">
        <v>2200017704</v>
      </c>
    </row>
    <row r="26" spans="1:2">
      <c r="A26" s="2" t="s">
        <v>278</v>
      </c>
      <c r="B26" s="3">
        <v>2300017748</v>
      </c>
    </row>
    <row r="27" spans="1:2">
      <c r="A27" s="2" t="s">
        <v>279</v>
      </c>
      <c r="B27" s="3">
        <v>2300017774</v>
      </c>
    </row>
    <row r="28" spans="1:2">
      <c r="A28" s="2" t="s">
        <v>280</v>
      </c>
      <c r="B28" s="3">
        <v>2300017402</v>
      </c>
    </row>
    <row r="29" spans="1:2">
      <c r="A29" s="2" t="s">
        <v>281</v>
      </c>
      <c r="B29" s="3">
        <v>2300017706</v>
      </c>
    </row>
    <row r="30" spans="1:2">
      <c r="A30" s="2" t="s">
        <v>282</v>
      </c>
      <c r="B30" s="3">
        <v>2300017832</v>
      </c>
    </row>
    <row r="31" spans="1:2">
      <c r="A31" s="2" t="s">
        <v>283</v>
      </c>
      <c r="B31" s="3">
        <v>2300017734</v>
      </c>
    </row>
    <row r="32" spans="1:2">
      <c r="A32" s="2" t="s">
        <v>284</v>
      </c>
      <c r="B32" s="3">
        <v>2300017717</v>
      </c>
    </row>
    <row r="33" spans="1:2">
      <c r="A33" s="2" t="s">
        <v>285</v>
      </c>
      <c r="B33" s="3">
        <v>2300017741</v>
      </c>
    </row>
    <row r="34" spans="1:2">
      <c r="A34" s="2" t="s">
        <v>286</v>
      </c>
      <c r="B34" s="3">
        <v>2300017781</v>
      </c>
    </row>
    <row r="35" spans="1:2">
      <c r="A35" s="2" t="s">
        <v>287</v>
      </c>
      <c r="B35" s="3">
        <v>2300017425</v>
      </c>
    </row>
    <row r="36" spans="1:2">
      <c r="A36" s="2" t="s">
        <v>288</v>
      </c>
      <c r="B36" s="3">
        <v>2300017796</v>
      </c>
    </row>
    <row r="37" spans="1:2">
      <c r="A37" s="2" t="s">
        <v>289</v>
      </c>
      <c r="B37" s="3">
        <v>2300017835</v>
      </c>
    </row>
    <row r="38" spans="1:2">
      <c r="A38" s="2" t="s">
        <v>290</v>
      </c>
      <c r="B38" s="3">
        <v>2300017749</v>
      </c>
    </row>
    <row r="39" spans="1:2">
      <c r="A39" s="2" t="s">
        <v>291</v>
      </c>
      <c r="B39" s="3">
        <v>2300017456</v>
      </c>
    </row>
    <row r="40" spans="1:2">
      <c r="A40" s="2" t="s">
        <v>292</v>
      </c>
      <c r="B40" s="3">
        <v>2200017473</v>
      </c>
    </row>
    <row r="41" spans="1:2">
      <c r="A41" s="2" t="s">
        <v>293</v>
      </c>
      <c r="B41" s="3">
        <v>2300017762</v>
      </c>
    </row>
    <row r="42" spans="1:2">
      <c r="A42" s="2" t="s">
        <v>294</v>
      </c>
      <c r="B42" s="3">
        <v>2300017718</v>
      </c>
    </row>
    <row r="43" spans="1:2">
      <c r="A43" s="2" t="s">
        <v>295</v>
      </c>
      <c r="B43" s="3">
        <v>2300017752</v>
      </c>
    </row>
    <row r="44" spans="1:2">
      <c r="A44" s="2" t="s">
        <v>296</v>
      </c>
      <c r="B44" s="3">
        <v>2200067719</v>
      </c>
    </row>
    <row r="45" spans="1:2">
      <c r="A45" s="2" t="s">
        <v>297</v>
      </c>
      <c r="B45" s="3">
        <v>2200017732</v>
      </c>
    </row>
    <row r="46" spans="1:2">
      <c r="A46" s="2" t="s">
        <v>298</v>
      </c>
      <c r="B46" s="3">
        <v>2200017823</v>
      </c>
    </row>
    <row r="47" spans="1:2">
      <c r="A47" s="2" t="s">
        <v>299</v>
      </c>
      <c r="B47" s="3">
        <v>2200017458</v>
      </c>
    </row>
    <row r="48" spans="1:2">
      <c r="A48" s="2" t="s">
        <v>300</v>
      </c>
      <c r="B48" s="3">
        <v>2300017466</v>
      </c>
    </row>
    <row r="49" spans="1:2">
      <c r="A49" s="2" t="s">
        <v>301</v>
      </c>
      <c r="B49" s="3">
        <v>2300017713</v>
      </c>
    </row>
    <row r="50" spans="1:2">
      <c r="A50" s="2" t="s">
        <v>302</v>
      </c>
      <c r="B50" s="3">
        <v>1900017748</v>
      </c>
    </row>
    <row r="51" spans="1:2">
      <c r="A51" s="2" t="s">
        <v>303</v>
      </c>
      <c r="B51" s="3">
        <v>2300017703</v>
      </c>
    </row>
    <row r="52" spans="1:2">
      <c r="A52" s="2" t="s">
        <v>304</v>
      </c>
      <c r="B52" s="3">
        <v>2200067702</v>
      </c>
    </row>
    <row r="53" spans="1:2">
      <c r="A53" s="2" t="s">
        <v>305</v>
      </c>
      <c r="B53" s="3">
        <v>2300017478</v>
      </c>
    </row>
    <row r="54" spans="1:2">
      <c r="A54" s="2" t="s">
        <v>306</v>
      </c>
      <c r="B54" s="3">
        <v>2300017727</v>
      </c>
    </row>
    <row r="55" spans="1:2">
      <c r="A55" s="2" t="s">
        <v>307</v>
      </c>
      <c r="B55" s="3">
        <v>2300017758</v>
      </c>
    </row>
    <row r="56" spans="1:2">
      <c r="A56" s="2" t="s">
        <v>308</v>
      </c>
      <c r="B56" s="3">
        <v>2300017719</v>
      </c>
    </row>
    <row r="57" spans="1:2">
      <c r="A57" s="2" t="s">
        <v>309</v>
      </c>
      <c r="B57" s="3">
        <v>2200017801</v>
      </c>
    </row>
    <row r="58" spans="1:2">
      <c r="A58" s="2" t="s">
        <v>310</v>
      </c>
      <c r="B58" s="3">
        <v>2300017473</v>
      </c>
    </row>
    <row r="59" spans="1:2">
      <c r="A59" s="2" t="s">
        <v>311</v>
      </c>
      <c r="B59" s="3">
        <v>2200017407</v>
      </c>
    </row>
    <row r="60" spans="1:2">
      <c r="A60" s="2" t="s">
        <v>312</v>
      </c>
      <c r="B60" s="3">
        <v>2200017471</v>
      </c>
    </row>
    <row r="61" spans="1:2">
      <c r="A61" s="2" t="s">
        <v>313</v>
      </c>
      <c r="B61" s="3">
        <v>2200017461</v>
      </c>
    </row>
    <row r="62" spans="1:2">
      <c r="A62" s="2" t="s">
        <v>314</v>
      </c>
      <c r="B62" s="3">
        <v>2300017739</v>
      </c>
    </row>
    <row r="63" spans="1:2">
      <c r="A63" s="2" t="s">
        <v>315</v>
      </c>
      <c r="B63" s="3">
        <v>2300017480</v>
      </c>
    </row>
    <row r="64" spans="1:2">
      <c r="A64" s="2" t="s">
        <v>316</v>
      </c>
      <c r="B64" s="3">
        <v>2200017800</v>
      </c>
    </row>
    <row r="65" spans="1:2">
      <c r="A65" s="2" t="s">
        <v>317</v>
      </c>
      <c r="B65" s="3">
        <v>2000017756</v>
      </c>
    </row>
    <row r="66" spans="1:2">
      <c r="A66" s="2" t="s">
        <v>318</v>
      </c>
      <c r="B66" s="3">
        <v>2300017702</v>
      </c>
    </row>
    <row r="67" spans="1:2">
      <c r="A67" s="2" t="s">
        <v>319</v>
      </c>
      <c r="B67" s="3">
        <v>2300017428</v>
      </c>
    </row>
    <row r="68" spans="1:2">
      <c r="A68" s="2" t="s">
        <v>320</v>
      </c>
      <c r="B68" s="3">
        <v>2300017805</v>
      </c>
    </row>
    <row r="69" spans="1:2">
      <c r="A69" s="2" t="s">
        <v>321</v>
      </c>
      <c r="B69" s="3">
        <v>2200017797</v>
      </c>
    </row>
    <row r="70" spans="1:2">
      <c r="A70" s="2" t="s">
        <v>322</v>
      </c>
      <c r="B70" s="3">
        <v>2200017707</v>
      </c>
    </row>
    <row r="71" spans="1:2">
      <c r="A71" s="2" t="s">
        <v>323</v>
      </c>
      <c r="B71" s="3">
        <v>2300017411</v>
      </c>
    </row>
    <row r="72" spans="1:2">
      <c r="A72" s="2" t="s">
        <v>324</v>
      </c>
      <c r="B72" s="3">
        <v>2200017729</v>
      </c>
    </row>
    <row r="73" spans="1:2">
      <c r="A73" s="2" t="s">
        <v>325</v>
      </c>
      <c r="B73" s="3">
        <v>2300017444</v>
      </c>
    </row>
    <row r="74" spans="1:2">
      <c r="A74" s="2" t="s">
        <v>326</v>
      </c>
      <c r="B74" s="3">
        <v>2300017701</v>
      </c>
    </row>
    <row r="75" spans="1:2">
      <c r="A75" s="2" t="s">
        <v>327</v>
      </c>
      <c r="B75" s="3">
        <v>2300017729</v>
      </c>
    </row>
    <row r="76" spans="1:2">
      <c r="A76" s="2" t="s">
        <v>328</v>
      </c>
      <c r="B76" s="3">
        <v>2300017732</v>
      </c>
    </row>
    <row r="77" spans="1:2">
      <c r="A77" s="2" t="s">
        <v>329</v>
      </c>
      <c r="B77" s="3">
        <v>2300017725</v>
      </c>
    </row>
    <row r="78" spans="1:2">
      <c r="A78" s="2" t="s">
        <v>330</v>
      </c>
      <c r="B78" s="3">
        <v>2300017746</v>
      </c>
    </row>
    <row r="79" spans="1:2">
      <c r="A79" s="2" t="s">
        <v>331</v>
      </c>
      <c r="B79" s="3">
        <v>2300017840</v>
      </c>
    </row>
    <row r="80" spans="1:2">
      <c r="A80" s="2" t="s">
        <v>332</v>
      </c>
      <c r="B80" s="3">
        <v>2300017426</v>
      </c>
    </row>
    <row r="81" spans="1:2">
      <c r="A81" s="2" t="s">
        <v>333</v>
      </c>
      <c r="B81" s="3">
        <v>2300017445</v>
      </c>
    </row>
    <row r="82" spans="1:2">
      <c r="A82" s="2" t="s">
        <v>334</v>
      </c>
      <c r="B82" s="3">
        <v>2300017422</v>
      </c>
    </row>
    <row r="83" spans="1:2">
      <c r="A83" s="2" t="s">
        <v>335</v>
      </c>
      <c r="B83" s="3">
        <v>2300017761</v>
      </c>
    </row>
    <row r="84" spans="1:2">
      <c r="A84" s="2" t="s">
        <v>336</v>
      </c>
      <c r="B84" s="3">
        <v>2300017429</v>
      </c>
    </row>
    <row r="85" spans="1:2">
      <c r="A85" s="2" t="s">
        <v>337</v>
      </c>
      <c r="B85" s="3">
        <v>2300067720</v>
      </c>
    </row>
    <row r="86" spans="1:2">
      <c r="A86" s="2" t="s">
        <v>338</v>
      </c>
      <c r="B86" s="3">
        <v>2300067710</v>
      </c>
    </row>
    <row r="87" spans="1:2">
      <c r="A87" s="2" t="s">
        <v>339</v>
      </c>
      <c r="B87" s="3">
        <v>2300017764</v>
      </c>
    </row>
    <row r="88" spans="1:2">
      <c r="A88" s="2" t="s">
        <v>340</v>
      </c>
      <c r="B88" s="3">
        <v>2300067707</v>
      </c>
    </row>
    <row r="89" spans="1:2">
      <c r="A89" s="2" t="s">
        <v>341</v>
      </c>
      <c r="B89" s="3">
        <v>2300017786</v>
      </c>
    </row>
    <row r="90" spans="1:2">
      <c r="A90" s="2" t="s">
        <v>342</v>
      </c>
      <c r="B90" s="3">
        <v>2300067703</v>
      </c>
    </row>
    <row r="91" spans="1:2">
      <c r="A91" s="2" t="s">
        <v>343</v>
      </c>
      <c r="B91" s="3">
        <v>2300067714</v>
      </c>
    </row>
    <row r="92" spans="1:2">
      <c r="A92" s="2" t="s">
        <v>344</v>
      </c>
      <c r="B92" s="3">
        <v>2300067730</v>
      </c>
    </row>
    <row r="93" spans="1:2">
      <c r="A93" s="2" t="s">
        <v>345</v>
      </c>
      <c r="B93" s="3">
        <v>2300017453</v>
      </c>
    </row>
    <row r="94" spans="1:2">
      <c r="A94" s="2" t="s">
        <v>346</v>
      </c>
      <c r="B94" s="3">
        <v>2300067706</v>
      </c>
    </row>
    <row r="95" spans="1:2">
      <c r="A95" s="2" t="s">
        <v>347</v>
      </c>
      <c r="B95" s="3">
        <v>2300067727</v>
      </c>
    </row>
    <row r="96" spans="1:2">
      <c r="A96" s="2" t="s">
        <v>348</v>
      </c>
      <c r="B96" s="3">
        <v>2300067701</v>
      </c>
    </row>
    <row r="97" spans="1:2">
      <c r="A97" s="2" t="s">
        <v>349</v>
      </c>
      <c r="B97" s="3">
        <v>2300067719</v>
      </c>
    </row>
    <row r="98" spans="1:2">
      <c r="A98" s="2" t="s">
        <v>350</v>
      </c>
      <c r="B98" s="3">
        <v>2300067708</v>
      </c>
    </row>
    <row r="99" spans="1:2">
      <c r="A99" s="2" t="s">
        <v>351</v>
      </c>
      <c r="B99" s="3">
        <v>2300067729</v>
      </c>
    </row>
    <row r="100" spans="1:2">
      <c r="A100" s="2" t="s">
        <v>352</v>
      </c>
      <c r="B100" s="3">
        <v>2300067705</v>
      </c>
    </row>
    <row r="101" spans="1:2">
      <c r="A101" s="2" t="s">
        <v>353</v>
      </c>
      <c r="B101" s="3">
        <v>2300067722</v>
      </c>
    </row>
    <row r="102" spans="1:2">
      <c r="A102" s="2" t="s">
        <v>354</v>
      </c>
      <c r="B102" s="3">
        <v>2300067716</v>
      </c>
    </row>
    <row r="103" spans="1:2">
      <c r="A103" s="2" t="s">
        <v>355</v>
      </c>
      <c r="B103" s="3">
        <v>2300067721</v>
      </c>
    </row>
    <row r="104" spans="1:2">
      <c r="A104" s="2" t="s">
        <v>356</v>
      </c>
      <c r="B104" s="3">
        <v>2300067724</v>
      </c>
    </row>
    <row r="105" spans="1:2">
      <c r="A105" s="2" t="s">
        <v>357</v>
      </c>
      <c r="B105" s="3">
        <v>2300067715</v>
      </c>
    </row>
    <row r="106" spans="1:2">
      <c r="A106" s="2" t="s">
        <v>358</v>
      </c>
      <c r="B106" s="3">
        <v>2300067723</v>
      </c>
    </row>
    <row r="107" spans="1:2">
      <c r="A107" s="2" t="s">
        <v>359</v>
      </c>
      <c r="B107" s="3">
        <v>2300067713</v>
      </c>
    </row>
    <row r="108" spans="1:2">
      <c r="A108" s="2" t="s">
        <v>360</v>
      </c>
      <c r="B108" s="3">
        <v>2300067717</v>
      </c>
    </row>
    <row r="109" spans="1:2">
      <c r="A109" s="2" t="s">
        <v>361</v>
      </c>
      <c r="B109" s="3">
        <v>2300067712</v>
      </c>
    </row>
    <row r="110" spans="1:2">
      <c r="A110" s="2" t="s">
        <v>362</v>
      </c>
      <c r="B110" s="3">
        <v>2300067702</v>
      </c>
    </row>
    <row r="111" spans="1:2">
      <c r="A111" s="2" t="s">
        <v>363</v>
      </c>
      <c r="B111" s="3">
        <v>2300067709</v>
      </c>
    </row>
    <row r="112" spans="1:2">
      <c r="A112" s="2" t="s">
        <v>364</v>
      </c>
      <c r="B112" s="3">
        <v>2300067726</v>
      </c>
    </row>
    <row r="113" spans="1:2">
      <c r="A113" s="2" t="s">
        <v>365</v>
      </c>
      <c r="B113" s="3">
        <v>2300067704</v>
      </c>
    </row>
    <row r="114" spans="1:2">
      <c r="A114" s="2" t="s">
        <v>366</v>
      </c>
      <c r="B114" s="3">
        <v>2300067718</v>
      </c>
    </row>
    <row r="115" spans="1:2">
      <c r="A115" s="2" t="s">
        <v>367</v>
      </c>
      <c r="B115" s="3">
        <v>2300067725</v>
      </c>
    </row>
    <row r="116" spans="1:2">
      <c r="A116" s="2" t="s">
        <v>368</v>
      </c>
      <c r="B116" s="3">
        <v>2300017412</v>
      </c>
    </row>
    <row r="117" spans="1:2">
      <c r="A117" s="2" t="s">
        <v>369</v>
      </c>
      <c r="B117" s="3">
        <v>2300067728</v>
      </c>
    </row>
    <row r="118" spans="1:2">
      <c r="A118" s="2" t="s">
        <v>370</v>
      </c>
      <c r="B118" s="3">
        <v>2300067711</v>
      </c>
    </row>
    <row r="119" spans="1:2">
      <c r="A119" s="2" t="s">
        <v>371</v>
      </c>
      <c r="B119" s="3">
        <v>2300017843</v>
      </c>
    </row>
    <row r="120" spans="1:2">
      <c r="A120" s="2" t="s">
        <v>372</v>
      </c>
      <c r="B120" s="3">
        <v>2300017744</v>
      </c>
    </row>
    <row r="121" spans="1:2">
      <c r="A121" s="2" t="s">
        <v>373</v>
      </c>
      <c r="B121" s="3">
        <v>2300017405</v>
      </c>
    </row>
    <row r="122" spans="1:2">
      <c r="A122" s="2" t="s">
        <v>374</v>
      </c>
      <c r="B122" s="3">
        <v>2300017751</v>
      </c>
    </row>
    <row r="123" spans="1:2">
      <c r="A123" s="2" t="s">
        <v>375</v>
      </c>
      <c r="B123" s="3">
        <v>2300017410</v>
      </c>
    </row>
    <row r="124" spans="1:2">
      <c r="A124" s="2" t="s">
        <v>376</v>
      </c>
      <c r="B124" s="3">
        <v>2200017760</v>
      </c>
    </row>
    <row r="125" spans="1:2">
      <c r="A125" s="2" t="s">
        <v>377</v>
      </c>
      <c r="B125" s="3">
        <v>2300017811</v>
      </c>
    </row>
    <row r="126" spans="1:2">
      <c r="A126" s="2" t="s">
        <v>378</v>
      </c>
      <c r="B126" s="3">
        <v>2300017448</v>
      </c>
    </row>
    <row r="127" spans="1:2">
      <c r="A127" s="2" t="s">
        <v>379</v>
      </c>
      <c r="B127" s="3">
        <v>2300017794</v>
      </c>
    </row>
    <row r="128" spans="1:2">
      <c r="A128" s="2" t="s">
        <v>380</v>
      </c>
      <c r="B128" s="3">
        <v>2100017703</v>
      </c>
    </row>
    <row r="129" spans="1:3">
      <c r="A129" s="2" t="s">
        <v>381</v>
      </c>
      <c r="B129" s="3">
        <v>2300017471</v>
      </c>
      <c r="C129">
        <v>12</v>
      </c>
    </row>
    <row r="130" spans="1:3">
      <c r="A130" s="2" t="s">
        <v>382</v>
      </c>
      <c r="B130" s="3">
        <v>2300017467</v>
      </c>
      <c r="C130">
        <v>26</v>
      </c>
    </row>
    <row r="131" spans="1:2">
      <c r="A131" s="2" t="s">
        <v>383</v>
      </c>
      <c r="B131" s="3">
        <v>2300017780</v>
      </c>
    </row>
    <row r="132" spans="1:2">
      <c r="A132" s="2" t="s">
        <v>384</v>
      </c>
      <c r="B132" s="3">
        <v>2300017461</v>
      </c>
    </row>
    <row r="133" spans="1:2">
      <c r="A133" s="2" t="s">
        <v>385</v>
      </c>
      <c r="B133" s="3">
        <v>2300017712</v>
      </c>
    </row>
    <row r="134" spans="1:2">
      <c r="A134" s="2" t="s">
        <v>386</v>
      </c>
      <c r="B134" s="3">
        <v>2300017789</v>
      </c>
    </row>
    <row r="135" spans="1:2">
      <c r="A135" s="2" t="s">
        <v>387</v>
      </c>
      <c r="B135" s="3">
        <v>2200017714</v>
      </c>
    </row>
    <row r="136" spans="1:3">
      <c r="A136" s="2" t="s">
        <v>388</v>
      </c>
      <c r="B136" s="3">
        <v>2300017810</v>
      </c>
      <c r="C136">
        <v>1</v>
      </c>
    </row>
    <row r="137" spans="1:2">
      <c r="A137" s="2" t="s">
        <v>389</v>
      </c>
      <c r="B137" s="3">
        <v>2300017806</v>
      </c>
    </row>
    <row r="138" spans="1:2">
      <c r="A138" s="2" t="s">
        <v>390</v>
      </c>
      <c r="B138" s="3">
        <v>2300017750</v>
      </c>
    </row>
    <row r="139" spans="1:2">
      <c r="A139" s="2" t="s">
        <v>391</v>
      </c>
      <c r="B139" s="3">
        <v>2300017777</v>
      </c>
    </row>
    <row r="140" spans="1:2">
      <c r="A140" s="2" t="s">
        <v>392</v>
      </c>
      <c r="B140" s="3">
        <v>2300017798</v>
      </c>
    </row>
    <row r="141" spans="1:2">
      <c r="A141" s="2" t="s">
        <v>393</v>
      </c>
      <c r="B141" s="3">
        <v>2300017733</v>
      </c>
    </row>
    <row r="142" spans="1:2">
      <c r="A142" s="2" t="s">
        <v>394</v>
      </c>
      <c r="B142" s="3">
        <v>2300017757</v>
      </c>
    </row>
    <row r="143" spans="1:2">
      <c r="A143" s="2" t="s">
        <v>395</v>
      </c>
      <c r="B143" s="3">
        <v>2300017804</v>
      </c>
    </row>
    <row r="144" spans="1:2">
      <c r="A144" s="2" t="s">
        <v>396</v>
      </c>
      <c r="B144" s="3">
        <v>2300017446</v>
      </c>
    </row>
    <row r="145" spans="1:2">
      <c r="A145" s="2" t="s">
        <v>397</v>
      </c>
      <c r="B145" s="3">
        <v>2300017826</v>
      </c>
    </row>
    <row r="146" spans="1:2">
      <c r="A146" s="2" t="s">
        <v>398</v>
      </c>
      <c r="B146" s="3">
        <v>2300017742</v>
      </c>
    </row>
    <row r="147" spans="1:2">
      <c r="A147" s="2" t="s">
        <v>399</v>
      </c>
      <c r="B147" s="3">
        <v>2300017472</v>
      </c>
    </row>
    <row r="148" spans="1:2">
      <c r="A148" s="2" t="s">
        <v>400</v>
      </c>
      <c r="B148" s="3">
        <v>2300017795</v>
      </c>
    </row>
    <row r="149" spans="1:2">
      <c r="A149" s="2" t="s">
        <v>401</v>
      </c>
      <c r="B149" s="3">
        <v>2300017802</v>
      </c>
    </row>
    <row r="150" spans="1:2">
      <c r="A150" s="2" t="s">
        <v>402</v>
      </c>
      <c r="B150" s="3">
        <v>2300017791</v>
      </c>
    </row>
    <row r="151" spans="1:2">
      <c r="A151" s="2" t="s">
        <v>403</v>
      </c>
      <c r="B151" s="3">
        <v>2300017477</v>
      </c>
    </row>
    <row r="152" spans="1:2">
      <c r="A152" s="2" t="s">
        <v>404</v>
      </c>
      <c r="B152" s="3">
        <v>2300017815</v>
      </c>
    </row>
    <row r="153" spans="1:2">
      <c r="A153" s="2" t="s">
        <v>405</v>
      </c>
      <c r="B153" s="3">
        <v>2300017787</v>
      </c>
    </row>
    <row r="154" spans="1:2">
      <c r="A154" s="2" t="s">
        <v>406</v>
      </c>
      <c r="B154" s="3">
        <v>2300017827</v>
      </c>
    </row>
    <row r="155" spans="1:2">
      <c r="A155" s="2" t="s">
        <v>407</v>
      </c>
      <c r="B155" s="3">
        <v>2200017467</v>
      </c>
    </row>
    <row r="156" spans="1:2">
      <c r="A156" s="2" t="s">
        <v>408</v>
      </c>
      <c r="B156" s="3">
        <v>2300017469</v>
      </c>
    </row>
    <row r="157" spans="1:2">
      <c r="A157" s="2" t="s">
        <v>409</v>
      </c>
      <c r="B157" s="3">
        <v>2300017844</v>
      </c>
    </row>
    <row r="158" spans="1:2">
      <c r="A158" s="2" t="s">
        <v>410</v>
      </c>
      <c r="B158" s="3">
        <v>2200017730</v>
      </c>
    </row>
    <row r="159" spans="1:2">
      <c r="A159" s="2" t="s">
        <v>411</v>
      </c>
      <c r="B159" s="3">
        <v>2300017818</v>
      </c>
    </row>
    <row r="160" spans="1:2">
      <c r="A160" s="2" t="s">
        <v>412</v>
      </c>
      <c r="B160" s="3">
        <v>2300017854</v>
      </c>
    </row>
    <row r="161" spans="1:2">
      <c r="A161" s="2" t="s">
        <v>413</v>
      </c>
      <c r="B161" s="3">
        <v>2300017790</v>
      </c>
    </row>
    <row r="162" spans="1:2">
      <c r="A162" s="2" t="s">
        <v>414</v>
      </c>
      <c r="B162" s="3">
        <v>2300017468</v>
      </c>
    </row>
    <row r="163" spans="1:2">
      <c r="A163" s="2" t="s">
        <v>415</v>
      </c>
      <c r="B163" s="3">
        <v>2300017800</v>
      </c>
    </row>
    <row r="164" spans="1:2">
      <c r="A164" s="2" t="s">
        <v>416</v>
      </c>
      <c r="B164" s="3">
        <v>2200017814</v>
      </c>
    </row>
    <row r="165" spans="1:2">
      <c r="A165" s="2" t="s">
        <v>417</v>
      </c>
      <c r="B165" s="3">
        <v>2200067730</v>
      </c>
    </row>
    <row r="166" spans="1:2">
      <c r="A166" s="2" t="s">
        <v>418</v>
      </c>
      <c r="B166" s="3">
        <v>2200067723</v>
      </c>
    </row>
    <row r="167" spans="1:2">
      <c r="A167" s="2" t="s">
        <v>419</v>
      </c>
      <c r="B167" s="3">
        <v>2200067728</v>
      </c>
    </row>
    <row r="168" spans="1:2">
      <c r="A168" s="2" t="s">
        <v>420</v>
      </c>
      <c r="B168" s="3">
        <v>2200067726</v>
      </c>
    </row>
    <row r="169" spans="1:2">
      <c r="A169" s="2" t="s">
        <v>421</v>
      </c>
      <c r="B169" s="3">
        <v>2200067731</v>
      </c>
    </row>
    <row r="170" spans="1:2">
      <c r="A170" s="2" t="s">
        <v>422</v>
      </c>
      <c r="B170" s="3">
        <v>2200067732</v>
      </c>
    </row>
    <row r="171" spans="1:2">
      <c r="A171" s="2" t="s">
        <v>423</v>
      </c>
      <c r="B171" s="3">
        <v>2200067727</v>
      </c>
    </row>
    <row r="172" spans="1:2">
      <c r="A172" s="2" t="s">
        <v>424</v>
      </c>
      <c r="B172" s="3">
        <v>2200067729</v>
      </c>
    </row>
    <row r="173" spans="1:2">
      <c r="A173" s="2" t="s">
        <v>425</v>
      </c>
      <c r="B173" s="3">
        <v>2200017850</v>
      </c>
    </row>
    <row r="174" spans="1:2">
      <c r="A174" s="2" t="s">
        <v>426</v>
      </c>
      <c r="B174" s="3">
        <v>2200067724</v>
      </c>
    </row>
    <row r="175" spans="1:2">
      <c r="A175" s="2" t="s">
        <v>427</v>
      </c>
      <c r="B175" s="3">
        <v>2200067733</v>
      </c>
    </row>
    <row r="176" spans="1:2">
      <c r="A176" s="2" t="s">
        <v>428</v>
      </c>
      <c r="B176" s="3">
        <v>2200067722</v>
      </c>
    </row>
    <row r="177" spans="1:2">
      <c r="A177" s="2" t="s">
        <v>429</v>
      </c>
      <c r="B177" s="3">
        <v>2300017736</v>
      </c>
    </row>
    <row r="178" spans="1:2">
      <c r="A178" s="2" t="s">
        <v>430</v>
      </c>
      <c r="B178" s="3">
        <v>2300017783</v>
      </c>
    </row>
    <row r="179" spans="1:2">
      <c r="A179" s="2" t="s">
        <v>431</v>
      </c>
      <c r="B179" s="3">
        <v>2300017738</v>
      </c>
    </row>
    <row r="180" spans="1:2">
      <c r="A180" s="2" t="s">
        <v>432</v>
      </c>
      <c r="B180" s="3">
        <v>2300017784</v>
      </c>
    </row>
    <row r="181" spans="1:2">
      <c r="A181" s="2" t="s">
        <v>433</v>
      </c>
      <c r="B181" s="3">
        <v>2300017705</v>
      </c>
    </row>
    <row r="182" spans="1:2">
      <c r="A182" s="2" t="s">
        <v>434</v>
      </c>
      <c r="B182" s="3">
        <v>2300017846</v>
      </c>
    </row>
    <row r="183" spans="1:2">
      <c r="A183" s="2" t="s">
        <v>435</v>
      </c>
      <c r="B183" s="3">
        <v>2300017415</v>
      </c>
    </row>
    <row r="184" spans="1:2">
      <c r="A184" s="2" t="s">
        <v>436</v>
      </c>
      <c r="B184" s="3">
        <v>2300017785</v>
      </c>
    </row>
    <row r="185" spans="1:2">
      <c r="A185" s="2" t="s">
        <v>437</v>
      </c>
      <c r="B185" s="3">
        <v>2300017831</v>
      </c>
    </row>
    <row r="186" spans="1:3">
      <c r="A186" s="2" t="s">
        <v>438</v>
      </c>
      <c r="B186" s="3">
        <v>2200067725</v>
      </c>
      <c r="C186">
        <v>16</v>
      </c>
    </row>
    <row r="187" spans="1:2">
      <c r="A187" s="2" t="s">
        <v>439</v>
      </c>
      <c r="B187" s="3">
        <v>2300017839</v>
      </c>
    </row>
    <row r="188" spans="1:2">
      <c r="A188" s="2" t="s">
        <v>440</v>
      </c>
      <c r="B188" s="3">
        <v>2200017771</v>
      </c>
    </row>
    <row r="189" spans="1:2">
      <c r="A189" s="2" t="s">
        <v>441</v>
      </c>
      <c r="B189" s="3">
        <v>2300067732</v>
      </c>
    </row>
    <row r="190" spans="1:2">
      <c r="A190" s="2" t="s">
        <v>442</v>
      </c>
      <c r="B190" s="3">
        <v>2300017462</v>
      </c>
    </row>
    <row r="191" spans="1:3">
      <c r="A191" s="2" t="s">
        <v>443</v>
      </c>
      <c r="B191" s="3">
        <v>2200017486</v>
      </c>
      <c r="C191">
        <v>27</v>
      </c>
    </row>
    <row r="192" spans="1:2">
      <c r="A192" s="2" t="s">
        <v>444</v>
      </c>
      <c r="B192" s="3">
        <v>2300017731</v>
      </c>
    </row>
    <row r="193" spans="1:2">
      <c r="A193" s="2" t="s">
        <v>445</v>
      </c>
      <c r="B193" s="3">
        <v>2300017409</v>
      </c>
    </row>
    <row r="194" spans="1:3">
      <c r="A194" s="2" t="s">
        <v>446</v>
      </c>
      <c r="B194" s="3">
        <v>2300017767</v>
      </c>
      <c r="C194">
        <v>12</v>
      </c>
    </row>
    <row r="195" spans="1:2">
      <c r="A195" s="2" t="s">
        <v>447</v>
      </c>
      <c r="B195" s="3">
        <v>2300017463</v>
      </c>
    </row>
    <row r="196" spans="1:2">
      <c r="A196" s="2" t="s">
        <v>448</v>
      </c>
      <c r="B196" s="3">
        <v>2300067740</v>
      </c>
    </row>
    <row r="197" spans="1:2">
      <c r="A197" s="2" t="s">
        <v>449</v>
      </c>
      <c r="B197" s="3">
        <v>2300017779</v>
      </c>
    </row>
    <row r="198" spans="1:2">
      <c r="A198" s="2" t="s">
        <v>450</v>
      </c>
      <c r="B198" s="3">
        <v>2300017452</v>
      </c>
    </row>
    <row r="199" spans="1:2">
      <c r="A199" s="2" t="s">
        <v>451</v>
      </c>
      <c r="B199" s="3">
        <v>2300067736</v>
      </c>
    </row>
    <row r="200" spans="1:2">
      <c r="A200" s="2" t="s">
        <v>452</v>
      </c>
      <c r="B200" s="3">
        <v>2300067741</v>
      </c>
    </row>
    <row r="201" spans="1:2">
      <c r="A201" s="2" t="s">
        <v>453</v>
      </c>
      <c r="B201" s="3">
        <v>2300067731</v>
      </c>
    </row>
    <row r="202" spans="1:2">
      <c r="A202" s="2" t="s">
        <v>454</v>
      </c>
      <c r="B202" s="3">
        <v>2300067739</v>
      </c>
    </row>
    <row r="203" spans="1:2">
      <c r="A203" s="2" t="s">
        <v>455</v>
      </c>
      <c r="B203" s="3">
        <v>2300067733</v>
      </c>
    </row>
    <row r="204" spans="1:2">
      <c r="A204" s="2" t="s">
        <v>456</v>
      </c>
      <c r="B204" s="3">
        <v>2300067734</v>
      </c>
    </row>
    <row r="205" spans="1:2">
      <c r="A205" s="2" t="s">
        <v>457</v>
      </c>
      <c r="B205" s="3">
        <v>2300067735</v>
      </c>
    </row>
    <row r="206" spans="1:2">
      <c r="A206" s="2" t="s">
        <v>458</v>
      </c>
      <c r="B206" s="3">
        <v>2300067737</v>
      </c>
    </row>
    <row r="207" spans="1:2">
      <c r="A207" s="2" t="s">
        <v>459</v>
      </c>
      <c r="B207" s="3">
        <v>2300067742</v>
      </c>
    </row>
    <row r="208" spans="1:2">
      <c r="A208" s="2" t="s">
        <v>460</v>
      </c>
      <c r="B208" s="3">
        <v>2300017711</v>
      </c>
    </row>
    <row r="209" spans="1:3">
      <c r="A209" s="2" t="s">
        <v>461</v>
      </c>
      <c r="B209" s="3">
        <v>2300017834</v>
      </c>
      <c r="C209">
        <v>34</v>
      </c>
    </row>
    <row r="210" spans="1:3">
      <c r="A210" s="2" t="s">
        <v>462</v>
      </c>
      <c r="B210" s="3">
        <v>2300017735</v>
      </c>
      <c r="C210">
        <v>28</v>
      </c>
    </row>
    <row r="211" spans="1:3">
      <c r="A211" s="2" t="s">
        <v>463</v>
      </c>
      <c r="B211" s="3">
        <v>2300017475</v>
      </c>
      <c r="C211">
        <v>24</v>
      </c>
    </row>
    <row r="212" spans="1:2">
      <c r="A212" s="2" t="s">
        <v>464</v>
      </c>
      <c r="B212" s="3">
        <v>2300017816</v>
      </c>
    </row>
    <row r="213" spans="1:2">
      <c r="A213" s="2" t="s">
        <v>465</v>
      </c>
      <c r="B213" s="3">
        <v>2300017754</v>
      </c>
    </row>
    <row r="214" spans="1:2">
      <c r="A214" s="2" t="s">
        <v>466</v>
      </c>
      <c r="B214" s="3">
        <v>2300017850</v>
      </c>
    </row>
    <row r="215" spans="1:2">
      <c r="A215" s="2" t="s">
        <v>467</v>
      </c>
      <c r="B215" s="3">
        <v>2300017788</v>
      </c>
    </row>
    <row r="216" spans="1:2">
      <c r="A216" s="2" t="s">
        <v>468</v>
      </c>
      <c r="B216" s="3">
        <v>2300017451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6"/>
  <sheetViews>
    <sheetView zoomScale="115" zoomScaleNormal="115" workbookViewId="0">
      <selection activeCell="G82" sqref="G82"/>
    </sheetView>
  </sheetViews>
  <sheetFormatPr defaultColWidth="9.10909090909091" defaultRowHeight="13" outlineLevelCol="2"/>
  <cols>
    <col min="1" max="1" width="8.72727272727273"/>
    <col min="2" max="2" width="12.6181818181818" style="4"/>
  </cols>
  <sheetData>
    <row r="1" spans="1:2">
      <c r="A1" s="1" t="s">
        <v>251</v>
      </c>
      <c r="B1" s="5" t="s">
        <v>1</v>
      </c>
    </row>
    <row r="2" spans="1:2">
      <c r="A2" s="2" t="s">
        <v>254</v>
      </c>
      <c r="B2" s="6">
        <v>2200017462</v>
      </c>
    </row>
    <row r="3" spans="1:2">
      <c r="A3" s="2" t="s">
        <v>255</v>
      </c>
      <c r="B3" s="6">
        <v>2300017419</v>
      </c>
    </row>
    <row r="4" spans="1:2">
      <c r="A4" s="2" t="s">
        <v>256</v>
      </c>
      <c r="B4" s="6">
        <v>2300017793</v>
      </c>
    </row>
    <row r="5" spans="1:2">
      <c r="A5" s="2" t="s">
        <v>257</v>
      </c>
      <c r="B5" s="6">
        <v>2300017803</v>
      </c>
    </row>
    <row r="6" spans="1:3">
      <c r="A6" s="2" t="s">
        <v>258</v>
      </c>
      <c r="B6" s="6">
        <v>2300017721</v>
      </c>
      <c r="C6">
        <v>4</v>
      </c>
    </row>
    <row r="7" spans="1:2">
      <c r="A7" s="2" t="s">
        <v>259</v>
      </c>
      <c r="B7" s="6">
        <v>2300017821</v>
      </c>
    </row>
    <row r="8" spans="1:2">
      <c r="A8" s="2" t="s">
        <v>260</v>
      </c>
      <c r="B8" s="6">
        <v>2200017835</v>
      </c>
    </row>
    <row r="9" spans="1:2">
      <c r="A9" s="2" t="s">
        <v>261</v>
      </c>
      <c r="B9" s="6">
        <v>2300017813</v>
      </c>
    </row>
    <row r="10" spans="1:2">
      <c r="A10" s="2" t="s">
        <v>262</v>
      </c>
      <c r="B10" s="6">
        <v>2300017766</v>
      </c>
    </row>
    <row r="11" spans="1:2">
      <c r="A11" s="2" t="s">
        <v>263</v>
      </c>
      <c r="B11" s="6">
        <v>2200017454</v>
      </c>
    </row>
    <row r="12" spans="1:2">
      <c r="A12" s="2" t="s">
        <v>264</v>
      </c>
      <c r="B12" s="6">
        <v>2300017723</v>
      </c>
    </row>
    <row r="13" spans="1:3">
      <c r="A13" s="2" t="s">
        <v>265</v>
      </c>
      <c r="B13" s="6">
        <v>2300017730</v>
      </c>
      <c r="C13">
        <v>3</v>
      </c>
    </row>
    <row r="14" spans="1:2">
      <c r="A14" s="2" t="s">
        <v>266</v>
      </c>
      <c r="B14" s="6">
        <v>2300017709</v>
      </c>
    </row>
    <row r="15" spans="1:2">
      <c r="A15" s="2" t="s">
        <v>267</v>
      </c>
      <c r="B15" s="6">
        <v>2300017414</v>
      </c>
    </row>
    <row r="16" spans="1:2">
      <c r="A16" s="2" t="s">
        <v>268</v>
      </c>
      <c r="B16" s="6">
        <v>2300017401</v>
      </c>
    </row>
    <row r="17" spans="1:2">
      <c r="A17" s="2" t="s">
        <v>269</v>
      </c>
      <c r="B17" s="6">
        <v>2200017827</v>
      </c>
    </row>
    <row r="18" spans="1:2">
      <c r="A18" s="2" t="s">
        <v>270</v>
      </c>
      <c r="B18" s="6">
        <v>2300017817</v>
      </c>
    </row>
    <row r="19" spans="1:2">
      <c r="A19" s="7" t="s">
        <v>28</v>
      </c>
      <c r="B19" s="6">
        <v>2200017840</v>
      </c>
    </row>
    <row r="20" spans="1:2">
      <c r="A20" s="2" t="s">
        <v>272</v>
      </c>
      <c r="B20" s="6">
        <v>2300017417</v>
      </c>
    </row>
    <row r="21" spans="1:2">
      <c r="A21" s="2" t="s">
        <v>273</v>
      </c>
      <c r="B21" s="6">
        <v>2200016813</v>
      </c>
    </row>
    <row r="22" spans="1:2">
      <c r="A22" s="2" t="s">
        <v>274</v>
      </c>
      <c r="B22" s="6">
        <v>2300017768</v>
      </c>
    </row>
    <row r="23" spans="1:2">
      <c r="A23" s="2" t="s">
        <v>275</v>
      </c>
      <c r="B23" s="6">
        <v>2200017410</v>
      </c>
    </row>
    <row r="24" spans="1:2">
      <c r="A24" s="2" t="s">
        <v>276</v>
      </c>
      <c r="B24" s="6">
        <v>2300017830</v>
      </c>
    </row>
    <row r="25" spans="1:2">
      <c r="A25" s="2" t="s">
        <v>277</v>
      </c>
      <c r="B25" s="6">
        <v>2200017704</v>
      </c>
    </row>
    <row r="26" spans="1:3">
      <c r="A26" s="2" t="s">
        <v>278</v>
      </c>
      <c r="B26" s="6">
        <v>2300017748</v>
      </c>
      <c r="C26">
        <v>6</v>
      </c>
    </row>
    <row r="27" spans="1:2">
      <c r="A27" s="2" t="s">
        <v>279</v>
      </c>
      <c r="B27" s="6">
        <v>2300017774</v>
      </c>
    </row>
    <row r="28" spans="1:2">
      <c r="A28" s="2" t="s">
        <v>280</v>
      </c>
      <c r="B28" s="6">
        <v>2300017402</v>
      </c>
    </row>
    <row r="29" spans="1:2">
      <c r="A29" s="2" t="s">
        <v>281</v>
      </c>
      <c r="B29" s="6">
        <v>2300017706</v>
      </c>
    </row>
    <row r="30" spans="1:2">
      <c r="A30" s="2" t="s">
        <v>282</v>
      </c>
      <c r="B30" s="6">
        <v>2300017832</v>
      </c>
    </row>
    <row r="31" spans="1:2">
      <c r="A31" s="2" t="s">
        <v>283</v>
      </c>
      <c r="B31" s="6">
        <v>2300017734</v>
      </c>
    </row>
    <row r="32" spans="1:2">
      <c r="A32" s="2" t="s">
        <v>284</v>
      </c>
      <c r="B32" s="6">
        <v>2300017717</v>
      </c>
    </row>
    <row r="33" spans="1:2">
      <c r="A33" s="2" t="s">
        <v>285</v>
      </c>
      <c r="B33" s="6">
        <v>2300017741</v>
      </c>
    </row>
    <row r="34" spans="1:2">
      <c r="A34" s="2" t="s">
        <v>286</v>
      </c>
      <c r="B34" s="6">
        <v>2300017781</v>
      </c>
    </row>
    <row r="35" spans="1:2">
      <c r="A35" s="2" t="s">
        <v>287</v>
      </c>
      <c r="B35" s="6">
        <v>2300017425</v>
      </c>
    </row>
    <row r="36" spans="1:2">
      <c r="A36" s="2" t="s">
        <v>288</v>
      </c>
      <c r="B36" s="6">
        <v>2300017796</v>
      </c>
    </row>
    <row r="37" spans="1:2">
      <c r="A37" s="2" t="s">
        <v>289</v>
      </c>
      <c r="B37" s="6">
        <v>2300017835</v>
      </c>
    </row>
    <row r="38" spans="1:2">
      <c r="A38" s="2" t="s">
        <v>290</v>
      </c>
      <c r="B38" s="6">
        <v>2300017749</v>
      </c>
    </row>
    <row r="39" spans="1:2">
      <c r="A39" s="2" t="s">
        <v>291</v>
      </c>
      <c r="B39" s="6">
        <v>2300017456</v>
      </c>
    </row>
    <row r="40" spans="1:2">
      <c r="A40" s="2" t="s">
        <v>292</v>
      </c>
      <c r="B40" s="6">
        <v>2200017473</v>
      </c>
    </row>
    <row r="41" spans="1:2">
      <c r="A41" s="2" t="s">
        <v>293</v>
      </c>
      <c r="B41" s="6">
        <v>2300017762</v>
      </c>
    </row>
    <row r="42" spans="1:2">
      <c r="A42" s="2" t="s">
        <v>294</v>
      </c>
      <c r="B42" s="6">
        <v>2300017718</v>
      </c>
    </row>
    <row r="43" spans="1:2">
      <c r="A43" s="2" t="s">
        <v>295</v>
      </c>
      <c r="B43" s="6">
        <v>2300017752</v>
      </c>
    </row>
    <row r="44" spans="1:2">
      <c r="A44" s="2" t="s">
        <v>296</v>
      </c>
      <c r="B44" s="6">
        <v>2200067719</v>
      </c>
    </row>
    <row r="45" spans="1:2">
      <c r="A45" s="2" t="s">
        <v>297</v>
      </c>
      <c r="B45" s="6">
        <v>2200017732</v>
      </c>
    </row>
    <row r="46" spans="1:2">
      <c r="A46" s="2" t="s">
        <v>298</v>
      </c>
      <c r="B46" s="6">
        <v>2200017823</v>
      </c>
    </row>
    <row r="47" spans="1:2">
      <c r="A47" s="2" t="s">
        <v>299</v>
      </c>
      <c r="B47" s="6">
        <v>2200017458</v>
      </c>
    </row>
    <row r="48" spans="1:2">
      <c r="A48" s="2" t="s">
        <v>300</v>
      </c>
      <c r="B48" s="6">
        <v>2300017466</v>
      </c>
    </row>
    <row r="49" spans="1:2">
      <c r="A49" s="2" t="s">
        <v>301</v>
      </c>
      <c r="B49" s="6">
        <v>2300017713</v>
      </c>
    </row>
    <row r="50" spans="1:2">
      <c r="A50" s="2" t="s">
        <v>302</v>
      </c>
      <c r="B50" s="6">
        <v>1900017748</v>
      </c>
    </row>
    <row r="51" spans="1:2">
      <c r="A51" s="2" t="s">
        <v>303</v>
      </c>
      <c r="B51" s="6">
        <v>2300017703</v>
      </c>
    </row>
    <row r="52" spans="1:2">
      <c r="A52" s="2" t="s">
        <v>304</v>
      </c>
      <c r="B52" s="6">
        <v>2200067702</v>
      </c>
    </row>
    <row r="53" spans="1:2">
      <c r="A53" s="2" t="s">
        <v>305</v>
      </c>
      <c r="B53" s="6">
        <v>2300017478</v>
      </c>
    </row>
    <row r="54" spans="1:3">
      <c r="A54" s="2" t="s">
        <v>306</v>
      </c>
      <c r="B54" s="6">
        <v>2300017727</v>
      </c>
      <c r="C54">
        <v>3.5</v>
      </c>
    </row>
    <row r="55" spans="1:2">
      <c r="A55" s="2" t="s">
        <v>307</v>
      </c>
      <c r="B55" s="6">
        <v>2300017758</v>
      </c>
    </row>
    <row r="56" spans="1:2">
      <c r="A56" s="2" t="s">
        <v>308</v>
      </c>
      <c r="B56" s="6">
        <v>2300017719</v>
      </c>
    </row>
    <row r="57" spans="1:2">
      <c r="A57" s="2" t="s">
        <v>309</v>
      </c>
      <c r="B57" s="6">
        <v>2200017801</v>
      </c>
    </row>
    <row r="58" spans="1:2">
      <c r="A58" s="2" t="s">
        <v>310</v>
      </c>
      <c r="B58" s="6">
        <v>2300017473</v>
      </c>
    </row>
    <row r="59" spans="1:2">
      <c r="A59" s="2" t="s">
        <v>311</v>
      </c>
      <c r="B59" s="6">
        <v>2200017407</v>
      </c>
    </row>
    <row r="60" spans="1:2">
      <c r="A60" s="2" t="s">
        <v>312</v>
      </c>
      <c r="B60" s="6">
        <v>2200017471</v>
      </c>
    </row>
    <row r="61" spans="1:2">
      <c r="A61" s="2" t="s">
        <v>313</v>
      </c>
      <c r="B61" s="6">
        <v>2200017461</v>
      </c>
    </row>
    <row r="62" spans="1:3">
      <c r="A62" s="2" t="s">
        <v>314</v>
      </c>
      <c r="B62" s="6">
        <v>2300017739</v>
      </c>
      <c r="C62">
        <v>6</v>
      </c>
    </row>
    <row r="63" spans="1:2">
      <c r="A63" s="2" t="s">
        <v>315</v>
      </c>
      <c r="B63" s="6">
        <v>2300017480</v>
      </c>
    </row>
    <row r="64" spans="1:2">
      <c r="A64" s="2" t="s">
        <v>316</v>
      </c>
      <c r="B64" s="6">
        <v>2200017800</v>
      </c>
    </row>
    <row r="65" spans="1:2">
      <c r="A65" s="2" t="s">
        <v>317</v>
      </c>
      <c r="B65" s="6">
        <v>2000017756</v>
      </c>
    </row>
    <row r="66" spans="1:2">
      <c r="A66" s="2" t="s">
        <v>318</v>
      </c>
      <c r="B66" s="6">
        <v>2300017702</v>
      </c>
    </row>
    <row r="67" spans="1:2">
      <c r="A67" s="2" t="s">
        <v>319</v>
      </c>
      <c r="B67" s="6">
        <v>2300017428</v>
      </c>
    </row>
    <row r="68" spans="1:2">
      <c r="A68" s="2" t="s">
        <v>320</v>
      </c>
      <c r="B68" s="6">
        <v>2300017805</v>
      </c>
    </row>
    <row r="69" spans="1:2">
      <c r="A69" s="2" t="s">
        <v>321</v>
      </c>
      <c r="B69" s="6">
        <v>2200017797</v>
      </c>
    </row>
    <row r="70" spans="1:2">
      <c r="A70" s="2" t="s">
        <v>322</v>
      </c>
      <c r="B70" s="6">
        <v>2200017707</v>
      </c>
    </row>
    <row r="71" spans="1:3">
      <c r="A71" s="2" t="s">
        <v>323</v>
      </c>
      <c r="B71" s="6">
        <v>2300017411</v>
      </c>
      <c r="C71">
        <v>6</v>
      </c>
    </row>
    <row r="72" spans="1:2">
      <c r="A72" s="2" t="s">
        <v>324</v>
      </c>
      <c r="B72" s="6">
        <v>2200017729</v>
      </c>
    </row>
    <row r="73" spans="1:3">
      <c r="A73" s="2" t="s">
        <v>325</v>
      </c>
      <c r="B73" s="6">
        <v>2300017444</v>
      </c>
      <c r="C73">
        <v>4</v>
      </c>
    </row>
    <row r="74" spans="1:2">
      <c r="A74" s="2" t="s">
        <v>326</v>
      </c>
      <c r="B74" s="6">
        <v>2300017701</v>
      </c>
    </row>
    <row r="75" spans="1:2">
      <c r="A75" s="2" t="s">
        <v>327</v>
      </c>
      <c r="B75" s="6">
        <v>2300017729</v>
      </c>
    </row>
    <row r="76" spans="1:2">
      <c r="A76" s="2" t="s">
        <v>328</v>
      </c>
      <c r="B76" s="6">
        <v>2300017732</v>
      </c>
    </row>
    <row r="77" spans="1:2">
      <c r="A77" s="2" t="s">
        <v>329</v>
      </c>
      <c r="B77" s="6">
        <v>2300017725</v>
      </c>
    </row>
    <row r="78" spans="1:2">
      <c r="A78" s="2" t="s">
        <v>330</v>
      </c>
      <c r="B78" s="6">
        <v>2300017746</v>
      </c>
    </row>
    <row r="79" spans="1:2">
      <c r="A79" s="2" t="s">
        <v>331</v>
      </c>
      <c r="B79" s="6">
        <v>2300017840</v>
      </c>
    </row>
    <row r="80" spans="1:3">
      <c r="A80" s="2" t="s">
        <v>332</v>
      </c>
      <c r="B80" s="6">
        <v>2300017426</v>
      </c>
      <c r="C80">
        <v>4</v>
      </c>
    </row>
    <row r="81" spans="1:2">
      <c r="A81" s="2" t="s">
        <v>333</v>
      </c>
      <c r="B81" s="6">
        <v>2300017445</v>
      </c>
    </row>
    <row r="82" spans="1:2">
      <c r="A82" s="2" t="s">
        <v>334</v>
      </c>
      <c r="B82" s="6">
        <v>2300017422</v>
      </c>
    </row>
    <row r="83" spans="1:2">
      <c r="A83" s="2" t="s">
        <v>335</v>
      </c>
      <c r="B83" s="6">
        <v>2300017761</v>
      </c>
    </row>
    <row r="84" spans="1:2">
      <c r="A84" s="2" t="s">
        <v>336</v>
      </c>
      <c r="B84" s="6">
        <v>2300017429</v>
      </c>
    </row>
    <row r="85" spans="1:2">
      <c r="A85" s="2" t="s">
        <v>337</v>
      </c>
      <c r="B85" s="6">
        <v>2300067720</v>
      </c>
    </row>
    <row r="86" spans="1:2">
      <c r="A86" s="2" t="s">
        <v>338</v>
      </c>
      <c r="B86" s="6">
        <v>2300067710</v>
      </c>
    </row>
    <row r="87" spans="1:2">
      <c r="A87" s="2" t="s">
        <v>339</v>
      </c>
      <c r="B87" s="6">
        <v>2300017764</v>
      </c>
    </row>
    <row r="88" spans="1:2">
      <c r="A88" s="2" t="s">
        <v>340</v>
      </c>
      <c r="B88" s="6">
        <v>2300067707</v>
      </c>
    </row>
    <row r="89" spans="1:2">
      <c r="A89" s="2" t="s">
        <v>341</v>
      </c>
      <c r="B89" s="6">
        <v>2300017786</v>
      </c>
    </row>
    <row r="90" spans="1:2">
      <c r="A90" s="2" t="s">
        <v>342</v>
      </c>
      <c r="B90" s="6">
        <v>2300067703</v>
      </c>
    </row>
    <row r="91" spans="1:2">
      <c r="A91" s="2" t="s">
        <v>343</v>
      </c>
      <c r="B91" s="6">
        <v>2300067714</v>
      </c>
    </row>
    <row r="92" spans="1:2">
      <c r="A92" s="2" t="s">
        <v>344</v>
      </c>
      <c r="B92" s="6">
        <v>2300067730</v>
      </c>
    </row>
    <row r="93" spans="1:2">
      <c r="A93" s="2" t="s">
        <v>345</v>
      </c>
      <c r="B93" s="6">
        <v>2300017453</v>
      </c>
    </row>
    <row r="94" spans="1:2">
      <c r="A94" s="2" t="s">
        <v>346</v>
      </c>
      <c r="B94" s="6">
        <v>2300067706</v>
      </c>
    </row>
    <row r="95" spans="1:2">
      <c r="A95" s="2" t="s">
        <v>347</v>
      </c>
      <c r="B95" s="6">
        <v>2300067727</v>
      </c>
    </row>
    <row r="96" spans="1:2">
      <c r="A96" s="2" t="s">
        <v>348</v>
      </c>
      <c r="B96" s="6">
        <v>2300067701</v>
      </c>
    </row>
    <row r="97" spans="1:2">
      <c r="A97" s="2" t="s">
        <v>349</v>
      </c>
      <c r="B97" s="6">
        <v>2300067719</v>
      </c>
    </row>
    <row r="98" spans="1:2">
      <c r="A98" s="2" t="s">
        <v>350</v>
      </c>
      <c r="B98" s="6">
        <v>2300067708</v>
      </c>
    </row>
    <row r="99" spans="1:2">
      <c r="A99" s="2" t="s">
        <v>351</v>
      </c>
      <c r="B99" s="6">
        <v>2300067729</v>
      </c>
    </row>
    <row r="100" spans="1:2">
      <c r="A100" s="2" t="s">
        <v>352</v>
      </c>
      <c r="B100" s="6">
        <v>2300067705</v>
      </c>
    </row>
    <row r="101" spans="1:2">
      <c r="A101" s="2" t="s">
        <v>353</v>
      </c>
      <c r="B101" s="6">
        <v>2300067722</v>
      </c>
    </row>
    <row r="102" spans="1:2">
      <c r="A102" s="2" t="s">
        <v>354</v>
      </c>
      <c r="B102" s="6">
        <v>2300067716</v>
      </c>
    </row>
    <row r="103" spans="1:2">
      <c r="A103" s="2" t="s">
        <v>355</v>
      </c>
      <c r="B103" s="6">
        <v>2300067721</v>
      </c>
    </row>
    <row r="104" spans="1:2">
      <c r="A104" s="2" t="s">
        <v>356</v>
      </c>
      <c r="B104" s="6">
        <v>2300067724</v>
      </c>
    </row>
    <row r="105" spans="1:2">
      <c r="A105" s="2" t="s">
        <v>357</v>
      </c>
      <c r="B105" s="6">
        <v>2300067715</v>
      </c>
    </row>
    <row r="106" spans="1:2">
      <c r="A106" s="2" t="s">
        <v>358</v>
      </c>
      <c r="B106" s="6">
        <v>2300067723</v>
      </c>
    </row>
    <row r="107" spans="1:2">
      <c r="A107" s="2" t="s">
        <v>359</v>
      </c>
      <c r="B107" s="6">
        <v>2300067713</v>
      </c>
    </row>
    <row r="108" spans="1:2">
      <c r="A108" s="2" t="s">
        <v>360</v>
      </c>
      <c r="B108" s="6">
        <v>2300067717</v>
      </c>
    </row>
    <row r="109" spans="1:2">
      <c r="A109" s="2" t="s">
        <v>361</v>
      </c>
      <c r="B109" s="6">
        <v>2300067712</v>
      </c>
    </row>
    <row r="110" spans="1:2">
      <c r="A110" s="2" t="s">
        <v>362</v>
      </c>
      <c r="B110" s="6">
        <v>2300067702</v>
      </c>
    </row>
    <row r="111" spans="1:2">
      <c r="A111" s="2" t="s">
        <v>363</v>
      </c>
      <c r="B111" s="6">
        <v>2300067709</v>
      </c>
    </row>
    <row r="112" spans="1:2">
      <c r="A112" s="2" t="s">
        <v>364</v>
      </c>
      <c r="B112" s="6">
        <v>2300067726</v>
      </c>
    </row>
    <row r="113" spans="1:2">
      <c r="A113" s="2" t="s">
        <v>365</v>
      </c>
      <c r="B113" s="6">
        <v>2300067704</v>
      </c>
    </row>
    <row r="114" spans="1:2">
      <c r="A114" s="2" t="s">
        <v>366</v>
      </c>
      <c r="B114" s="6">
        <v>2300067718</v>
      </c>
    </row>
    <row r="115" spans="1:2">
      <c r="A115" s="2" t="s">
        <v>367</v>
      </c>
      <c r="B115" s="6">
        <v>2300067725</v>
      </c>
    </row>
    <row r="116" spans="1:2">
      <c r="A116" s="2" t="s">
        <v>368</v>
      </c>
      <c r="B116" s="6">
        <v>2300017412</v>
      </c>
    </row>
    <row r="117" spans="1:2">
      <c r="A117" s="2" t="s">
        <v>369</v>
      </c>
      <c r="B117" s="6">
        <v>2300067728</v>
      </c>
    </row>
    <row r="118" spans="1:2">
      <c r="A118" s="2" t="s">
        <v>370</v>
      </c>
      <c r="B118" s="6">
        <v>2300067711</v>
      </c>
    </row>
    <row r="119" spans="1:2">
      <c r="A119" s="2" t="s">
        <v>371</v>
      </c>
      <c r="B119" s="6">
        <v>2300017843</v>
      </c>
    </row>
    <row r="120" spans="1:2">
      <c r="A120" s="2" t="s">
        <v>372</v>
      </c>
      <c r="B120" s="6">
        <v>2300017744</v>
      </c>
    </row>
    <row r="121" spans="1:2">
      <c r="A121" s="2" t="s">
        <v>373</v>
      </c>
      <c r="B121" s="6">
        <v>2300017405</v>
      </c>
    </row>
    <row r="122" spans="1:2">
      <c r="A122" s="2" t="s">
        <v>374</v>
      </c>
      <c r="B122" s="6">
        <v>2300017751</v>
      </c>
    </row>
    <row r="123" spans="1:2">
      <c r="A123" s="2" t="s">
        <v>375</v>
      </c>
      <c r="B123" s="6">
        <v>2300017410</v>
      </c>
    </row>
    <row r="124" spans="1:3">
      <c r="A124" s="2" t="s">
        <v>376</v>
      </c>
      <c r="B124" s="6">
        <v>2200017760</v>
      </c>
      <c r="C124">
        <v>4</v>
      </c>
    </row>
    <row r="125" spans="1:2">
      <c r="A125" s="2" t="s">
        <v>377</v>
      </c>
      <c r="B125" s="6">
        <v>2300017811</v>
      </c>
    </row>
    <row r="126" spans="1:2">
      <c r="A126" s="2" t="s">
        <v>378</v>
      </c>
      <c r="B126" s="6">
        <v>2300017448</v>
      </c>
    </row>
    <row r="127" spans="1:2">
      <c r="A127" s="2" t="s">
        <v>379</v>
      </c>
      <c r="B127" s="6">
        <v>2300017794</v>
      </c>
    </row>
    <row r="128" spans="1:2">
      <c r="A128" s="2" t="s">
        <v>380</v>
      </c>
      <c r="B128" s="6">
        <v>2100017703</v>
      </c>
    </row>
    <row r="129" spans="1:2">
      <c r="A129" s="2" t="s">
        <v>381</v>
      </c>
      <c r="B129" s="6">
        <v>2300017471</v>
      </c>
    </row>
    <row r="130" spans="1:3">
      <c r="A130" s="2" t="s">
        <v>382</v>
      </c>
      <c r="B130" s="6">
        <v>2300017467</v>
      </c>
      <c r="C130">
        <v>5.25</v>
      </c>
    </row>
    <row r="131" spans="1:3">
      <c r="A131" s="2" t="s">
        <v>383</v>
      </c>
      <c r="B131" s="6">
        <v>2300017780</v>
      </c>
      <c r="C131">
        <v>2</v>
      </c>
    </row>
    <row r="132" spans="1:2">
      <c r="A132" s="2" t="s">
        <v>384</v>
      </c>
      <c r="B132" s="6">
        <v>2300017461</v>
      </c>
    </row>
    <row r="133" spans="1:2">
      <c r="A133" s="2" t="s">
        <v>385</v>
      </c>
      <c r="B133" s="6">
        <v>2300017712</v>
      </c>
    </row>
    <row r="134" spans="1:2">
      <c r="A134" s="2" t="s">
        <v>386</v>
      </c>
      <c r="B134" s="6">
        <v>2300017789</v>
      </c>
    </row>
    <row r="135" spans="1:2">
      <c r="A135" s="2" t="s">
        <v>387</v>
      </c>
      <c r="B135" s="6">
        <v>2200017714</v>
      </c>
    </row>
    <row r="136" spans="1:2">
      <c r="A136" s="2" t="s">
        <v>388</v>
      </c>
      <c r="B136" s="6">
        <v>2300017810</v>
      </c>
    </row>
    <row r="137" spans="1:2">
      <c r="A137" s="2" t="s">
        <v>389</v>
      </c>
      <c r="B137" s="6">
        <v>2300017806</v>
      </c>
    </row>
    <row r="138" spans="1:3">
      <c r="A138" s="2" t="s">
        <v>390</v>
      </c>
      <c r="B138" s="6">
        <v>2300017750</v>
      </c>
      <c r="C138">
        <v>3.5</v>
      </c>
    </row>
    <row r="139" spans="1:2">
      <c r="A139" s="2" t="s">
        <v>391</v>
      </c>
      <c r="B139" s="6">
        <v>2300017777</v>
      </c>
    </row>
    <row r="140" spans="1:2">
      <c r="A140" s="2" t="s">
        <v>392</v>
      </c>
      <c r="B140" s="6">
        <v>2300017798</v>
      </c>
    </row>
    <row r="141" spans="1:2">
      <c r="A141" s="2" t="s">
        <v>393</v>
      </c>
      <c r="B141" s="6">
        <v>2300017733</v>
      </c>
    </row>
    <row r="142" spans="1:2">
      <c r="A142" s="2" t="s">
        <v>394</v>
      </c>
      <c r="B142" s="6">
        <v>2300017757</v>
      </c>
    </row>
    <row r="143" spans="1:2">
      <c r="A143" s="2" t="s">
        <v>395</v>
      </c>
      <c r="B143" s="6">
        <v>2300017804</v>
      </c>
    </row>
    <row r="144" spans="1:3">
      <c r="A144" s="2" t="s">
        <v>396</v>
      </c>
      <c r="B144" s="6">
        <v>2300017446</v>
      </c>
      <c r="C144">
        <v>2</v>
      </c>
    </row>
    <row r="145" spans="1:2">
      <c r="A145" s="2" t="s">
        <v>397</v>
      </c>
      <c r="B145" s="6">
        <v>2300017826</v>
      </c>
    </row>
    <row r="146" spans="1:2">
      <c r="A146" s="2" t="s">
        <v>398</v>
      </c>
      <c r="B146" s="6">
        <v>2300017742</v>
      </c>
    </row>
    <row r="147" spans="1:2">
      <c r="A147" s="2" t="s">
        <v>399</v>
      </c>
      <c r="B147" s="6">
        <v>2300017472</v>
      </c>
    </row>
    <row r="148" spans="1:2">
      <c r="A148" s="2" t="s">
        <v>400</v>
      </c>
      <c r="B148" s="6">
        <v>2300017795</v>
      </c>
    </row>
    <row r="149" spans="1:2">
      <c r="A149" s="2" t="s">
        <v>401</v>
      </c>
      <c r="B149" s="6">
        <v>2300017802</v>
      </c>
    </row>
    <row r="150" spans="1:2">
      <c r="A150" s="2" t="s">
        <v>402</v>
      </c>
      <c r="B150" s="6">
        <v>2300017791</v>
      </c>
    </row>
    <row r="151" spans="1:2">
      <c r="A151" s="2" t="s">
        <v>403</v>
      </c>
      <c r="B151" s="6">
        <v>2300017477</v>
      </c>
    </row>
    <row r="152" spans="1:2">
      <c r="A152" s="2" t="s">
        <v>404</v>
      </c>
      <c r="B152" s="6">
        <v>2300017815</v>
      </c>
    </row>
    <row r="153" spans="1:2">
      <c r="A153" s="2" t="s">
        <v>405</v>
      </c>
      <c r="B153" s="6">
        <v>2300017787</v>
      </c>
    </row>
    <row r="154" spans="1:2">
      <c r="A154" s="2" t="s">
        <v>406</v>
      </c>
      <c r="B154" s="6">
        <v>2300017827</v>
      </c>
    </row>
    <row r="155" spans="1:2">
      <c r="A155" s="2" t="s">
        <v>407</v>
      </c>
      <c r="B155" s="6">
        <v>2200017467</v>
      </c>
    </row>
    <row r="156" spans="1:2">
      <c r="A156" s="2" t="s">
        <v>408</v>
      </c>
      <c r="B156" s="6">
        <v>2300017469</v>
      </c>
    </row>
    <row r="157" spans="1:3">
      <c r="A157" s="2" t="s">
        <v>409</v>
      </c>
      <c r="B157" s="6">
        <v>2300017844</v>
      </c>
      <c r="C157">
        <v>6</v>
      </c>
    </row>
    <row r="158" spans="1:3">
      <c r="A158" s="2" t="s">
        <v>410</v>
      </c>
      <c r="B158" s="6">
        <v>2200017730</v>
      </c>
      <c r="C158">
        <v>3</v>
      </c>
    </row>
    <row r="159" spans="1:2">
      <c r="A159" s="2" t="s">
        <v>411</v>
      </c>
      <c r="B159" s="6">
        <v>2300017818</v>
      </c>
    </row>
    <row r="160" spans="1:2">
      <c r="A160" s="2" t="s">
        <v>412</v>
      </c>
      <c r="B160" s="6">
        <v>2300017854</v>
      </c>
    </row>
    <row r="161" spans="1:2">
      <c r="A161" s="2" t="s">
        <v>413</v>
      </c>
      <c r="B161" s="6">
        <v>2300017790</v>
      </c>
    </row>
    <row r="162" spans="1:2">
      <c r="A162" s="2" t="s">
        <v>414</v>
      </c>
      <c r="B162" s="6">
        <v>2300017468</v>
      </c>
    </row>
    <row r="163" spans="1:2">
      <c r="A163" s="2" t="s">
        <v>415</v>
      </c>
      <c r="B163" s="6">
        <v>2300017800</v>
      </c>
    </row>
    <row r="164" spans="1:2">
      <c r="A164" s="2" t="s">
        <v>416</v>
      </c>
      <c r="B164" s="6">
        <v>2200017814</v>
      </c>
    </row>
    <row r="165" spans="1:2">
      <c r="A165" s="2" t="s">
        <v>417</v>
      </c>
      <c r="B165" s="6">
        <v>2200067730</v>
      </c>
    </row>
    <row r="166" spans="1:2">
      <c r="A166" s="2" t="s">
        <v>418</v>
      </c>
      <c r="B166" s="6">
        <v>2200067723</v>
      </c>
    </row>
    <row r="167" spans="1:2">
      <c r="A167" s="2" t="s">
        <v>419</v>
      </c>
      <c r="B167" s="6">
        <v>2200067728</v>
      </c>
    </row>
    <row r="168" spans="1:2">
      <c r="A168" s="2" t="s">
        <v>420</v>
      </c>
      <c r="B168" s="6">
        <v>2200067726</v>
      </c>
    </row>
    <row r="169" spans="1:2">
      <c r="A169" s="2" t="s">
        <v>421</v>
      </c>
      <c r="B169" s="6">
        <v>2200067731</v>
      </c>
    </row>
    <row r="170" spans="1:2">
      <c r="A170" s="2" t="s">
        <v>422</v>
      </c>
      <c r="B170" s="6">
        <v>2200067732</v>
      </c>
    </row>
    <row r="171" spans="1:2">
      <c r="A171" s="2" t="s">
        <v>423</v>
      </c>
      <c r="B171" s="6">
        <v>2200067727</v>
      </c>
    </row>
    <row r="172" spans="1:2">
      <c r="A172" s="2" t="s">
        <v>424</v>
      </c>
      <c r="B172" s="6">
        <v>2200067729</v>
      </c>
    </row>
    <row r="173" spans="1:2">
      <c r="A173" s="2" t="s">
        <v>425</v>
      </c>
      <c r="B173" s="6">
        <v>2200017850</v>
      </c>
    </row>
    <row r="174" spans="1:2">
      <c r="A174" s="2" t="s">
        <v>426</v>
      </c>
      <c r="B174" s="6">
        <v>2200067724</v>
      </c>
    </row>
    <row r="175" spans="1:2">
      <c r="A175" s="2" t="s">
        <v>427</v>
      </c>
      <c r="B175" s="6">
        <v>2200067733</v>
      </c>
    </row>
    <row r="176" spans="1:2">
      <c r="A176" s="2" t="s">
        <v>428</v>
      </c>
      <c r="B176" s="6">
        <v>2200067722</v>
      </c>
    </row>
    <row r="177" spans="1:2">
      <c r="A177" s="2" t="s">
        <v>429</v>
      </c>
      <c r="B177" s="6">
        <v>2300017736</v>
      </c>
    </row>
    <row r="178" spans="1:2">
      <c r="A178" s="2" t="s">
        <v>430</v>
      </c>
      <c r="B178" s="6">
        <v>2300017783</v>
      </c>
    </row>
    <row r="179" spans="1:3">
      <c r="A179" s="2" t="s">
        <v>431</v>
      </c>
      <c r="B179" s="6">
        <v>2300017738</v>
      </c>
      <c r="C179">
        <v>4</v>
      </c>
    </row>
    <row r="180" spans="1:2">
      <c r="A180" s="2" t="s">
        <v>432</v>
      </c>
      <c r="B180" s="6">
        <v>2300017784</v>
      </c>
    </row>
    <row r="181" spans="1:2">
      <c r="A181" s="2" t="s">
        <v>433</v>
      </c>
      <c r="B181" s="6">
        <v>2300017705</v>
      </c>
    </row>
    <row r="182" spans="1:2">
      <c r="A182" s="2" t="s">
        <v>434</v>
      </c>
      <c r="B182" s="6">
        <v>2300017846</v>
      </c>
    </row>
    <row r="183" spans="1:2">
      <c r="A183" s="2" t="s">
        <v>435</v>
      </c>
      <c r="B183" s="6">
        <v>2300017415</v>
      </c>
    </row>
    <row r="184" spans="1:2">
      <c r="A184" s="2" t="s">
        <v>436</v>
      </c>
      <c r="B184" s="6">
        <v>2300017785</v>
      </c>
    </row>
    <row r="185" spans="1:2">
      <c r="A185" s="2" t="s">
        <v>437</v>
      </c>
      <c r="B185" s="6">
        <v>2300017831</v>
      </c>
    </row>
    <row r="186" spans="1:2">
      <c r="A186" s="2" t="s">
        <v>438</v>
      </c>
      <c r="B186" s="6">
        <v>2200067725</v>
      </c>
    </row>
    <row r="187" spans="1:2">
      <c r="A187" s="2" t="s">
        <v>439</v>
      </c>
      <c r="B187" s="6">
        <v>2300017839</v>
      </c>
    </row>
    <row r="188" spans="1:2">
      <c r="A188" s="2" t="s">
        <v>440</v>
      </c>
      <c r="B188" s="6">
        <v>2200017771</v>
      </c>
    </row>
    <row r="189" spans="1:2">
      <c r="A189" s="2" t="s">
        <v>441</v>
      </c>
      <c r="B189" s="6">
        <v>2300067732</v>
      </c>
    </row>
    <row r="190" spans="1:2">
      <c r="A190" s="2" t="s">
        <v>442</v>
      </c>
      <c r="B190" s="6">
        <v>2300017462</v>
      </c>
    </row>
    <row r="191" spans="1:2">
      <c r="A191" s="2" t="s">
        <v>443</v>
      </c>
      <c r="B191" s="6">
        <v>2200017486</v>
      </c>
    </row>
    <row r="192" spans="1:2">
      <c r="A192" s="2" t="s">
        <v>444</v>
      </c>
      <c r="B192" s="6">
        <v>2300017731</v>
      </c>
    </row>
    <row r="193" spans="1:2">
      <c r="A193" s="2" t="s">
        <v>445</v>
      </c>
      <c r="B193" s="6">
        <v>2300017409</v>
      </c>
    </row>
    <row r="194" spans="1:3">
      <c r="A194" s="2" t="s">
        <v>446</v>
      </c>
      <c r="B194" s="6">
        <v>2300017767</v>
      </c>
      <c r="C194">
        <v>4</v>
      </c>
    </row>
    <row r="195" spans="1:2">
      <c r="A195" s="2" t="s">
        <v>447</v>
      </c>
      <c r="B195" s="6">
        <v>2300017463</v>
      </c>
    </row>
    <row r="196" spans="1:2">
      <c r="A196" s="2" t="s">
        <v>448</v>
      </c>
      <c r="B196" s="6">
        <v>2300067740</v>
      </c>
    </row>
    <row r="197" spans="1:2">
      <c r="A197" s="2" t="s">
        <v>449</v>
      </c>
      <c r="B197" s="6">
        <v>2300017779</v>
      </c>
    </row>
    <row r="198" spans="1:2">
      <c r="A198" s="2" t="s">
        <v>450</v>
      </c>
      <c r="B198" s="6">
        <v>2300017452</v>
      </c>
    </row>
    <row r="199" spans="1:2">
      <c r="A199" s="2" t="s">
        <v>451</v>
      </c>
      <c r="B199" s="6">
        <v>2300067736</v>
      </c>
    </row>
    <row r="200" spans="1:2">
      <c r="A200" s="2" t="s">
        <v>452</v>
      </c>
      <c r="B200" s="6">
        <v>2300067741</v>
      </c>
    </row>
    <row r="201" spans="1:2">
      <c r="A201" s="2" t="s">
        <v>453</v>
      </c>
      <c r="B201" s="6">
        <v>2300067731</v>
      </c>
    </row>
    <row r="202" spans="1:2">
      <c r="A202" s="2" t="s">
        <v>454</v>
      </c>
      <c r="B202" s="6">
        <v>2300067739</v>
      </c>
    </row>
    <row r="203" spans="1:2">
      <c r="A203" s="2" t="s">
        <v>455</v>
      </c>
      <c r="B203" s="6">
        <v>2300067733</v>
      </c>
    </row>
    <row r="204" spans="1:2">
      <c r="A204" s="2" t="s">
        <v>456</v>
      </c>
      <c r="B204" s="6">
        <v>2300067734</v>
      </c>
    </row>
    <row r="205" spans="1:2">
      <c r="A205" s="2" t="s">
        <v>457</v>
      </c>
      <c r="B205" s="6">
        <v>2300067735</v>
      </c>
    </row>
    <row r="206" spans="1:2">
      <c r="A206" s="2" t="s">
        <v>458</v>
      </c>
      <c r="B206" s="6">
        <v>2300067737</v>
      </c>
    </row>
    <row r="207" spans="1:2">
      <c r="A207" s="2" t="s">
        <v>459</v>
      </c>
      <c r="B207" s="6">
        <v>2300067742</v>
      </c>
    </row>
    <row r="208" spans="1:2">
      <c r="A208" s="2" t="s">
        <v>460</v>
      </c>
      <c r="B208" s="6">
        <v>2300017711</v>
      </c>
    </row>
    <row r="209" spans="1:2">
      <c r="A209" s="2" t="s">
        <v>461</v>
      </c>
      <c r="B209" s="6">
        <v>2300017834</v>
      </c>
    </row>
    <row r="210" spans="1:2">
      <c r="A210" s="2" t="s">
        <v>462</v>
      </c>
      <c r="B210" s="6">
        <v>2300017735</v>
      </c>
    </row>
    <row r="211" spans="1:2">
      <c r="A211" s="2" t="s">
        <v>463</v>
      </c>
      <c r="B211" s="6">
        <v>2300017475</v>
      </c>
    </row>
    <row r="212" spans="1:2">
      <c r="A212" s="2" t="s">
        <v>464</v>
      </c>
      <c r="B212" s="6">
        <v>2300017816</v>
      </c>
    </row>
    <row r="213" spans="1:2">
      <c r="A213" s="2" t="s">
        <v>465</v>
      </c>
      <c r="B213" s="6">
        <v>2300017754</v>
      </c>
    </row>
    <row r="214" spans="1:2">
      <c r="A214" s="2" t="s">
        <v>466</v>
      </c>
      <c r="B214" s="6">
        <v>2300017850</v>
      </c>
    </row>
    <row r="215" spans="1:2">
      <c r="A215" s="2" t="s">
        <v>467</v>
      </c>
      <c r="B215" s="6">
        <v>2300017788</v>
      </c>
    </row>
    <row r="216" spans="1:3">
      <c r="A216" s="2" t="s">
        <v>468</v>
      </c>
      <c r="B216" s="6">
        <v>2300017451</v>
      </c>
      <c r="C216">
        <v>6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6"/>
  <sheetViews>
    <sheetView workbookViewId="0">
      <selection activeCell="H20" sqref="H20"/>
    </sheetView>
  </sheetViews>
  <sheetFormatPr defaultColWidth="9.10909090909091" defaultRowHeight="13" outlineLevelCol="2"/>
  <cols>
    <col min="1" max="2" width="8.72727272727273"/>
  </cols>
  <sheetData>
    <row r="1" spans="1:2">
      <c r="A1" s="1" t="s">
        <v>251</v>
      </c>
      <c r="B1" s="1" t="s">
        <v>252</v>
      </c>
    </row>
    <row r="2" spans="1:2">
      <c r="A2" s="2" t="s">
        <v>254</v>
      </c>
      <c r="B2" s="3">
        <v>2200017462</v>
      </c>
    </row>
    <row r="3" spans="1:2">
      <c r="A3" s="2" t="s">
        <v>255</v>
      </c>
      <c r="B3" s="3">
        <v>2300017419</v>
      </c>
    </row>
    <row r="4" spans="1:2">
      <c r="A4" s="2" t="s">
        <v>256</v>
      </c>
      <c r="B4" s="3">
        <v>2300017793</v>
      </c>
    </row>
    <row r="5" spans="1:2">
      <c r="A5" s="2" t="s">
        <v>257</v>
      </c>
      <c r="B5" s="3">
        <v>2300017803</v>
      </c>
    </row>
    <row r="6" spans="1:2">
      <c r="A6" s="2" t="s">
        <v>258</v>
      </c>
      <c r="B6" s="3">
        <v>2300017721</v>
      </c>
    </row>
    <row r="7" spans="1:2">
      <c r="A7" s="2" t="s">
        <v>259</v>
      </c>
      <c r="B7" s="3">
        <v>2300017821</v>
      </c>
    </row>
    <row r="8" spans="1:2">
      <c r="A8" s="2" t="s">
        <v>260</v>
      </c>
      <c r="B8" s="3">
        <v>2200017835</v>
      </c>
    </row>
    <row r="9" spans="1:2">
      <c r="A9" s="2" t="s">
        <v>261</v>
      </c>
      <c r="B9" s="3">
        <v>2300017813</v>
      </c>
    </row>
    <row r="10" spans="1:2">
      <c r="A10" s="2" t="s">
        <v>262</v>
      </c>
      <c r="B10" s="3">
        <v>2300017766</v>
      </c>
    </row>
    <row r="11" spans="1:3">
      <c r="A11" s="2" t="s">
        <v>263</v>
      </c>
      <c r="B11" s="3">
        <v>2200017454</v>
      </c>
      <c r="C11">
        <v>2</v>
      </c>
    </row>
    <row r="12" spans="1:2">
      <c r="A12" s="2" t="s">
        <v>264</v>
      </c>
      <c r="B12" s="3">
        <v>2300017723</v>
      </c>
    </row>
    <row r="13" spans="1:2">
      <c r="A13" s="2" t="s">
        <v>265</v>
      </c>
      <c r="B13" s="3">
        <v>2300017730</v>
      </c>
    </row>
    <row r="14" spans="1:2">
      <c r="A14" s="2" t="s">
        <v>266</v>
      </c>
      <c r="B14" s="3">
        <v>2300017709</v>
      </c>
    </row>
    <row r="15" spans="1:2">
      <c r="A15" s="2" t="s">
        <v>267</v>
      </c>
      <c r="B15" s="3">
        <v>2300017414</v>
      </c>
    </row>
    <row r="16" spans="1:2">
      <c r="A16" s="2" t="s">
        <v>268</v>
      </c>
      <c r="B16" s="3">
        <v>2300017401</v>
      </c>
    </row>
    <row r="17" spans="1:2">
      <c r="A17" s="2" t="s">
        <v>269</v>
      </c>
      <c r="B17" s="3">
        <v>2200017827</v>
      </c>
    </row>
    <row r="18" spans="1:2">
      <c r="A18" s="2" t="s">
        <v>270</v>
      </c>
      <c r="B18" s="3">
        <v>2300017817</v>
      </c>
    </row>
    <row r="19" spans="1:2">
      <c r="A19" s="2" t="s">
        <v>271</v>
      </c>
      <c r="B19" s="3">
        <v>2200017840</v>
      </c>
    </row>
    <row r="20" spans="1:2">
      <c r="A20" s="2" t="s">
        <v>272</v>
      </c>
      <c r="B20" s="3">
        <v>2300017417</v>
      </c>
    </row>
    <row r="21" spans="1:2">
      <c r="A21" s="2" t="s">
        <v>273</v>
      </c>
      <c r="B21" s="3">
        <v>2200016813</v>
      </c>
    </row>
    <row r="22" spans="1:2">
      <c r="A22" s="2" t="s">
        <v>274</v>
      </c>
      <c r="B22" s="3">
        <v>2300017768</v>
      </c>
    </row>
    <row r="23" spans="1:2">
      <c r="A23" s="2" t="s">
        <v>275</v>
      </c>
      <c r="B23" s="3">
        <v>2200017410</v>
      </c>
    </row>
    <row r="24" spans="1:2">
      <c r="A24" s="2" t="s">
        <v>276</v>
      </c>
      <c r="B24" s="3">
        <v>2300017830</v>
      </c>
    </row>
    <row r="25" spans="1:2">
      <c r="A25" s="2" t="s">
        <v>277</v>
      </c>
      <c r="B25" s="3">
        <v>2200017704</v>
      </c>
    </row>
    <row r="26" spans="1:2">
      <c r="A26" s="2" t="s">
        <v>278</v>
      </c>
      <c r="B26" s="3">
        <v>2300017748</v>
      </c>
    </row>
    <row r="27" spans="1:2">
      <c r="A27" s="2" t="s">
        <v>279</v>
      </c>
      <c r="B27" s="3">
        <v>2300017774</v>
      </c>
    </row>
    <row r="28" spans="1:2">
      <c r="A28" s="2" t="s">
        <v>280</v>
      </c>
      <c r="B28" s="3">
        <v>2300017402</v>
      </c>
    </row>
    <row r="29" spans="1:2">
      <c r="A29" s="2" t="s">
        <v>281</v>
      </c>
      <c r="B29" s="3">
        <v>2300017706</v>
      </c>
    </row>
    <row r="30" spans="1:3">
      <c r="A30" s="2" t="s">
        <v>282</v>
      </c>
      <c r="B30" s="3">
        <v>2300017832</v>
      </c>
      <c r="C30">
        <v>2</v>
      </c>
    </row>
    <row r="31" spans="1:2">
      <c r="A31" s="2" t="s">
        <v>283</v>
      </c>
      <c r="B31" s="3">
        <v>2300017734</v>
      </c>
    </row>
    <row r="32" spans="1:2">
      <c r="A32" s="2" t="s">
        <v>284</v>
      </c>
      <c r="B32" s="3">
        <v>2300017717</v>
      </c>
    </row>
    <row r="33" spans="1:2">
      <c r="A33" s="2" t="s">
        <v>285</v>
      </c>
      <c r="B33" s="3">
        <v>2300017741</v>
      </c>
    </row>
    <row r="34" spans="1:2">
      <c r="A34" s="2" t="s">
        <v>286</v>
      </c>
      <c r="B34" s="3">
        <v>2300017781</v>
      </c>
    </row>
    <row r="35" spans="1:2">
      <c r="A35" s="2" t="s">
        <v>287</v>
      </c>
      <c r="B35" s="3">
        <v>2300017425</v>
      </c>
    </row>
    <row r="36" spans="1:2">
      <c r="A36" s="2" t="s">
        <v>288</v>
      </c>
      <c r="B36" s="3">
        <v>2300017796</v>
      </c>
    </row>
    <row r="37" spans="1:2">
      <c r="A37" s="2" t="s">
        <v>289</v>
      </c>
      <c r="B37" s="3">
        <v>2300017835</v>
      </c>
    </row>
    <row r="38" spans="1:2">
      <c r="A38" s="2" t="s">
        <v>290</v>
      </c>
      <c r="B38" s="3">
        <v>2300017749</v>
      </c>
    </row>
    <row r="39" spans="1:2">
      <c r="A39" s="2" t="s">
        <v>291</v>
      </c>
      <c r="B39" s="3">
        <v>2300017456</v>
      </c>
    </row>
    <row r="40" spans="1:2">
      <c r="A40" s="2" t="s">
        <v>292</v>
      </c>
      <c r="B40" s="3">
        <v>2200017473</v>
      </c>
    </row>
    <row r="41" spans="1:2">
      <c r="A41" s="2" t="s">
        <v>293</v>
      </c>
      <c r="B41" s="3">
        <v>2300017762</v>
      </c>
    </row>
    <row r="42" spans="1:2">
      <c r="A42" s="2" t="s">
        <v>294</v>
      </c>
      <c r="B42" s="3">
        <v>2300017718</v>
      </c>
    </row>
    <row r="43" spans="1:2">
      <c r="A43" s="2" t="s">
        <v>295</v>
      </c>
      <c r="B43" s="3">
        <v>2300017752</v>
      </c>
    </row>
    <row r="44" spans="1:2">
      <c r="A44" s="2" t="s">
        <v>296</v>
      </c>
      <c r="B44" s="3">
        <v>2200067719</v>
      </c>
    </row>
    <row r="45" spans="1:2">
      <c r="A45" s="2" t="s">
        <v>297</v>
      </c>
      <c r="B45" s="3">
        <v>2200017732</v>
      </c>
    </row>
    <row r="46" spans="1:2">
      <c r="A46" s="2" t="s">
        <v>298</v>
      </c>
      <c r="B46" s="3">
        <v>2200017823</v>
      </c>
    </row>
    <row r="47" spans="1:2">
      <c r="A47" s="2" t="s">
        <v>299</v>
      </c>
      <c r="B47" s="3">
        <v>2200017458</v>
      </c>
    </row>
    <row r="48" spans="1:2">
      <c r="A48" s="2" t="s">
        <v>300</v>
      </c>
      <c r="B48" s="3">
        <v>2300017466</v>
      </c>
    </row>
    <row r="49" spans="1:2">
      <c r="A49" s="2" t="s">
        <v>301</v>
      </c>
      <c r="B49" s="3">
        <v>2300017713</v>
      </c>
    </row>
    <row r="50" spans="1:2">
      <c r="A50" s="2" t="s">
        <v>302</v>
      </c>
      <c r="B50" s="3">
        <v>1900017748</v>
      </c>
    </row>
    <row r="51" spans="1:2">
      <c r="A51" s="2" t="s">
        <v>303</v>
      </c>
      <c r="B51" s="3">
        <v>2300017703</v>
      </c>
    </row>
    <row r="52" spans="1:2">
      <c r="A52" s="2" t="s">
        <v>304</v>
      </c>
      <c r="B52" s="3">
        <v>2200067702</v>
      </c>
    </row>
    <row r="53" spans="1:2">
      <c r="A53" s="2" t="s">
        <v>305</v>
      </c>
      <c r="B53" s="3">
        <v>2300017478</v>
      </c>
    </row>
    <row r="54" spans="1:2">
      <c r="A54" s="2" t="s">
        <v>306</v>
      </c>
      <c r="B54" s="3">
        <v>2300017727</v>
      </c>
    </row>
    <row r="55" spans="1:2">
      <c r="A55" s="2" t="s">
        <v>307</v>
      </c>
      <c r="B55" s="3">
        <v>2300017758</v>
      </c>
    </row>
    <row r="56" spans="1:2">
      <c r="A56" s="2" t="s">
        <v>308</v>
      </c>
      <c r="B56" s="3">
        <v>2300017719</v>
      </c>
    </row>
    <row r="57" spans="1:2">
      <c r="A57" s="2" t="s">
        <v>309</v>
      </c>
      <c r="B57" s="3">
        <v>2200017801</v>
      </c>
    </row>
    <row r="58" spans="1:2">
      <c r="A58" s="2" t="s">
        <v>310</v>
      </c>
      <c r="B58" s="3">
        <v>2300017473</v>
      </c>
    </row>
    <row r="59" spans="1:2">
      <c r="A59" s="2" t="s">
        <v>311</v>
      </c>
      <c r="B59" s="3">
        <v>2200017407</v>
      </c>
    </row>
    <row r="60" spans="1:2">
      <c r="A60" s="2" t="s">
        <v>312</v>
      </c>
      <c r="B60" s="3">
        <v>2200017471</v>
      </c>
    </row>
    <row r="61" spans="1:2">
      <c r="A61" s="2" t="s">
        <v>313</v>
      </c>
      <c r="B61" s="3">
        <v>2200017461</v>
      </c>
    </row>
    <row r="62" spans="1:2">
      <c r="A62" s="2" t="s">
        <v>314</v>
      </c>
      <c r="B62" s="3">
        <v>2300017739</v>
      </c>
    </row>
    <row r="63" spans="1:2">
      <c r="A63" s="2" t="s">
        <v>315</v>
      </c>
      <c r="B63" s="3">
        <v>2300017480</v>
      </c>
    </row>
    <row r="64" spans="1:2">
      <c r="A64" s="2" t="s">
        <v>316</v>
      </c>
      <c r="B64" s="3">
        <v>2200017800</v>
      </c>
    </row>
    <row r="65" spans="1:2">
      <c r="A65" s="2" t="s">
        <v>317</v>
      </c>
      <c r="B65" s="3">
        <v>2000017756</v>
      </c>
    </row>
    <row r="66" spans="1:2">
      <c r="A66" s="2" t="s">
        <v>318</v>
      </c>
      <c r="B66" s="3">
        <v>2300017702</v>
      </c>
    </row>
    <row r="67" spans="1:2">
      <c r="A67" s="2" t="s">
        <v>319</v>
      </c>
      <c r="B67" s="3">
        <v>2300017428</v>
      </c>
    </row>
    <row r="68" spans="1:2">
      <c r="A68" s="2" t="s">
        <v>320</v>
      </c>
      <c r="B68" s="3">
        <v>2300017805</v>
      </c>
    </row>
    <row r="69" spans="1:2">
      <c r="A69" s="2" t="s">
        <v>321</v>
      </c>
      <c r="B69" s="3">
        <v>2200017797</v>
      </c>
    </row>
    <row r="70" spans="1:2">
      <c r="A70" s="2" t="s">
        <v>322</v>
      </c>
      <c r="B70" s="3">
        <v>2200017707</v>
      </c>
    </row>
    <row r="71" spans="1:2">
      <c r="A71" s="2" t="s">
        <v>323</v>
      </c>
      <c r="B71" s="3">
        <v>2300017411</v>
      </c>
    </row>
    <row r="72" spans="1:2">
      <c r="A72" s="2" t="s">
        <v>324</v>
      </c>
      <c r="B72" s="3">
        <v>2200017729</v>
      </c>
    </row>
    <row r="73" spans="1:2">
      <c r="A73" s="2" t="s">
        <v>325</v>
      </c>
      <c r="B73" s="3">
        <v>2300017444</v>
      </c>
    </row>
    <row r="74" spans="1:2">
      <c r="A74" s="2" t="s">
        <v>326</v>
      </c>
      <c r="B74" s="3">
        <v>2300017701</v>
      </c>
    </row>
    <row r="75" spans="1:2">
      <c r="A75" s="2" t="s">
        <v>327</v>
      </c>
      <c r="B75" s="3">
        <v>2300017729</v>
      </c>
    </row>
    <row r="76" spans="1:2">
      <c r="A76" s="2" t="s">
        <v>328</v>
      </c>
      <c r="B76" s="3">
        <v>2300017732</v>
      </c>
    </row>
    <row r="77" spans="1:2">
      <c r="A77" s="2" t="s">
        <v>329</v>
      </c>
      <c r="B77" s="3">
        <v>2300017725</v>
      </c>
    </row>
    <row r="78" spans="1:2">
      <c r="A78" s="2" t="s">
        <v>330</v>
      </c>
      <c r="B78" s="3">
        <v>2300017746</v>
      </c>
    </row>
    <row r="79" spans="1:2">
      <c r="A79" s="2" t="s">
        <v>331</v>
      </c>
      <c r="B79" s="3">
        <v>2300017840</v>
      </c>
    </row>
    <row r="80" spans="1:2">
      <c r="A80" s="2" t="s">
        <v>332</v>
      </c>
      <c r="B80" s="3">
        <v>2300017426</v>
      </c>
    </row>
    <row r="81" spans="1:2">
      <c r="A81" s="2" t="s">
        <v>333</v>
      </c>
      <c r="B81" s="3">
        <v>2300017445</v>
      </c>
    </row>
    <row r="82" spans="1:2">
      <c r="A82" s="2" t="s">
        <v>334</v>
      </c>
      <c r="B82" s="3">
        <v>2300017422</v>
      </c>
    </row>
    <row r="83" spans="1:2">
      <c r="A83" s="2" t="s">
        <v>335</v>
      </c>
      <c r="B83" s="3">
        <v>2300017761</v>
      </c>
    </row>
    <row r="84" spans="1:2">
      <c r="A84" s="2" t="s">
        <v>336</v>
      </c>
      <c r="B84" s="3">
        <v>2300017429</v>
      </c>
    </row>
    <row r="85" spans="1:2">
      <c r="A85" s="2" t="s">
        <v>337</v>
      </c>
      <c r="B85" s="3">
        <v>2300067720</v>
      </c>
    </row>
    <row r="86" spans="1:2">
      <c r="A86" s="2" t="s">
        <v>338</v>
      </c>
      <c r="B86" s="3">
        <v>2300067710</v>
      </c>
    </row>
    <row r="87" spans="1:2">
      <c r="A87" s="2" t="s">
        <v>339</v>
      </c>
      <c r="B87" s="3">
        <v>2300017764</v>
      </c>
    </row>
    <row r="88" spans="1:2">
      <c r="A88" s="2" t="s">
        <v>340</v>
      </c>
      <c r="B88" s="3">
        <v>2300067707</v>
      </c>
    </row>
    <row r="89" spans="1:3">
      <c r="A89" s="2" t="s">
        <v>341</v>
      </c>
      <c r="B89" s="3">
        <v>2300017786</v>
      </c>
      <c r="C89">
        <v>2</v>
      </c>
    </row>
    <row r="90" spans="1:2">
      <c r="A90" s="2" t="s">
        <v>342</v>
      </c>
      <c r="B90" s="3">
        <v>2300067703</v>
      </c>
    </row>
    <row r="91" spans="1:2">
      <c r="A91" s="2" t="s">
        <v>343</v>
      </c>
      <c r="B91" s="3">
        <v>2300067714</v>
      </c>
    </row>
    <row r="92" spans="1:2">
      <c r="A92" s="2" t="s">
        <v>344</v>
      </c>
      <c r="B92" s="3">
        <v>2300067730</v>
      </c>
    </row>
    <row r="93" spans="1:2">
      <c r="A93" s="2" t="s">
        <v>345</v>
      </c>
      <c r="B93" s="3">
        <v>2300017453</v>
      </c>
    </row>
    <row r="94" spans="1:2">
      <c r="A94" s="2" t="s">
        <v>346</v>
      </c>
      <c r="B94" s="3">
        <v>2300067706</v>
      </c>
    </row>
    <row r="95" spans="1:2">
      <c r="A95" s="2" t="s">
        <v>347</v>
      </c>
      <c r="B95" s="3">
        <v>2300067727</v>
      </c>
    </row>
    <row r="96" spans="1:2">
      <c r="A96" s="2" t="s">
        <v>348</v>
      </c>
      <c r="B96" s="3">
        <v>2300067701</v>
      </c>
    </row>
    <row r="97" spans="1:2">
      <c r="A97" s="2" t="s">
        <v>349</v>
      </c>
      <c r="B97" s="3">
        <v>2300067719</v>
      </c>
    </row>
    <row r="98" spans="1:2">
      <c r="A98" s="2" t="s">
        <v>350</v>
      </c>
      <c r="B98" s="3">
        <v>2300067708</v>
      </c>
    </row>
    <row r="99" spans="1:2">
      <c r="A99" s="2" t="s">
        <v>351</v>
      </c>
      <c r="B99" s="3">
        <v>2300067729</v>
      </c>
    </row>
    <row r="100" spans="1:2">
      <c r="A100" s="2" t="s">
        <v>352</v>
      </c>
      <c r="B100" s="3">
        <v>2300067705</v>
      </c>
    </row>
    <row r="101" spans="1:2">
      <c r="A101" s="2" t="s">
        <v>353</v>
      </c>
      <c r="B101" s="3">
        <v>2300067722</v>
      </c>
    </row>
    <row r="102" spans="1:3">
      <c r="A102" s="2" t="s">
        <v>354</v>
      </c>
      <c r="B102" s="3">
        <v>2300067716</v>
      </c>
      <c r="C102">
        <v>2</v>
      </c>
    </row>
    <row r="103" spans="1:2">
      <c r="A103" s="2" t="s">
        <v>355</v>
      </c>
      <c r="B103" s="3">
        <v>2300067721</v>
      </c>
    </row>
    <row r="104" spans="1:2">
      <c r="A104" s="2" t="s">
        <v>356</v>
      </c>
      <c r="B104" s="3">
        <v>2300067724</v>
      </c>
    </row>
    <row r="105" spans="1:2">
      <c r="A105" s="2" t="s">
        <v>357</v>
      </c>
      <c r="B105" s="3">
        <v>2300067715</v>
      </c>
    </row>
    <row r="106" spans="1:2">
      <c r="A106" s="2" t="s">
        <v>358</v>
      </c>
      <c r="B106" s="3">
        <v>2300067723</v>
      </c>
    </row>
    <row r="107" spans="1:3">
      <c r="A107" s="2" t="s">
        <v>359</v>
      </c>
      <c r="B107" s="3">
        <v>2300067713</v>
      </c>
      <c r="C107">
        <v>2</v>
      </c>
    </row>
    <row r="108" spans="1:2">
      <c r="A108" s="2" t="s">
        <v>360</v>
      </c>
      <c r="B108" s="3">
        <v>2300067717</v>
      </c>
    </row>
    <row r="109" spans="1:2">
      <c r="A109" s="2" t="s">
        <v>361</v>
      </c>
      <c r="B109" s="3">
        <v>2300067712</v>
      </c>
    </row>
    <row r="110" spans="1:3">
      <c r="A110" s="2" t="s">
        <v>362</v>
      </c>
      <c r="B110" s="3">
        <v>2300067702</v>
      </c>
      <c r="C110">
        <v>2</v>
      </c>
    </row>
    <row r="111" spans="1:2">
      <c r="A111" s="2" t="s">
        <v>363</v>
      </c>
      <c r="B111" s="3">
        <v>2300067709</v>
      </c>
    </row>
    <row r="112" spans="1:3">
      <c r="A112" s="2" t="s">
        <v>364</v>
      </c>
      <c r="B112" s="3">
        <v>2300067726</v>
      </c>
      <c r="C112">
        <v>2</v>
      </c>
    </row>
    <row r="113" spans="1:2">
      <c r="A113" s="2" t="s">
        <v>365</v>
      </c>
      <c r="B113" s="3">
        <v>2300067704</v>
      </c>
    </row>
    <row r="114" spans="1:2">
      <c r="A114" s="2" t="s">
        <v>366</v>
      </c>
      <c r="B114" s="3">
        <v>2300067718</v>
      </c>
    </row>
    <row r="115" spans="1:2">
      <c r="A115" s="2" t="s">
        <v>367</v>
      </c>
      <c r="B115" s="3">
        <v>2300067725</v>
      </c>
    </row>
    <row r="116" spans="1:2">
      <c r="A116" s="2" t="s">
        <v>368</v>
      </c>
      <c r="B116" s="3">
        <v>2300017412</v>
      </c>
    </row>
    <row r="117" spans="1:2">
      <c r="A117" s="2" t="s">
        <v>369</v>
      </c>
      <c r="B117" s="3">
        <v>2300067728</v>
      </c>
    </row>
    <row r="118" spans="1:2">
      <c r="A118" s="2" t="s">
        <v>370</v>
      </c>
      <c r="B118" s="3">
        <v>2300067711</v>
      </c>
    </row>
    <row r="119" spans="1:2">
      <c r="A119" s="2" t="s">
        <v>371</v>
      </c>
      <c r="B119" s="3">
        <v>2300017843</v>
      </c>
    </row>
    <row r="120" spans="1:2">
      <c r="A120" s="2" t="s">
        <v>372</v>
      </c>
      <c r="B120" s="3">
        <v>2300017744</v>
      </c>
    </row>
    <row r="121" spans="1:3">
      <c r="A121" s="2" t="s">
        <v>373</v>
      </c>
      <c r="B121" s="3">
        <v>2300017405</v>
      </c>
      <c r="C121">
        <v>2</v>
      </c>
    </row>
    <row r="122" spans="1:2">
      <c r="A122" s="2" t="s">
        <v>374</v>
      </c>
      <c r="B122" s="3">
        <v>2300017751</v>
      </c>
    </row>
    <row r="123" spans="1:2">
      <c r="A123" s="2" t="s">
        <v>375</v>
      </c>
      <c r="B123" s="3">
        <v>2300017410</v>
      </c>
    </row>
    <row r="124" spans="1:3">
      <c r="A124" s="2" t="s">
        <v>376</v>
      </c>
      <c r="B124" s="3">
        <v>2200017760</v>
      </c>
      <c r="C124">
        <v>2</v>
      </c>
    </row>
    <row r="125" spans="1:2">
      <c r="A125" s="2" t="s">
        <v>377</v>
      </c>
      <c r="B125" s="3">
        <v>2300017811</v>
      </c>
    </row>
    <row r="126" spans="1:2">
      <c r="A126" s="2" t="s">
        <v>378</v>
      </c>
      <c r="B126" s="3">
        <v>2300017448</v>
      </c>
    </row>
    <row r="127" spans="1:2">
      <c r="A127" s="2" t="s">
        <v>379</v>
      </c>
      <c r="B127" s="3">
        <v>2300017794</v>
      </c>
    </row>
    <row r="128" spans="1:2">
      <c r="A128" s="2" t="s">
        <v>380</v>
      </c>
      <c r="B128" s="3">
        <v>2100017703</v>
      </c>
    </row>
    <row r="129" spans="1:2">
      <c r="A129" s="2" t="s">
        <v>381</v>
      </c>
      <c r="B129" s="3">
        <v>2300017471</v>
      </c>
    </row>
    <row r="130" spans="1:3">
      <c r="A130" s="2" t="s">
        <v>382</v>
      </c>
      <c r="B130" s="3">
        <v>2300017467</v>
      </c>
      <c r="C130">
        <v>2</v>
      </c>
    </row>
    <row r="131" spans="1:2">
      <c r="A131" s="2" t="s">
        <v>383</v>
      </c>
      <c r="B131" s="3">
        <v>2300017780</v>
      </c>
    </row>
    <row r="132" spans="1:2">
      <c r="A132" s="2" t="s">
        <v>384</v>
      </c>
      <c r="B132" s="3">
        <v>2300017461</v>
      </c>
    </row>
    <row r="133" spans="1:2">
      <c r="A133" s="2" t="s">
        <v>385</v>
      </c>
      <c r="B133" s="3">
        <v>2300017712</v>
      </c>
    </row>
    <row r="134" spans="1:2">
      <c r="A134" s="2" t="s">
        <v>386</v>
      </c>
      <c r="B134" s="3">
        <v>2300017789</v>
      </c>
    </row>
    <row r="135" spans="1:2">
      <c r="A135" s="2" t="s">
        <v>387</v>
      </c>
      <c r="B135" s="3">
        <v>2200017714</v>
      </c>
    </row>
    <row r="136" spans="1:2">
      <c r="A136" s="2" t="s">
        <v>388</v>
      </c>
      <c r="B136" s="3">
        <v>2300017810</v>
      </c>
    </row>
    <row r="137" spans="1:2">
      <c r="A137" s="2" t="s">
        <v>389</v>
      </c>
      <c r="B137" s="3">
        <v>2300017806</v>
      </c>
    </row>
    <row r="138" spans="1:2">
      <c r="A138" s="2" t="s">
        <v>390</v>
      </c>
      <c r="B138" s="3">
        <v>2300017750</v>
      </c>
    </row>
    <row r="139" spans="1:2">
      <c r="A139" s="2" t="s">
        <v>391</v>
      </c>
      <c r="B139" s="3">
        <v>2300017777</v>
      </c>
    </row>
    <row r="140" spans="1:2">
      <c r="A140" s="2" t="s">
        <v>392</v>
      </c>
      <c r="B140" s="3">
        <v>2300017798</v>
      </c>
    </row>
    <row r="141" spans="1:2">
      <c r="A141" s="2" t="s">
        <v>393</v>
      </c>
      <c r="B141" s="3">
        <v>2300017733</v>
      </c>
    </row>
    <row r="142" spans="1:2">
      <c r="A142" s="2" t="s">
        <v>394</v>
      </c>
      <c r="B142" s="3">
        <v>2300017757</v>
      </c>
    </row>
    <row r="143" spans="1:2">
      <c r="A143" s="2" t="s">
        <v>395</v>
      </c>
      <c r="B143" s="3">
        <v>2300017804</v>
      </c>
    </row>
    <row r="144" spans="1:2">
      <c r="A144" s="2" t="s">
        <v>396</v>
      </c>
      <c r="B144" s="3">
        <v>2300017446</v>
      </c>
    </row>
    <row r="145" spans="1:2">
      <c r="A145" s="2" t="s">
        <v>397</v>
      </c>
      <c r="B145" s="3">
        <v>2300017826</v>
      </c>
    </row>
    <row r="146" spans="1:2">
      <c r="A146" s="2" t="s">
        <v>398</v>
      </c>
      <c r="B146" s="3">
        <v>2300017742</v>
      </c>
    </row>
    <row r="147" spans="1:2">
      <c r="A147" s="2" t="s">
        <v>399</v>
      </c>
      <c r="B147" s="3">
        <v>2300017472</v>
      </c>
    </row>
    <row r="148" spans="1:2">
      <c r="A148" s="2" t="s">
        <v>400</v>
      </c>
      <c r="B148" s="3">
        <v>2300017795</v>
      </c>
    </row>
    <row r="149" spans="1:2">
      <c r="A149" s="2" t="s">
        <v>401</v>
      </c>
      <c r="B149" s="3">
        <v>2300017802</v>
      </c>
    </row>
    <row r="150" spans="1:2">
      <c r="A150" s="2" t="s">
        <v>402</v>
      </c>
      <c r="B150" s="3">
        <v>2300017791</v>
      </c>
    </row>
    <row r="151" spans="1:2">
      <c r="A151" s="2" t="s">
        <v>403</v>
      </c>
      <c r="B151" s="3">
        <v>2300017477</v>
      </c>
    </row>
    <row r="152" spans="1:2">
      <c r="A152" s="2" t="s">
        <v>404</v>
      </c>
      <c r="B152" s="3">
        <v>2300017815</v>
      </c>
    </row>
    <row r="153" spans="1:2">
      <c r="A153" s="2" t="s">
        <v>405</v>
      </c>
      <c r="B153" s="3">
        <v>2300017787</v>
      </c>
    </row>
    <row r="154" spans="1:2">
      <c r="A154" s="2" t="s">
        <v>406</v>
      </c>
      <c r="B154" s="3">
        <v>2300017827</v>
      </c>
    </row>
    <row r="155" spans="1:2">
      <c r="A155" s="2" t="s">
        <v>407</v>
      </c>
      <c r="B155" s="3">
        <v>2200017467</v>
      </c>
    </row>
    <row r="156" spans="1:2">
      <c r="A156" s="2" t="s">
        <v>408</v>
      </c>
      <c r="B156" s="3">
        <v>2300017469</v>
      </c>
    </row>
    <row r="157" spans="1:2">
      <c r="A157" s="2" t="s">
        <v>409</v>
      </c>
      <c r="B157" s="3">
        <v>2300017844</v>
      </c>
    </row>
    <row r="158" spans="1:2">
      <c r="A158" s="2" t="s">
        <v>410</v>
      </c>
      <c r="B158" s="3">
        <v>2200017730</v>
      </c>
    </row>
    <row r="159" spans="1:2">
      <c r="A159" s="2" t="s">
        <v>411</v>
      </c>
      <c r="B159" s="3">
        <v>2300017818</v>
      </c>
    </row>
    <row r="160" spans="1:2">
      <c r="A160" s="2" t="s">
        <v>412</v>
      </c>
      <c r="B160" s="3">
        <v>2300017854</v>
      </c>
    </row>
    <row r="161" spans="1:2">
      <c r="A161" s="2" t="s">
        <v>413</v>
      </c>
      <c r="B161" s="3">
        <v>2300017790</v>
      </c>
    </row>
    <row r="162" spans="1:2">
      <c r="A162" s="2" t="s">
        <v>414</v>
      </c>
      <c r="B162" s="3">
        <v>2300017468</v>
      </c>
    </row>
    <row r="163" spans="1:2">
      <c r="A163" s="2" t="s">
        <v>415</v>
      </c>
      <c r="B163" s="3">
        <v>2300017800</v>
      </c>
    </row>
    <row r="164" spans="1:2">
      <c r="A164" s="2" t="s">
        <v>416</v>
      </c>
      <c r="B164" s="3">
        <v>2200017814</v>
      </c>
    </row>
    <row r="165" spans="1:2">
      <c r="A165" s="2" t="s">
        <v>417</v>
      </c>
      <c r="B165" s="3">
        <v>2200067730</v>
      </c>
    </row>
    <row r="166" spans="1:2">
      <c r="A166" s="2" t="s">
        <v>418</v>
      </c>
      <c r="B166" s="3">
        <v>2200067723</v>
      </c>
    </row>
    <row r="167" spans="1:2">
      <c r="A167" s="2" t="s">
        <v>419</v>
      </c>
      <c r="B167" s="3">
        <v>2200067728</v>
      </c>
    </row>
    <row r="168" spans="1:2">
      <c r="A168" s="2" t="s">
        <v>420</v>
      </c>
      <c r="B168" s="3">
        <v>2200067726</v>
      </c>
    </row>
    <row r="169" spans="1:2">
      <c r="A169" s="2" t="s">
        <v>421</v>
      </c>
      <c r="B169" s="3">
        <v>2200067731</v>
      </c>
    </row>
    <row r="170" spans="1:2">
      <c r="A170" s="2" t="s">
        <v>422</v>
      </c>
      <c r="B170" s="3">
        <v>2200067732</v>
      </c>
    </row>
    <row r="171" spans="1:2">
      <c r="A171" s="2" t="s">
        <v>423</v>
      </c>
      <c r="B171" s="3">
        <v>2200067727</v>
      </c>
    </row>
    <row r="172" spans="1:2">
      <c r="A172" s="2" t="s">
        <v>424</v>
      </c>
      <c r="B172" s="3">
        <v>2200067729</v>
      </c>
    </row>
    <row r="173" spans="1:2">
      <c r="A173" s="2" t="s">
        <v>425</v>
      </c>
      <c r="B173" s="3">
        <v>2200017850</v>
      </c>
    </row>
    <row r="174" spans="1:2">
      <c r="A174" s="2" t="s">
        <v>426</v>
      </c>
      <c r="B174" s="3">
        <v>2200067724</v>
      </c>
    </row>
    <row r="175" spans="1:2">
      <c r="A175" s="2" t="s">
        <v>427</v>
      </c>
      <c r="B175" s="3">
        <v>2200067733</v>
      </c>
    </row>
    <row r="176" spans="1:2">
      <c r="A176" s="2" t="s">
        <v>428</v>
      </c>
      <c r="B176" s="3">
        <v>2200067722</v>
      </c>
    </row>
    <row r="177" spans="1:2">
      <c r="A177" s="2" t="s">
        <v>429</v>
      </c>
      <c r="B177" s="3">
        <v>2300017736</v>
      </c>
    </row>
    <row r="178" spans="1:2">
      <c r="A178" s="2" t="s">
        <v>430</v>
      </c>
      <c r="B178" s="3">
        <v>2300017783</v>
      </c>
    </row>
    <row r="179" spans="1:2">
      <c r="A179" s="2" t="s">
        <v>431</v>
      </c>
      <c r="B179" s="3">
        <v>2300017738</v>
      </c>
    </row>
    <row r="180" spans="1:2">
      <c r="A180" s="2" t="s">
        <v>432</v>
      </c>
      <c r="B180" s="3">
        <v>2300017784</v>
      </c>
    </row>
    <row r="181" spans="1:2">
      <c r="A181" s="2" t="s">
        <v>433</v>
      </c>
      <c r="B181" s="3">
        <v>2300017705</v>
      </c>
    </row>
    <row r="182" spans="1:2">
      <c r="A182" s="2" t="s">
        <v>434</v>
      </c>
      <c r="B182" s="3">
        <v>2300017846</v>
      </c>
    </row>
    <row r="183" spans="1:2">
      <c r="A183" s="2" t="s">
        <v>435</v>
      </c>
      <c r="B183" s="3">
        <v>2300017415</v>
      </c>
    </row>
    <row r="184" spans="1:2">
      <c r="A184" s="2" t="s">
        <v>436</v>
      </c>
      <c r="B184" s="3">
        <v>2300017785</v>
      </c>
    </row>
    <row r="185" spans="1:2">
      <c r="A185" s="2" t="s">
        <v>437</v>
      </c>
      <c r="B185" s="3">
        <v>2300017831</v>
      </c>
    </row>
    <row r="186" spans="1:2">
      <c r="A186" s="2" t="s">
        <v>438</v>
      </c>
      <c r="B186" s="3">
        <v>2200067725</v>
      </c>
    </row>
    <row r="187" spans="1:2">
      <c r="A187" s="2" t="s">
        <v>439</v>
      </c>
      <c r="B187" s="3">
        <v>2300017839</v>
      </c>
    </row>
    <row r="188" spans="1:2">
      <c r="A188" s="2" t="s">
        <v>440</v>
      </c>
      <c r="B188" s="3">
        <v>2200017771</v>
      </c>
    </row>
    <row r="189" spans="1:2">
      <c r="A189" s="2" t="s">
        <v>441</v>
      </c>
      <c r="B189" s="3">
        <v>2300067732</v>
      </c>
    </row>
    <row r="190" spans="1:2">
      <c r="A190" s="2" t="s">
        <v>442</v>
      </c>
      <c r="B190" s="3">
        <v>2300017462</v>
      </c>
    </row>
    <row r="191" spans="1:2">
      <c r="A191" s="2" t="s">
        <v>443</v>
      </c>
      <c r="B191" s="3">
        <v>2200017486</v>
      </c>
    </row>
    <row r="192" spans="1:2">
      <c r="A192" s="2" t="s">
        <v>444</v>
      </c>
      <c r="B192" s="3">
        <v>2300017731</v>
      </c>
    </row>
    <row r="193" spans="1:2">
      <c r="A193" s="2" t="s">
        <v>445</v>
      </c>
      <c r="B193" s="3">
        <v>2300017409</v>
      </c>
    </row>
    <row r="194" spans="1:2">
      <c r="A194" s="2" t="s">
        <v>446</v>
      </c>
      <c r="B194" s="3">
        <v>2300017767</v>
      </c>
    </row>
    <row r="195" spans="1:2">
      <c r="A195" s="2" t="s">
        <v>447</v>
      </c>
      <c r="B195" s="3">
        <v>2300017463</v>
      </c>
    </row>
    <row r="196" spans="1:2">
      <c r="A196" s="2" t="s">
        <v>448</v>
      </c>
      <c r="B196" s="3">
        <v>2300067740</v>
      </c>
    </row>
    <row r="197" spans="1:2">
      <c r="A197" s="2" t="s">
        <v>449</v>
      </c>
      <c r="B197" s="3">
        <v>2300017779</v>
      </c>
    </row>
    <row r="198" spans="1:2">
      <c r="A198" s="2" t="s">
        <v>450</v>
      </c>
      <c r="B198" s="3">
        <v>2300017452</v>
      </c>
    </row>
    <row r="199" spans="1:2">
      <c r="A199" s="2" t="s">
        <v>451</v>
      </c>
      <c r="B199" s="3">
        <v>2300067736</v>
      </c>
    </row>
    <row r="200" spans="1:2">
      <c r="A200" s="2" t="s">
        <v>452</v>
      </c>
      <c r="B200" s="3">
        <v>2300067741</v>
      </c>
    </row>
    <row r="201" spans="1:2">
      <c r="A201" s="2" t="s">
        <v>453</v>
      </c>
      <c r="B201" s="3">
        <v>2300067731</v>
      </c>
    </row>
    <row r="202" spans="1:2">
      <c r="A202" s="2" t="s">
        <v>454</v>
      </c>
      <c r="B202" s="3">
        <v>2300067739</v>
      </c>
    </row>
    <row r="203" spans="1:2">
      <c r="A203" s="2" t="s">
        <v>455</v>
      </c>
      <c r="B203" s="3">
        <v>2300067733</v>
      </c>
    </row>
    <row r="204" spans="1:2">
      <c r="A204" s="2" t="s">
        <v>456</v>
      </c>
      <c r="B204" s="3">
        <v>2300067734</v>
      </c>
    </row>
    <row r="205" spans="1:2">
      <c r="A205" s="2" t="s">
        <v>457</v>
      </c>
      <c r="B205" s="3">
        <v>2300067735</v>
      </c>
    </row>
    <row r="206" spans="1:2">
      <c r="A206" s="2" t="s">
        <v>458</v>
      </c>
      <c r="B206" s="3">
        <v>2300067737</v>
      </c>
    </row>
    <row r="207" spans="1:2">
      <c r="A207" s="2" t="s">
        <v>459</v>
      </c>
      <c r="B207" s="3">
        <v>2300067742</v>
      </c>
    </row>
    <row r="208" spans="1:2">
      <c r="A208" s="2" t="s">
        <v>460</v>
      </c>
      <c r="B208" s="3">
        <v>2300017711</v>
      </c>
    </row>
    <row r="209" spans="1:2">
      <c r="A209" s="2" t="s">
        <v>461</v>
      </c>
      <c r="B209" s="3">
        <v>2300017834</v>
      </c>
    </row>
    <row r="210" spans="1:2">
      <c r="A210" s="2" t="s">
        <v>462</v>
      </c>
      <c r="B210" s="3">
        <v>2300017735</v>
      </c>
    </row>
    <row r="211" spans="1:2">
      <c r="A211" s="2" t="s">
        <v>463</v>
      </c>
      <c r="B211" s="3">
        <v>2300017475</v>
      </c>
    </row>
    <row r="212" spans="1:2">
      <c r="A212" s="2" t="s">
        <v>464</v>
      </c>
      <c r="B212" s="3">
        <v>2300017816</v>
      </c>
    </row>
    <row r="213" spans="1:2">
      <c r="A213" s="2" t="s">
        <v>465</v>
      </c>
      <c r="B213" s="3">
        <v>2300017754</v>
      </c>
    </row>
    <row r="214" spans="1:2">
      <c r="A214" s="2" t="s">
        <v>466</v>
      </c>
      <c r="B214" s="3">
        <v>2300017850</v>
      </c>
    </row>
    <row r="215" spans="1:2">
      <c r="A215" s="2" t="s">
        <v>467</v>
      </c>
      <c r="B215" s="3">
        <v>2300017788</v>
      </c>
    </row>
    <row r="216" spans="1:2">
      <c r="A216" s="2" t="s">
        <v>468</v>
      </c>
      <c r="B216" s="3">
        <v>2300017451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6"/>
  <sheetViews>
    <sheetView topLeftCell="A208" workbookViewId="0">
      <selection activeCell="E7" sqref="E7"/>
    </sheetView>
  </sheetViews>
  <sheetFormatPr defaultColWidth="8.72727272727273" defaultRowHeight="13" outlineLevelCol="2"/>
  <sheetData>
    <row r="1" spans="1:3">
      <c r="A1" s="1" t="s">
        <v>251</v>
      </c>
      <c r="B1" s="1" t="s">
        <v>252</v>
      </c>
      <c r="C1" t="s">
        <v>248</v>
      </c>
    </row>
    <row r="2" spans="1:2">
      <c r="A2" s="2" t="s">
        <v>254</v>
      </c>
      <c r="B2" s="3">
        <v>2200017462</v>
      </c>
    </row>
    <row r="3" spans="1:3">
      <c r="A3" s="2" t="s">
        <v>255</v>
      </c>
      <c r="B3" s="3">
        <v>2300017419</v>
      </c>
      <c r="C3">
        <v>1</v>
      </c>
    </row>
    <row r="4" spans="1:2">
      <c r="A4" s="2" t="s">
        <v>256</v>
      </c>
      <c r="B4" s="3">
        <v>2300017793</v>
      </c>
    </row>
    <row r="5" spans="1:2">
      <c r="A5" s="2" t="s">
        <v>257</v>
      </c>
      <c r="B5" s="3">
        <v>2300017803</v>
      </c>
    </row>
    <row r="6" spans="1:2">
      <c r="A6" s="2" t="s">
        <v>258</v>
      </c>
      <c r="B6" s="3">
        <v>2300017721</v>
      </c>
    </row>
    <row r="7" spans="1:3">
      <c r="A7" s="2" t="s">
        <v>259</v>
      </c>
      <c r="B7" s="3">
        <v>2300017821</v>
      </c>
      <c r="C7">
        <v>1</v>
      </c>
    </row>
    <row r="8" spans="1:2">
      <c r="A8" s="2" t="s">
        <v>260</v>
      </c>
      <c r="B8" s="3">
        <v>2200017835</v>
      </c>
    </row>
    <row r="9" spans="1:2">
      <c r="A9" s="2" t="s">
        <v>261</v>
      </c>
      <c r="B9" s="3">
        <v>2300017813</v>
      </c>
    </row>
    <row r="10" spans="1:2">
      <c r="A10" s="2" t="s">
        <v>262</v>
      </c>
      <c r="B10" s="3">
        <v>2300017766</v>
      </c>
    </row>
    <row r="11" spans="1:3">
      <c r="A11" s="2" t="s">
        <v>263</v>
      </c>
      <c r="B11" s="3">
        <v>2200017454</v>
      </c>
      <c r="C11">
        <v>1</v>
      </c>
    </row>
    <row r="12" spans="1:2">
      <c r="A12" s="2" t="s">
        <v>264</v>
      </c>
      <c r="B12" s="3">
        <v>2300017723</v>
      </c>
    </row>
    <row r="13" spans="1:2">
      <c r="A13" s="2" t="s">
        <v>265</v>
      </c>
      <c r="B13" s="3">
        <v>2300017730</v>
      </c>
    </row>
    <row r="14" spans="1:2">
      <c r="A14" s="2" t="s">
        <v>266</v>
      </c>
      <c r="B14" s="3">
        <v>2300017709</v>
      </c>
    </row>
    <row r="15" spans="1:2">
      <c r="A15" s="2" t="s">
        <v>267</v>
      </c>
      <c r="B15" s="3">
        <v>2300017414</v>
      </c>
    </row>
    <row r="16" spans="1:2">
      <c r="A16" s="2" t="s">
        <v>268</v>
      </c>
      <c r="B16" s="3">
        <v>2300017401</v>
      </c>
    </row>
    <row r="17" spans="1:2">
      <c r="A17" s="2" t="s">
        <v>269</v>
      </c>
      <c r="B17" s="3">
        <v>2200017827</v>
      </c>
    </row>
    <row r="18" spans="1:2">
      <c r="A18" s="2" t="s">
        <v>270</v>
      </c>
      <c r="B18" s="3">
        <v>2300017817</v>
      </c>
    </row>
    <row r="19" spans="1:2">
      <c r="A19" s="2" t="s">
        <v>271</v>
      </c>
      <c r="B19" s="3">
        <v>2200017840</v>
      </c>
    </row>
    <row r="20" spans="1:2">
      <c r="A20" s="2" t="s">
        <v>272</v>
      </c>
      <c r="B20" s="3">
        <v>2300017417</v>
      </c>
    </row>
    <row r="21" spans="1:2">
      <c r="A21" s="2" t="s">
        <v>273</v>
      </c>
      <c r="B21" s="3">
        <v>2200016813</v>
      </c>
    </row>
    <row r="22" spans="1:2">
      <c r="A22" s="2" t="s">
        <v>274</v>
      </c>
      <c r="B22" s="3">
        <v>2300017768</v>
      </c>
    </row>
    <row r="23" spans="1:2">
      <c r="A23" s="2" t="s">
        <v>275</v>
      </c>
      <c r="B23" s="3">
        <v>2200017410</v>
      </c>
    </row>
    <row r="24" spans="1:2">
      <c r="A24" s="2" t="s">
        <v>276</v>
      </c>
      <c r="B24" s="3">
        <v>2300017830</v>
      </c>
    </row>
    <row r="25" spans="1:2">
      <c r="A25" s="2" t="s">
        <v>277</v>
      </c>
      <c r="B25" s="3">
        <v>2200017704</v>
      </c>
    </row>
    <row r="26" spans="1:3">
      <c r="A26" s="2" t="s">
        <v>278</v>
      </c>
      <c r="B26" s="3">
        <v>2300017748</v>
      </c>
      <c r="C26">
        <v>1</v>
      </c>
    </row>
    <row r="27" spans="1:2">
      <c r="A27" s="2" t="s">
        <v>279</v>
      </c>
      <c r="B27" s="3">
        <v>2300017774</v>
      </c>
    </row>
    <row r="28" spans="1:2">
      <c r="A28" s="2" t="s">
        <v>280</v>
      </c>
      <c r="B28" s="3">
        <v>2300017402</v>
      </c>
    </row>
    <row r="29" spans="1:2">
      <c r="A29" s="2" t="s">
        <v>281</v>
      </c>
      <c r="B29" s="3">
        <v>2300017706</v>
      </c>
    </row>
    <row r="30" spans="1:2">
      <c r="A30" s="2" t="s">
        <v>282</v>
      </c>
      <c r="B30" s="3">
        <v>2300017832</v>
      </c>
    </row>
    <row r="31" spans="1:2">
      <c r="A31" s="2" t="s">
        <v>283</v>
      </c>
      <c r="B31" s="3">
        <v>2300017734</v>
      </c>
    </row>
    <row r="32" spans="1:2">
      <c r="A32" s="2" t="s">
        <v>284</v>
      </c>
      <c r="B32" s="3">
        <v>2300017717</v>
      </c>
    </row>
    <row r="33" spans="1:2">
      <c r="A33" s="2" t="s">
        <v>285</v>
      </c>
      <c r="B33" s="3">
        <v>2300017741</v>
      </c>
    </row>
    <row r="34" spans="1:2">
      <c r="A34" s="2" t="s">
        <v>286</v>
      </c>
      <c r="B34" s="3">
        <v>2300017781</v>
      </c>
    </row>
    <row r="35" spans="1:2">
      <c r="A35" s="2" t="s">
        <v>287</v>
      </c>
      <c r="B35" s="3">
        <v>2300017425</v>
      </c>
    </row>
    <row r="36" spans="1:2">
      <c r="A36" s="2" t="s">
        <v>288</v>
      </c>
      <c r="B36" s="3">
        <v>2300017796</v>
      </c>
    </row>
    <row r="37" spans="1:2">
      <c r="A37" s="2" t="s">
        <v>289</v>
      </c>
      <c r="B37" s="3">
        <v>2300017835</v>
      </c>
    </row>
    <row r="38" spans="1:2">
      <c r="A38" s="2" t="s">
        <v>290</v>
      </c>
      <c r="B38" s="3">
        <v>2300017749</v>
      </c>
    </row>
    <row r="39" spans="1:2">
      <c r="A39" s="2" t="s">
        <v>291</v>
      </c>
      <c r="B39" s="3">
        <v>2300017456</v>
      </c>
    </row>
    <row r="40" spans="1:2">
      <c r="A40" s="2" t="s">
        <v>292</v>
      </c>
      <c r="B40" s="3">
        <v>2200017473</v>
      </c>
    </row>
    <row r="41" spans="1:2">
      <c r="A41" s="2" t="s">
        <v>293</v>
      </c>
      <c r="B41" s="3">
        <v>2300017762</v>
      </c>
    </row>
    <row r="42" spans="1:2">
      <c r="A42" s="2" t="s">
        <v>294</v>
      </c>
      <c r="B42" s="3">
        <v>2300017718</v>
      </c>
    </row>
    <row r="43" spans="1:2">
      <c r="A43" s="2" t="s">
        <v>295</v>
      </c>
      <c r="B43" s="3">
        <v>2300017752</v>
      </c>
    </row>
    <row r="44" spans="1:2">
      <c r="A44" s="2" t="s">
        <v>296</v>
      </c>
      <c r="B44" s="3">
        <v>2200067719</v>
      </c>
    </row>
    <row r="45" spans="1:2">
      <c r="A45" s="2" t="s">
        <v>297</v>
      </c>
      <c r="B45" s="3">
        <v>2200017732</v>
      </c>
    </row>
    <row r="46" spans="1:2">
      <c r="A46" s="2" t="s">
        <v>298</v>
      </c>
      <c r="B46" s="3">
        <v>2200017823</v>
      </c>
    </row>
    <row r="47" spans="1:2">
      <c r="A47" s="2" t="s">
        <v>299</v>
      </c>
      <c r="B47" s="3">
        <v>2200017458</v>
      </c>
    </row>
    <row r="48" spans="1:2">
      <c r="A48" s="2" t="s">
        <v>300</v>
      </c>
      <c r="B48" s="3">
        <v>2300017466</v>
      </c>
    </row>
    <row r="49" spans="1:2">
      <c r="A49" s="2" t="s">
        <v>301</v>
      </c>
      <c r="B49" s="3">
        <v>2300017713</v>
      </c>
    </row>
    <row r="50" spans="1:2">
      <c r="A50" s="2" t="s">
        <v>302</v>
      </c>
      <c r="B50" s="3">
        <v>1900017748</v>
      </c>
    </row>
    <row r="51" spans="1:2">
      <c r="A51" s="2" t="s">
        <v>303</v>
      </c>
      <c r="B51" s="3">
        <v>2300017703</v>
      </c>
    </row>
    <row r="52" spans="1:2">
      <c r="A52" s="2" t="s">
        <v>304</v>
      </c>
      <c r="B52" s="3">
        <v>2200067702</v>
      </c>
    </row>
    <row r="53" spans="1:2">
      <c r="A53" s="2" t="s">
        <v>305</v>
      </c>
      <c r="B53" s="3">
        <v>2300017478</v>
      </c>
    </row>
    <row r="54" spans="1:2">
      <c r="A54" s="2" t="s">
        <v>306</v>
      </c>
      <c r="B54" s="3">
        <v>2300017727</v>
      </c>
    </row>
    <row r="55" spans="1:2">
      <c r="A55" s="2" t="s">
        <v>307</v>
      </c>
      <c r="B55" s="3">
        <v>2300017758</v>
      </c>
    </row>
    <row r="56" spans="1:3">
      <c r="A56" s="2" t="s">
        <v>308</v>
      </c>
      <c r="B56" s="3">
        <v>2300017719</v>
      </c>
      <c r="C56">
        <v>1</v>
      </c>
    </row>
    <row r="57" spans="1:2">
      <c r="A57" s="2" t="s">
        <v>309</v>
      </c>
      <c r="B57" s="3">
        <v>2200017801</v>
      </c>
    </row>
    <row r="58" spans="1:2">
      <c r="A58" s="2" t="s">
        <v>310</v>
      </c>
      <c r="B58" s="3">
        <v>2300017473</v>
      </c>
    </row>
    <row r="59" spans="1:2">
      <c r="A59" s="2" t="s">
        <v>311</v>
      </c>
      <c r="B59" s="3">
        <v>2200017407</v>
      </c>
    </row>
    <row r="60" spans="1:2">
      <c r="A60" s="2" t="s">
        <v>312</v>
      </c>
      <c r="B60" s="3">
        <v>2200017471</v>
      </c>
    </row>
    <row r="61" spans="1:2">
      <c r="A61" s="2" t="s">
        <v>313</v>
      </c>
      <c r="B61" s="3">
        <v>2200017461</v>
      </c>
    </row>
    <row r="62" spans="1:2">
      <c r="A62" s="2" t="s">
        <v>314</v>
      </c>
      <c r="B62" s="3">
        <v>2300017739</v>
      </c>
    </row>
    <row r="63" spans="1:2">
      <c r="A63" s="2" t="s">
        <v>315</v>
      </c>
      <c r="B63" s="3">
        <v>2300017480</v>
      </c>
    </row>
    <row r="64" spans="1:2">
      <c r="A64" s="2" t="s">
        <v>316</v>
      </c>
      <c r="B64" s="3">
        <v>2200017800</v>
      </c>
    </row>
    <row r="65" spans="1:2">
      <c r="A65" s="2" t="s">
        <v>317</v>
      </c>
      <c r="B65" s="3">
        <v>2000017756</v>
      </c>
    </row>
    <row r="66" spans="1:2">
      <c r="A66" s="2" t="s">
        <v>318</v>
      </c>
      <c r="B66" s="3">
        <v>2300017702</v>
      </c>
    </row>
    <row r="67" spans="1:2">
      <c r="A67" s="2" t="s">
        <v>319</v>
      </c>
      <c r="B67" s="3">
        <v>2300017428</v>
      </c>
    </row>
    <row r="68" spans="1:2">
      <c r="A68" s="2" t="s">
        <v>320</v>
      </c>
      <c r="B68" s="3">
        <v>2300017805</v>
      </c>
    </row>
    <row r="69" spans="1:2">
      <c r="A69" s="2" t="s">
        <v>321</v>
      </c>
      <c r="B69" s="3">
        <v>2200017797</v>
      </c>
    </row>
    <row r="70" spans="1:2">
      <c r="A70" s="2" t="s">
        <v>322</v>
      </c>
      <c r="B70" s="3">
        <v>2200017707</v>
      </c>
    </row>
    <row r="71" spans="1:2">
      <c r="A71" s="2" t="s">
        <v>323</v>
      </c>
      <c r="B71" s="3">
        <v>2300017411</v>
      </c>
    </row>
    <row r="72" spans="1:2">
      <c r="A72" s="2" t="s">
        <v>324</v>
      </c>
      <c r="B72" s="3">
        <v>2200017729</v>
      </c>
    </row>
    <row r="73" spans="1:2">
      <c r="A73" s="2" t="s">
        <v>325</v>
      </c>
      <c r="B73" s="3">
        <v>2300017444</v>
      </c>
    </row>
    <row r="74" spans="1:2">
      <c r="A74" s="2" t="s">
        <v>326</v>
      </c>
      <c r="B74" s="3">
        <v>2300017701</v>
      </c>
    </row>
    <row r="75" spans="1:2">
      <c r="A75" s="2" t="s">
        <v>327</v>
      </c>
      <c r="B75" s="3">
        <v>2300017729</v>
      </c>
    </row>
    <row r="76" spans="1:2">
      <c r="A76" s="2" t="s">
        <v>328</v>
      </c>
      <c r="B76" s="3">
        <v>2300017732</v>
      </c>
    </row>
    <row r="77" spans="1:2">
      <c r="A77" s="2" t="s">
        <v>329</v>
      </c>
      <c r="B77" s="3">
        <v>2300017725</v>
      </c>
    </row>
    <row r="78" spans="1:2">
      <c r="A78" s="2" t="s">
        <v>330</v>
      </c>
      <c r="B78" s="3">
        <v>2300017746</v>
      </c>
    </row>
    <row r="79" spans="1:2">
      <c r="A79" s="2" t="s">
        <v>331</v>
      </c>
      <c r="B79" s="3">
        <v>2300017840</v>
      </c>
    </row>
    <row r="80" spans="1:3">
      <c r="A80" s="2" t="s">
        <v>332</v>
      </c>
      <c r="B80" s="3">
        <v>2300017426</v>
      </c>
      <c r="C80">
        <v>1</v>
      </c>
    </row>
    <row r="81" spans="1:2">
      <c r="A81" s="2" t="s">
        <v>333</v>
      </c>
      <c r="B81" s="3">
        <v>2300017445</v>
      </c>
    </row>
    <row r="82" spans="1:2">
      <c r="A82" s="2" t="s">
        <v>334</v>
      </c>
      <c r="B82" s="3">
        <v>2300017422</v>
      </c>
    </row>
    <row r="83" spans="1:2">
      <c r="A83" s="2" t="s">
        <v>335</v>
      </c>
      <c r="B83" s="3">
        <v>2300017761</v>
      </c>
    </row>
    <row r="84" spans="1:2">
      <c r="A84" s="2" t="s">
        <v>336</v>
      </c>
      <c r="B84" s="3">
        <v>2300017429</v>
      </c>
    </row>
    <row r="85" spans="1:3">
      <c r="A85" s="2" t="s">
        <v>337</v>
      </c>
      <c r="B85" s="3">
        <v>2300067720</v>
      </c>
      <c r="C85">
        <v>1</v>
      </c>
    </row>
    <row r="86" spans="1:2">
      <c r="A86" s="2" t="s">
        <v>338</v>
      </c>
      <c r="B86" s="3">
        <v>2300067710</v>
      </c>
    </row>
    <row r="87" spans="1:2">
      <c r="A87" s="2" t="s">
        <v>339</v>
      </c>
      <c r="B87" s="3">
        <v>2300017764</v>
      </c>
    </row>
    <row r="88" spans="1:2">
      <c r="A88" s="2" t="s">
        <v>340</v>
      </c>
      <c r="B88" s="3">
        <v>2300067707</v>
      </c>
    </row>
    <row r="89" spans="1:3">
      <c r="A89" s="2" t="s">
        <v>341</v>
      </c>
      <c r="B89" s="3">
        <v>2300017786</v>
      </c>
      <c r="C89">
        <v>1</v>
      </c>
    </row>
    <row r="90" spans="1:2">
      <c r="A90" s="2" t="s">
        <v>342</v>
      </c>
      <c r="B90" s="3">
        <v>2300067703</v>
      </c>
    </row>
    <row r="91" spans="1:2">
      <c r="A91" s="2" t="s">
        <v>343</v>
      </c>
      <c r="B91" s="3">
        <v>2300067714</v>
      </c>
    </row>
    <row r="92" spans="1:2">
      <c r="A92" s="2" t="s">
        <v>344</v>
      </c>
      <c r="B92" s="3">
        <v>2300067730</v>
      </c>
    </row>
    <row r="93" spans="1:2">
      <c r="A93" s="2" t="s">
        <v>345</v>
      </c>
      <c r="B93" s="3">
        <v>2300017453</v>
      </c>
    </row>
    <row r="94" spans="1:3">
      <c r="A94" s="2" t="s">
        <v>346</v>
      </c>
      <c r="B94" s="3">
        <v>2300067706</v>
      </c>
      <c r="C94">
        <v>1</v>
      </c>
    </row>
    <row r="95" spans="1:2">
      <c r="A95" s="2" t="s">
        <v>347</v>
      </c>
      <c r="B95" s="3">
        <v>2300067727</v>
      </c>
    </row>
    <row r="96" spans="1:2">
      <c r="A96" s="2" t="s">
        <v>348</v>
      </c>
      <c r="B96" s="3">
        <v>2300067701</v>
      </c>
    </row>
    <row r="97" spans="1:2">
      <c r="A97" s="2" t="s">
        <v>349</v>
      </c>
      <c r="B97" s="3">
        <v>2300067719</v>
      </c>
    </row>
    <row r="98" spans="1:2">
      <c r="A98" s="2" t="s">
        <v>350</v>
      </c>
      <c r="B98" s="3">
        <v>2300067708</v>
      </c>
    </row>
    <row r="99" spans="1:2">
      <c r="A99" s="2" t="s">
        <v>351</v>
      </c>
      <c r="B99" s="3">
        <v>2300067729</v>
      </c>
    </row>
    <row r="100" spans="1:2">
      <c r="A100" s="2" t="s">
        <v>352</v>
      </c>
      <c r="B100" s="3">
        <v>2300067705</v>
      </c>
    </row>
    <row r="101" spans="1:2">
      <c r="A101" s="2" t="s">
        <v>353</v>
      </c>
      <c r="B101" s="3">
        <v>2300067722</v>
      </c>
    </row>
    <row r="102" spans="1:2">
      <c r="A102" s="2" t="s">
        <v>354</v>
      </c>
      <c r="B102" s="3">
        <v>2300067716</v>
      </c>
    </row>
    <row r="103" spans="1:2">
      <c r="A103" s="2" t="s">
        <v>355</v>
      </c>
      <c r="B103" s="3">
        <v>2300067721</v>
      </c>
    </row>
    <row r="104" spans="1:2">
      <c r="A104" s="2" t="s">
        <v>356</v>
      </c>
      <c r="B104" s="3">
        <v>2300067724</v>
      </c>
    </row>
    <row r="105" spans="1:2">
      <c r="A105" s="2" t="s">
        <v>357</v>
      </c>
      <c r="B105" s="3">
        <v>2300067715</v>
      </c>
    </row>
    <row r="106" spans="1:2">
      <c r="A106" s="2" t="s">
        <v>358</v>
      </c>
      <c r="B106" s="3">
        <v>2300067723</v>
      </c>
    </row>
    <row r="107" spans="1:2">
      <c r="A107" s="2" t="s">
        <v>359</v>
      </c>
      <c r="B107" s="3">
        <v>2300067713</v>
      </c>
    </row>
    <row r="108" spans="1:2">
      <c r="A108" s="2" t="s">
        <v>360</v>
      </c>
      <c r="B108" s="3">
        <v>2300067717</v>
      </c>
    </row>
    <row r="109" spans="1:2">
      <c r="A109" s="2" t="s">
        <v>361</v>
      </c>
      <c r="B109" s="3">
        <v>2300067712</v>
      </c>
    </row>
    <row r="110" spans="1:2">
      <c r="A110" s="2" t="s">
        <v>362</v>
      </c>
      <c r="B110" s="3">
        <v>2300067702</v>
      </c>
    </row>
    <row r="111" spans="1:2">
      <c r="A111" s="2" t="s">
        <v>363</v>
      </c>
      <c r="B111" s="3">
        <v>2300067709</v>
      </c>
    </row>
    <row r="112" spans="1:2">
      <c r="A112" s="2" t="s">
        <v>364</v>
      </c>
      <c r="B112" s="3">
        <v>2300067726</v>
      </c>
    </row>
    <row r="113" spans="1:2">
      <c r="A113" s="2" t="s">
        <v>365</v>
      </c>
      <c r="B113" s="3">
        <v>2300067704</v>
      </c>
    </row>
    <row r="114" spans="1:2">
      <c r="A114" s="2" t="s">
        <v>366</v>
      </c>
      <c r="B114" s="3">
        <v>2300067718</v>
      </c>
    </row>
    <row r="115" spans="1:2">
      <c r="A115" s="2" t="s">
        <v>367</v>
      </c>
      <c r="B115" s="3">
        <v>2300067725</v>
      </c>
    </row>
    <row r="116" spans="1:2">
      <c r="A116" s="2" t="s">
        <v>368</v>
      </c>
      <c r="B116" s="3">
        <v>2300017412</v>
      </c>
    </row>
    <row r="117" spans="1:2">
      <c r="A117" s="2" t="s">
        <v>369</v>
      </c>
      <c r="B117" s="3">
        <v>2300067728</v>
      </c>
    </row>
    <row r="118" spans="1:2">
      <c r="A118" s="2" t="s">
        <v>370</v>
      </c>
      <c r="B118" s="3">
        <v>2300067711</v>
      </c>
    </row>
    <row r="119" spans="1:2">
      <c r="A119" s="2" t="s">
        <v>371</v>
      </c>
      <c r="B119" s="3">
        <v>2300017843</v>
      </c>
    </row>
    <row r="120" spans="1:2">
      <c r="A120" s="2" t="s">
        <v>372</v>
      </c>
      <c r="B120" s="3">
        <v>2300017744</v>
      </c>
    </row>
    <row r="121" spans="1:3">
      <c r="A121" s="2" t="s">
        <v>373</v>
      </c>
      <c r="B121" s="3">
        <v>2300017405</v>
      </c>
      <c r="C121">
        <v>1</v>
      </c>
    </row>
    <row r="122" spans="1:2">
      <c r="A122" s="2" t="s">
        <v>374</v>
      </c>
      <c r="B122" s="3">
        <v>2300017751</v>
      </c>
    </row>
    <row r="123" spans="1:2">
      <c r="A123" s="2" t="s">
        <v>375</v>
      </c>
      <c r="B123" s="3">
        <v>2300017410</v>
      </c>
    </row>
    <row r="124" spans="1:2">
      <c r="A124" s="2" t="s">
        <v>376</v>
      </c>
      <c r="B124" s="3">
        <v>2200017760</v>
      </c>
    </row>
    <row r="125" spans="1:2">
      <c r="A125" s="2" t="s">
        <v>377</v>
      </c>
      <c r="B125" s="3">
        <v>2300017811</v>
      </c>
    </row>
    <row r="126" spans="1:2">
      <c r="A126" s="2" t="s">
        <v>378</v>
      </c>
      <c r="B126" s="3">
        <v>2300017448</v>
      </c>
    </row>
    <row r="127" spans="1:2">
      <c r="A127" s="2" t="s">
        <v>379</v>
      </c>
      <c r="B127" s="3">
        <v>2300017794</v>
      </c>
    </row>
    <row r="128" spans="1:2">
      <c r="A128" s="2" t="s">
        <v>380</v>
      </c>
      <c r="B128" s="3">
        <v>2100017703</v>
      </c>
    </row>
    <row r="129" spans="1:2">
      <c r="A129" s="2" t="s">
        <v>381</v>
      </c>
      <c r="B129" s="3">
        <v>2300017471</v>
      </c>
    </row>
    <row r="130" spans="1:2">
      <c r="A130" s="2" t="s">
        <v>382</v>
      </c>
      <c r="B130" s="3">
        <v>2300017467</v>
      </c>
    </row>
    <row r="131" spans="1:2">
      <c r="A131" s="2" t="s">
        <v>383</v>
      </c>
      <c r="B131" s="3">
        <v>2300017780</v>
      </c>
    </row>
    <row r="132" spans="1:2">
      <c r="A132" s="2" t="s">
        <v>384</v>
      </c>
      <c r="B132" s="3">
        <v>2300017461</v>
      </c>
    </row>
    <row r="133" spans="1:2">
      <c r="A133" s="2" t="s">
        <v>385</v>
      </c>
      <c r="B133" s="3">
        <v>2300017712</v>
      </c>
    </row>
    <row r="134" spans="1:2">
      <c r="A134" s="2" t="s">
        <v>386</v>
      </c>
      <c r="B134" s="3">
        <v>2300017789</v>
      </c>
    </row>
    <row r="135" spans="1:2">
      <c r="A135" s="2" t="s">
        <v>387</v>
      </c>
      <c r="B135" s="3">
        <v>2200017714</v>
      </c>
    </row>
    <row r="136" spans="1:2">
      <c r="A136" s="2" t="s">
        <v>388</v>
      </c>
      <c r="B136" s="3">
        <v>2300017810</v>
      </c>
    </row>
    <row r="137" spans="1:2">
      <c r="A137" s="2" t="s">
        <v>389</v>
      </c>
      <c r="B137" s="3">
        <v>2300017806</v>
      </c>
    </row>
    <row r="138" spans="1:2">
      <c r="A138" s="2" t="s">
        <v>390</v>
      </c>
      <c r="B138" s="3">
        <v>2300017750</v>
      </c>
    </row>
    <row r="139" spans="1:2">
      <c r="A139" s="2" t="s">
        <v>391</v>
      </c>
      <c r="B139" s="3">
        <v>2300017777</v>
      </c>
    </row>
    <row r="140" spans="1:2">
      <c r="A140" s="2" t="s">
        <v>392</v>
      </c>
      <c r="B140" s="3">
        <v>2300017798</v>
      </c>
    </row>
    <row r="141" spans="1:2">
      <c r="A141" s="2" t="s">
        <v>393</v>
      </c>
      <c r="B141" s="3">
        <v>2300017733</v>
      </c>
    </row>
    <row r="142" spans="1:2">
      <c r="A142" s="2" t="s">
        <v>394</v>
      </c>
      <c r="B142" s="3">
        <v>2300017757</v>
      </c>
    </row>
    <row r="143" spans="1:2">
      <c r="A143" s="2" t="s">
        <v>395</v>
      </c>
      <c r="B143" s="3">
        <v>2300017804</v>
      </c>
    </row>
    <row r="144" spans="1:2">
      <c r="A144" s="2" t="s">
        <v>396</v>
      </c>
      <c r="B144" s="3">
        <v>2300017446</v>
      </c>
    </row>
    <row r="145" spans="1:2">
      <c r="A145" s="2" t="s">
        <v>397</v>
      </c>
      <c r="B145" s="3">
        <v>2300017826</v>
      </c>
    </row>
    <row r="146" spans="1:3">
      <c r="A146" s="2" t="s">
        <v>398</v>
      </c>
      <c r="B146" s="3">
        <v>2300017742</v>
      </c>
      <c r="C146">
        <v>1</v>
      </c>
    </row>
    <row r="147" spans="1:3">
      <c r="A147" s="2" t="s">
        <v>399</v>
      </c>
      <c r="B147" s="3">
        <v>2300017472</v>
      </c>
      <c r="C147">
        <v>1</v>
      </c>
    </row>
    <row r="148" spans="1:2">
      <c r="A148" s="2" t="s">
        <v>400</v>
      </c>
      <c r="B148" s="3">
        <v>2300017795</v>
      </c>
    </row>
    <row r="149" spans="1:2">
      <c r="A149" s="2" t="s">
        <v>401</v>
      </c>
      <c r="B149" s="3">
        <v>2300017802</v>
      </c>
    </row>
    <row r="150" spans="1:2">
      <c r="A150" s="2" t="s">
        <v>402</v>
      </c>
      <c r="B150" s="3">
        <v>2300017791</v>
      </c>
    </row>
    <row r="151" spans="1:2">
      <c r="A151" s="2" t="s">
        <v>403</v>
      </c>
      <c r="B151" s="3">
        <v>2300017477</v>
      </c>
    </row>
    <row r="152" spans="1:2">
      <c r="A152" s="2" t="s">
        <v>404</v>
      </c>
      <c r="B152" s="3">
        <v>2300017815</v>
      </c>
    </row>
    <row r="153" spans="1:2">
      <c r="A153" s="2" t="s">
        <v>405</v>
      </c>
      <c r="B153" s="3">
        <v>2300017787</v>
      </c>
    </row>
    <row r="154" spans="1:2">
      <c r="A154" s="2" t="s">
        <v>406</v>
      </c>
      <c r="B154" s="3">
        <v>2300017827</v>
      </c>
    </row>
    <row r="155" spans="1:2">
      <c r="A155" s="2" t="s">
        <v>407</v>
      </c>
      <c r="B155" s="3">
        <v>2200017467</v>
      </c>
    </row>
    <row r="156" spans="1:2">
      <c r="A156" s="2" t="s">
        <v>408</v>
      </c>
      <c r="B156" s="3">
        <v>2300017469</v>
      </c>
    </row>
    <row r="157" spans="1:2">
      <c r="A157" s="2" t="s">
        <v>409</v>
      </c>
      <c r="B157" s="3">
        <v>2300017844</v>
      </c>
    </row>
    <row r="158" spans="1:2">
      <c r="A158" s="2" t="s">
        <v>410</v>
      </c>
      <c r="B158" s="3">
        <v>2200017730</v>
      </c>
    </row>
    <row r="159" spans="1:2">
      <c r="A159" s="2" t="s">
        <v>411</v>
      </c>
      <c r="B159" s="3">
        <v>2300017818</v>
      </c>
    </row>
    <row r="160" spans="1:2">
      <c r="A160" s="2" t="s">
        <v>412</v>
      </c>
      <c r="B160" s="3">
        <v>2300017854</v>
      </c>
    </row>
    <row r="161" spans="1:2">
      <c r="A161" s="2" t="s">
        <v>413</v>
      </c>
      <c r="B161" s="3">
        <v>2300017790</v>
      </c>
    </row>
    <row r="162" spans="1:2">
      <c r="A162" s="2" t="s">
        <v>414</v>
      </c>
      <c r="B162" s="3">
        <v>2300017468</v>
      </c>
    </row>
    <row r="163" spans="1:2">
      <c r="A163" s="2" t="s">
        <v>415</v>
      </c>
      <c r="B163" s="3">
        <v>2300017800</v>
      </c>
    </row>
    <row r="164" spans="1:2">
      <c r="A164" s="2" t="s">
        <v>416</v>
      </c>
      <c r="B164" s="3">
        <v>2200017814</v>
      </c>
    </row>
    <row r="165" spans="1:2">
      <c r="A165" s="2" t="s">
        <v>417</v>
      </c>
      <c r="B165" s="3">
        <v>2200067730</v>
      </c>
    </row>
    <row r="166" spans="1:2">
      <c r="A166" s="2" t="s">
        <v>418</v>
      </c>
      <c r="B166" s="3">
        <v>2200067723</v>
      </c>
    </row>
    <row r="167" spans="1:2">
      <c r="A167" s="2" t="s">
        <v>419</v>
      </c>
      <c r="B167" s="3">
        <v>2200067728</v>
      </c>
    </row>
    <row r="168" spans="1:2">
      <c r="A168" s="2" t="s">
        <v>420</v>
      </c>
      <c r="B168" s="3">
        <v>2200067726</v>
      </c>
    </row>
    <row r="169" spans="1:2">
      <c r="A169" s="2" t="s">
        <v>421</v>
      </c>
      <c r="B169" s="3">
        <v>2200067731</v>
      </c>
    </row>
    <row r="170" spans="1:2">
      <c r="A170" s="2" t="s">
        <v>422</v>
      </c>
      <c r="B170" s="3">
        <v>2200067732</v>
      </c>
    </row>
    <row r="171" spans="1:2">
      <c r="A171" s="2" t="s">
        <v>423</v>
      </c>
      <c r="B171" s="3">
        <v>2200067727</v>
      </c>
    </row>
    <row r="172" spans="1:2">
      <c r="A172" s="2" t="s">
        <v>424</v>
      </c>
      <c r="B172" s="3">
        <v>2200067729</v>
      </c>
    </row>
    <row r="173" spans="1:2">
      <c r="A173" s="2" t="s">
        <v>425</v>
      </c>
      <c r="B173" s="3">
        <v>2200017850</v>
      </c>
    </row>
    <row r="174" spans="1:2">
      <c r="A174" s="2" t="s">
        <v>426</v>
      </c>
      <c r="B174" s="3">
        <v>2200067724</v>
      </c>
    </row>
    <row r="175" spans="1:2">
      <c r="A175" s="2" t="s">
        <v>427</v>
      </c>
      <c r="B175" s="3">
        <v>2200067733</v>
      </c>
    </row>
    <row r="176" spans="1:2">
      <c r="A176" s="2" t="s">
        <v>428</v>
      </c>
      <c r="B176" s="3">
        <v>2200067722</v>
      </c>
    </row>
    <row r="177" spans="1:2">
      <c r="A177" s="2" t="s">
        <v>429</v>
      </c>
      <c r="B177" s="3">
        <v>2300017736</v>
      </c>
    </row>
    <row r="178" spans="1:2">
      <c r="A178" s="2" t="s">
        <v>430</v>
      </c>
      <c r="B178" s="3">
        <v>2300017783</v>
      </c>
    </row>
    <row r="179" spans="1:2">
      <c r="A179" s="2" t="s">
        <v>431</v>
      </c>
      <c r="B179" s="3">
        <v>2300017738</v>
      </c>
    </row>
    <row r="180" spans="1:2">
      <c r="A180" s="2" t="s">
        <v>432</v>
      </c>
      <c r="B180" s="3">
        <v>2300017784</v>
      </c>
    </row>
    <row r="181" spans="1:2">
      <c r="A181" s="2" t="s">
        <v>433</v>
      </c>
      <c r="B181" s="3">
        <v>2300017705</v>
      </c>
    </row>
    <row r="182" spans="1:2">
      <c r="A182" s="2" t="s">
        <v>434</v>
      </c>
      <c r="B182" s="3">
        <v>2300017846</v>
      </c>
    </row>
    <row r="183" spans="1:2">
      <c r="A183" s="2" t="s">
        <v>435</v>
      </c>
      <c r="B183" s="3">
        <v>2300017415</v>
      </c>
    </row>
    <row r="184" spans="1:2">
      <c r="A184" s="2" t="s">
        <v>436</v>
      </c>
      <c r="B184" s="3">
        <v>2300017785</v>
      </c>
    </row>
    <row r="185" spans="1:2">
      <c r="A185" s="2" t="s">
        <v>437</v>
      </c>
      <c r="B185" s="3">
        <v>2300017831</v>
      </c>
    </row>
    <row r="186" spans="1:2">
      <c r="A186" s="2" t="s">
        <v>438</v>
      </c>
      <c r="B186" s="3">
        <v>2200067725</v>
      </c>
    </row>
    <row r="187" spans="1:3">
      <c r="A187" s="2" t="s">
        <v>439</v>
      </c>
      <c r="B187" s="3">
        <v>2300017839</v>
      </c>
      <c r="C187">
        <v>1</v>
      </c>
    </row>
    <row r="188" spans="1:2">
      <c r="A188" s="2" t="s">
        <v>440</v>
      </c>
      <c r="B188" s="3">
        <v>2200017771</v>
      </c>
    </row>
    <row r="189" spans="1:2">
      <c r="A189" s="2" t="s">
        <v>441</v>
      </c>
      <c r="B189" s="3">
        <v>2300067732</v>
      </c>
    </row>
    <row r="190" spans="1:2">
      <c r="A190" s="2" t="s">
        <v>442</v>
      </c>
      <c r="B190" s="3">
        <v>2300017462</v>
      </c>
    </row>
    <row r="191" spans="1:2">
      <c r="A191" s="2" t="s">
        <v>443</v>
      </c>
      <c r="B191" s="3">
        <v>2200017486</v>
      </c>
    </row>
    <row r="192" spans="1:2">
      <c r="A192" s="2" t="s">
        <v>444</v>
      </c>
      <c r="B192" s="3">
        <v>2300017731</v>
      </c>
    </row>
    <row r="193" spans="1:2">
      <c r="A193" s="2" t="s">
        <v>445</v>
      </c>
      <c r="B193" s="3">
        <v>2300017409</v>
      </c>
    </row>
    <row r="194" spans="1:2">
      <c r="A194" s="2" t="s">
        <v>446</v>
      </c>
      <c r="B194" s="3">
        <v>2300017767</v>
      </c>
    </row>
    <row r="195" spans="1:2">
      <c r="A195" s="2" t="s">
        <v>447</v>
      </c>
      <c r="B195" s="3">
        <v>2300017463</v>
      </c>
    </row>
    <row r="196" spans="1:2">
      <c r="A196" s="2" t="s">
        <v>448</v>
      </c>
      <c r="B196" s="3">
        <v>2300067740</v>
      </c>
    </row>
    <row r="197" spans="1:2">
      <c r="A197" s="2" t="s">
        <v>449</v>
      </c>
      <c r="B197" s="3">
        <v>2300017779</v>
      </c>
    </row>
    <row r="198" spans="1:2">
      <c r="A198" s="2" t="s">
        <v>450</v>
      </c>
      <c r="B198" s="3">
        <v>2300017452</v>
      </c>
    </row>
    <row r="199" spans="1:2">
      <c r="A199" s="2" t="s">
        <v>451</v>
      </c>
      <c r="B199" s="3">
        <v>2300067736</v>
      </c>
    </row>
    <row r="200" spans="1:2">
      <c r="A200" s="2" t="s">
        <v>452</v>
      </c>
      <c r="B200" s="3">
        <v>2300067741</v>
      </c>
    </row>
    <row r="201" spans="1:2">
      <c r="A201" s="2" t="s">
        <v>453</v>
      </c>
      <c r="B201" s="3">
        <v>2300067731</v>
      </c>
    </row>
    <row r="202" spans="1:2">
      <c r="A202" s="2" t="s">
        <v>454</v>
      </c>
      <c r="B202" s="3">
        <v>2300067739</v>
      </c>
    </row>
    <row r="203" spans="1:2">
      <c r="A203" s="2" t="s">
        <v>455</v>
      </c>
      <c r="B203" s="3">
        <v>2300067733</v>
      </c>
    </row>
    <row r="204" spans="1:2">
      <c r="A204" s="2" t="s">
        <v>456</v>
      </c>
      <c r="B204" s="3">
        <v>2300067734</v>
      </c>
    </row>
    <row r="205" spans="1:2">
      <c r="A205" s="2" t="s">
        <v>457</v>
      </c>
      <c r="B205" s="3">
        <v>2300067735</v>
      </c>
    </row>
    <row r="206" spans="1:2">
      <c r="A206" s="2" t="s">
        <v>458</v>
      </c>
      <c r="B206" s="3">
        <v>2300067737</v>
      </c>
    </row>
    <row r="207" spans="1:2">
      <c r="A207" s="2" t="s">
        <v>459</v>
      </c>
      <c r="B207" s="3">
        <v>2300067742</v>
      </c>
    </row>
    <row r="208" spans="1:2">
      <c r="A208" s="2" t="s">
        <v>460</v>
      </c>
      <c r="B208" s="3">
        <v>2300017711</v>
      </c>
    </row>
    <row r="209" spans="1:2">
      <c r="A209" s="2" t="s">
        <v>461</v>
      </c>
      <c r="B209" s="3">
        <v>2300017834</v>
      </c>
    </row>
    <row r="210" spans="1:2">
      <c r="A210" s="2" t="s">
        <v>462</v>
      </c>
      <c r="B210" s="3">
        <v>2300017735</v>
      </c>
    </row>
    <row r="211" spans="1:2">
      <c r="A211" s="2" t="s">
        <v>463</v>
      </c>
      <c r="B211" s="3">
        <v>2300017475</v>
      </c>
    </row>
    <row r="212" spans="1:2">
      <c r="A212" s="2" t="s">
        <v>464</v>
      </c>
      <c r="B212" s="3">
        <v>2300017816</v>
      </c>
    </row>
    <row r="213" spans="1:2">
      <c r="A213" s="2" t="s">
        <v>465</v>
      </c>
      <c r="B213" s="3">
        <v>2300017754</v>
      </c>
    </row>
    <row r="214" spans="1:2">
      <c r="A214" s="2" t="s">
        <v>466</v>
      </c>
      <c r="B214" s="3">
        <v>2300017850</v>
      </c>
    </row>
    <row r="215" spans="1:2">
      <c r="A215" s="2" t="s">
        <v>467</v>
      </c>
      <c r="B215" s="3">
        <v>2300017788</v>
      </c>
    </row>
    <row r="216" spans="1:3">
      <c r="A216" s="2" t="s">
        <v>468</v>
      </c>
      <c r="B216" s="3">
        <v>2300017451</v>
      </c>
      <c r="C216">
        <v>1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0"/>
  <sheetViews>
    <sheetView topLeftCell="A149" workbookViewId="0">
      <selection activeCell="D219" sqref="D219"/>
    </sheetView>
  </sheetViews>
  <sheetFormatPr defaultColWidth="9.10909090909091" defaultRowHeight="13" outlineLevelCol="4"/>
  <cols>
    <col min="1" max="2" width="8.72727272727273"/>
  </cols>
  <sheetData>
    <row r="1" spans="1:4">
      <c r="A1" s="1" t="s">
        <v>251</v>
      </c>
      <c r="B1" s="1" t="s">
        <v>252</v>
      </c>
      <c r="D1">
        <f>COUNT(fall)</f>
        <v>0</v>
      </c>
    </row>
    <row r="2" spans="1:3">
      <c r="A2" s="2" t="s">
        <v>254</v>
      </c>
      <c r="B2" s="3">
        <v>2200017462</v>
      </c>
      <c r="C2" t="str">
        <f>IF(名单!C2&gt;=16,"pass","fall")</f>
        <v>fall</v>
      </c>
    </row>
    <row r="3" spans="1:3">
      <c r="A3" s="2" t="s">
        <v>255</v>
      </c>
      <c r="B3" s="3">
        <v>2300017419</v>
      </c>
      <c r="C3" t="str">
        <f>IF(名单!C3&gt;=16,"pass","fall")</f>
        <v>pass</v>
      </c>
    </row>
    <row r="4" spans="1:3">
      <c r="A4" s="2" t="s">
        <v>256</v>
      </c>
      <c r="B4" s="3">
        <v>2300017793</v>
      </c>
      <c r="C4" t="str">
        <f>IF(名单!C4&gt;=16,"pass","fall")</f>
        <v>fall</v>
      </c>
    </row>
    <row r="5" spans="1:3">
      <c r="A5" s="2" t="s">
        <v>257</v>
      </c>
      <c r="B5" s="3">
        <v>2300017803</v>
      </c>
      <c r="C5" t="str">
        <f>IF(名单!C5&gt;=16,"pass","fall")</f>
        <v>fall</v>
      </c>
    </row>
    <row r="6" spans="1:3">
      <c r="A6" s="2" t="s">
        <v>258</v>
      </c>
      <c r="B6" s="3">
        <v>2300017721</v>
      </c>
      <c r="C6" t="str">
        <f>IF(名单!C6&gt;=16,"pass","fall")</f>
        <v>fall</v>
      </c>
    </row>
    <row r="7" spans="1:3">
      <c r="A7" s="2" t="s">
        <v>259</v>
      </c>
      <c r="B7" s="3">
        <v>2300017821</v>
      </c>
      <c r="C7" t="str">
        <f>IF(名单!C7&gt;=16,"pass","fall")</f>
        <v>fall</v>
      </c>
    </row>
    <row r="8" spans="1:3">
      <c r="A8" s="2" t="s">
        <v>260</v>
      </c>
      <c r="B8" s="3">
        <v>2200017835</v>
      </c>
      <c r="C8" t="str">
        <f>IF(名单!C8&gt;=16,"pass","fall")</f>
        <v>fall</v>
      </c>
    </row>
    <row r="9" spans="1:3">
      <c r="A9" s="2" t="s">
        <v>261</v>
      </c>
      <c r="B9" s="3">
        <v>2300017813</v>
      </c>
      <c r="C9" t="str">
        <f>IF(名单!C9&gt;=16,"pass","fall")</f>
        <v>pass</v>
      </c>
    </row>
    <row r="10" spans="1:3">
      <c r="A10" s="2" t="s">
        <v>262</v>
      </c>
      <c r="B10" s="3">
        <v>2300017766</v>
      </c>
      <c r="C10" t="str">
        <f>IF(名单!C10&gt;=16,"pass","fall")</f>
        <v>pass</v>
      </c>
    </row>
    <row r="11" spans="1:3">
      <c r="A11" s="2" t="s">
        <v>263</v>
      </c>
      <c r="B11" s="3">
        <v>2200017454</v>
      </c>
      <c r="C11" t="str">
        <f>IF(名单!C11&gt;=16,"pass","fall")</f>
        <v>pass</v>
      </c>
    </row>
    <row r="12" spans="1:3">
      <c r="A12" s="2" t="s">
        <v>264</v>
      </c>
      <c r="B12" s="3">
        <v>2300017723</v>
      </c>
      <c r="C12" t="str">
        <f>IF(名单!C12&gt;=16,"pass","fall")</f>
        <v>pass</v>
      </c>
    </row>
    <row r="13" spans="1:3">
      <c r="A13" s="2" t="s">
        <v>265</v>
      </c>
      <c r="B13" s="3">
        <v>2300017730</v>
      </c>
      <c r="C13" t="str">
        <f>IF(名单!C13&gt;=16,"pass","fall")</f>
        <v>pass</v>
      </c>
    </row>
    <row r="14" spans="1:3">
      <c r="A14" s="2" t="s">
        <v>266</v>
      </c>
      <c r="B14" s="3">
        <v>2300017709</v>
      </c>
      <c r="C14" t="str">
        <f>IF(名单!C14&gt;=16,"pass","fall")</f>
        <v>fall</v>
      </c>
    </row>
    <row r="15" spans="1:3">
      <c r="A15" s="2" t="s">
        <v>267</v>
      </c>
      <c r="B15" s="3">
        <v>2300017414</v>
      </c>
      <c r="C15" t="str">
        <f>IF(名单!C15&gt;=16,"pass","fall")</f>
        <v>fall</v>
      </c>
    </row>
    <row r="16" spans="1:3">
      <c r="A16" s="2" t="s">
        <v>268</v>
      </c>
      <c r="B16" s="3">
        <v>2300017401</v>
      </c>
      <c r="C16" t="str">
        <f>IF(名单!C16&gt;=16,"pass","fall")</f>
        <v>pass</v>
      </c>
    </row>
    <row r="17" spans="1:3">
      <c r="A17" s="2" t="s">
        <v>269</v>
      </c>
      <c r="B17" s="3">
        <v>2200017827</v>
      </c>
      <c r="C17" t="str">
        <f>IF(名单!C17&gt;=16,"pass","fall")</f>
        <v>pass</v>
      </c>
    </row>
    <row r="18" spans="1:3">
      <c r="A18" s="2" t="s">
        <v>270</v>
      </c>
      <c r="B18" s="3">
        <v>2300017817</v>
      </c>
      <c r="C18" t="str">
        <f>IF(名单!C18&gt;=16,"pass","fall")</f>
        <v>pass</v>
      </c>
    </row>
    <row r="19" spans="1:3">
      <c r="A19" s="2" t="s">
        <v>271</v>
      </c>
      <c r="B19" s="3">
        <v>2200017840</v>
      </c>
      <c r="C19" t="str">
        <f>IF(名单!C19&gt;=16,"pass","fall")</f>
        <v>pass</v>
      </c>
    </row>
    <row r="20" spans="1:3">
      <c r="A20" s="2" t="s">
        <v>272</v>
      </c>
      <c r="B20" s="3">
        <v>2300017417</v>
      </c>
      <c r="C20" t="str">
        <f>IF(名单!C20&gt;=16,"pass","fall")</f>
        <v>pass</v>
      </c>
    </row>
    <row r="21" spans="1:3">
      <c r="A21" s="2" t="s">
        <v>273</v>
      </c>
      <c r="B21" s="3">
        <v>2200016813</v>
      </c>
      <c r="C21" t="str">
        <f>IF(名单!C21&gt;=16,"pass","fall")</f>
        <v>fall</v>
      </c>
    </row>
    <row r="22" spans="1:3">
      <c r="A22" s="2" t="s">
        <v>274</v>
      </c>
      <c r="B22" s="3">
        <v>2300017768</v>
      </c>
      <c r="C22" t="str">
        <f>IF(名单!C22&gt;=16,"pass","fall")</f>
        <v>fall</v>
      </c>
    </row>
    <row r="23" spans="1:3">
      <c r="A23" s="2" t="s">
        <v>275</v>
      </c>
      <c r="B23" s="3">
        <v>2200017410</v>
      </c>
      <c r="C23" t="str">
        <f>IF(名单!C23&gt;=16,"pass","fall")</f>
        <v>fall</v>
      </c>
    </row>
    <row r="24" spans="1:3">
      <c r="A24" s="2" t="s">
        <v>276</v>
      </c>
      <c r="B24" s="3">
        <v>2300017830</v>
      </c>
      <c r="C24" t="str">
        <f>IF(名单!C24&gt;=16,"pass","fall")</f>
        <v>fall</v>
      </c>
    </row>
    <row r="25" spans="1:3">
      <c r="A25" s="2" t="s">
        <v>277</v>
      </c>
      <c r="B25" s="3">
        <v>2200017704</v>
      </c>
      <c r="C25" t="str">
        <f>IF(名单!C25&gt;=16,"pass","fall")</f>
        <v>fall</v>
      </c>
    </row>
    <row r="26" spans="1:3">
      <c r="A26" s="2" t="s">
        <v>278</v>
      </c>
      <c r="B26" s="3">
        <v>2300017748</v>
      </c>
      <c r="C26" t="str">
        <f>IF(名单!C26&gt;=16,"pass","fall")</f>
        <v>pass</v>
      </c>
    </row>
    <row r="27" spans="1:3">
      <c r="A27" s="2" t="s">
        <v>279</v>
      </c>
      <c r="B27" s="3">
        <v>2300017774</v>
      </c>
      <c r="C27" t="str">
        <f>IF(名单!C27&gt;=16,"pass","fall")</f>
        <v>pass</v>
      </c>
    </row>
    <row r="28" spans="1:3">
      <c r="A28" s="2" t="s">
        <v>280</v>
      </c>
      <c r="B28" s="3">
        <v>2300017402</v>
      </c>
      <c r="C28" t="str">
        <f>IF(名单!C28&gt;=16,"pass","fall")</f>
        <v>pass</v>
      </c>
    </row>
    <row r="29" spans="1:3">
      <c r="A29" s="2" t="s">
        <v>281</v>
      </c>
      <c r="B29" s="3">
        <v>2300017706</v>
      </c>
      <c r="C29" t="str">
        <f>IF(名单!C29&gt;=16,"pass","fall")</f>
        <v>fall</v>
      </c>
    </row>
    <row r="30" spans="1:3">
      <c r="A30" s="2" t="s">
        <v>282</v>
      </c>
      <c r="B30" s="3">
        <v>2300017832</v>
      </c>
      <c r="C30" t="str">
        <f>IF(名单!C30&gt;=16,"pass","fall")</f>
        <v>pass</v>
      </c>
    </row>
    <row r="31" spans="1:3">
      <c r="A31" s="2" t="s">
        <v>283</v>
      </c>
      <c r="B31" s="3">
        <v>2300017734</v>
      </c>
      <c r="C31" t="str">
        <f>IF(名单!C31&gt;=16,"pass","fall")</f>
        <v>pass</v>
      </c>
    </row>
    <row r="32" spans="1:3">
      <c r="A32" s="2" t="s">
        <v>284</v>
      </c>
      <c r="B32" s="3">
        <v>2300017717</v>
      </c>
      <c r="C32" t="str">
        <f>IF(名单!C32&gt;=16,"pass","fall")</f>
        <v>fall</v>
      </c>
    </row>
    <row r="33" spans="1:3">
      <c r="A33" s="2" t="s">
        <v>285</v>
      </c>
      <c r="B33" s="3">
        <v>2300017741</v>
      </c>
      <c r="C33" t="str">
        <f>IF(名单!C33&gt;=16,"pass","fall")</f>
        <v>fall</v>
      </c>
    </row>
    <row r="34" spans="1:3">
      <c r="A34" s="2" t="s">
        <v>286</v>
      </c>
      <c r="B34" s="3">
        <v>2300017781</v>
      </c>
      <c r="C34" t="str">
        <f>IF(名单!C34&gt;=16,"pass","fall")</f>
        <v>pass</v>
      </c>
    </row>
    <row r="35" spans="1:3">
      <c r="A35" s="2" t="s">
        <v>287</v>
      </c>
      <c r="B35" s="3">
        <v>2300017425</v>
      </c>
      <c r="C35" t="str">
        <f>IF(名单!C35&gt;=16,"pass","fall")</f>
        <v>pass</v>
      </c>
    </row>
    <row r="36" spans="1:3">
      <c r="A36" s="2" t="s">
        <v>288</v>
      </c>
      <c r="B36" s="3">
        <v>2300017796</v>
      </c>
      <c r="C36" t="str">
        <f>IF(名单!C36&gt;=16,"pass","fall")</f>
        <v>pass</v>
      </c>
    </row>
    <row r="37" spans="1:3">
      <c r="A37" s="2" t="s">
        <v>289</v>
      </c>
      <c r="B37" s="3">
        <v>2300017835</v>
      </c>
      <c r="C37" t="str">
        <f>IF(名单!C37&gt;=16,"pass","fall")</f>
        <v>pass</v>
      </c>
    </row>
    <row r="38" spans="1:3">
      <c r="A38" s="2" t="s">
        <v>290</v>
      </c>
      <c r="B38" s="3">
        <v>2300017749</v>
      </c>
      <c r="C38" t="str">
        <f>IF(名单!C38&gt;=16,"pass","fall")</f>
        <v>pass</v>
      </c>
    </row>
    <row r="39" spans="1:3">
      <c r="A39" s="2" t="s">
        <v>291</v>
      </c>
      <c r="B39" s="3">
        <v>2300017456</v>
      </c>
      <c r="C39" t="str">
        <f>IF(名单!C39&gt;=16,"pass","fall")</f>
        <v>pass</v>
      </c>
    </row>
    <row r="40" spans="1:3">
      <c r="A40" s="2" t="s">
        <v>292</v>
      </c>
      <c r="B40" s="3">
        <v>2200017473</v>
      </c>
      <c r="C40" t="str">
        <f>IF(名单!C40&gt;=16,"pass","fall")</f>
        <v>pass</v>
      </c>
    </row>
    <row r="41" spans="1:3">
      <c r="A41" s="2" t="s">
        <v>293</v>
      </c>
      <c r="B41" s="3">
        <v>2300017762</v>
      </c>
      <c r="C41" t="str">
        <f>IF(名单!C41&gt;=16,"pass","fall")</f>
        <v>pass</v>
      </c>
    </row>
    <row r="42" spans="1:3">
      <c r="A42" s="2" t="s">
        <v>294</v>
      </c>
      <c r="B42" s="3">
        <v>2300017718</v>
      </c>
      <c r="C42" t="str">
        <f>IF(名单!C42&gt;=16,"pass","fall")</f>
        <v>pass</v>
      </c>
    </row>
    <row r="43" spans="1:3">
      <c r="A43" s="2" t="s">
        <v>295</v>
      </c>
      <c r="B43" s="3">
        <v>2300017752</v>
      </c>
      <c r="C43" t="str">
        <f>IF(名单!C43&gt;=16,"pass","fall")</f>
        <v>pass</v>
      </c>
    </row>
    <row r="44" spans="1:3">
      <c r="A44" s="2" t="s">
        <v>296</v>
      </c>
      <c r="B44" s="3">
        <v>2200067719</v>
      </c>
      <c r="C44" t="str">
        <f>IF(名单!C44&gt;=16,"pass","fall")</f>
        <v>fall</v>
      </c>
    </row>
    <row r="45" spans="1:3">
      <c r="A45" s="2" t="s">
        <v>297</v>
      </c>
      <c r="B45" s="3">
        <v>2200017732</v>
      </c>
      <c r="C45" t="str">
        <f>IF(名单!C45&gt;=16,"pass","fall")</f>
        <v>pass</v>
      </c>
    </row>
    <row r="46" spans="1:3">
      <c r="A46" s="2" t="s">
        <v>298</v>
      </c>
      <c r="B46" s="3">
        <v>2200017823</v>
      </c>
      <c r="C46" t="str">
        <f>IF(名单!C46&gt;=16,"pass","fall")</f>
        <v>fall</v>
      </c>
    </row>
    <row r="47" spans="1:3">
      <c r="A47" s="2" t="s">
        <v>299</v>
      </c>
      <c r="B47" s="3">
        <v>2200017458</v>
      </c>
      <c r="C47" t="str">
        <f>IF(名单!C47&gt;=16,"pass","fall")</f>
        <v>pass</v>
      </c>
    </row>
    <row r="48" spans="1:3">
      <c r="A48" s="2" t="s">
        <v>300</v>
      </c>
      <c r="B48" s="3">
        <v>2300017466</v>
      </c>
      <c r="C48" t="str">
        <f>IF(名单!C48&gt;=16,"pass","fall")</f>
        <v>fall</v>
      </c>
    </row>
    <row r="49" spans="1:3">
      <c r="A49" s="2" t="s">
        <v>301</v>
      </c>
      <c r="B49" s="3">
        <v>2300017713</v>
      </c>
      <c r="C49" t="str">
        <f>IF(名单!C49&gt;=16,"pass","fall")</f>
        <v>pass</v>
      </c>
    </row>
    <row r="50" spans="1:3">
      <c r="A50" s="2" t="s">
        <v>302</v>
      </c>
      <c r="B50" s="3">
        <v>1900017748</v>
      </c>
      <c r="C50" t="str">
        <f>IF(名单!C50&gt;=16,"pass","fall")</f>
        <v>fall</v>
      </c>
    </row>
    <row r="51" spans="1:3">
      <c r="A51" s="2" t="s">
        <v>303</v>
      </c>
      <c r="B51" s="3">
        <v>2300017703</v>
      </c>
      <c r="C51" t="str">
        <f>IF(名单!C51&gt;=16,"pass","fall")</f>
        <v>pass</v>
      </c>
    </row>
    <row r="52" spans="1:3">
      <c r="A52" s="2" t="s">
        <v>304</v>
      </c>
      <c r="B52" s="3">
        <v>2200067702</v>
      </c>
      <c r="C52" t="str">
        <f>IF(名单!C52&gt;=16,"pass","fall")</f>
        <v>fall</v>
      </c>
    </row>
    <row r="53" spans="1:3">
      <c r="A53" s="2" t="s">
        <v>305</v>
      </c>
      <c r="B53" s="3">
        <v>2300017478</v>
      </c>
      <c r="C53" t="str">
        <f>IF(名单!C53&gt;=16,"pass","fall")</f>
        <v>pass</v>
      </c>
    </row>
    <row r="54" spans="1:3">
      <c r="A54" s="2" t="s">
        <v>306</v>
      </c>
      <c r="B54" s="3">
        <v>2300017727</v>
      </c>
      <c r="C54" t="str">
        <f>IF(名单!C54&gt;=16,"pass","fall")</f>
        <v>pass</v>
      </c>
    </row>
    <row r="55" spans="1:3">
      <c r="A55" s="2" t="s">
        <v>307</v>
      </c>
      <c r="B55" s="3">
        <v>2300017758</v>
      </c>
      <c r="C55" t="str">
        <f>IF(名单!C55&gt;=16,"pass","fall")</f>
        <v>fall</v>
      </c>
    </row>
    <row r="56" spans="1:3">
      <c r="A56" s="2" t="s">
        <v>308</v>
      </c>
      <c r="B56" s="3">
        <v>2300017719</v>
      </c>
      <c r="C56" t="str">
        <f>IF(名单!C56&gt;=16,"pass","fall")</f>
        <v>pass</v>
      </c>
    </row>
    <row r="57" spans="1:3">
      <c r="A57" s="2" t="s">
        <v>309</v>
      </c>
      <c r="B57" s="3">
        <v>2200017801</v>
      </c>
      <c r="C57" t="str">
        <f>IF(名单!C57&gt;=16,"pass","fall")</f>
        <v>fall</v>
      </c>
    </row>
    <row r="58" spans="1:3">
      <c r="A58" s="2" t="s">
        <v>310</v>
      </c>
      <c r="B58" s="3">
        <v>2300017473</v>
      </c>
      <c r="C58" t="str">
        <f>IF(名单!C58&gt;=16,"pass","fall")</f>
        <v>pass</v>
      </c>
    </row>
    <row r="59" spans="1:3">
      <c r="A59" s="2" t="s">
        <v>311</v>
      </c>
      <c r="B59" s="3">
        <v>2200017407</v>
      </c>
      <c r="C59" t="str">
        <f>IF(名单!C59&gt;=16,"pass","fall")</f>
        <v>pass</v>
      </c>
    </row>
    <row r="60" spans="1:3">
      <c r="A60" s="2" t="s">
        <v>312</v>
      </c>
      <c r="B60" s="3">
        <v>2200017471</v>
      </c>
      <c r="C60" t="str">
        <f>IF(名单!C60&gt;=16,"pass","fall")</f>
        <v>pass</v>
      </c>
    </row>
    <row r="61" spans="1:3">
      <c r="A61" s="2" t="s">
        <v>313</v>
      </c>
      <c r="B61" s="3">
        <v>2200017461</v>
      </c>
      <c r="C61" t="str">
        <f>IF(名单!C61&gt;=16,"pass","fall")</f>
        <v>pass</v>
      </c>
    </row>
    <row r="62" spans="1:3">
      <c r="A62" s="2" t="s">
        <v>314</v>
      </c>
      <c r="B62" s="3">
        <v>2300017739</v>
      </c>
      <c r="C62" t="str">
        <f>IF(名单!C62&gt;=16,"pass","fall")</f>
        <v>pass</v>
      </c>
    </row>
    <row r="63" spans="1:3">
      <c r="A63" s="2" t="s">
        <v>315</v>
      </c>
      <c r="B63" s="3">
        <v>2300017480</v>
      </c>
      <c r="C63" t="str">
        <f>IF(名单!C63&gt;=16,"pass","fall")</f>
        <v>pass</v>
      </c>
    </row>
    <row r="64" spans="1:3">
      <c r="A64" s="2" t="s">
        <v>316</v>
      </c>
      <c r="B64" s="3">
        <v>2200017800</v>
      </c>
      <c r="C64" t="str">
        <f>IF(名单!C64&gt;=16,"pass","fall")</f>
        <v>pass</v>
      </c>
    </row>
    <row r="65" spans="1:3">
      <c r="A65" s="2" t="s">
        <v>317</v>
      </c>
      <c r="B65" s="3">
        <v>2000017756</v>
      </c>
      <c r="C65" t="str">
        <f>IF(名单!C65&gt;=16,"pass","fall")</f>
        <v>fall</v>
      </c>
    </row>
    <row r="66" spans="1:3">
      <c r="A66" s="2" t="s">
        <v>318</v>
      </c>
      <c r="B66" s="3">
        <v>2300017702</v>
      </c>
      <c r="C66" t="str">
        <f>IF(名单!C66&gt;=16,"pass","fall")</f>
        <v>pass</v>
      </c>
    </row>
    <row r="67" spans="1:3">
      <c r="A67" s="2" t="s">
        <v>319</v>
      </c>
      <c r="B67" s="3">
        <v>2300017428</v>
      </c>
      <c r="C67" t="str">
        <f>IF(名单!C67&gt;=16,"pass","fall")</f>
        <v>fall</v>
      </c>
    </row>
    <row r="68" spans="1:3">
      <c r="A68" s="2" t="s">
        <v>320</v>
      </c>
      <c r="B68" s="3">
        <v>2300017805</v>
      </c>
      <c r="C68" t="str">
        <f>IF(名单!C68&gt;=16,"pass","fall")</f>
        <v>pass</v>
      </c>
    </row>
    <row r="69" spans="1:3">
      <c r="A69" s="2" t="s">
        <v>321</v>
      </c>
      <c r="B69" s="3">
        <v>2200017797</v>
      </c>
      <c r="C69" t="str">
        <f>IF(名单!C69&gt;=16,"pass","fall")</f>
        <v>pass</v>
      </c>
    </row>
    <row r="70" spans="1:3">
      <c r="A70" s="2" t="s">
        <v>322</v>
      </c>
      <c r="B70" s="3">
        <v>2200017707</v>
      </c>
      <c r="C70" t="str">
        <f>IF(名单!C70&gt;=16,"pass","fall")</f>
        <v>fall</v>
      </c>
    </row>
    <row r="71" spans="1:3">
      <c r="A71" s="2" t="s">
        <v>323</v>
      </c>
      <c r="B71" s="3">
        <v>2300017411</v>
      </c>
      <c r="C71" t="str">
        <f>IF(名单!C71&gt;=16,"pass","fall")</f>
        <v>pass</v>
      </c>
    </row>
    <row r="72" spans="1:3">
      <c r="A72" s="2" t="s">
        <v>324</v>
      </c>
      <c r="B72" s="3">
        <v>2200017729</v>
      </c>
      <c r="C72" t="str">
        <f>IF(名单!C72&gt;=16,"pass","fall")</f>
        <v>fall</v>
      </c>
    </row>
    <row r="73" spans="1:3">
      <c r="A73" s="2" t="s">
        <v>325</v>
      </c>
      <c r="B73" s="3">
        <v>2300017444</v>
      </c>
      <c r="C73" t="str">
        <f>IF(名单!C73&gt;=16,"pass","fall")</f>
        <v>pass</v>
      </c>
    </row>
    <row r="74" spans="1:3">
      <c r="A74" s="2" t="s">
        <v>326</v>
      </c>
      <c r="B74" s="3">
        <v>2300017701</v>
      </c>
      <c r="C74" t="str">
        <f>IF(名单!C74&gt;=16,"pass","fall")</f>
        <v>pass</v>
      </c>
    </row>
    <row r="75" spans="1:3">
      <c r="A75" s="2" t="s">
        <v>327</v>
      </c>
      <c r="B75" s="3">
        <v>2300017729</v>
      </c>
      <c r="C75" t="str">
        <f>IF(名单!C75&gt;=16,"pass","fall")</f>
        <v>pass</v>
      </c>
    </row>
    <row r="76" spans="1:3">
      <c r="A76" s="2" t="s">
        <v>328</v>
      </c>
      <c r="B76" s="3">
        <v>2300017732</v>
      </c>
      <c r="C76" t="str">
        <f>IF(名单!C76&gt;=16,"pass","fall")</f>
        <v>pass</v>
      </c>
    </row>
    <row r="77" spans="1:3">
      <c r="A77" s="2" t="s">
        <v>329</v>
      </c>
      <c r="B77" s="3">
        <v>2300017725</v>
      </c>
      <c r="C77" t="str">
        <f>IF(名单!C77&gt;=16,"pass","fall")</f>
        <v>pass</v>
      </c>
    </row>
    <row r="78" spans="1:3">
      <c r="A78" s="2" t="s">
        <v>330</v>
      </c>
      <c r="B78" s="3">
        <v>2300017746</v>
      </c>
      <c r="C78" t="str">
        <f>IF(名单!C78&gt;=16,"pass","fall")</f>
        <v>fall</v>
      </c>
    </row>
    <row r="79" spans="1:3">
      <c r="A79" s="2" t="s">
        <v>331</v>
      </c>
      <c r="B79" s="3">
        <v>2300017840</v>
      </c>
      <c r="C79" t="str">
        <f>IF(名单!C79&gt;=16,"pass","fall")</f>
        <v>pass</v>
      </c>
    </row>
    <row r="80" spans="1:3">
      <c r="A80" s="2" t="s">
        <v>332</v>
      </c>
      <c r="B80" s="3">
        <v>2300017426</v>
      </c>
      <c r="C80" t="str">
        <f>IF(名单!C80&gt;=16,"pass","fall")</f>
        <v>fall</v>
      </c>
    </row>
    <row r="81" spans="1:3">
      <c r="A81" s="2" t="s">
        <v>333</v>
      </c>
      <c r="B81" s="3">
        <v>2300017445</v>
      </c>
      <c r="C81" t="str">
        <f>IF(名单!C81&gt;=16,"pass","fall")</f>
        <v>pass</v>
      </c>
    </row>
    <row r="82" spans="1:3">
      <c r="A82" s="2" t="s">
        <v>334</v>
      </c>
      <c r="B82" s="3">
        <v>2300017422</v>
      </c>
      <c r="C82" t="str">
        <f>IF(名单!C82&gt;=16,"pass","fall")</f>
        <v>pass</v>
      </c>
    </row>
    <row r="83" spans="1:3">
      <c r="A83" s="2" t="s">
        <v>335</v>
      </c>
      <c r="B83" s="3">
        <v>2300017761</v>
      </c>
      <c r="C83" t="str">
        <f>IF(名单!C83&gt;=16,"pass","fall")</f>
        <v>fall</v>
      </c>
    </row>
    <row r="84" spans="1:3">
      <c r="A84" s="2" t="s">
        <v>336</v>
      </c>
      <c r="B84" s="3">
        <v>2300017429</v>
      </c>
      <c r="C84" t="str">
        <f>IF(名单!C84&gt;=16,"pass","fall")</f>
        <v>pass</v>
      </c>
    </row>
    <row r="85" spans="1:3">
      <c r="A85" s="2" t="s">
        <v>337</v>
      </c>
      <c r="B85" s="3">
        <v>2300067720</v>
      </c>
      <c r="C85" t="str">
        <f>IF(名单!C85&gt;=16,"pass","fall")</f>
        <v>pass</v>
      </c>
    </row>
    <row r="86" spans="1:3">
      <c r="A86" s="2" t="s">
        <v>338</v>
      </c>
      <c r="B86" s="3">
        <v>2300067710</v>
      </c>
      <c r="C86" t="str">
        <f>IF(名单!C86&gt;=16,"pass","fall")</f>
        <v>fall</v>
      </c>
    </row>
    <row r="87" spans="1:3">
      <c r="A87" s="2" t="s">
        <v>339</v>
      </c>
      <c r="B87" s="3">
        <v>2300017764</v>
      </c>
      <c r="C87" t="str">
        <f>IF(名单!C87&gt;=16,"pass","fall")</f>
        <v>pass</v>
      </c>
    </row>
    <row r="88" spans="1:3">
      <c r="A88" s="2" t="s">
        <v>340</v>
      </c>
      <c r="B88" s="3">
        <v>2300067707</v>
      </c>
      <c r="C88" t="str">
        <f>IF(名单!C88&gt;=16,"pass","fall")</f>
        <v>pass</v>
      </c>
    </row>
    <row r="89" spans="1:3">
      <c r="A89" s="2" t="s">
        <v>341</v>
      </c>
      <c r="B89" s="3">
        <v>2300017786</v>
      </c>
      <c r="C89" t="str">
        <f>IF(名单!C89&gt;=16,"pass","fall")</f>
        <v>fall</v>
      </c>
    </row>
    <row r="90" spans="1:3">
      <c r="A90" s="2" t="s">
        <v>342</v>
      </c>
      <c r="B90" s="3">
        <v>2300067703</v>
      </c>
      <c r="C90" t="str">
        <f>IF(名单!C90&gt;=16,"pass","fall")</f>
        <v>fall</v>
      </c>
    </row>
    <row r="91" spans="1:3">
      <c r="A91" s="2" t="s">
        <v>343</v>
      </c>
      <c r="B91" s="3">
        <v>2300067714</v>
      </c>
      <c r="C91" t="str">
        <f>IF(名单!C91&gt;=16,"pass","fall")</f>
        <v>pass</v>
      </c>
    </row>
    <row r="92" spans="1:3">
      <c r="A92" s="2" t="s">
        <v>344</v>
      </c>
      <c r="B92" s="3">
        <v>2300067730</v>
      </c>
      <c r="C92" t="str">
        <f>IF(名单!C92&gt;=16,"pass","fall")</f>
        <v>fall</v>
      </c>
    </row>
    <row r="93" spans="1:3">
      <c r="A93" s="2" t="s">
        <v>345</v>
      </c>
      <c r="B93" s="3">
        <v>2300017453</v>
      </c>
      <c r="C93" t="str">
        <f>IF(名单!C93&gt;=16,"pass","fall")</f>
        <v>fall</v>
      </c>
    </row>
    <row r="94" spans="1:3">
      <c r="A94" s="2" t="s">
        <v>346</v>
      </c>
      <c r="B94" s="3">
        <v>2300067706</v>
      </c>
      <c r="C94" t="str">
        <f>IF(名单!C94&gt;=16,"pass","fall")</f>
        <v>pass</v>
      </c>
    </row>
    <row r="95" spans="1:3">
      <c r="A95" s="2" t="s">
        <v>347</v>
      </c>
      <c r="B95" s="3">
        <v>2300067727</v>
      </c>
      <c r="C95" t="str">
        <f>IF(名单!C95&gt;=16,"pass","fall")</f>
        <v>fall</v>
      </c>
    </row>
    <row r="96" spans="1:3">
      <c r="A96" s="2" t="s">
        <v>348</v>
      </c>
      <c r="B96" s="3">
        <v>2300067701</v>
      </c>
      <c r="C96" t="str">
        <f>IF(名单!C96&gt;=16,"pass","fall")</f>
        <v>pass</v>
      </c>
    </row>
    <row r="97" spans="1:3">
      <c r="A97" s="2" t="s">
        <v>349</v>
      </c>
      <c r="B97" s="3">
        <v>2300067719</v>
      </c>
      <c r="C97" t="str">
        <f>IF(名单!C97&gt;=16,"pass","fall")</f>
        <v>pass</v>
      </c>
    </row>
    <row r="98" spans="1:3">
      <c r="A98" s="2" t="s">
        <v>350</v>
      </c>
      <c r="B98" s="3">
        <v>2300067708</v>
      </c>
      <c r="C98" t="str">
        <f>IF(名单!C98&gt;=16,"pass","fall")</f>
        <v>pass</v>
      </c>
    </row>
    <row r="99" spans="1:3">
      <c r="A99" s="2" t="s">
        <v>351</v>
      </c>
      <c r="B99" s="3">
        <v>2300067729</v>
      </c>
      <c r="C99" t="str">
        <f>IF(名单!C99&gt;=16,"pass","fall")</f>
        <v>pass</v>
      </c>
    </row>
    <row r="100" spans="1:3">
      <c r="A100" s="2" t="s">
        <v>352</v>
      </c>
      <c r="B100" s="3">
        <v>2300067705</v>
      </c>
      <c r="C100" t="str">
        <f>IF(名单!C100&gt;=16,"pass","fall")</f>
        <v>pass</v>
      </c>
    </row>
    <row r="101" spans="1:3">
      <c r="A101" s="2" t="s">
        <v>353</v>
      </c>
      <c r="B101" s="3">
        <v>2300067722</v>
      </c>
      <c r="C101" t="str">
        <f>IF(名单!C101&gt;=16,"pass","fall")</f>
        <v>pass</v>
      </c>
    </row>
    <row r="102" spans="1:3">
      <c r="A102" s="2" t="s">
        <v>354</v>
      </c>
      <c r="B102" s="3">
        <v>2300067716</v>
      </c>
      <c r="C102" t="str">
        <f>IF(名单!C102&gt;=16,"pass","fall")</f>
        <v>fall</v>
      </c>
    </row>
    <row r="103" spans="1:3">
      <c r="A103" s="2" t="s">
        <v>355</v>
      </c>
      <c r="B103" s="3">
        <v>2300067721</v>
      </c>
      <c r="C103" t="str">
        <f>IF(名单!C103&gt;=16,"pass","fall")</f>
        <v>fall</v>
      </c>
    </row>
    <row r="104" spans="1:3">
      <c r="A104" s="2" t="s">
        <v>356</v>
      </c>
      <c r="B104" s="3">
        <v>2300067724</v>
      </c>
      <c r="C104" t="str">
        <f>IF(名单!C104&gt;=16,"pass","fall")</f>
        <v>fall</v>
      </c>
    </row>
    <row r="105" spans="1:3">
      <c r="A105" s="2" t="s">
        <v>357</v>
      </c>
      <c r="B105" s="3">
        <v>2300067715</v>
      </c>
      <c r="C105" t="str">
        <f>IF(名单!C105&gt;=16,"pass","fall")</f>
        <v>pass</v>
      </c>
    </row>
    <row r="106" spans="1:3">
      <c r="A106" s="2" t="s">
        <v>358</v>
      </c>
      <c r="B106" s="3">
        <v>2300067723</v>
      </c>
      <c r="C106" t="str">
        <f>IF(名单!C106&gt;=16,"pass","fall")</f>
        <v>pass</v>
      </c>
    </row>
    <row r="107" spans="1:3">
      <c r="A107" s="2" t="s">
        <v>359</v>
      </c>
      <c r="B107" s="3">
        <v>2300067713</v>
      </c>
      <c r="C107" t="str">
        <f>IF(名单!C107&gt;=16,"pass","fall")</f>
        <v>pass</v>
      </c>
    </row>
    <row r="108" spans="1:3">
      <c r="A108" s="2" t="s">
        <v>360</v>
      </c>
      <c r="B108" s="3">
        <v>2300067717</v>
      </c>
      <c r="C108" t="str">
        <f>IF(名单!C108&gt;=16,"pass","fall")</f>
        <v>pass</v>
      </c>
    </row>
    <row r="109" spans="1:3">
      <c r="A109" s="2" t="s">
        <v>361</v>
      </c>
      <c r="B109" s="3">
        <v>2300067712</v>
      </c>
      <c r="C109" t="str">
        <f>IF(名单!C109&gt;=16,"pass","fall")</f>
        <v>pass</v>
      </c>
    </row>
    <row r="110" spans="1:3">
      <c r="A110" s="2" t="s">
        <v>362</v>
      </c>
      <c r="B110" s="3">
        <v>2300067702</v>
      </c>
      <c r="C110" t="str">
        <f>IF(名单!C110&gt;=16,"pass","fall")</f>
        <v>fall</v>
      </c>
    </row>
    <row r="111" spans="1:3">
      <c r="A111" s="2" t="s">
        <v>363</v>
      </c>
      <c r="B111" s="3">
        <v>2300067709</v>
      </c>
      <c r="C111" t="str">
        <f>IF(名单!C111&gt;=16,"pass","fall")</f>
        <v>pass</v>
      </c>
    </row>
    <row r="112" spans="1:3">
      <c r="A112" s="2" t="s">
        <v>364</v>
      </c>
      <c r="B112" s="3">
        <v>2300067726</v>
      </c>
      <c r="C112" t="str">
        <f>IF(名单!C112&gt;=16,"pass","fall")</f>
        <v>pass</v>
      </c>
    </row>
    <row r="113" spans="1:3">
      <c r="A113" s="2" t="s">
        <v>365</v>
      </c>
      <c r="B113" s="3">
        <v>2300067704</v>
      </c>
      <c r="C113" t="str">
        <f>IF(名单!C113&gt;=16,"pass","fall")</f>
        <v>pass</v>
      </c>
    </row>
    <row r="114" spans="1:3">
      <c r="A114" s="2" t="s">
        <v>366</v>
      </c>
      <c r="B114" s="3">
        <v>2300067718</v>
      </c>
      <c r="C114" t="str">
        <f>IF(名单!C114&gt;=16,"pass","fall")</f>
        <v>pass</v>
      </c>
    </row>
    <row r="115" spans="1:3">
      <c r="A115" s="2" t="s">
        <v>367</v>
      </c>
      <c r="B115" s="3">
        <v>2300067725</v>
      </c>
      <c r="C115" t="str">
        <f>IF(名单!C115&gt;=16,"pass","fall")</f>
        <v>pass</v>
      </c>
    </row>
    <row r="116" spans="1:3">
      <c r="A116" s="2" t="s">
        <v>368</v>
      </c>
      <c r="B116" s="3">
        <v>2300017412</v>
      </c>
      <c r="C116" t="str">
        <f>IF(名单!C116&gt;=16,"pass","fall")</f>
        <v>fall</v>
      </c>
    </row>
    <row r="117" spans="1:3">
      <c r="A117" s="2" t="s">
        <v>369</v>
      </c>
      <c r="B117" s="3">
        <v>2300067728</v>
      </c>
      <c r="C117" t="str">
        <f>IF(名单!C117&gt;=16,"pass","fall")</f>
        <v>fall</v>
      </c>
    </row>
    <row r="118" spans="1:3">
      <c r="A118" s="2" t="s">
        <v>370</v>
      </c>
      <c r="B118" s="3">
        <v>2300067711</v>
      </c>
      <c r="C118" t="str">
        <f>IF(名单!C118&gt;=16,"pass","fall")</f>
        <v>pass</v>
      </c>
    </row>
    <row r="119" spans="1:3">
      <c r="A119" s="2" t="s">
        <v>371</v>
      </c>
      <c r="B119" s="3">
        <v>2300017843</v>
      </c>
      <c r="C119" t="str">
        <f>IF(名单!C119&gt;=16,"pass","fall")</f>
        <v>pass</v>
      </c>
    </row>
    <row r="120" spans="1:3">
      <c r="A120" s="2" t="s">
        <v>372</v>
      </c>
      <c r="B120" s="3">
        <v>2300017744</v>
      </c>
      <c r="C120" t="str">
        <f>IF(名单!C120&gt;=16,"pass","fall")</f>
        <v>pass</v>
      </c>
    </row>
    <row r="121" spans="1:3">
      <c r="A121" s="2" t="s">
        <v>373</v>
      </c>
      <c r="B121" s="3">
        <v>2300017405</v>
      </c>
      <c r="C121" t="str">
        <f>IF(名单!C121&gt;=16,"pass","fall")</f>
        <v>pass</v>
      </c>
    </row>
    <row r="122" spans="1:3">
      <c r="A122" s="2" t="s">
        <v>374</v>
      </c>
      <c r="B122" s="3">
        <v>2300017751</v>
      </c>
      <c r="C122" t="str">
        <f>IF(名单!C122&gt;=16,"pass","fall")</f>
        <v>pass</v>
      </c>
    </row>
    <row r="123" spans="1:3">
      <c r="A123" s="2" t="s">
        <v>375</v>
      </c>
      <c r="B123" s="3">
        <v>2300017410</v>
      </c>
      <c r="C123" t="str">
        <f>IF(名单!C123&gt;=16,"pass","fall")</f>
        <v>pass</v>
      </c>
    </row>
    <row r="124" spans="1:3">
      <c r="A124" s="2" t="s">
        <v>376</v>
      </c>
      <c r="B124" s="3">
        <v>2200017760</v>
      </c>
      <c r="C124" t="str">
        <f>IF(名单!C124&gt;=16,"pass","fall")</f>
        <v>pass</v>
      </c>
    </row>
    <row r="125" spans="1:3">
      <c r="A125" s="2" t="s">
        <v>377</v>
      </c>
      <c r="B125" s="3">
        <v>2300017811</v>
      </c>
      <c r="C125" t="str">
        <f>IF(名单!C125&gt;=16,"pass","fall")</f>
        <v>pass</v>
      </c>
    </row>
    <row r="126" spans="1:3">
      <c r="A126" s="2" t="s">
        <v>378</v>
      </c>
      <c r="B126" s="3">
        <v>2300017448</v>
      </c>
      <c r="C126" t="str">
        <f>IF(名单!C126&gt;=16,"pass","fall")</f>
        <v>fall</v>
      </c>
    </row>
    <row r="127" spans="1:3">
      <c r="A127" s="2" t="s">
        <v>379</v>
      </c>
      <c r="B127" s="3">
        <v>2300017794</v>
      </c>
      <c r="C127" t="str">
        <f>IF(名单!C127&gt;=16,"pass","fall")</f>
        <v>pass</v>
      </c>
    </row>
    <row r="128" spans="1:3">
      <c r="A128" s="2" t="s">
        <v>380</v>
      </c>
      <c r="B128" s="3">
        <v>2100017703</v>
      </c>
      <c r="C128" t="str">
        <f>IF(名单!C128&gt;=16,"pass","fall")</f>
        <v>fall</v>
      </c>
    </row>
    <row r="129" spans="1:3">
      <c r="A129" s="2" t="s">
        <v>381</v>
      </c>
      <c r="B129" s="3">
        <v>2300017471</v>
      </c>
      <c r="C129" t="str">
        <f>IF(名单!C129&gt;=16,"pass","fall")</f>
        <v>pass</v>
      </c>
    </row>
    <row r="130" spans="1:3">
      <c r="A130" s="2" t="s">
        <v>382</v>
      </c>
      <c r="B130" s="3">
        <v>2300017467</v>
      </c>
      <c r="C130" t="str">
        <f>IF(名单!C130&gt;=16,"pass","fall")</f>
        <v>pass</v>
      </c>
    </row>
    <row r="131" spans="1:3">
      <c r="A131" s="2" t="s">
        <v>383</v>
      </c>
      <c r="B131" s="3">
        <v>2300017780</v>
      </c>
      <c r="C131" t="str">
        <f>IF(名单!C131&gt;=16,"pass","fall")</f>
        <v>pass</v>
      </c>
    </row>
    <row r="132" spans="1:3">
      <c r="A132" s="2" t="s">
        <v>384</v>
      </c>
      <c r="B132" s="3">
        <v>2300017461</v>
      </c>
      <c r="C132" t="str">
        <f>IF(名单!C132&gt;=16,"pass","fall")</f>
        <v>pass</v>
      </c>
    </row>
    <row r="133" spans="1:3">
      <c r="A133" s="2" t="s">
        <v>385</v>
      </c>
      <c r="B133" s="3">
        <v>2300017712</v>
      </c>
      <c r="C133" t="str">
        <f>IF(名单!C133&gt;=16,"pass","fall")</f>
        <v>pass</v>
      </c>
    </row>
    <row r="134" spans="1:3">
      <c r="A134" s="2" t="s">
        <v>386</v>
      </c>
      <c r="B134" s="3">
        <v>2300017789</v>
      </c>
      <c r="C134" t="str">
        <f>IF(名单!C134&gt;=16,"pass","fall")</f>
        <v>pass</v>
      </c>
    </row>
    <row r="135" spans="1:3">
      <c r="A135" s="2" t="s">
        <v>387</v>
      </c>
      <c r="B135" s="3">
        <v>2200017714</v>
      </c>
      <c r="C135" t="str">
        <f>IF(名单!C135&gt;=16,"pass","fall")</f>
        <v>pass</v>
      </c>
    </row>
    <row r="136" spans="1:3">
      <c r="A136" s="2" t="s">
        <v>388</v>
      </c>
      <c r="B136" s="3">
        <v>2300017810</v>
      </c>
      <c r="C136" t="str">
        <f>IF(名单!C136&gt;=16,"pass","fall")</f>
        <v>pass</v>
      </c>
    </row>
    <row r="137" spans="1:3">
      <c r="A137" s="2" t="s">
        <v>389</v>
      </c>
      <c r="B137" s="3">
        <v>2300017806</v>
      </c>
      <c r="C137" t="str">
        <f>IF(名单!C137&gt;=16,"pass","fall")</f>
        <v>pass</v>
      </c>
    </row>
    <row r="138" spans="1:3">
      <c r="A138" s="2" t="s">
        <v>390</v>
      </c>
      <c r="B138" s="3">
        <v>2300017750</v>
      </c>
      <c r="C138" t="str">
        <f>IF(名单!C138&gt;=16,"pass","fall")</f>
        <v>pass</v>
      </c>
    </row>
    <row r="139" spans="1:3">
      <c r="A139" s="2" t="s">
        <v>391</v>
      </c>
      <c r="B139" s="3">
        <v>2300017777</v>
      </c>
      <c r="C139" t="str">
        <f>IF(名单!C139&gt;=16,"pass","fall")</f>
        <v>pass</v>
      </c>
    </row>
    <row r="140" spans="1:3">
      <c r="A140" s="2" t="s">
        <v>392</v>
      </c>
      <c r="B140" s="3">
        <v>2300017798</v>
      </c>
      <c r="C140" t="str">
        <f>IF(名单!C140&gt;=16,"pass","fall")</f>
        <v>pass</v>
      </c>
    </row>
    <row r="141" spans="1:3">
      <c r="A141" s="2" t="s">
        <v>393</v>
      </c>
      <c r="B141" s="3">
        <v>2300017733</v>
      </c>
      <c r="C141" t="str">
        <f>IF(名单!C141&gt;=16,"pass","fall")</f>
        <v>pass</v>
      </c>
    </row>
    <row r="142" spans="1:3">
      <c r="A142" s="2" t="s">
        <v>394</v>
      </c>
      <c r="B142" s="3">
        <v>2300017757</v>
      </c>
      <c r="C142" t="str">
        <f>IF(名单!C142&gt;=16,"pass","fall")</f>
        <v>pass</v>
      </c>
    </row>
    <row r="143" spans="1:3">
      <c r="A143" s="2" t="s">
        <v>395</v>
      </c>
      <c r="B143" s="3">
        <v>2300017804</v>
      </c>
      <c r="C143" t="str">
        <f>IF(名单!C143&gt;=16,"pass","fall")</f>
        <v>pass</v>
      </c>
    </row>
    <row r="144" spans="1:3">
      <c r="A144" s="2" t="s">
        <v>396</v>
      </c>
      <c r="B144" s="3">
        <v>2300017446</v>
      </c>
      <c r="C144" t="str">
        <f>IF(名单!C144&gt;=16,"pass","fall")</f>
        <v>pass</v>
      </c>
    </row>
    <row r="145" spans="1:3">
      <c r="A145" s="2" t="s">
        <v>397</v>
      </c>
      <c r="B145" s="3">
        <v>2300017826</v>
      </c>
      <c r="C145" t="str">
        <f>IF(名单!C145&gt;=16,"pass","fall")</f>
        <v>pass</v>
      </c>
    </row>
    <row r="146" spans="1:3">
      <c r="A146" s="2" t="s">
        <v>398</v>
      </c>
      <c r="B146" s="3">
        <v>2300017742</v>
      </c>
      <c r="C146" t="str">
        <f>IF(名单!C146&gt;=16,"pass","fall")</f>
        <v>pass</v>
      </c>
    </row>
    <row r="147" spans="1:3">
      <c r="A147" s="2" t="s">
        <v>399</v>
      </c>
      <c r="B147" s="3">
        <v>2300017472</v>
      </c>
      <c r="C147" t="str">
        <f>IF(名单!C147&gt;=16,"pass","fall")</f>
        <v>pass</v>
      </c>
    </row>
    <row r="148" spans="1:3">
      <c r="A148" s="2" t="s">
        <v>400</v>
      </c>
      <c r="B148" s="3">
        <v>2300017795</v>
      </c>
      <c r="C148" t="str">
        <f>IF(名单!C148&gt;=16,"pass","fall")</f>
        <v>fall</v>
      </c>
    </row>
    <row r="149" spans="1:3">
      <c r="A149" s="2" t="s">
        <v>401</v>
      </c>
      <c r="B149" s="3">
        <v>2300017802</v>
      </c>
      <c r="C149" t="str">
        <f>IF(名单!C149&gt;=16,"pass","fall")</f>
        <v>pass</v>
      </c>
    </row>
    <row r="150" spans="1:3">
      <c r="A150" s="2" t="s">
        <v>402</v>
      </c>
      <c r="B150" s="3">
        <v>2300017791</v>
      </c>
      <c r="C150" t="str">
        <f>IF(名单!C150&gt;=16,"pass","fall")</f>
        <v>pass</v>
      </c>
    </row>
    <row r="151" spans="1:3">
      <c r="A151" s="2" t="s">
        <v>403</v>
      </c>
      <c r="B151" s="3">
        <v>2300017477</v>
      </c>
      <c r="C151" t="str">
        <f>IF(名单!C151&gt;=16,"pass","fall")</f>
        <v>pass</v>
      </c>
    </row>
    <row r="152" spans="1:3">
      <c r="A152" s="2" t="s">
        <v>404</v>
      </c>
      <c r="B152" s="3">
        <v>2300017815</v>
      </c>
      <c r="C152" t="str">
        <f>IF(名单!C152&gt;=16,"pass","fall")</f>
        <v>pass</v>
      </c>
    </row>
    <row r="153" spans="1:3">
      <c r="A153" s="2" t="s">
        <v>405</v>
      </c>
      <c r="B153" s="3">
        <v>2300017787</v>
      </c>
      <c r="C153" t="str">
        <f>IF(名单!C153&gt;=16,"pass","fall")</f>
        <v>pass</v>
      </c>
    </row>
    <row r="154" spans="1:3">
      <c r="A154" s="2" t="s">
        <v>406</v>
      </c>
      <c r="B154" s="3">
        <v>2300017827</v>
      </c>
      <c r="C154" t="str">
        <f>IF(名单!C154&gt;=16,"pass","fall")</f>
        <v>pass</v>
      </c>
    </row>
    <row r="155" spans="1:3">
      <c r="A155" s="2" t="s">
        <v>407</v>
      </c>
      <c r="B155" s="3">
        <v>2200017467</v>
      </c>
      <c r="C155" t="str">
        <f>IF(名单!C155&gt;=16,"pass","fall")</f>
        <v>fall</v>
      </c>
    </row>
    <row r="156" spans="1:3">
      <c r="A156" s="2" t="s">
        <v>408</v>
      </c>
      <c r="B156" s="3">
        <v>2300017469</v>
      </c>
      <c r="C156" t="str">
        <f>IF(名单!C156&gt;=16,"pass","fall")</f>
        <v>pass</v>
      </c>
    </row>
    <row r="157" spans="1:3">
      <c r="A157" s="2" t="s">
        <v>409</v>
      </c>
      <c r="B157" s="3">
        <v>2300017844</v>
      </c>
      <c r="C157" t="str">
        <f>IF(名单!C157&gt;=16,"pass","fall")</f>
        <v>pass</v>
      </c>
    </row>
    <row r="158" spans="1:3">
      <c r="A158" s="2" t="s">
        <v>410</v>
      </c>
      <c r="B158" s="3">
        <v>2200017730</v>
      </c>
      <c r="C158" t="str">
        <f>IF(名单!C158&gt;=16,"pass","fall")</f>
        <v>pass</v>
      </c>
    </row>
    <row r="159" spans="1:3">
      <c r="A159" s="2" t="s">
        <v>411</v>
      </c>
      <c r="B159" s="3">
        <v>2300017818</v>
      </c>
      <c r="C159" t="str">
        <f>IF(名单!C159&gt;=16,"pass","fall")</f>
        <v>pass</v>
      </c>
    </row>
    <row r="160" spans="1:3">
      <c r="A160" s="2" t="s">
        <v>412</v>
      </c>
      <c r="B160" s="3">
        <v>2300017854</v>
      </c>
      <c r="C160" t="str">
        <f>IF(名单!C160&gt;=16,"pass","fall")</f>
        <v>pass</v>
      </c>
    </row>
    <row r="161" spans="1:3">
      <c r="A161" s="2" t="s">
        <v>413</v>
      </c>
      <c r="B161" s="3">
        <v>2300017790</v>
      </c>
      <c r="C161" t="str">
        <f>IF(名单!C161&gt;=16,"pass","fall")</f>
        <v>fall</v>
      </c>
    </row>
    <row r="162" spans="1:3">
      <c r="A162" s="2" t="s">
        <v>414</v>
      </c>
      <c r="B162" s="3">
        <v>2300017468</v>
      </c>
      <c r="C162" t="str">
        <f>IF(名单!C162&gt;=16,"pass","fall")</f>
        <v>pass</v>
      </c>
    </row>
    <row r="163" spans="1:3">
      <c r="A163" s="2" t="s">
        <v>415</v>
      </c>
      <c r="B163" s="3">
        <v>2300017800</v>
      </c>
      <c r="C163" t="str">
        <f>IF(名单!C163&gt;=16,"pass","fall")</f>
        <v>pass</v>
      </c>
    </row>
    <row r="164" spans="1:3">
      <c r="A164" s="2" t="s">
        <v>416</v>
      </c>
      <c r="B164" s="3">
        <v>2200017814</v>
      </c>
      <c r="C164" t="str">
        <f>IF(名单!C164&gt;=16,"pass","fall")</f>
        <v>fall</v>
      </c>
    </row>
    <row r="165" spans="1:3">
      <c r="A165" s="2" t="s">
        <v>417</v>
      </c>
      <c r="B165" s="3">
        <v>2200067730</v>
      </c>
      <c r="C165" t="str">
        <f>IF(名单!C165&gt;=16,"pass","fall")</f>
        <v>fall</v>
      </c>
    </row>
    <row r="166" spans="1:3">
      <c r="A166" s="2" t="s">
        <v>418</v>
      </c>
      <c r="B166" s="3">
        <v>2200067723</v>
      </c>
      <c r="C166" t="str">
        <f>IF(名单!C166&gt;=16,"pass","fall")</f>
        <v>fall</v>
      </c>
    </row>
    <row r="167" spans="1:3">
      <c r="A167" s="2" t="s">
        <v>419</v>
      </c>
      <c r="B167" s="3">
        <v>2200067728</v>
      </c>
      <c r="C167" t="str">
        <f>IF(名单!C167&gt;=16,"pass","fall")</f>
        <v>fall</v>
      </c>
    </row>
    <row r="168" spans="1:3">
      <c r="A168" s="2" t="s">
        <v>420</v>
      </c>
      <c r="B168" s="3">
        <v>2200067726</v>
      </c>
      <c r="C168" t="str">
        <f>IF(名单!C168&gt;=16,"pass","fall")</f>
        <v>fall</v>
      </c>
    </row>
    <row r="169" spans="1:3">
      <c r="A169" s="2" t="s">
        <v>421</v>
      </c>
      <c r="B169" s="3">
        <v>2200067731</v>
      </c>
      <c r="C169" t="str">
        <f>IF(名单!C169&gt;=16,"pass","fall")</f>
        <v>fall</v>
      </c>
    </row>
    <row r="170" spans="1:3">
      <c r="A170" s="2" t="s">
        <v>422</v>
      </c>
      <c r="B170" s="3">
        <v>2200067732</v>
      </c>
      <c r="C170" t="str">
        <f>IF(名单!C170&gt;=16,"pass","fall")</f>
        <v>fall</v>
      </c>
    </row>
    <row r="171" spans="1:3">
      <c r="A171" s="2" t="s">
        <v>423</v>
      </c>
      <c r="B171" s="3">
        <v>2200067727</v>
      </c>
      <c r="C171" t="str">
        <f>IF(名单!C171&gt;=16,"pass","fall")</f>
        <v>fall</v>
      </c>
    </row>
    <row r="172" spans="1:3">
      <c r="A172" s="2" t="s">
        <v>424</v>
      </c>
      <c r="B172" s="3">
        <v>2200067729</v>
      </c>
      <c r="C172" t="str">
        <f>IF(名单!C172&gt;=16,"pass","fall")</f>
        <v>fall</v>
      </c>
    </row>
    <row r="173" spans="1:3">
      <c r="A173" s="2" t="s">
        <v>425</v>
      </c>
      <c r="B173" s="3">
        <v>2200017850</v>
      </c>
      <c r="C173" t="str">
        <f>IF(名单!C173&gt;=16,"pass","fall")</f>
        <v>fall</v>
      </c>
    </row>
    <row r="174" spans="1:3">
      <c r="A174" s="2" t="s">
        <v>426</v>
      </c>
      <c r="B174" s="3">
        <v>2200067724</v>
      </c>
      <c r="C174" t="str">
        <f>IF(名单!C174&gt;=16,"pass","fall")</f>
        <v>fall</v>
      </c>
    </row>
    <row r="175" spans="1:3">
      <c r="A175" s="2" t="s">
        <v>427</v>
      </c>
      <c r="B175" s="3">
        <v>2200067733</v>
      </c>
      <c r="C175" t="str">
        <f>IF(名单!C175&gt;=16,"pass","fall")</f>
        <v>fall</v>
      </c>
    </row>
    <row r="176" spans="1:3">
      <c r="A176" s="2" t="s">
        <v>428</v>
      </c>
      <c r="B176" s="3">
        <v>2200067722</v>
      </c>
      <c r="C176" t="str">
        <f>IF(名单!C176&gt;=16,"pass","fall")</f>
        <v>fall</v>
      </c>
    </row>
    <row r="177" spans="1:3">
      <c r="A177" s="2" t="s">
        <v>429</v>
      </c>
      <c r="B177" s="3">
        <v>2300017736</v>
      </c>
      <c r="C177" t="str">
        <f>IF(名单!C177&gt;=16,"pass","fall")</f>
        <v>fall</v>
      </c>
    </row>
    <row r="178" spans="1:3">
      <c r="A178" s="2" t="s">
        <v>430</v>
      </c>
      <c r="B178" s="3">
        <v>2300017783</v>
      </c>
      <c r="C178" t="str">
        <f>IF(名单!C178&gt;=16,"pass","fall")</f>
        <v>pass</v>
      </c>
    </row>
    <row r="179" spans="1:3">
      <c r="A179" s="2" t="s">
        <v>431</v>
      </c>
      <c r="B179" s="3">
        <v>2300017738</v>
      </c>
      <c r="C179" t="str">
        <f>IF(名单!C179&gt;=16,"pass","fall")</f>
        <v>pass</v>
      </c>
    </row>
    <row r="180" spans="1:3">
      <c r="A180" s="2" t="s">
        <v>432</v>
      </c>
      <c r="B180" s="3">
        <v>2300017784</v>
      </c>
      <c r="C180" t="str">
        <f>IF(名单!C180&gt;=16,"pass","fall")</f>
        <v>fall</v>
      </c>
    </row>
    <row r="181" spans="1:3">
      <c r="A181" s="2" t="s">
        <v>433</v>
      </c>
      <c r="B181" s="3">
        <v>2300017705</v>
      </c>
      <c r="C181" t="str">
        <f>IF(名单!C181&gt;=16,"pass","fall")</f>
        <v>pass</v>
      </c>
    </row>
    <row r="182" spans="1:3">
      <c r="A182" s="2" t="s">
        <v>434</v>
      </c>
      <c r="B182" s="3">
        <v>2300017846</v>
      </c>
      <c r="C182" t="str">
        <f>IF(名单!C182&gt;=16,"pass","fall")</f>
        <v>fall</v>
      </c>
    </row>
    <row r="183" spans="1:3">
      <c r="A183" s="2" t="s">
        <v>435</v>
      </c>
      <c r="B183" s="3">
        <v>2300017415</v>
      </c>
      <c r="C183" t="str">
        <f>IF(名单!C183&gt;=16,"pass","fall")</f>
        <v>pass</v>
      </c>
    </row>
    <row r="184" spans="1:3">
      <c r="A184" s="2" t="s">
        <v>436</v>
      </c>
      <c r="B184" s="3">
        <v>2300017785</v>
      </c>
      <c r="C184" t="str">
        <f>IF(名单!C184&gt;=16,"pass","fall")</f>
        <v>fall</v>
      </c>
    </row>
    <row r="185" spans="1:3">
      <c r="A185" s="2" t="s">
        <v>437</v>
      </c>
      <c r="B185" s="3">
        <v>2300017831</v>
      </c>
      <c r="C185" t="str">
        <f>IF(名单!C185&gt;=16,"pass","fall")</f>
        <v>pass</v>
      </c>
    </row>
    <row r="186" spans="1:3">
      <c r="A186" s="2" t="s">
        <v>438</v>
      </c>
      <c r="B186" s="3">
        <v>2200067725</v>
      </c>
      <c r="C186" t="str">
        <f>IF(名单!C186&gt;=16,"pass","fall")</f>
        <v>pass</v>
      </c>
    </row>
    <row r="187" spans="1:3">
      <c r="A187" s="2" t="s">
        <v>439</v>
      </c>
      <c r="B187" s="3">
        <v>2300017839</v>
      </c>
      <c r="C187" t="str">
        <f>IF(名单!C187&gt;=16,"pass","fall")</f>
        <v>pass</v>
      </c>
    </row>
    <row r="188" spans="1:3">
      <c r="A188" s="2" t="s">
        <v>440</v>
      </c>
      <c r="B188" s="3">
        <v>2200017771</v>
      </c>
      <c r="C188" t="str">
        <f>IF(名单!C188&gt;=16,"pass","fall")</f>
        <v>pass</v>
      </c>
    </row>
    <row r="189" spans="1:3">
      <c r="A189" s="2" t="s">
        <v>441</v>
      </c>
      <c r="B189" s="3">
        <v>2300067732</v>
      </c>
      <c r="C189" t="str">
        <f>IF(名单!C189&gt;=16,"pass","fall")</f>
        <v>pass</v>
      </c>
    </row>
    <row r="190" spans="1:3">
      <c r="A190" s="2" t="s">
        <v>442</v>
      </c>
      <c r="B190" s="3">
        <v>2300017462</v>
      </c>
      <c r="C190" t="str">
        <f>IF(名单!C190&gt;=16,"pass","fall")</f>
        <v>pass</v>
      </c>
    </row>
    <row r="191" spans="1:3">
      <c r="A191" s="2" t="s">
        <v>443</v>
      </c>
      <c r="B191" s="3">
        <v>2200017486</v>
      </c>
      <c r="C191" t="str">
        <f>IF(名单!C191&gt;=16,"pass","fall")</f>
        <v>pass</v>
      </c>
    </row>
    <row r="192" spans="1:3">
      <c r="A192" s="2" t="s">
        <v>444</v>
      </c>
      <c r="B192" s="3">
        <v>2300017731</v>
      </c>
      <c r="C192" t="str">
        <f>IF(名单!C192&gt;=16,"pass","fall")</f>
        <v>pass</v>
      </c>
    </row>
    <row r="193" spans="1:3">
      <c r="A193" s="2" t="s">
        <v>445</v>
      </c>
      <c r="B193" s="3">
        <v>2300017409</v>
      </c>
      <c r="C193" t="str">
        <f>IF(名单!C193&gt;=16,"pass","fall")</f>
        <v>pass</v>
      </c>
    </row>
    <row r="194" spans="1:3">
      <c r="A194" s="2" t="s">
        <v>446</v>
      </c>
      <c r="B194" s="3">
        <v>2300017767</v>
      </c>
      <c r="C194" t="str">
        <f>IF(名单!C194&gt;=16,"pass","fall")</f>
        <v>pass</v>
      </c>
    </row>
    <row r="195" spans="1:3">
      <c r="A195" s="2" t="s">
        <v>447</v>
      </c>
      <c r="B195" s="3">
        <v>2300017463</v>
      </c>
      <c r="C195" t="str">
        <f>IF(名单!C195&gt;=16,"pass","fall")</f>
        <v>pass</v>
      </c>
    </row>
    <row r="196" spans="1:3">
      <c r="A196" s="2" t="s">
        <v>448</v>
      </c>
      <c r="B196" s="3">
        <v>2300067740</v>
      </c>
      <c r="C196" t="str">
        <f>IF(名单!C196&gt;=16,"pass","fall")</f>
        <v>pass</v>
      </c>
    </row>
    <row r="197" spans="1:3">
      <c r="A197" s="2" t="s">
        <v>449</v>
      </c>
      <c r="B197" s="3">
        <v>2300017779</v>
      </c>
      <c r="C197" t="str">
        <f>IF(名单!C197&gt;=16,"pass","fall")</f>
        <v>pass</v>
      </c>
    </row>
    <row r="198" spans="1:3">
      <c r="A198" s="2" t="s">
        <v>450</v>
      </c>
      <c r="B198" s="3">
        <v>2300017452</v>
      </c>
      <c r="C198" t="str">
        <f>IF(名单!C198&gt;=16,"pass","fall")</f>
        <v>pass</v>
      </c>
    </row>
    <row r="199" spans="1:3">
      <c r="A199" s="2" t="s">
        <v>451</v>
      </c>
      <c r="B199" s="3">
        <v>2300067736</v>
      </c>
      <c r="C199" t="str">
        <f>IF(名单!C199&gt;=16,"pass","fall")</f>
        <v>fall</v>
      </c>
    </row>
    <row r="200" spans="1:3">
      <c r="A200" s="2" t="s">
        <v>452</v>
      </c>
      <c r="B200" s="3">
        <v>2300067741</v>
      </c>
      <c r="C200" t="str">
        <f>IF(名单!C200&gt;=16,"pass","fall")</f>
        <v>fall</v>
      </c>
    </row>
    <row r="201" spans="1:3">
      <c r="A201" s="2" t="s">
        <v>453</v>
      </c>
      <c r="B201" s="3">
        <v>2300067731</v>
      </c>
      <c r="C201" t="str">
        <f>IF(名单!C201&gt;=16,"pass","fall")</f>
        <v>pass</v>
      </c>
    </row>
    <row r="202" spans="1:3">
      <c r="A202" s="2" t="s">
        <v>454</v>
      </c>
      <c r="B202" s="3">
        <v>2300067739</v>
      </c>
      <c r="C202" t="str">
        <f>IF(名单!C202&gt;=16,"pass","fall")</f>
        <v>fall</v>
      </c>
    </row>
    <row r="203" spans="1:3">
      <c r="A203" s="2" t="s">
        <v>455</v>
      </c>
      <c r="B203" s="3">
        <v>2300067733</v>
      </c>
      <c r="C203" t="str">
        <f>IF(名单!C203&gt;=16,"pass","fall")</f>
        <v>pass</v>
      </c>
    </row>
    <row r="204" spans="1:3">
      <c r="A204" s="2" t="s">
        <v>456</v>
      </c>
      <c r="B204" s="3">
        <v>2300067734</v>
      </c>
      <c r="C204" t="str">
        <f>IF(名单!C204&gt;=16,"pass","fall")</f>
        <v>pass</v>
      </c>
    </row>
    <row r="205" spans="1:3">
      <c r="A205" s="2" t="s">
        <v>457</v>
      </c>
      <c r="B205" s="3">
        <v>2300067735</v>
      </c>
      <c r="C205" t="str">
        <f>IF(名单!C205&gt;=16,"pass","fall")</f>
        <v>pass</v>
      </c>
    </row>
    <row r="206" spans="1:3">
      <c r="A206" s="2" t="s">
        <v>458</v>
      </c>
      <c r="B206" s="3">
        <v>2300067737</v>
      </c>
      <c r="C206" t="str">
        <f>IF(名单!C206&gt;=16,"pass","fall")</f>
        <v>pass</v>
      </c>
    </row>
    <row r="207" spans="1:3">
      <c r="A207" s="2" t="s">
        <v>459</v>
      </c>
      <c r="B207" s="3">
        <v>2300067742</v>
      </c>
      <c r="C207" t="str">
        <f>IF(名单!C207&gt;=16,"pass","fall")</f>
        <v>pass</v>
      </c>
    </row>
    <row r="208" spans="1:3">
      <c r="A208" s="2" t="s">
        <v>460</v>
      </c>
      <c r="B208" s="3">
        <v>2300017711</v>
      </c>
      <c r="C208" t="str">
        <f>IF(名单!C208&gt;=16,"pass","fall")</f>
        <v>pass</v>
      </c>
    </row>
    <row r="209" spans="1:3">
      <c r="A209" s="2" t="s">
        <v>461</v>
      </c>
      <c r="B209" s="3">
        <v>2300017834</v>
      </c>
      <c r="C209" t="str">
        <f>IF(名单!C209&gt;=16,"pass","fall")</f>
        <v>pass</v>
      </c>
    </row>
    <row r="210" spans="1:3">
      <c r="A210" s="2" t="s">
        <v>462</v>
      </c>
      <c r="B210" s="3">
        <v>2300017735</v>
      </c>
      <c r="C210" t="str">
        <f>IF(名单!C210&gt;=16,"pass","fall")</f>
        <v>pass</v>
      </c>
    </row>
    <row r="211" spans="1:3">
      <c r="A211" s="2" t="s">
        <v>463</v>
      </c>
      <c r="B211" s="3">
        <v>2300017475</v>
      </c>
      <c r="C211" t="str">
        <f>IF(名单!C211&gt;=16,"pass","fall")</f>
        <v>pass</v>
      </c>
    </row>
    <row r="212" spans="1:3">
      <c r="A212" s="2" t="s">
        <v>464</v>
      </c>
      <c r="B212" s="3">
        <v>2300017816</v>
      </c>
      <c r="C212" t="str">
        <f>IF(名单!C212&gt;=16,"pass","fall")</f>
        <v>pass</v>
      </c>
    </row>
    <row r="213" spans="1:3">
      <c r="A213" s="2" t="s">
        <v>465</v>
      </c>
      <c r="B213" s="3">
        <v>2300017754</v>
      </c>
      <c r="C213" t="str">
        <f>IF(名单!C213&gt;=16,"pass","fall")</f>
        <v>pass</v>
      </c>
    </row>
    <row r="214" spans="1:3">
      <c r="A214" s="2" t="s">
        <v>466</v>
      </c>
      <c r="B214" s="3">
        <v>2300017850</v>
      </c>
      <c r="C214" t="str">
        <f>IF(名单!C214&gt;=16,"pass","fall")</f>
        <v>pass</v>
      </c>
    </row>
    <row r="215" spans="1:3">
      <c r="A215" s="2" t="s">
        <v>467</v>
      </c>
      <c r="B215" s="3">
        <v>2300017788</v>
      </c>
      <c r="C215" t="str">
        <f>IF(名单!C215&gt;=16,"pass","fall")</f>
        <v>pass</v>
      </c>
    </row>
    <row r="216" spans="1:3">
      <c r="A216" s="2" t="s">
        <v>468</v>
      </c>
      <c r="B216" s="3">
        <v>2300017451</v>
      </c>
      <c r="C216" t="str">
        <f>IF(名单!C216&gt;=16,"pass","fall")</f>
        <v>pass</v>
      </c>
    </row>
    <row r="218" spans="4:4">
      <c r="D218" t="s">
        <v>603</v>
      </c>
    </row>
    <row r="219" spans="4:5">
      <c r="D219">
        <f>COUNTIF(名单!C2:C216,"&lt;16")</f>
        <v>67</v>
      </c>
      <c r="E219" t="s">
        <v>604</v>
      </c>
    </row>
    <row r="220" spans="5:5">
      <c r="E220">
        <f>COUNTIF(名单!C2:C216,"&lt;14")</f>
        <v>59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第一学期文字"/>
  <dimension ref="A1:S216"/>
  <sheetViews>
    <sheetView workbookViewId="0">
      <selection activeCell="N2" sqref="N2"/>
    </sheetView>
  </sheetViews>
  <sheetFormatPr defaultColWidth="9.81818181818182" defaultRowHeight="13"/>
  <cols>
    <col min="2" max="2" width="15" customWidth="1"/>
    <col min="3" max="3" width="29.9090909090909" customWidth="1"/>
    <col min="4" max="4" width="31.4545454545455" customWidth="1"/>
    <col min="5" max="5" width="27.7272727272727" customWidth="1"/>
    <col min="6" max="6" width="27.0909090909091" customWidth="1"/>
    <col min="7" max="7" width="29.0909090909091" customWidth="1"/>
    <col min="8" max="8" width="29.4545454545455" customWidth="1"/>
    <col min="9" max="9" width="27" customWidth="1"/>
    <col min="10" max="10" width="22.2727272727273" customWidth="1"/>
    <col min="11" max="11" width="22.5454545454545" customWidth="1"/>
    <col min="12" max="12" width="27" customWidth="1"/>
    <col min="13" max="13" width="19.7272727272727" customWidth="1"/>
    <col min="14" max="14" width="19.3636363636364" customWidth="1"/>
    <col min="15" max="15" width="22.8181818181818" customWidth="1"/>
    <col min="16" max="16" width="20.1818181818182" customWidth="1"/>
    <col min="17" max="17" width="25.4545454545455" customWidth="1"/>
  </cols>
  <sheetData>
    <row r="1" spans="1:19">
      <c r="A1" t="s">
        <v>0</v>
      </c>
      <c r="B1" t="s">
        <v>1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245</v>
      </c>
      <c r="Q1" t="s">
        <v>246</v>
      </c>
      <c r="R1" t="s">
        <v>242</v>
      </c>
      <c r="S1" t="s">
        <v>247</v>
      </c>
    </row>
    <row r="2" spans="1:19">
      <c r="A2" s="8" t="s">
        <v>11</v>
      </c>
      <c r="B2" s="8">
        <v>2200017462</v>
      </c>
      <c r="C2" t="str">
        <f>_xlfn.CONCAT(D2:S2)</f>
        <v/>
      </c>
      <c r="D2" t="str">
        <f>IF(自行车!C2&gt;0,"参加元行力行自行车小分队"&amp;自行车!C2&amp;"学时；","")</f>
        <v/>
      </c>
      <c r="E2" t="str">
        <f>IF(未名湖!C2&gt;0,"参加元行力行未名湖志愿服务"&amp;未名湖!C2&amp;"学时；","")</f>
        <v/>
      </c>
      <c r="F2" t="str">
        <f>IF(大钊阅览室!C2&gt;0,"参加大钊阅览室志愿服务"&amp;大钊阅览室!C2&amp;"学时；","")</f>
        <v/>
      </c>
      <c r="G2" t="str">
        <f>IF(动物园!C2&gt;0,"参加北京动物园志愿服务"&amp;动物园!C2&amp;"学时；","")</f>
        <v/>
      </c>
      <c r="H2" t="str">
        <f>IF(传薪!C2&gt;0,"参加元行传薪系列志愿服务"&amp;传薪!C2&amp;"学时；","")</f>
        <v/>
      </c>
      <c r="I2" t="str">
        <f>IF(门厅!C2&gt;0,"参加35楼门厅管理志愿服务"&amp;门厅!C2&amp;"学时；","")</f>
        <v/>
      </c>
      <c r="J2" t="str">
        <f>IF(临川学校!C2&gt;0,"参加北京临川学校志愿服务"&amp;临川学校!C2&amp;"学时；","")</f>
        <v/>
      </c>
      <c r="K2" t="str">
        <f>IF(一二九!C2&gt;0,"参加一二九后勤组"&amp;一二九!C2&amp;"学时；","")</f>
        <v/>
      </c>
      <c r="L2" t="str">
        <f>IF(运动会!C2&gt;0,"参加运动会志愿服务"&amp;运动会!C2&amp;"学时；","")</f>
        <v/>
      </c>
      <c r="M2" t="str">
        <f>IF(咖啡厅!C2&gt;0,"参加元气咖啡厅志愿服务"&amp;咖啡厅!C2&amp;"学时；","")</f>
        <v/>
      </c>
      <c r="N2" t="str">
        <f>IF(书院课助教!C2&gt;0,"担任书院课助教"&amp;书院课助教!C2&amp;"学时；","")</f>
        <v/>
      </c>
      <c r="O2" t="str">
        <f>IF(党员先锋服务队!C2&gt;0,"参加党员先锋服务队"&amp;党员先锋服务队!C2&amp;"学时；","")</f>
        <v/>
      </c>
      <c r="P2" t="str">
        <f>IF(爱在35楼!C2&gt;0,"参加爱在卅五楼活动"&amp;爱在35楼!C2&amp;"学时；","")</f>
        <v/>
      </c>
      <c r="Q2" t="str">
        <f>IF(新年晚会!C2&gt;0,"参加新年晚会志愿活动"&amp;新年晚会!C2&amp;"学时；","")</f>
        <v/>
      </c>
      <c r="R2" t="str">
        <f>IF(健身房!C2&gt;0,"参加地下健身房志愿服务活动"&amp;健身房!C2&amp;"学时；","")</f>
        <v/>
      </c>
      <c r="S2" t="str">
        <f>IF(书房!C2&gt;0,"参加元培书房志愿服务活动"&amp;书房!C2&amp;"学时；","")</f>
        <v/>
      </c>
    </row>
    <row r="3" spans="1:19">
      <c r="A3" s="8" t="s">
        <v>12</v>
      </c>
      <c r="B3" s="8">
        <v>2300017419</v>
      </c>
      <c r="C3" t="str">
        <f t="shared" ref="C3:C66" si="0">_xlfn.CONCAT(D3:S3)</f>
        <v/>
      </c>
      <c r="D3" t="str">
        <f>IF(自行车!C3&gt;0,"参加元行力行自行车小分队"&amp;自行车!C3&amp;"学时；","")</f>
        <v/>
      </c>
      <c r="E3" t="str">
        <f>IF(未名湖!C3&gt;0,"参加元行力行未名湖志愿服务"&amp;未名湖!C3&amp;"学时；","")</f>
        <v/>
      </c>
      <c r="F3" t="str">
        <f>IF(大钊阅览室!C3&gt;0,"参加大钊阅览室志愿服务"&amp;大钊阅览室!C3&amp;"学时；","")</f>
        <v/>
      </c>
      <c r="G3" t="str">
        <f>IF(动物园!C3&gt;0,"参加北京动物园志愿服务"&amp;动物园!C3&amp;"学时；","")</f>
        <v/>
      </c>
      <c r="H3" t="str">
        <f>IF(传薪!C3&gt;0,"参加元行传薪系列志愿服务"&amp;传薪!C3&amp;"学时；","")</f>
        <v/>
      </c>
      <c r="I3" t="str">
        <f>IF(门厅!C3&gt;0,"参加35楼门厅管理志愿服务"&amp;门厅!C3&amp;"学时；","")</f>
        <v/>
      </c>
      <c r="J3" t="str">
        <f>IF(临川学校!C3&gt;0,"参加北京临川学校志愿服务"&amp;临川学校!C3&amp;"学时；","")</f>
        <v/>
      </c>
      <c r="K3" t="str">
        <f>IF(一二九!C3&gt;0,"参加一二九后勤组"&amp;一二九!C3&amp;"学时；","")</f>
        <v/>
      </c>
      <c r="L3" t="str">
        <f>IF(运动会!C3&gt;0,"参加运动会志愿服务"&amp;运动会!C3&amp;"学时；","")</f>
        <v/>
      </c>
      <c r="M3" t="str">
        <f>IF(咖啡厅!C3&gt;0,"参加元气咖啡厅志愿服务"&amp;咖啡厅!C3&amp;"学时；","")</f>
        <v/>
      </c>
      <c r="N3" t="str">
        <f>IF(书院课助教!C3&gt;0,"担任书院课助教"&amp;书院课助教!C3&amp;"学时；","")</f>
        <v/>
      </c>
      <c r="O3" t="str">
        <f>IF(党员先锋服务队!C3&gt;0,"参加党员先锋服务队"&amp;党员先锋服务队!C3&amp;"学时；","")</f>
        <v/>
      </c>
      <c r="P3" t="str">
        <f>IF(爱在35楼!C3&gt;0,"参加爱在卅五楼活动"&amp;爱在35楼!C3&amp;"学时；","")</f>
        <v/>
      </c>
      <c r="Q3" t="str">
        <f>IF(新年晚会!C3&gt;0,"参加新年晚会志愿活动"&amp;新年晚会!C3&amp;"学时；","")</f>
        <v/>
      </c>
      <c r="R3" t="str">
        <f>IF(健身房!C3&gt;0,"参加地下健身房志愿服务活动"&amp;健身房!C3&amp;"学时；","")</f>
        <v/>
      </c>
      <c r="S3" t="str">
        <f>IF(书房!C3&gt;0,"参加元培书房志愿服务活动"&amp;书房!C3&amp;"学时；","")</f>
        <v/>
      </c>
    </row>
    <row r="4" spans="1:19">
      <c r="A4" s="8" t="s">
        <v>13</v>
      </c>
      <c r="B4" s="8">
        <v>2300017793</v>
      </c>
      <c r="C4" t="str">
        <f t="shared" si="0"/>
        <v>参加元行力行自行车小分队0.5学时；参加元行力行未名湖志愿服务1.5学时；</v>
      </c>
      <c r="D4" t="str">
        <f>IF(自行车!C4&gt;0,"参加元行力行自行车小分队"&amp;自行车!C4&amp;"学时；","")</f>
        <v>参加元行力行自行车小分队0.5学时；</v>
      </c>
      <c r="E4" t="str">
        <f>IF(未名湖!C4&gt;0,"参加元行力行未名湖志愿服务"&amp;未名湖!C4&amp;"学时；","")</f>
        <v>参加元行力行未名湖志愿服务1.5学时；</v>
      </c>
      <c r="F4" t="str">
        <f>IF(大钊阅览室!C4&gt;0,"参加大钊阅览室志愿服务"&amp;大钊阅览室!C4&amp;"学时；","")</f>
        <v/>
      </c>
      <c r="G4" t="str">
        <f>IF(动物园!C4&gt;0,"参加北京动物园志愿服务"&amp;动物园!C4&amp;"学时；","")</f>
        <v/>
      </c>
      <c r="H4" t="str">
        <f>IF(传薪!C4&gt;0,"参加元行传薪系列志愿服务"&amp;传薪!C4&amp;"学时；","")</f>
        <v/>
      </c>
      <c r="I4" t="str">
        <f>IF(门厅!C4&gt;0,"参加35楼门厅管理志愿服务"&amp;门厅!C4&amp;"学时；","")</f>
        <v/>
      </c>
      <c r="J4" t="str">
        <f>IF(临川学校!C4&gt;0,"参加北京临川学校志愿服务"&amp;临川学校!C4&amp;"学时；","")</f>
        <v/>
      </c>
      <c r="K4" t="str">
        <f>IF(一二九!C4&gt;0,"参加一二九后勤组"&amp;一二九!C4&amp;"学时；","")</f>
        <v/>
      </c>
      <c r="L4" t="str">
        <f>IF(运动会!C4&gt;0,"参加运动会志愿服务"&amp;运动会!C4&amp;"学时；","")</f>
        <v/>
      </c>
      <c r="M4" t="str">
        <f>IF(咖啡厅!C4&gt;0,"参加元气咖啡厅志愿服务"&amp;咖啡厅!C4&amp;"学时；","")</f>
        <v/>
      </c>
      <c r="N4" t="str">
        <f>IF(书院课助教!C4&gt;0,"担任书院课助教"&amp;书院课助教!C4&amp;"学时；","")</f>
        <v/>
      </c>
      <c r="O4" t="str">
        <f>IF(党员先锋服务队!C4&gt;0,"参加党员先锋服务队"&amp;党员先锋服务队!C4&amp;"学时；","")</f>
        <v/>
      </c>
      <c r="P4" t="str">
        <f>IF(爱在35楼!C4&gt;0,"参加爱在卅五楼活动"&amp;爱在35楼!C4&amp;"学时；","")</f>
        <v/>
      </c>
      <c r="Q4" t="str">
        <f>IF(新年晚会!C4&gt;0,"参加新年晚会志愿活动"&amp;新年晚会!C4&amp;"学时；","")</f>
        <v/>
      </c>
      <c r="R4" t="str">
        <f>IF(健身房!C4&gt;0,"参加地下健身房志愿服务活动"&amp;健身房!C4&amp;"学时；","")</f>
        <v/>
      </c>
      <c r="S4" t="str">
        <f>IF(书房!C4&gt;0,"参加元培书房志愿服务活动"&amp;书房!C4&amp;"学时；","")</f>
        <v/>
      </c>
    </row>
    <row r="5" spans="1:19">
      <c r="A5" s="8" t="s">
        <v>14</v>
      </c>
      <c r="B5" s="8">
        <v>2300017803</v>
      </c>
      <c r="C5" t="str">
        <f t="shared" si="0"/>
        <v>参加元行传薪系列志愿服务3.5学时；</v>
      </c>
      <c r="D5" t="str">
        <f>IF(自行车!C5&gt;0,"参加元行力行自行车小分队"&amp;自行车!C5&amp;"学时；","")</f>
        <v/>
      </c>
      <c r="E5" t="str">
        <f>IF(未名湖!C5&gt;0,"参加元行力行未名湖志愿服务"&amp;未名湖!C5&amp;"学时；","")</f>
        <v/>
      </c>
      <c r="F5" t="str">
        <f>IF(大钊阅览室!C5&gt;0,"参加大钊阅览室志愿服务"&amp;大钊阅览室!C5&amp;"学时；","")</f>
        <v/>
      </c>
      <c r="G5" t="str">
        <f>IF(动物园!C5&gt;0,"参加北京动物园志愿服务"&amp;动物园!C5&amp;"学时；","")</f>
        <v/>
      </c>
      <c r="H5" t="str">
        <f>IF(传薪!C5&gt;0,"参加元行传薪系列志愿服务"&amp;传薪!C5&amp;"学时；","")</f>
        <v>参加元行传薪系列志愿服务3.5学时；</v>
      </c>
      <c r="I5" t="str">
        <f>IF(门厅!C5&gt;0,"参加35楼门厅管理志愿服务"&amp;门厅!C5&amp;"学时；","")</f>
        <v/>
      </c>
      <c r="J5" t="str">
        <f>IF(临川学校!C5&gt;0,"参加北京临川学校志愿服务"&amp;临川学校!C5&amp;"学时；","")</f>
        <v/>
      </c>
      <c r="K5" t="str">
        <f>IF(一二九!C5&gt;0,"参加一二九后勤组"&amp;一二九!C5&amp;"学时；","")</f>
        <v/>
      </c>
      <c r="L5" t="str">
        <f>IF(运动会!C5&gt;0,"参加运动会志愿服务"&amp;运动会!C5&amp;"学时；","")</f>
        <v/>
      </c>
      <c r="M5" t="str">
        <f>IF(咖啡厅!C5&gt;0,"参加元气咖啡厅志愿服务"&amp;咖啡厅!C5&amp;"学时；","")</f>
        <v/>
      </c>
      <c r="N5" t="str">
        <f>IF(书院课助教!C5&gt;0,"担任书院课助教"&amp;书院课助教!C5&amp;"学时；","")</f>
        <v/>
      </c>
      <c r="O5" t="str">
        <f>IF(党员先锋服务队!C5&gt;0,"参加党员先锋服务队"&amp;党员先锋服务队!C5&amp;"学时；","")</f>
        <v/>
      </c>
      <c r="P5" t="str">
        <f>IF(爱在35楼!C5&gt;0,"参加爱在卅五楼活动"&amp;爱在35楼!C5&amp;"学时；","")</f>
        <v/>
      </c>
      <c r="Q5" t="str">
        <f>IF(新年晚会!C5&gt;0,"参加新年晚会志愿活动"&amp;新年晚会!C5&amp;"学时；","")</f>
        <v/>
      </c>
      <c r="R5" t="str">
        <f>IF(健身房!C5&gt;0,"参加地下健身房志愿服务活动"&amp;健身房!C5&amp;"学时；","")</f>
        <v/>
      </c>
      <c r="S5" t="str">
        <f>IF(书房!C5&gt;0,"参加元培书房志愿服务活动"&amp;书房!C5&amp;"学时；","")</f>
        <v/>
      </c>
    </row>
    <row r="6" spans="1:19">
      <c r="A6" s="8" t="s">
        <v>15</v>
      </c>
      <c r="B6" s="8">
        <v>2300017721</v>
      </c>
      <c r="C6" t="str">
        <f t="shared" si="0"/>
        <v/>
      </c>
      <c r="D6" t="str">
        <f>IF(自行车!C6&gt;0,"参加元行力行自行车小分队"&amp;自行车!C6&amp;"学时；","")</f>
        <v/>
      </c>
      <c r="E6" t="str">
        <f>IF(未名湖!C6&gt;0,"参加元行力行未名湖志愿服务"&amp;未名湖!C6&amp;"学时；","")</f>
        <v/>
      </c>
      <c r="F6" t="str">
        <f>IF(大钊阅览室!C6&gt;0,"参加大钊阅览室志愿服务"&amp;大钊阅览室!C6&amp;"学时；","")</f>
        <v/>
      </c>
      <c r="G6" t="str">
        <f>IF(动物园!C6&gt;0,"参加北京动物园志愿服务"&amp;动物园!C6&amp;"学时；","")</f>
        <v/>
      </c>
      <c r="H6" t="str">
        <f>IF(传薪!C6&gt;0,"参加元行传薪系列志愿服务"&amp;传薪!C6&amp;"学时；","")</f>
        <v/>
      </c>
      <c r="I6" t="str">
        <f>IF(门厅!C6&gt;0,"参加35楼门厅管理志愿服务"&amp;门厅!C6&amp;"学时；","")</f>
        <v/>
      </c>
      <c r="J6" t="str">
        <f>IF(临川学校!C6&gt;0,"参加北京临川学校志愿服务"&amp;临川学校!C6&amp;"学时；","")</f>
        <v/>
      </c>
      <c r="K6" t="str">
        <f>IF(一二九!C6&gt;0,"参加一二九后勤组"&amp;一二九!C6&amp;"学时；","")</f>
        <v/>
      </c>
      <c r="L6" t="str">
        <f>IF(运动会!C6&gt;0,"参加运动会志愿服务"&amp;运动会!C6&amp;"学时；","")</f>
        <v/>
      </c>
      <c r="M6" t="str">
        <f>IF(咖啡厅!C6&gt;0,"参加元气咖啡厅志愿服务"&amp;咖啡厅!C6&amp;"学时；","")</f>
        <v/>
      </c>
      <c r="N6" t="str">
        <f>IF(书院课助教!C6&gt;0,"担任书院课助教"&amp;书院课助教!C6&amp;"学时；","")</f>
        <v/>
      </c>
      <c r="O6" t="str">
        <f>IF(党员先锋服务队!C6&gt;0,"参加党员先锋服务队"&amp;党员先锋服务队!C6&amp;"学时；","")</f>
        <v/>
      </c>
      <c r="P6" t="str">
        <f>IF(爱在35楼!C6&gt;0,"参加爱在卅五楼活动"&amp;爱在35楼!C6&amp;"学时；","")</f>
        <v/>
      </c>
      <c r="Q6" t="str">
        <f>IF(新年晚会!C6&gt;0,"参加新年晚会志愿活动"&amp;新年晚会!C6&amp;"学时；","")</f>
        <v/>
      </c>
      <c r="R6" t="str">
        <f>IF(健身房!C6&gt;0,"参加地下健身房志愿服务活动"&amp;健身房!C6&amp;"学时；","")</f>
        <v/>
      </c>
      <c r="S6" t="str">
        <f>IF(书房!C6&gt;0,"参加元培书房志愿服务活动"&amp;书房!C6&amp;"学时；","")</f>
        <v/>
      </c>
    </row>
    <row r="7" spans="1:19">
      <c r="A7" s="8" t="s">
        <v>16</v>
      </c>
      <c r="B7" s="8">
        <v>2300017821</v>
      </c>
      <c r="C7" t="str">
        <f t="shared" si="0"/>
        <v/>
      </c>
      <c r="D7" t="str">
        <f>IF(自行车!C7&gt;0,"参加元行力行自行车小分队"&amp;自行车!C7&amp;"学时；","")</f>
        <v/>
      </c>
      <c r="E7" t="str">
        <f>IF(未名湖!C7&gt;0,"参加元行力行未名湖志愿服务"&amp;未名湖!C7&amp;"学时；","")</f>
        <v/>
      </c>
      <c r="F7" t="str">
        <f>IF(大钊阅览室!C7&gt;0,"参加大钊阅览室志愿服务"&amp;大钊阅览室!C7&amp;"学时；","")</f>
        <v/>
      </c>
      <c r="G7" t="str">
        <f>IF(动物园!C7&gt;0,"参加北京动物园志愿服务"&amp;动物园!C7&amp;"学时；","")</f>
        <v/>
      </c>
      <c r="H7" t="str">
        <f>IF(传薪!C7&gt;0,"参加元行传薪系列志愿服务"&amp;传薪!C7&amp;"学时；","")</f>
        <v/>
      </c>
      <c r="I7" t="str">
        <f>IF(门厅!C7&gt;0,"参加35楼门厅管理志愿服务"&amp;门厅!C7&amp;"学时；","")</f>
        <v/>
      </c>
      <c r="J7" t="str">
        <f>IF(临川学校!C7&gt;0,"参加北京临川学校志愿服务"&amp;临川学校!C7&amp;"学时；","")</f>
        <v/>
      </c>
      <c r="K7" t="str">
        <f>IF(一二九!C7&gt;0,"参加一二九后勤组"&amp;一二九!C7&amp;"学时；","")</f>
        <v/>
      </c>
      <c r="L7" t="str">
        <f>IF(运动会!C7&gt;0,"参加运动会志愿服务"&amp;运动会!C7&amp;"学时；","")</f>
        <v/>
      </c>
      <c r="M7" t="str">
        <f>IF(咖啡厅!C7&gt;0,"参加元气咖啡厅志愿服务"&amp;咖啡厅!C7&amp;"学时；","")</f>
        <v/>
      </c>
      <c r="N7" t="str">
        <f>IF(书院课助教!C7&gt;0,"担任书院课助教"&amp;书院课助教!C7&amp;"学时；","")</f>
        <v/>
      </c>
      <c r="O7" t="str">
        <f>IF(党员先锋服务队!C7&gt;0,"参加党员先锋服务队"&amp;党员先锋服务队!C7&amp;"学时；","")</f>
        <v/>
      </c>
      <c r="P7" t="str">
        <f>IF(爱在35楼!C7&gt;0,"参加爱在卅五楼活动"&amp;爱在35楼!C7&amp;"学时；","")</f>
        <v/>
      </c>
      <c r="Q7" t="str">
        <f>IF(新年晚会!C7&gt;0,"参加新年晚会志愿活动"&amp;新年晚会!C7&amp;"学时；","")</f>
        <v/>
      </c>
      <c r="R7" t="str">
        <f>IF(健身房!C7&gt;0,"参加地下健身房志愿服务活动"&amp;健身房!C7&amp;"学时；","")</f>
        <v/>
      </c>
      <c r="S7" t="str">
        <f>IF(书房!C7&gt;0,"参加元培书房志愿服务活动"&amp;书房!C7&amp;"学时；","")</f>
        <v/>
      </c>
    </row>
    <row r="8" spans="1:19">
      <c r="A8" s="8" t="s">
        <v>17</v>
      </c>
      <c r="B8" s="8">
        <v>2200017835</v>
      </c>
      <c r="C8" t="str">
        <f t="shared" si="0"/>
        <v>参加元行力行自行车小分队0.5学时；参加元培书房志愿服务活动5学时；</v>
      </c>
      <c r="D8" t="str">
        <f>IF(自行车!C8&gt;0,"参加元行力行自行车小分队"&amp;自行车!C8&amp;"学时；","")</f>
        <v>参加元行力行自行车小分队0.5学时；</v>
      </c>
      <c r="E8" t="str">
        <f>IF(未名湖!C8&gt;0,"参加元行力行未名湖志愿服务"&amp;未名湖!C8&amp;"学时；","")</f>
        <v/>
      </c>
      <c r="F8" t="str">
        <f>IF(大钊阅览室!C8&gt;0,"参加大钊阅览室志愿服务"&amp;大钊阅览室!C8&amp;"学时；","")</f>
        <v/>
      </c>
      <c r="G8" t="str">
        <f>IF(动物园!C8&gt;0,"参加北京动物园志愿服务"&amp;动物园!C8&amp;"学时；","")</f>
        <v/>
      </c>
      <c r="H8" t="str">
        <f>IF(传薪!C8&gt;0,"参加元行传薪系列志愿服务"&amp;传薪!C8&amp;"学时；","")</f>
        <v/>
      </c>
      <c r="I8" t="str">
        <f>IF(门厅!C8&gt;0,"参加35楼门厅管理志愿服务"&amp;门厅!C8&amp;"学时；","")</f>
        <v/>
      </c>
      <c r="J8" t="str">
        <f>IF(临川学校!C8&gt;0,"参加北京临川学校志愿服务"&amp;临川学校!C8&amp;"学时；","")</f>
        <v/>
      </c>
      <c r="K8" t="str">
        <f>IF(一二九!C8&gt;0,"参加一二九后勤组"&amp;一二九!C8&amp;"学时；","")</f>
        <v/>
      </c>
      <c r="L8" t="str">
        <f>IF(运动会!C8&gt;0,"参加运动会志愿服务"&amp;运动会!C8&amp;"学时；","")</f>
        <v/>
      </c>
      <c r="M8" t="str">
        <f>IF(咖啡厅!C8&gt;0,"参加元气咖啡厅志愿服务"&amp;咖啡厅!C8&amp;"学时；","")</f>
        <v/>
      </c>
      <c r="N8" t="str">
        <f>IF(书院课助教!C8&gt;0,"担任书院课助教"&amp;书院课助教!C8&amp;"学时；","")</f>
        <v/>
      </c>
      <c r="O8" t="str">
        <f>IF(党员先锋服务队!C8&gt;0,"参加党员先锋服务队"&amp;党员先锋服务队!C8&amp;"学时；","")</f>
        <v/>
      </c>
      <c r="P8" t="str">
        <f>IF(爱在35楼!C8&gt;0,"参加爱在卅五楼活动"&amp;爱在35楼!C8&amp;"学时；","")</f>
        <v/>
      </c>
      <c r="Q8" t="str">
        <f>IF(新年晚会!C8&gt;0,"参加新年晚会志愿活动"&amp;新年晚会!C8&amp;"学时；","")</f>
        <v/>
      </c>
      <c r="R8" t="str">
        <f>IF(健身房!C8&gt;0,"参加地下健身房志愿服务活动"&amp;健身房!C8&amp;"学时；","")</f>
        <v/>
      </c>
      <c r="S8" t="str">
        <f>IF(书房!C8&gt;0,"参加元培书房志愿服务活动"&amp;书房!C8&amp;"学时；","")</f>
        <v>参加元培书房志愿服务活动5学时；</v>
      </c>
    </row>
    <row r="9" spans="1:19">
      <c r="A9" s="8" t="s">
        <v>18</v>
      </c>
      <c r="B9" s="8">
        <v>2300017813</v>
      </c>
      <c r="C9" t="str">
        <f t="shared" si="0"/>
        <v/>
      </c>
      <c r="D9" t="str">
        <f>IF(自行车!C9&gt;0,"参加元行力行自行车小分队"&amp;自行车!C9&amp;"学时；","")</f>
        <v/>
      </c>
      <c r="E9" t="str">
        <f>IF(未名湖!C9&gt;0,"参加元行力行未名湖志愿服务"&amp;未名湖!C9&amp;"学时；","")</f>
        <v/>
      </c>
      <c r="F9" t="str">
        <f>IF(大钊阅览室!C9&gt;0,"参加大钊阅览室志愿服务"&amp;大钊阅览室!C9&amp;"学时；","")</f>
        <v/>
      </c>
      <c r="G9" t="str">
        <f>IF(动物园!C9&gt;0,"参加北京动物园志愿服务"&amp;动物园!C9&amp;"学时；","")</f>
        <v/>
      </c>
      <c r="H9" t="str">
        <f>IF(传薪!C9&gt;0,"参加元行传薪系列志愿服务"&amp;传薪!C9&amp;"学时；","")</f>
        <v/>
      </c>
      <c r="I9" t="str">
        <f>IF(门厅!C9&gt;0,"参加35楼门厅管理志愿服务"&amp;门厅!C9&amp;"学时；","")</f>
        <v/>
      </c>
      <c r="J9" t="str">
        <f>IF(临川学校!C9&gt;0,"参加北京临川学校志愿服务"&amp;临川学校!C9&amp;"学时；","")</f>
        <v/>
      </c>
      <c r="K9" t="str">
        <f>IF(一二九!C9&gt;0,"参加一二九后勤组"&amp;一二九!C9&amp;"学时；","")</f>
        <v/>
      </c>
      <c r="L9" t="str">
        <f>IF(运动会!C9&gt;0,"参加运动会志愿服务"&amp;运动会!C9&amp;"学时；","")</f>
        <v/>
      </c>
      <c r="M9" t="str">
        <f>IF(咖啡厅!C9&gt;0,"参加元气咖啡厅志愿服务"&amp;咖啡厅!C9&amp;"学时；","")</f>
        <v/>
      </c>
      <c r="N9" t="str">
        <f>IF(书院课助教!C9&gt;0,"担任书院课助教"&amp;书院课助教!C9&amp;"学时；","")</f>
        <v/>
      </c>
      <c r="O9" t="str">
        <f>IF(党员先锋服务队!C9&gt;0,"参加党员先锋服务队"&amp;党员先锋服务队!C9&amp;"学时；","")</f>
        <v/>
      </c>
      <c r="P9" t="str">
        <f>IF(爱在35楼!C9&gt;0,"参加爱在卅五楼活动"&amp;爱在35楼!C9&amp;"学时；","")</f>
        <v/>
      </c>
      <c r="Q9" t="str">
        <f>IF(新年晚会!C9&gt;0,"参加新年晚会志愿活动"&amp;新年晚会!C9&amp;"学时；","")</f>
        <v/>
      </c>
      <c r="R9" t="str">
        <f>IF(健身房!C9&gt;0,"参加地下健身房志愿服务活动"&amp;健身房!C9&amp;"学时；","")</f>
        <v/>
      </c>
      <c r="S9" t="str">
        <f>IF(书房!C9&gt;0,"参加元培书房志愿服务活动"&amp;书房!C9&amp;"学时；","")</f>
        <v/>
      </c>
    </row>
    <row r="10" spans="1:19">
      <c r="A10" s="8" t="s">
        <v>19</v>
      </c>
      <c r="B10" s="8">
        <v>2300017766</v>
      </c>
      <c r="C10" t="str">
        <f t="shared" si="0"/>
        <v/>
      </c>
      <c r="D10" t="str">
        <f>IF(自行车!C10&gt;0,"参加元行力行自行车小分队"&amp;自行车!C10&amp;"学时；","")</f>
        <v/>
      </c>
      <c r="E10" t="str">
        <f>IF(未名湖!C10&gt;0,"参加元行力行未名湖志愿服务"&amp;未名湖!C10&amp;"学时；","")</f>
        <v/>
      </c>
      <c r="F10" t="str">
        <f>IF(大钊阅览室!C10&gt;0,"参加大钊阅览室志愿服务"&amp;大钊阅览室!C10&amp;"学时；","")</f>
        <v/>
      </c>
      <c r="G10" t="str">
        <f>IF(动物园!C10&gt;0,"参加北京动物园志愿服务"&amp;动物园!C10&amp;"学时；","")</f>
        <v/>
      </c>
      <c r="H10" t="str">
        <f>IF(传薪!C10&gt;0,"参加元行传薪系列志愿服务"&amp;传薪!C10&amp;"学时；","")</f>
        <v/>
      </c>
      <c r="I10" t="str">
        <f>IF(门厅!C10&gt;0,"参加35楼门厅管理志愿服务"&amp;门厅!C10&amp;"学时；","")</f>
        <v/>
      </c>
      <c r="J10" t="str">
        <f>IF(临川学校!C10&gt;0,"参加北京临川学校志愿服务"&amp;临川学校!C10&amp;"学时；","")</f>
        <v/>
      </c>
      <c r="K10" t="str">
        <f>IF(一二九!C10&gt;0,"参加一二九后勤组"&amp;一二九!C10&amp;"学时；","")</f>
        <v/>
      </c>
      <c r="L10" t="str">
        <f>IF(运动会!C10&gt;0,"参加运动会志愿服务"&amp;运动会!C10&amp;"学时；","")</f>
        <v/>
      </c>
      <c r="M10" t="str">
        <f>IF(咖啡厅!C10&gt;0,"参加元气咖啡厅志愿服务"&amp;咖啡厅!C10&amp;"学时；","")</f>
        <v/>
      </c>
      <c r="N10" t="str">
        <f>IF(书院课助教!C10&gt;0,"担任书院课助教"&amp;书院课助教!C10&amp;"学时；","")</f>
        <v/>
      </c>
      <c r="O10" t="str">
        <f>IF(党员先锋服务队!C10&gt;0,"参加党员先锋服务队"&amp;党员先锋服务队!C10&amp;"学时；","")</f>
        <v/>
      </c>
      <c r="P10" t="str">
        <f>IF(爱在35楼!C10&gt;0,"参加爱在卅五楼活动"&amp;爱在35楼!C10&amp;"学时；","")</f>
        <v/>
      </c>
      <c r="Q10" t="str">
        <f>IF(新年晚会!C10&gt;0,"参加新年晚会志愿活动"&amp;新年晚会!C10&amp;"学时；","")</f>
        <v/>
      </c>
      <c r="R10" t="str">
        <f>IF(健身房!C10&gt;0,"参加地下健身房志愿服务活动"&amp;健身房!C10&amp;"学时；","")</f>
        <v/>
      </c>
      <c r="S10" t="str">
        <f>IF(书房!C10&gt;0,"参加元培书房志愿服务活动"&amp;书房!C10&amp;"学时；","")</f>
        <v/>
      </c>
    </row>
    <row r="11" spans="1:19">
      <c r="A11" s="8" t="s">
        <v>20</v>
      </c>
      <c r="B11" s="8">
        <v>2200017454</v>
      </c>
      <c r="C11" t="str">
        <f t="shared" si="0"/>
        <v/>
      </c>
      <c r="D11" t="str">
        <f>IF(自行车!C11&gt;0,"参加元行力行自行车小分队"&amp;自行车!C11&amp;"学时；","")</f>
        <v/>
      </c>
      <c r="E11" t="str">
        <f>IF(未名湖!C11&gt;0,"参加元行力行未名湖志愿服务"&amp;未名湖!C11&amp;"学时；","")</f>
        <v/>
      </c>
      <c r="F11" t="str">
        <f>IF(大钊阅览室!C11&gt;0,"参加大钊阅览室志愿服务"&amp;大钊阅览室!C11&amp;"学时；","")</f>
        <v/>
      </c>
      <c r="G11" t="str">
        <f>IF(动物园!C11&gt;0,"参加北京动物园志愿服务"&amp;动物园!C11&amp;"学时；","")</f>
        <v/>
      </c>
      <c r="H11" t="str">
        <f>IF(传薪!C11&gt;0,"参加元行传薪系列志愿服务"&amp;传薪!C11&amp;"学时；","")</f>
        <v/>
      </c>
      <c r="I11" t="str">
        <f>IF(门厅!C11&gt;0,"参加35楼门厅管理志愿服务"&amp;门厅!C11&amp;"学时；","")</f>
        <v/>
      </c>
      <c r="J11" t="str">
        <f>IF(临川学校!C11&gt;0,"参加北京临川学校志愿服务"&amp;临川学校!C11&amp;"学时；","")</f>
        <v/>
      </c>
      <c r="K11" t="str">
        <f>IF(一二九!C11&gt;0,"参加一二九后勤组"&amp;一二九!C11&amp;"学时；","")</f>
        <v/>
      </c>
      <c r="L11" t="str">
        <f>IF(运动会!C11&gt;0,"参加运动会志愿服务"&amp;运动会!C11&amp;"学时；","")</f>
        <v/>
      </c>
      <c r="M11" t="str">
        <f>IF(咖啡厅!C11&gt;0,"参加元气咖啡厅志愿服务"&amp;咖啡厅!C11&amp;"学时；","")</f>
        <v/>
      </c>
      <c r="N11" t="str">
        <f>IF(书院课助教!C11&gt;0,"担任书院课助教"&amp;书院课助教!C11&amp;"学时；","")</f>
        <v/>
      </c>
      <c r="O11" t="str">
        <f>IF(党员先锋服务队!C11&gt;0,"参加党员先锋服务队"&amp;党员先锋服务队!C11&amp;"学时；","")</f>
        <v/>
      </c>
      <c r="P11" t="str">
        <f>IF(爱在35楼!C11&gt;0,"参加爱在卅五楼活动"&amp;爱在35楼!C11&amp;"学时；","")</f>
        <v/>
      </c>
      <c r="Q11" t="str">
        <f>IF(新年晚会!C11&gt;0,"参加新年晚会志愿活动"&amp;新年晚会!C11&amp;"学时；","")</f>
        <v/>
      </c>
      <c r="R11" t="str">
        <f>IF(健身房!C11&gt;0,"参加地下健身房志愿服务活动"&amp;健身房!C11&amp;"学时；","")</f>
        <v/>
      </c>
      <c r="S11" t="str">
        <f>IF(书房!C11&gt;0,"参加元培书房志愿服务活动"&amp;书房!C11&amp;"学时；","")</f>
        <v/>
      </c>
    </row>
    <row r="12" spans="1:19">
      <c r="A12" s="8" t="s">
        <v>21</v>
      </c>
      <c r="B12" s="8">
        <v>2300017723</v>
      </c>
      <c r="C12" t="str">
        <f t="shared" si="0"/>
        <v/>
      </c>
      <c r="D12" t="str">
        <f>IF(自行车!C12&gt;0,"参加元行力行自行车小分队"&amp;自行车!C12&amp;"学时；","")</f>
        <v/>
      </c>
      <c r="E12" t="str">
        <f>IF(未名湖!C12&gt;0,"参加元行力行未名湖志愿服务"&amp;未名湖!C12&amp;"学时；","")</f>
        <v/>
      </c>
      <c r="F12" t="str">
        <f>IF(大钊阅览室!C12&gt;0,"参加大钊阅览室志愿服务"&amp;大钊阅览室!C12&amp;"学时；","")</f>
        <v/>
      </c>
      <c r="G12" t="str">
        <f>IF(动物园!C12&gt;0,"参加北京动物园志愿服务"&amp;动物园!C12&amp;"学时；","")</f>
        <v/>
      </c>
      <c r="H12" t="str">
        <f>IF(传薪!C12&gt;0,"参加元行传薪系列志愿服务"&amp;传薪!C12&amp;"学时；","")</f>
        <v/>
      </c>
      <c r="I12" t="str">
        <f>IF(门厅!C12&gt;0,"参加35楼门厅管理志愿服务"&amp;门厅!C12&amp;"学时；","")</f>
        <v/>
      </c>
      <c r="J12" t="str">
        <f>IF(临川学校!C12&gt;0,"参加北京临川学校志愿服务"&amp;临川学校!C12&amp;"学时；","")</f>
        <v/>
      </c>
      <c r="K12" t="str">
        <f>IF(一二九!C12&gt;0,"参加一二九后勤组"&amp;一二九!C12&amp;"学时；","")</f>
        <v/>
      </c>
      <c r="L12" t="str">
        <f>IF(运动会!C12&gt;0,"参加运动会志愿服务"&amp;运动会!C12&amp;"学时；","")</f>
        <v/>
      </c>
      <c r="M12" t="str">
        <f>IF(咖啡厅!C12&gt;0,"参加元气咖啡厅志愿服务"&amp;咖啡厅!C12&amp;"学时；","")</f>
        <v/>
      </c>
      <c r="N12" t="str">
        <f>IF(书院课助教!C12&gt;0,"担任书院课助教"&amp;书院课助教!C12&amp;"学时；","")</f>
        <v/>
      </c>
      <c r="O12" t="str">
        <f>IF(党员先锋服务队!C12&gt;0,"参加党员先锋服务队"&amp;党员先锋服务队!C12&amp;"学时；","")</f>
        <v/>
      </c>
      <c r="P12" t="str">
        <f>IF(爱在35楼!C12&gt;0,"参加爱在卅五楼活动"&amp;爱在35楼!C12&amp;"学时；","")</f>
        <v/>
      </c>
      <c r="Q12" t="str">
        <f>IF(新年晚会!C12&gt;0,"参加新年晚会志愿活动"&amp;新年晚会!C12&amp;"学时；","")</f>
        <v/>
      </c>
      <c r="R12" t="str">
        <f>IF(健身房!C12&gt;0,"参加地下健身房志愿服务活动"&amp;健身房!C12&amp;"学时；","")</f>
        <v/>
      </c>
      <c r="S12" t="str">
        <f>IF(书房!C12&gt;0,"参加元培书房志愿服务活动"&amp;书房!C12&amp;"学时；","")</f>
        <v/>
      </c>
    </row>
    <row r="13" spans="1:19">
      <c r="A13" s="8" t="s">
        <v>22</v>
      </c>
      <c r="B13" s="8">
        <v>2300017730</v>
      </c>
      <c r="C13" t="str">
        <f t="shared" si="0"/>
        <v/>
      </c>
      <c r="D13" t="str">
        <f>IF(自行车!C13&gt;0,"参加元行力行自行车小分队"&amp;自行车!C13&amp;"学时；","")</f>
        <v/>
      </c>
      <c r="E13" t="str">
        <f>IF(未名湖!C13&gt;0,"参加元行力行未名湖志愿服务"&amp;未名湖!C13&amp;"学时；","")</f>
        <v/>
      </c>
      <c r="F13" t="str">
        <f>IF(大钊阅览室!C13&gt;0,"参加大钊阅览室志愿服务"&amp;大钊阅览室!C13&amp;"学时；","")</f>
        <v/>
      </c>
      <c r="G13" t="str">
        <f>IF(动物园!C13&gt;0,"参加北京动物园志愿服务"&amp;动物园!C13&amp;"学时；","")</f>
        <v/>
      </c>
      <c r="H13" t="str">
        <f>IF(传薪!C13&gt;0,"参加元行传薪系列志愿服务"&amp;传薪!C13&amp;"学时；","")</f>
        <v/>
      </c>
      <c r="I13" t="str">
        <f>IF(门厅!C13&gt;0,"参加35楼门厅管理志愿服务"&amp;门厅!C13&amp;"学时；","")</f>
        <v/>
      </c>
      <c r="J13" t="str">
        <f>IF(临川学校!C13&gt;0,"参加北京临川学校志愿服务"&amp;临川学校!C13&amp;"学时；","")</f>
        <v/>
      </c>
      <c r="K13" t="str">
        <f>IF(一二九!C13&gt;0,"参加一二九后勤组"&amp;一二九!C13&amp;"学时；","")</f>
        <v/>
      </c>
      <c r="L13" t="str">
        <f>IF(运动会!C13&gt;0,"参加运动会志愿服务"&amp;运动会!C13&amp;"学时；","")</f>
        <v/>
      </c>
      <c r="M13" t="str">
        <f>IF(咖啡厅!C13&gt;0,"参加元气咖啡厅志愿服务"&amp;咖啡厅!C13&amp;"学时；","")</f>
        <v/>
      </c>
      <c r="N13" t="str">
        <f>IF(书院课助教!C13&gt;0,"担任书院课助教"&amp;书院课助教!C13&amp;"学时；","")</f>
        <v/>
      </c>
      <c r="O13" t="str">
        <f>IF(党员先锋服务队!C13&gt;0,"参加党员先锋服务队"&amp;党员先锋服务队!C13&amp;"学时；","")</f>
        <v/>
      </c>
      <c r="P13" t="str">
        <f>IF(爱在35楼!C13&gt;0,"参加爱在卅五楼活动"&amp;爱在35楼!C13&amp;"学时；","")</f>
        <v/>
      </c>
      <c r="Q13" t="str">
        <f>IF(新年晚会!C13&gt;0,"参加新年晚会志愿活动"&amp;新年晚会!C13&amp;"学时；","")</f>
        <v/>
      </c>
      <c r="R13" t="str">
        <f>IF(健身房!C13&gt;0,"参加地下健身房志愿服务活动"&amp;健身房!C13&amp;"学时；","")</f>
        <v/>
      </c>
      <c r="S13" t="str">
        <f>IF(书房!C13&gt;0,"参加元培书房志愿服务活动"&amp;书房!C13&amp;"学时；","")</f>
        <v/>
      </c>
    </row>
    <row r="14" spans="1:19">
      <c r="A14" s="8" t="s">
        <v>23</v>
      </c>
      <c r="B14" s="8">
        <v>2300017709</v>
      </c>
      <c r="C14" t="str">
        <f t="shared" si="0"/>
        <v/>
      </c>
      <c r="D14" t="str">
        <f>IF(自行车!C14&gt;0,"参加元行力行自行车小分队"&amp;自行车!C14&amp;"学时；","")</f>
        <v/>
      </c>
      <c r="E14" t="str">
        <f>IF(未名湖!C14&gt;0,"参加元行力行未名湖志愿服务"&amp;未名湖!C14&amp;"学时；","")</f>
        <v/>
      </c>
      <c r="F14" t="str">
        <f>IF(大钊阅览室!C14&gt;0,"参加大钊阅览室志愿服务"&amp;大钊阅览室!C14&amp;"学时；","")</f>
        <v/>
      </c>
      <c r="G14" t="str">
        <f>IF(动物园!C14&gt;0,"参加北京动物园志愿服务"&amp;动物园!C14&amp;"学时；","")</f>
        <v/>
      </c>
      <c r="H14" t="str">
        <f>IF(传薪!C14&gt;0,"参加元行传薪系列志愿服务"&amp;传薪!C14&amp;"学时；","")</f>
        <v/>
      </c>
      <c r="I14" t="str">
        <f>IF(门厅!C14&gt;0,"参加35楼门厅管理志愿服务"&amp;门厅!C14&amp;"学时；","")</f>
        <v/>
      </c>
      <c r="J14" t="str">
        <f>IF(临川学校!C14&gt;0,"参加北京临川学校志愿服务"&amp;临川学校!C14&amp;"学时；","")</f>
        <v/>
      </c>
      <c r="K14" t="str">
        <f>IF(一二九!C14&gt;0,"参加一二九后勤组"&amp;一二九!C14&amp;"学时；","")</f>
        <v/>
      </c>
      <c r="L14" t="str">
        <f>IF(运动会!C14&gt;0,"参加运动会志愿服务"&amp;运动会!C14&amp;"学时；","")</f>
        <v/>
      </c>
      <c r="M14" t="str">
        <f>IF(咖啡厅!C14&gt;0,"参加元气咖啡厅志愿服务"&amp;咖啡厅!C14&amp;"学时；","")</f>
        <v/>
      </c>
      <c r="N14" t="str">
        <f>IF(书院课助教!C14&gt;0,"担任书院课助教"&amp;书院课助教!C14&amp;"学时；","")</f>
        <v/>
      </c>
      <c r="O14" t="str">
        <f>IF(党员先锋服务队!C14&gt;0,"参加党员先锋服务队"&amp;党员先锋服务队!C14&amp;"学时；","")</f>
        <v/>
      </c>
      <c r="P14" t="str">
        <f>IF(爱在35楼!C14&gt;0,"参加爱在卅五楼活动"&amp;爱在35楼!C14&amp;"学时；","")</f>
        <v/>
      </c>
      <c r="Q14" t="str">
        <f>IF(新年晚会!C14&gt;0,"参加新年晚会志愿活动"&amp;新年晚会!C14&amp;"学时；","")</f>
        <v/>
      </c>
      <c r="R14" t="str">
        <f>IF(健身房!C14&gt;0,"参加地下健身房志愿服务活动"&amp;健身房!C14&amp;"学时；","")</f>
        <v/>
      </c>
      <c r="S14" t="str">
        <f>IF(书房!C14&gt;0,"参加元培书房志愿服务活动"&amp;书房!C14&amp;"学时；","")</f>
        <v/>
      </c>
    </row>
    <row r="15" spans="1:19">
      <c r="A15" s="8" t="s">
        <v>24</v>
      </c>
      <c r="B15" s="8">
        <v>2300017414</v>
      </c>
      <c r="C15" t="str">
        <f t="shared" si="0"/>
        <v/>
      </c>
      <c r="D15" t="str">
        <f>IF(自行车!C15&gt;0,"参加元行力行自行车小分队"&amp;自行车!C15&amp;"学时；","")</f>
        <v/>
      </c>
      <c r="E15" t="str">
        <f>IF(未名湖!C15&gt;0,"参加元行力行未名湖志愿服务"&amp;未名湖!C15&amp;"学时；","")</f>
        <v/>
      </c>
      <c r="F15" t="str">
        <f>IF(大钊阅览室!C15&gt;0,"参加大钊阅览室志愿服务"&amp;大钊阅览室!C15&amp;"学时；","")</f>
        <v/>
      </c>
      <c r="G15" t="str">
        <f>IF(动物园!C15&gt;0,"参加北京动物园志愿服务"&amp;动物园!C15&amp;"学时；","")</f>
        <v/>
      </c>
      <c r="H15" t="str">
        <f>IF(传薪!C15&gt;0,"参加元行传薪系列志愿服务"&amp;传薪!C15&amp;"学时；","")</f>
        <v/>
      </c>
      <c r="I15" t="str">
        <f>IF(门厅!C15&gt;0,"参加35楼门厅管理志愿服务"&amp;门厅!C15&amp;"学时；","")</f>
        <v/>
      </c>
      <c r="J15" t="str">
        <f>IF(临川学校!C15&gt;0,"参加北京临川学校志愿服务"&amp;临川学校!C15&amp;"学时；","")</f>
        <v/>
      </c>
      <c r="K15" t="str">
        <f>IF(一二九!C15&gt;0,"参加一二九后勤组"&amp;一二九!C15&amp;"学时；","")</f>
        <v/>
      </c>
      <c r="L15" t="str">
        <f>IF(运动会!C15&gt;0,"参加运动会志愿服务"&amp;运动会!C15&amp;"学时；","")</f>
        <v/>
      </c>
      <c r="M15" t="str">
        <f>IF(咖啡厅!C15&gt;0,"参加元气咖啡厅志愿服务"&amp;咖啡厅!C15&amp;"学时；","")</f>
        <v/>
      </c>
      <c r="N15" t="str">
        <f>IF(书院课助教!C15&gt;0,"担任书院课助教"&amp;书院课助教!C15&amp;"学时；","")</f>
        <v/>
      </c>
      <c r="O15" t="str">
        <f>IF(党员先锋服务队!C15&gt;0,"参加党员先锋服务队"&amp;党员先锋服务队!C15&amp;"学时；","")</f>
        <v/>
      </c>
      <c r="P15" t="str">
        <f>IF(爱在35楼!C15&gt;0,"参加爱在卅五楼活动"&amp;爱在35楼!C15&amp;"学时；","")</f>
        <v/>
      </c>
      <c r="Q15" t="str">
        <f>IF(新年晚会!C15&gt;0,"参加新年晚会志愿活动"&amp;新年晚会!C15&amp;"学时；","")</f>
        <v/>
      </c>
      <c r="R15" t="str">
        <f>IF(健身房!C15&gt;0,"参加地下健身房志愿服务活动"&amp;健身房!C15&amp;"学时；","")</f>
        <v/>
      </c>
      <c r="S15" t="str">
        <f>IF(书房!C15&gt;0,"参加元培书房志愿服务活动"&amp;书房!C15&amp;"学时；","")</f>
        <v/>
      </c>
    </row>
    <row r="16" spans="1:19">
      <c r="A16" s="8" t="s">
        <v>25</v>
      </c>
      <c r="B16" s="8">
        <v>2300017401</v>
      </c>
      <c r="C16" t="str">
        <f t="shared" si="0"/>
        <v>参加大钊阅览室志愿服务16学时；参加运动会志愿服务2学时；参加党员先锋服务队4学时；</v>
      </c>
      <c r="D16" t="str">
        <f>IF(自行车!C16&gt;0,"参加元行力行自行车小分队"&amp;自行车!C16&amp;"学时；","")</f>
        <v/>
      </c>
      <c r="E16" t="str">
        <f>IF(未名湖!C16&gt;0,"参加元行力行未名湖志愿服务"&amp;未名湖!C16&amp;"学时；","")</f>
        <v/>
      </c>
      <c r="F16" t="str">
        <f>IF(大钊阅览室!C16&gt;0,"参加大钊阅览室志愿服务"&amp;大钊阅览室!C16&amp;"学时；","")</f>
        <v>参加大钊阅览室志愿服务16学时；</v>
      </c>
      <c r="G16" t="str">
        <f>IF(动物园!C16&gt;0,"参加北京动物园志愿服务"&amp;动物园!C16&amp;"学时；","")</f>
        <v/>
      </c>
      <c r="H16" t="str">
        <f>IF(传薪!C16&gt;0,"参加元行传薪系列志愿服务"&amp;传薪!C16&amp;"学时；","")</f>
        <v/>
      </c>
      <c r="I16" t="str">
        <f>IF(门厅!C16&gt;0,"参加35楼门厅管理志愿服务"&amp;门厅!C16&amp;"学时；","")</f>
        <v/>
      </c>
      <c r="J16" t="str">
        <f>IF(临川学校!C16&gt;0,"参加北京临川学校志愿服务"&amp;临川学校!C16&amp;"学时；","")</f>
        <v/>
      </c>
      <c r="K16" t="str">
        <f>IF(一二九!C16&gt;0,"参加一二九后勤组"&amp;一二九!C16&amp;"学时；","")</f>
        <v/>
      </c>
      <c r="L16" t="str">
        <f>IF(运动会!C16&gt;0,"参加运动会志愿服务"&amp;运动会!C16&amp;"学时；","")</f>
        <v>参加运动会志愿服务2学时；</v>
      </c>
      <c r="M16" t="str">
        <f>IF(咖啡厅!C16&gt;0,"参加元气咖啡厅志愿服务"&amp;咖啡厅!C16&amp;"学时；","")</f>
        <v/>
      </c>
      <c r="N16" t="str">
        <f>IF(书院课助教!C16&gt;0,"担任书院课助教"&amp;书院课助教!C16&amp;"学时；","")</f>
        <v/>
      </c>
      <c r="O16" t="str">
        <f>IF(党员先锋服务队!C16&gt;0,"参加党员先锋服务队"&amp;党员先锋服务队!C16&amp;"学时；","")</f>
        <v>参加党员先锋服务队4学时；</v>
      </c>
      <c r="P16" t="str">
        <f>IF(爱在35楼!C16&gt;0,"参加爱在卅五楼活动"&amp;爱在35楼!C16&amp;"学时；","")</f>
        <v/>
      </c>
      <c r="Q16" t="str">
        <f>IF(新年晚会!C16&gt;0,"参加新年晚会志愿活动"&amp;新年晚会!C16&amp;"学时；","")</f>
        <v/>
      </c>
      <c r="R16" t="str">
        <f>IF(健身房!C16&gt;0,"参加地下健身房志愿服务活动"&amp;健身房!C16&amp;"学时；","")</f>
        <v/>
      </c>
      <c r="S16" t="str">
        <f>IF(书房!C16&gt;0,"参加元培书房志愿服务活动"&amp;书房!C16&amp;"学时；","")</f>
        <v/>
      </c>
    </row>
    <row r="17" spans="1:19">
      <c r="A17" s="8" t="s">
        <v>26</v>
      </c>
      <c r="B17" s="8">
        <v>2200017827</v>
      </c>
      <c r="C17" t="str">
        <f t="shared" si="0"/>
        <v/>
      </c>
      <c r="D17" t="str">
        <f>IF(自行车!C17&gt;0,"参加元行力行自行车小分队"&amp;自行车!C17&amp;"学时；","")</f>
        <v/>
      </c>
      <c r="E17" t="str">
        <f>IF(未名湖!C17&gt;0,"参加元行力行未名湖志愿服务"&amp;未名湖!C17&amp;"学时；","")</f>
        <v/>
      </c>
      <c r="F17" t="str">
        <f>IF(大钊阅览室!C17&gt;0,"参加大钊阅览室志愿服务"&amp;大钊阅览室!C17&amp;"学时；","")</f>
        <v/>
      </c>
      <c r="G17" t="str">
        <f>IF(动物园!C17&gt;0,"参加北京动物园志愿服务"&amp;动物园!C17&amp;"学时；","")</f>
        <v/>
      </c>
      <c r="H17" t="str">
        <f>IF(传薪!C17&gt;0,"参加元行传薪系列志愿服务"&amp;传薪!C17&amp;"学时；","")</f>
        <v/>
      </c>
      <c r="I17" t="str">
        <f>IF(门厅!C17&gt;0,"参加35楼门厅管理志愿服务"&amp;门厅!C17&amp;"学时；","")</f>
        <v/>
      </c>
      <c r="J17" t="str">
        <f>IF(临川学校!C17&gt;0,"参加北京临川学校志愿服务"&amp;临川学校!C17&amp;"学时；","")</f>
        <v/>
      </c>
      <c r="K17" t="str">
        <f>IF(一二九!C17&gt;0,"参加一二九后勤组"&amp;一二九!C17&amp;"学时；","")</f>
        <v/>
      </c>
      <c r="L17" t="str">
        <f>IF(运动会!C17&gt;0,"参加运动会志愿服务"&amp;运动会!C17&amp;"学时；","")</f>
        <v/>
      </c>
      <c r="M17" t="str">
        <f>IF(咖啡厅!C17&gt;0,"参加元气咖啡厅志愿服务"&amp;咖啡厅!C17&amp;"学时；","")</f>
        <v/>
      </c>
      <c r="N17" t="str">
        <f>IF(书院课助教!C17&gt;0,"担任书院课助教"&amp;书院课助教!C17&amp;"学时；","")</f>
        <v/>
      </c>
      <c r="O17" t="str">
        <f>IF(党员先锋服务队!C17&gt;0,"参加党员先锋服务队"&amp;党员先锋服务队!C17&amp;"学时；","")</f>
        <v/>
      </c>
      <c r="P17" t="str">
        <f>IF(爱在35楼!C17&gt;0,"参加爱在卅五楼活动"&amp;爱在35楼!C17&amp;"学时；","")</f>
        <v/>
      </c>
      <c r="Q17" t="str">
        <f>IF(新年晚会!C17&gt;0,"参加新年晚会志愿活动"&amp;新年晚会!C17&amp;"学时；","")</f>
        <v/>
      </c>
      <c r="R17" t="str">
        <f>IF(健身房!C17&gt;0,"参加地下健身房志愿服务活动"&amp;健身房!C17&amp;"学时；","")</f>
        <v/>
      </c>
      <c r="S17" t="str">
        <f>IF(书房!C17&gt;0,"参加元培书房志愿服务活动"&amp;书房!C17&amp;"学时；","")</f>
        <v/>
      </c>
    </row>
    <row r="18" spans="1:19">
      <c r="A18" s="8" t="s">
        <v>27</v>
      </c>
      <c r="B18" s="8">
        <v>2300017817</v>
      </c>
      <c r="C18" t="str">
        <f t="shared" si="0"/>
        <v/>
      </c>
      <c r="D18" t="str">
        <f>IF(自行车!C18&gt;0,"参加元行力行自行车小分队"&amp;自行车!C18&amp;"学时；","")</f>
        <v/>
      </c>
      <c r="E18" t="str">
        <f>IF(未名湖!C18&gt;0,"参加元行力行未名湖志愿服务"&amp;未名湖!C18&amp;"学时；","")</f>
        <v/>
      </c>
      <c r="F18" t="str">
        <f>IF(大钊阅览室!C18&gt;0,"参加大钊阅览室志愿服务"&amp;大钊阅览室!C18&amp;"学时；","")</f>
        <v/>
      </c>
      <c r="G18" t="str">
        <f>IF(动物园!C18&gt;0,"参加北京动物园志愿服务"&amp;动物园!C18&amp;"学时；","")</f>
        <v/>
      </c>
      <c r="H18" t="str">
        <f>IF(传薪!C18&gt;0,"参加元行传薪系列志愿服务"&amp;传薪!C18&amp;"学时；","")</f>
        <v/>
      </c>
      <c r="I18" t="str">
        <f>IF(门厅!C18&gt;0,"参加35楼门厅管理志愿服务"&amp;门厅!C18&amp;"学时；","")</f>
        <v/>
      </c>
      <c r="J18" t="str">
        <f>IF(临川学校!C18&gt;0,"参加北京临川学校志愿服务"&amp;临川学校!C18&amp;"学时；","")</f>
        <v/>
      </c>
      <c r="K18" t="str">
        <f>IF(一二九!C18&gt;0,"参加一二九后勤组"&amp;一二九!C18&amp;"学时；","")</f>
        <v/>
      </c>
      <c r="L18" t="str">
        <f>IF(运动会!C18&gt;0,"参加运动会志愿服务"&amp;运动会!C18&amp;"学时；","")</f>
        <v/>
      </c>
      <c r="M18" t="str">
        <f>IF(咖啡厅!C18&gt;0,"参加元气咖啡厅志愿服务"&amp;咖啡厅!C18&amp;"学时；","")</f>
        <v/>
      </c>
      <c r="N18" t="str">
        <f>IF(书院课助教!C18&gt;0,"担任书院课助教"&amp;书院课助教!C18&amp;"学时；","")</f>
        <v/>
      </c>
      <c r="O18" t="str">
        <f>IF(党员先锋服务队!C18&gt;0,"参加党员先锋服务队"&amp;党员先锋服务队!C18&amp;"学时；","")</f>
        <v/>
      </c>
      <c r="P18" t="str">
        <f>IF(爱在35楼!C18&gt;0,"参加爱在卅五楼活动"&amp;爱在35楼!C18&amp;"学时；","")</f>
        <v/>
      </c>
      <c r="Q18" t="str">
        <f>IF(新年晚会!C18&gt;0,"参加新年晚会志愿活动"&amp;新年晚会!C18&amp;"学时；","")</f>
        <v/>
      </c>
      <c r="R18" t="str">
        <f>IF(健身房!C18&gt;0,"参加地下健身房志愿服务活动"&amp;健身房!C18&amp;"学时；","")</f>
        <v/>
      </c>
      <c r="S18" t="str">
        <f>IF(书房!C18&gt;0,"参加元培书房志愿服务活动"&amp;书房!C18&amp;"学时；","")</f>
        <v/>
      </c>
    </row>
    <row r="19" spans="1:19">
      <c r="A19" s="8" t="s">
        <v>28</v>
      </c>
      <c r="B19" s="8">
        <v>2200017840</v>
      </c>
      <c r="C19" t="str">
        <f t="shared" si="0"/>
        <v>参加党员先锋服务队2学时；</v>
      </c>
      <c r="D19" t="str">
        <f>IF(自行车!C19&gt;0,"参加元行力行自行车小分队"&amp;自行车!C19&amp;"学时；","")</f>
        <v/>
      </c>
      <c r="E19" t="str">
        <f>IF(未名湖!C19&gt;0,"参加元行力行未名湖志愿服务"&amp;未名湖!C19&amp;"学时；","")</f>
        <v/>
      </c>
      <c r="F19" t="str">
        <f>IF(大钊阅览室!C19&gt;0,"参加大钊阅览室志愿服务"&amp;大钊阅览室!C19&amp;"学时；","")</f>
        <v/>
      </c>
      <c r="G19" t="str">
        <f>IF(动物园!C19&gt;0,"参加北京动物园志愿服务"&amp;动物园!C19&amp;"学时；","")</f>
        <v/>
      </c>
      <c r="H19" t="str">
        <f>IF(传薪!C19&gt;0,"参加元行传薪系列志愿服务"&amp;传薪!C19&amp;"学时；","")</f>
        <v/>
      </c>
      <c r="I19" t="str">
        <f>IF(门厅!C19&gt;0,"参加35楼门厅管理志愿服务"&amp;门厅!C19&amp;"学时；","")</f>
        <v/>
      </c>
      <c r="J19" t="str">
        <f>IF(临川学校!C19&gt;0,"参加北京临川学校志愿服务"&amp;临川学校!C19&amp;"学时；","")</f>
        <v/>
      </c>
      <c r="K19" t="str">
        <f>IF(一二九!C19&gt;0,"参加一二九后勤组"&amp;一二九!C19&amp;"学时；","")</f>
        <v/>
      </c>
      <c r="L19" t="str">
        <f>IF(运动会!C19&gt;0,"参加运动会志愿服务"&amp;运动会!C19&amp;"学时；","")</f>
        <v/>
      </c>
      <c r="M19" t="str">
        <f>IF(咖啡厅!C19&gt;0,"参加元气咖啡厅志愿服务"&amp;咖啡厅!C19&amp;"学时；","")</f>
        <v/>
      </c>
      <c r="N19" t="str">
        <f>IF(书院课助教!C19&gt;0,"担任书院课助教"&amp;书院课助教!C19&amp;"学时；","")</f>
        <v/>
      </c>
      <c r="O19" t="str">
        <f>IF(党员先锋服务队!C19&gt;0,"参加党员先锋服务队"&amp;党员先锋服务队!C19&amp;"学时；","")</f>
        <v>参加党员先锋服务队2学时；</v>
      </c>
      <c r="P19" t="str">
        <f>IF(爱在35楼!C19&gt;0,"参加爱在卅五楼活动"&amp;爱在35楼!C19&amp;"学时；","")</f>
        <v/>
      </c>
      <c r="Q19" t="str">
        <f>IF(新年晚会!C19&gt;0,"参加新年晚会志愿活动"&amp;新年晚会!C19&amp;"学时；","")</f>
        <v/>
      </c>
      <c r="R19" t="str">
        <f>IF(健身房!C19&gt;0,"参加地下健身房志愿服务活动"&amp;健身房!C19&amp;"学时；","")</f>
        <v/>
      </c>
      <c r="S19" t="str">
        <f>IF(书房!C19&gt;0,"参加元培书房志愿服务活动"&amp;书房!C19&amp;"学时；","")</f>
        <v/>
      </c>
    </row>
    <row r="20" spans="1:19">
      <c r="A20" s="8" t="s">
        <v>29</v>
      </c>
      <c r="B20" s="8">
        <v>2300017417</v>
      </c>
      <c r="C20" t="str">
        <f t="shared" si="0"/>
        <v>参加元行力行自行车小分队5.5学时；参加35楼门厅管理志愿服务1.5学时；</v>
      </c>
      <c r="D20" t="str">
        <f>IF(自行车!C20&gt;0,"参加元行力行自行车小分队"&amp;自行车!C20&amp;"学时；","")</f>
        <v>参加元行力行自行车小分队5.5学时；</v>
      </c>
      <c r="E20" t="str">
        <f>IF(未名湖!C20&gt;0,"参加元行力行未名湖志愿服务"&amp;未名湖!C20&amp;"学时；","")</f>
        <v/>
      </c>
      <c r="F20" t="str">
        <f>IF(大钊阅览室!C20&gt;0,"参加大钊阅览室志愿服务"&amp;大钊阅览室!C20&amp;"学时；","")</f>
        <v/>
      </c>
      <c r="G20" t="str">
        <f>IF(动物园!C20&gt;0,"参加北京动物园志愿服务"&amp;动物园!C20&amp;"学时；","")</f>
        <v/>
      </c>
      <c r="H20" t="str">
        <f>IF(传薪!C20&gt;0,"参加元行传薪系列志愿服务"&amp;传薪!C20&amp;"学时；","")</f>
        <v/>
      </c>
      <c r="I20" t="str">
        <f>IF(门厅!C20&gt;0,"参加35楼门厅管理志愿服务"&amp;门厅!C20&amp;"学时；","")</f>
        <v>参加35楼门厅管理志愿服务1.5学时；</v>
      </c>
      <c r="J20" t="str">
        <f>IF(临川学校!C20&gt;0,"参加北京临川学校志愿服务"&amp;临川学校!C20&amp;"学时；","")</f>
        <v/>
      </c>
      <c r="K20" t="str">
        <f>IF(一二九!C20&gt;0,"参加一二九后勤组"&amp;一二九!C20&amp;"学时；","")</f>
        <v/>
      </c>
      <c r="L20" t="str">
        <f>IF(运动会!C20&gt;0,"参加运动会志愿服务"&amp;运动会!C20&amp;"学时；","")</f>
        <v/>
      </c>
      <c r="M20" t="str">
        <f>IF(咖啡厅!C20&gt;0,"参加元气咖啡厅志愿服务"&amp;咖啡厅!C20&amp;"学时；","")</f>
        <v/>
      </c>
      <c r="N20" t="str">
        <f>IF(书院课助教!C20&gt;0,"担任书院课助教"&amp;书院课助教!C20&amp;"学时；","")</f>
        <v/>
      </c>
      <c r="O20" t="str">
        <f>IF(党员先锋服务队!C20&gt;0,"参加党员先锋服务队"&amp;党员先锋服务队!C20&amp;"学时；","")</f>
        <v/>
      </c>
      <c r="P20" t="str">
        <f>IF(爱在35楼!C20&gt;0,"参加爱在卅五楼活动"&amp;爱在35楼!C20&amp;"学时；","")</f>
        <v/>
      </c>
      <c r="Q20" t="str">
        <f>IF(新年晚会!C20&gt;0,"参加新年晚会志愿活动"&amp;新年晚会!C20&amp;"学时；","")</f>
        <v/>
      </c>
      <c r="R20" t="str">
        <f>IF(健身房!C20&gt;0,"参加地下健身房志愿服务活动"&amp;健身房!C20&amp;"学时；","")</f>
        <v/>
      </c>
      <c r="S20" t="str">
        <f>IF(书房!C20&gt;0,"参加元培书房志愿服务活动"&amp;书房!C20&amp;"学时；","")</f>
        <v/>
      </c>
    </row>
    <row r="21" spans="1:19">
      <c r="A21" s="8" t="s">
        <v>30</v>
      </c>
      <c r="B21" s="8">
        <v>2200016813</v>
      </c>
      <c r="C21" t="str">
        <f t="shared" si="0"/>
        <v/>
      </c>
      <c r="D21" t="str">
        <f>IF(自行车!C21&gt;0,"参加元行力行自行车小分队"&amp;自行车!C21&amp;"学时；","")</f>
        <v/>
      </c>
      <c r="E21" t="str">
        <f>IF(未名湖!C21&gt;0,"参加元行力行未名湖志愿服务"&amp;未名湖!C21&amp;"学时；","")</f>
        <v/>
      </c>
      <c r="F21" t="str">
        <f>IF(大钊阅览室!C21&gt;0,"参加大钊阅览室志愿服务"&amp;大钊阅览室!C21&amp;"学时；","")</f>
        <v/>
      </c>
      <c r="G21" t="str">
        <f>IF(动物园!C21&gt;0,"参加北京动物园志愿服务"&amp;动物园!C21&amp;"学时；","")</f>
        <v/>
      </c>
      <c r="H21" t="str">
        <f>IF(传薪!C21&gt;0,"参加元行传薪系列志愿服务"&amp;传薪!C21&amp;"学时；","")</f>
        <v/>
      </c>
      <c r="I21" t="str">
        <f>IF(门厅!C21&gt;0,"参加35楼门厅管理志愿服务"&amp;门厅!C21&amp;"学时；","")</f>
        <v/>
      </c>
      <c r="J21" t="str">
        <f>IF(临川学校!C21&gt;0,"参加北京临川学校志愿服务"&amp;临川学校!C21&amp;"学时；","")</f>
        <v/>
      </c>
      <c r="K21" t="str">
        <f>IF(一二九!C21&gt;0,"参加一二九后勤组"&amp;一二九!C21&amp;"学时；","")</f>
        <v/>
      </c>
      <c r="L21" t="str">
        <f>IF(运动会!C21&gt;0,"参加运动会志愿服务"&amp;运动会!C21&amp;"学时；","")</f>
        <v/>
      </c>
      <c r="M21" t="str">
        <f>IF(咖啡厅!C21&gt;0,"参加元气咖啡厅志愿服务"&amp;咖啡厅!C21&amp;"学时；","")</f>
        <v/>
      </c>
      <c r="N21" t="str">
        <f>IF(书院课助教!C21&gt;0,"担任书院课助教"&amp;书院课助教!C21&amp;"学时；","")</f>
        <v/>
      </c>
      <c r="O21" t="str">
        <f>IF(党员先锋服务队!C21&gt;0,"参加党员先锋服务队"&amp;党员先锋服务队!C21&amp;"学时；","")</f>
        <v/>
      </c>
      <c r="P21" t="str">
        <f>IF(爱在35楼!C21&gt;0,"参加爱在卅五楼活动"&amp;爱在35楼!C21&amp;"学时；","")</f>
        <v/>
      </c>
      <c r="Q21" t="str">
        <f>IF(新年晚会!C21&gt;0,"参加新年晚会志愿活动"&amp;新年晚会!C21&amp;"学时；","")</f>
        <v/>
      </c>
      <c r="R21" t="str">
        <f>IF(健身房!C21&gt;0,"参加地下健身房志愿服务活动"&amp;健身房!C21&amp;"学时；","")</f>
        <v/>
      </c>
      <c r="S21" t="str">
        <f>IF(书房!C21&gt;0,"参加元培书房志愿服务活动"&amp;书房!C21&amp;"学时；","")</f>
        <v/>
      </c>
    </row>
    <row r="22" spans="1:19">
      <c r="A22" s="8" t="s">
        <v>31</v>
      </c>
      <c r="B22" s="8">
        <v>2300017768</v>
      </c>
      <c r="C22" t="str">
        <f t="shared" si="0"/>
        <v/>
      </c>
      <c r="D22" t="str">
        <f>IF(自行车!C22&gt;0,"参加元行力行自行车小分队"&amp;自行车!C22&amp;"学时；","")</f>
        <v/>
      </c>
      <c r="E22" t="str">
        <f>IF(未名湖!C22&gt;0,"参加元行力行未名湖志愿服务"&amp;未名湖!C22&amp;"学时；","")</f>
        <v/>
      </c>
      <c r="F22" t="str">
        <f>IF(大钊阅览室!C22&gt;0,"参加大钊阅览室志愿服务"&amp;大钊阅览室!C22&amp;"学时；","")</f>
        <v/>
      </c>
      <c r="G22" t="str">
        <f>IF(动物园!C22&gt;0,"参加北京动物园志愿服务"&amp;动物园!C22&amp;"学时；","")</f>
        <v/>
      </c>
      <c r="H22" t="str">
        <f>IF(传薪!C22&gt;0,"参加元行传薪系列志愿服务"&amp;传薪!C22&amp;"学时；","")</f>
        <v/>
      </c>
      <c r="I22" t="str">
        <f>IF(门厅!C22&gt;0,"参加35楼门厅管理志愿服务"&amp;门厅!C22&amp;"学时；","")</f>
        <v/>
      </c>
      <c r="J22" t="str">
        <f>IF(临川学校!C22&gt;0,"参加北京临川学校志愿服务"&amp;临川学校!C22&amp;"学时；","")</f>
        <v/>
      </c>
      <c r="K22" t="str">
        <f>IF(一二九!C22&gt;0,"参加一二九后勤组"&amp;一二九!C22&amp;"学时；","")</f>
        <v/>
      </c>
      <c r="L22" t="str">
        <f>IF(运动会!C22&gt;0,"参加运动会志愿服务"&amp;运动会!C22&amp;"学时；","")</f>
        <v/>
      </c>
      <c r="M22" t="str">
        <f>IF(咖啡厅!C22&gt;0,"参加元气咖啡厅志愿服务"&amp;咖啡厅!C22&amp;"学时；","")</f>
        <v/>
      </c>
      <c r="N22" t="str">
        <f>IF(书院课助教!C22&gt;0,"担任书院课助教"&amp;书院课助教!C22&amp;"学时；","")</f>
        <v/>
      </c>
      <c r="O22" t="str">
        <f>IF(党员先锋服务队!C22&gt;0,"参加党员先锋服务队"&amp;党员先锋服务队!C22&amp;"学时；","")</f>
        <v/>
      </c>
      <c r="P22" t="str">
        <f>IF(爱在35楼!C22&gt;0,"参加爱在卅五楼活动"&amp;爱在35楼!C22&amp;"学时；","")</f>
        <v/>
      </c>
      <c r="Q22" t="str">
        <f>IF(新年晚会!C22&gt;0,"参加新年晚会志愿活动"&amp;新年晚会!C22&amp;"学时；","")</f>
        <v/>
      </c>
      <c r="R22" t="str">
        <f>IF(健身房!C22&gt;0,"参加地下健身房志愿服务活动"&amp;健身房!C22&amp;"学时；","")</f>
        <v/>
      </c>
      <c r="S22" t="str">
        <f>IF(书房!C22&gt;0,"参加元培书房志愿服务活动"&amp;书房!C22&amp;"学时；","")</f>
        <v/>
      </c>
    </row>
    <row r="23" spans="1:19">
      <c r="A23" s="8" t="s">
        <v>32</v>
      </c>
      <c r="B23" s="8">
        <v>2200017410</v>
      </c>
      <c r="C23" t="str">
        <f t="shared" si="0"/>
        <v/>
      </c>
      <c r="D23" t="str">
        <f>IF(自行车!C23&gt;0,"参加元行力行自行车小分队"&amp;自行车!C23&amp;"学时；","")</f>
        <v/>
      </c>
      <c r="E23" t="str">
        <f>IF(未名湖!C23&gt;0,"参加元行力行未名湖志愿服务"&amp;未名湖!C23&amp;"学时；","")</f>
        <v/>
      </c>
      <c r="F23" t="str">
        <f>IF(大钊阅览室!C23&gt;0,"参加大钊阅览室志愿服务"&amp;大钊阅览室!C23&amp;"学时；","")</f>
        <v/>
      </c>
      <c r="G23" t="str">
        <f>IF(动物园!C23&gt;0,"参加北京动物园志愿服务"&amp;动物园!C23&amp;"学时；","")</f>
        <v/>
      </c>
      <c r="H23" t="str">
        <f>IF(传薪!C23&gt;0,"参加元行传薪系列志愿服务"&amp;传薪!C23&amp;"学时；","")</f>
        <v/>
      </c>
      <c r="I23" t="str">
        <f>IF(门厅!C23&gt;0,"参加35楼门厅管理志愿服务"&amp;门厅!C23&amp;"学时；","")</f>
        <v/>
      </c>
      <c r="J23" t="str">
        <f>IF(临川学校!C23&gt;0,"参加北京临川学校志愿服务"&amp;临川学校!C23&amp;"学时；","")</f>
        <v/>
      </c>
      <c r="K23" t="str">
        <f>IF(一二九!C23&gt;0,"参加一二九后勤组"&amp;一二九!C23&amp;"学时；","")</f>
        <v/>
      </c>
      <c r="L23" t="str">
        <f>IF(运动会!C23&gt;0,"参加运动会志愿服务"&amp;运动会!C23&amp;"学时；","")</f>
        <v/>
      </c>
      <c r="M23" t="str">
        <f>IF(咖啡厅!C23&gt;0,"参加元气咖啡厅志愿服务"&amp;咖啡厅!C23&amp;"学时；","")</f>
        <v/>
      </c>
      <c r="N23" t="str">
        <f>IF(书院课助教!C23&gt;0,"担任书院课助教"&amp;书院课助教!C23&amp;"学时；","")</f>
        <v/>
      </c>
      <c r="O23" t="str">
        <f>IF(党员先锋服务队!C23&gt;0,"参加党员先锋服务队"&amp;党员先锋服务队!C23&amp;"学时；","")</f>
        <v/>
      </c>
      <c r="P23" t="str">
        <f>IF(爱在35楼!C23&gt;0,"参加爱在卅五楼活动"&amp;爱在35楼!C23&amp;"学时；","")</f>
        <v/>
      </c>
      <c r="Q23" t="str">
        <f>IF(新年晚会!C23&gt;0,"参加新年晚会志愿活动"&amp;新年晚会!C23&amp;"学时；","")</f>
        <v/>
      </c>
      <c r="R23" t="str">
        <f>IF(健身房!C23&gt;0,"参加地下健身房志愿服务活动"&amp;健身房!C23&amp;"学时；","")</f>
        <v/>
      </c>
      <c r="S23" t="str">
        <f>IF(书房!C23&gt;0,"参加元培书房志愿服务活动"&amp;书房!C23&amp;"学时；","")</f>
        <v/>
      </c>
    </row>
    <row r="24" spans="1:19">
      <c r="A24" s="8" t="s">
        <v>33</v>
      </c>
      <c r="B24" s="8">
        <v>2300017830</v>
      </c>
      <c r="C24" t="str">
        <f t="shared" si="0"/>
        <v>参加35楼门厅管理志愿服务2学时；</v>
      </c>
      <c r="D24" t="str">
        <f>IF(自行车!C24&gt;0,"参加元行力行自行车小分队"&amp;自行车!C24&amp;"学时；","")</f>
        <v/>
      </c>
      <c r="E24" t="str">
        <f>IF(未名湖!C24&gt;0,"参加元行力行未名湖志愿服务"&amp;未名湖!C24&amp;"学时；","")</f>
        <v/>
      </c>
      <c r="F24" t="str">
        <f>IF(大钊阅览室!C24&gt;0,"参加大钊阅览室志愿服务"&amp;大钊阅览室!C24&amp;"学时；","")</f>
        <v/>
      </c>
      <c r="G24" t="str">
        <f>IF(动物园!C24&gt;0,"参加北京动物园志愿服务"&amp;动物园!C24&amp;"学时；","")</f>
        <v/>
      </c>
      <c r="H24" t="str">
        <f>IF(传薪!C24&gt;0,"参加元行传薪系列志愿服务"&amp;传薪!C24&amp;"学时；","")</f>
        <v/>
      </c>
      <c r="I24" t="str">
        <f>IF(门厅!C24&gt;0,"参加35楼门厅管理志愿服务"&amp;门厅!C24&amp;"学时；","")</f>
        <v>参加35楼门厅管理志愿服务2学时；</v>
      </c>
      <c r="J24" t="str">
        <f>IF(临川学校!C24&gt;0,"参加北京临川学校志愿服务"&amp;临川学校!C24&amp;"学时；","")</f>
        <v/>
      </c>
      <c r="K24" t="str">
        <f>IF(一二九!C24&gt;0,"参加一二九后勤组"&amp;一二九!C24&amp;"学时；","")</f>
        <v/>
      </c>
      <c r="L24" t="str">
        <f>IF(运动会!C24&gt;0,"参加运动会志愿服务"&amp;运动会!C24&amp;"学时；","")</f>
        <v/>
      </c>
      <c r="M24" t="str">
        <f>IF(咖啡厅!C24&gt;0,"参加元气咖啡厅志愿服务"&amp;咖啡厅!C24&amp;"学时；","")</f>
        <v/>
      </c>
      <c r="N24" t="str">
        <f>IF(书院课助教!C24&gt;0,"担任书院课助教"&amp;书院课助教!C24&amp;"学时；","")</f>
        <v/>
      </c>
      <c r="O24" t="str">
        <f>IF(党员先锋服务队!C24&gt;0,"参加党员先锋服务队"&amp;党员先锋服务队!C24&amp;"学时；","")</f>
        <v/>
      </c>
      <c r="P24" t="str">
        <f>IF(爱在35楼!C24&gt;0,"参加爱在卅五楼活动"&amp;爱在35楼!C24&amp;"学时；","")</f>
        <v/>
      </c>
      <c r="Q24" t="str">
        <f>IF(新年晚会!C24&gt;0,"参加新年晚会志愿活动"&amp;新年晚会!C24&amp;"学时；","")</f>
        <v/>
      </c>
      <c r="R24" t="str">
        <f>IF(健身房!C24&gt;0,"参加地下健身房志愿服务活动"&amp;健身房!C24&amp;"学时；","")</f>
        <v/>
      </c>
      <c r="S24" t="str">
        <f>IF(书房!C24&gt;0,"参加元培书房志愿服务活动"&amp;书房!C24&amp;"学时；","")</f>
        <v/>
      </c>
    </row>
    <row r="25" spans="1:19">
      <c r="A25" s="8" t="s">
        <v>34</v>
      </c>
      <c r="B25" s="8">
        <v>2200017704</v>
      </c>
      <c r="C25" t="str">
        <f t="shared" si="0"/>
        <v/>
      </c>
      <c r="D25" t="str">
        <f>IF(自行车!C25&gt;0,"参加元行力行自行车小分队"&amp;自行车!C25&amp;"学时；","")</f>
        <v/>
      </c>
      <c r="E25" t="str">
        <f>IF(未名湖!C25&gt;0,"参加元行力行未名湖志愿服务"&amp;未名湖!C25&amp;"学时；","")</f>
        <v/>
      </c>
      <c r="F25" t="str">
        <f>IF(大钊阅览室!C25&gt;0,"参加大钊阅览室志愿服务"&amp;大钊阅览室!C25&amp;"学时；","")</f>
        <v/>
      </c>
      <c r="G25" t="str">
        <f>IF(动物园!C25&gt;0,"参加北京动物园志愿服务"&amp;动物园!C25&amp;"学时；","")</f>
        <v/>
      </c>
      <c r="H25" t="str">
        <f>IF(传薪!C25&gt;0,"参加元行传薪系列志愿服务"&amp;传薪!C25&amp;"学时；","")</f>
        <v/>
      </c>
      <c r="I25" t="str">
        <f>IF(门厅!C25&gt;0,"参加35楼门厅管理志愿服务"&amp;门厅!C25&amp;"学时；","")</f>
        <v/>
      </c>
      <c r="J25" t="str">
        <f>IF(临川学校!C25&gt;0,"参加北京临川学校志愿服务"&amp;临川学校!C25&amp;"学时；","")</f>
        <v/>
      </c>
      <c r="K25" t="str">
        <f>IF(一二九!C25&gt;0,"参加一二九后勤组"&amp;一二九!C25&amp;"学时；","")</f>
        <v/>
      </c>
      <c r="L25" t="str">
        <f>IF(运动会!C25&gt;0,"参加运动会志愿服务"&amp;运动会!C25&amp;"学时；","")</f>
        <v/>
      </c>
      <c r="M25" t="str">
        <f>IF(咖啡厅!C25&gt;0,"参加元气咖啡厅志愿服务"&amp;咖啡厅!C25&amp;"学时；","")</f>
        <v/>
      </c>
      <c r="N25" t="str">
        <f>IF(书院课助教!C25&gt;0,"担任书院课助教"&amp;书院课助教!C25&amp;"学时；","")</f>
        <v/>
      </c>
      <c r="O25" t="str">
        <f>IF(党员先锋服务队!C25&gt;0,"参加党员先锋服务队"&amp;党员先锋服务队!C25&amp;"学时；","")</f>
        <v/>
      </c>
      <c r="P25" t="str">
        <f>IF(爱在35楼!C25&gt;0,"参加爱在卅五楼活动"&amp;爱在35楼!C25&amp;"学时；","")</f>
        <v/>
      </c>
      <c r="Q25" t="str">
        <f>IF(新年晚会!C25&gt;0,"参加新年晚会志愿活动"&amp;新年晚会!C25&amp;"学时；","")</f>
        <v/>
      </c>
      <c r="R25" t="str">
        <f>IF(健身房!C25&gt;0,"参加地下健身房志愿服务活动"&amp;健身房!C25&amp;"学时；","")</f>
        <v/>
      </c>
      <c r="S25" t="str">
        <f>IF(书房!C25&gt;0,"参加元培书房志愿服务活动"&amp;书房!C25&amp;"学时；","")</f>
        <v/>
      </c>
    </row>
    <row r="26" spans="1:19">
      <c r="A26" s="8" t="s">
        <v>35</v>
      </c>
      <c r="B26" s="8">
        <v>2300017748</v>
      </c>
      <c r="C26" t="str">
        <f t="shared" si="0"/>
        <v>担任书院课助教2学时；</v>
      </c>
      <c r="D26" t="str">
        <f>IF(自行车!C26&gt;0,"参加元行力行自行车小分队"&amp;自行车!C26&amp;"学时；","")</f>
        <v/>
      </c>
      <c r="E26" t="str">
        <f>IF(未名湖!C26&gt;0,"参加元行力行未名湖志愿服务"&amp;未名湖!C26&amp;"学时；","")</f>
        <v/>
      </c>
      <c r="F26" t="str">
        <f>IF(大钊阅览室!C26&gt;0,"参加大钊阅览室志愿服务"&amp;大钊阅览室!C26&amp;"学时；","")</f>
        <v/>
      </c>
      <c r="G26" t="str">
        <f>IF(动物园!C26&gt;0,"参加北京动物园志愿服务"&amp;动物园!C26&amp;"学时；","")</f>
        <v/>
      </c>
      <c r="H26" t="str">
        <f>IF(传薪!C26&gt;0,"参加元行传薪系列志愿服务"&amp;传薪!C26&amp;"学时；","")</f>
        <v/>
      </c>
      <c r="I26" t="str">
        <f>IF(门厅!C26&gt;0,"参加35楼门厅管理志愿服务"&amp;门厅!C26&amp;"学时；","")</f>
        <v/>
      </c>
      <c r="J26" t="str">
        <f>IF(临川学校!C26&gt;0,"参加北京临川学校志愿服务"&amp;临川学校!C26&amp;"学时；","")</f>
        <v/>
      </c>
      <c r="K26" t="str">
        <f>IF(一二九!C26&gt;0,"参加一二九后勤组"&amp;一二九!C26&amp;"学时；","")</f>
        <v/>
      </c>
      <c r="L26" t="str">
        <f>IF(运动会!C26&gt;0,"参加运动会志愿服务"&amp;运动会!C26&amp;"学时；","")</f>
        <v/>
      </c>
      <c r="M26" t="str">
        <f>IF(咖啡厅!C26&gt;0,"参加元气咖啡厅志愿服务"&amp;咖啡厅!C26&amp;"学时；","")</f>
        <v/>
      </c>
      <c r="N26" t="str">
        <f>IF(书院课助教!C26&gt;0,"担任书院课助教"&amp;书院课助教!C26&amp;"学时；","")</f>
        <v>担任书院课助教2学时；</v>
      </c>
      <c r="O26" t="str">
        <f>IF(党员先锋服务队!C26&gt;0,"参加党员先锋服务队"&amp;党员先锋服务队!C26&amp;"学时；","")</f>
        <v/>
      </c>
      <c r="P26" t="str">
        <f>IF(爱在35楼!C26&gt;0,"参加爱在卅五楼活动"&amp;爱在35楼!C26&amp;"学时；","")</f>
        <v/>
      </c>
      <c r="Q26" t="str">
        <f>IF(新年晚会!C26&gt;0,"参加新年晚会志愿活动"&amp;新年晚会!C26&amp;"学时；","")</f>
        <v/>
      </c>
      <c r="R26" t="str">
        <f>IF(健身房!C26&gt;0,"参加地下健身房志愿服务活动"&amp;健身房!C26&amp;"学时；","")</f>
        <v/>
      </c>
      <c r="S26" t="str">
        <f>IF(书房!C26&gt;0,"参加元培书房志愿服务活动"&amp;书房!C26&amp;"学时；","")</f>
        <v/>
      </c>
    </row>
    <row r="27" spans="1:19">
      <c r="A27" s="8" t="s">
        <v>36</v>
      </c>
      <c r="B27" s="8">
        <v>2300017774</v>
      </c>
      <c r="C27" t="str">
        <f t="shared" si="0"/>
        <v/>
      </c>
      <c r="D27" t="str">
        <f>IF(自行车!C27&gt;0,"参加元行力行自行车小分队"&amp;自行车!C27&amp;"学时；","")</f>
        <v/>
      </c>
      <c r="E27" t="str">
        <f>IF(未名湖!C27&gt;0,"参加元行力行未名湖志愿服务"&amp;未名湖!C27&amp;"学时；","")</f>
        <v/>
      </c>
      <c r="F27" t="str">
        <f>IF(大钊阅览室!C27&gt;0,"参加大钊阅览室志愿服务"&amp;大钊阅览室!C27&amp;"学时；","")</f>
        <v/>
      </c>
      <c r="G27" t="str">
        <f>IF(动物园!C27&gt;0,"参加北京动物园志愿服务"&amp;动物园!C27&amp;"学时；","")</f>
        <v/>
      </c>
      <c r="H27" t="str">
        <f>IF(传薪!C27&gt;0,"参加元行传薪系列志愿服务"&amp;传薪!C27&amp;"学时；","")</f>
        <v/>
      </c>
      <c r="I27" t="str">
        <f>IF(门厅!C27&gt;0,"参加35楼门厅管理志愿服务"&amp;门厅!C27&amp;"学时；","")</f>
        <v/>
      </c>
      <c r="J27" t="str">
        <f>IF(临川学校!C27&gt;0,"参加北京临川学校志愿服务"&amp;临川学校!C27&amp;"学时；","")</f>
        <v/>
      </c>
      <c r="K27" t="str">
        <f>IF(一二九!C27&gt;0,"参加一二九后勤组"&amp;一二九!C27&amp;"学时；","")</f>
        <v/>
      </c>
      <c r="L27" t="str">
        <f>IF(运动会!C27&gt;0,"参加运动会志愿服务"&amp;运动会!C27&amp;"学时；","")</f>
        <v/>
      </c>
      <c r="M27" t="str">
        <f>IF(咖啡厅!C27&gt;0,"参加元气咖啡厅志愿服务"&amp;咖啡厅!C27&amp;"学时；","")</f>
        <v/>
      </c>
      <c r="N27" t="str">
        <f>IF(书院课助教!C27&gt;0,"担任书院课助教"&amp;书院课助教!C27&amp;"学时；","")</f>
        <v/>
      </c>
      <c r="O27" t="str">
        <f>IF(党员先锋服务队!C27&gt;0,"参加党员先锋服务队"&amp;党员先锋服务队!C27&amp;"学时；","")</f>
        <v/>
      </c>
      <c r="P27" t="str">
        <f>IF(爱在35楼!C27&gt;0,"参加爱在卅五楼活动"&amp;爱在35楼!C27&amp;"学时；","")</f>
        <v/>
      </c>
      <c r="Q27" t="str">
        <f>IF(新年晚会!C27&gt;0,"参加新年晚会志愿活动"&amp;新年晚会!C27&amp;"学时；","")</f>
        <v/>
      </c>
      <c r="R27" t="str">
        <f>IF(健身房!C27&gt;0,"参加地下健身房志愿服务活动"&amp;健身房!C27&amp;"学时；","")</f>
        <v/>
      </c>
      <c r="S27" t="str">
        <f>IF(书房!C27&gt;0,"参加元培书房志愿服务活动"&amp;书房!C27&amp;"学时；","")</f>
        <v/>
      </c>
    </row>
    <row r="28" spans="1:19">
      <c r="A28" s="8" t="s">
        <v>37</v>
      </c>
      <c r="B28" s="8">
        <v>2300017402</v>
      </c>
      <c r="C28" t="str">
        <f t="shared" si="0"/>
        <v/>
      </c>
      <c r="D28" t="str">
        <f>IF(自行车!C28&gt;0,"参加元行力行自行车小分队"&amp;自行车!C28&amp;"学时；","")</f>
        <v/>
      </c>
      <c r="E28" t="str">
        <f>IF(未名湖!C28&gt;0,"参加元行力行未名湖志愿服务"&amp;未名湖!C28&amp;"学时；","")</f>
        <v/>
      </c>
      <c r="F28" t="str">
        <f>IF(大钊阅览室!C28&gt;0,"参加大钊阅览室志愿服务"&amp;大钊阅览室!C28&amp;"学时；","")</f>
        <v/>
      </c>
      <c r="G28" t="str">
        <f>IF(动物园!C28&gt;0,"参加北京动物园志愿服务"&amp;动物园!C28&amp;"学时；","")</f>
        <v/>
      </c>
      <c r="H28" t="str">
        <f>IF(传薪!C28&gt;0,"参加元行传薪系列志愿服务"&amp;传薪!C28&amp;"学时；","")</f>
        <v/>
      </c>
      <c r="I28" t="str">
        <f>IF(门厅!C28&gt;0,"参加35楼门厅管理志愿服务"&amp;门厅!C28&amp;"学时；","")</f>
        <v/>
      </c>
      <c r="J28" t="str">
        <f>IF(临川学校!C28&gt;0,"参加北京临川学校志愿服务"&amp;临川学校!C28&amp;"学时；","")</f>
        <v/>
      </c>
      <c r="K28" t="str">
        <f>IF(一二九!C28&gt;0,"参加一二九后勤组"&amp;一二九!C28&amp;"学时；","")</f>
        <v/>
      </c>
      <c r="L28" t="str">
        <f>IF(运动会!C28&gt;0,"参加运动会志愿服务"&amp;运动会!C28&amp;"学时；","")</f>
        <v/>
      </c>
      <c r="M28" t="str">
        <f>IF(咖啡厅!C28&gt;0,"参加元气咖啡厅志愿服务"&amp;咖啡厅!C28&amp;"学时；","")</f>
        <v/>
      </c>
      <c r="N28" t="str">
        <f>IF(书院课助教!C28&gt;0,"担任书院课助教"&amp;书院课助教!C28&amp;"学时；","")</f>
        <v/>
      </c>
      <c r="O28" t="str">
        <f>IF(党员先锋服务队!C28&gt;0,"参加党员先锋服务队"&amp;党员先锋服务队!C28&amp;"学时；","")</f>
        <v/>
      </c>
      <c r="P28" t="str">
        <f>IF(爱在35楼!C28&gt;0,"参加爱在卅五楼活动"&amp;爱在35楼!C28&amp;"学时；","")</f>
        <v/>
      </c>
      <c r="Q28" t="str">
        <f>IF(新年晚会!C28&gt;0,"参加新年晚会志愿活动"&amp;新年晚会!C28&amp;"学时；","")</f>
        <v/>
      </c>
      <c r="R28" t="str">
        <f>IF(健身房!C28&gt;0,"参加地下健身房志愿服务活动"&amp;健身房!C28&amp;"学时；","")</f>
        <v/>
      </c>
      <c r="S28" t="str">
        <f>IF(书房!C28&gt;0,"参加元培书房志愿服务活动"&amp;书房!C28&amp;"学时；","")</f>
        <v/>
      </c>
    </row>
    <row r="29" spans="1:19">
      <c r="A29" s="8" t="s">
        <v>38</v>
      </c>
      <c r="B29" s="8">
        <v>2300017706</v>
      </c>
      <c r="C29" t="str">
        <f t="shared" si="0"/>
        <v/>
      </c>
      <c r="D29" t="str">
        <f>IF(自行车!C29&gt;0,"参加元行力行自行车小分队"&amp;自行车!C29&amp;"学时；","")</f>
        <v/>
      </c>
      <c r="E29" t="str">
        <f>IF(未名湖!C29&gt;0,"参加元行力行未名湖志愿服务"&amp;未名湖!C29&amp;"学时；","")</f>
        <v/>
      </c>
      <c r="F29" t="str">
        <f>IF(大钊阅览室!C29&gt;0,"参加大钊阅览室志愿服务"&amp;大钊阅览室!C29&amp;"学时；","")</f>
        <v/>
      </c>
      <c r="G29" t="str">
        <f>IF(动物园!C29&gt;0,"参加北京动物园志愿服务"&amp;动物园!C29&amp;"学时；","")</f>
        <v/>
      </c>
      <c r="H29" t="str">
        <f>IF(传薪!C29&gt;0,"参加元行传薪系列志愿服务"&amp;传薪!C29&amp;"学时；","")</f>
        <v/>
      </c>
      <c r="I29" t="str">
        <f>IF(门厅!C29&gt;0,"参加35楼门厅管理志愿服务"&amp;门厅!C29&amp;"学时；","")</f>
        <v/>
      </c>
      <c r="J29" t="str">
        <f>IF(临川学校!C29&gt;0,"参加北京临川学校志愿服务"&amp;临川学校!C29&amp;"学时；","")</f>
        <v/>
      </c>
      <c r="K29" t="str">
        <f>IF(一二九!C29&gt;0,"参加一二九后勤组"&amp;一二九!C29&amp;"学时；","")</f>
        <v/>
      </c>
      <c r="L29" t="str">
        <f>IF(运动会!C29&gt;0,"参加运动会志愿服务"&amp;运动会!C29&amp;"学时；","")</f>
        <v/>
      </c>
      <c r="M29" t="str">
        <f>IF(咖啡厅!C29&gt;0,"参加元气咖啡厅志愿服务"&amp;咖啡厅!C29&amp;"学时；","")</f>
        <v/>
      </c>
      <c r="N29" t="str">
        <f>IF(书院课助教!C29&gt;0,"担任书院课助教"&amp;书院课助教!C29&amp;"学时；","")</f>
        <v/>
      </c>
      <c r="O29" t="str">
        <f>IF(党员先锋服务队!C29&gt;0,"参加党员先锋服务队"&amp;党员先锋服务队!C29&amp;"学时；","")</f>
        <v/>
      </c>
      <c r="P29" t="str">
        <f>IF(爱在35楼!C29&gt;0,"参加爱在卅五楼活动"&amp;爱在35楼!C29&amp;"学时；","")</f>
        <v/>
      </c>
      <c r="Q29" t="str">
        <f>IF(新年晚会!C29&gt;0,"参加新年晚会志愿活动"&amp;新年晚会!C29&amp;"学时；","")</f>
        <v/>
      </c>
      <c r="R29" t="str">
        <f>IF(健身房!C29&gt;0,"参加地下健身房志愿服务活动"&amp;健身房!C29&amp;"学时；","")</f>
        <v/>
      </c>
      <c r="S29" t="str">
        <f>IF(书房!C29&gt;0,"参加元培书房志愿服务活动"&amp;书房!C29&amp;"学时；","")</f>
        <v/>
      </c>
    </row>
    <row r="30" spans="1:19">
      <c r="A30" s="8" t="s">
        <v>39</v>
      </c>
      <c r="B30" s="8">
        <v>2300017832</v>
      </c>
      <c r="C30" t="str">
        <f t="shared" si="0"/>
        <v/>
      </c>
      <c r="D30" t="str">
        <f>IF(自行车!C30&gt;0,"参加元行力行自行车小分队"&amp;自行车!C30&amp;"学时；","")</f>
        <v/>
      </c>
      <c r="E30" t="str">
        <f>IF(未名湖!C30&gt;0,"参加元行力行未名湖志愿服务"&amp;未名湖!C30&amp;"学时；","")</f>
        <v/>
      </c>
      <c r="F30" t="str">
        <f>IF(大钊阅览室!C30&gt;0,"参加大钊阅览室志愿服务"&amp;大钊阅览室!C30&amp;"学时；","")</f>
        <v/>
      </c>
      <c r="G30" t="str">
        <f>IF(动物园!C30&gt;0,"参加北京动物园志愿服务"&amp;动物园!C30&amp;"学时；","")</f>
        <v/>
      </c>
      <c r="H30" t="str">
        <f>IF(传薪!C30&gt;0,"参加元行传薪系列志愿服务"&amp;传薪!C30&amp;"学时；","")</f>
        <v/>
      </c>
      <c r="I30" t="str">
        <f>IF(门厅!C30&gt;0,"参加35楼门厅管理志愿服务"&amp;门厅!C30&amp;"学时；","")</f>
        <v/>
      </c>
      <c r="J30" t="str">
        <f>IF(临川学校!C30&gt;0,"参加北京临川学校志愿服务"&amp;临川学校!C30&amp;"学时；","")</f>
        <v/>
      </c>
      <c r="K30" t="str">
        <f>IF(一二九!C30&gt;0,"参加一二九后勤组"&amp;一二九!C30&amp;"学时；","")</f>
        <v/>
      </c>
      <c r="L30" t="str">
        <f>IF(运动会!C30&gt;0,"参加运动会志愿服务"&amp;运动会!C30&amp;"学时；","")</f>
        <v/>
      </c>
      <c r="M30" t="str">
        <f>IF(咖啡厅!C30&gt;0,"参加元气咖啡厅志愿服务"&amp;咖啡厅!C30&amp;"学时；","")</f>
        <v/>
      </c>
      <c r="N30" t="str">
        <f>IF(书院课助教!C30&gt;0,"担任书院课助教"&amp;书院课助教!C30&amp;"学时；","")</f>
        <v/>
      </c>
      <c r="O30" t="str">
        <f>IF(党员先锋服务队!C30&gt;0,"参加党员先锋服务队"&amp;党员先锋服务队!C30&amp;"学时；","")</f>
        <v/>
      </c>
      <c r="P30" t="str">
        <f>IF(爱在35楼!C30&gt;0,"参加爱在卅五楼活动"&amp;爱在35楼!C30&amp;"学时；","")</f>
        <v/>
      </c>
      <c r="Q30" t="str">
        <f>IF(新年晚会!C30&gt;0,"参加新年晚会志愿活动"&amp;新年晚会!C30&amp;"学时；","")</f>
        <v/>
      </c>
      <c r="R30" t="str">
        <f>IF(健身房!C30&gt;0,"参加地下健身房志愿服务活动"&amp;健身房!C30&amp;"学时；","")</f>
        <v/>
      </c>
      <c r="S30" t="str">
        <f>IF(书房!C30&gt;0,"参加元培书房志愿服务活动"&amp;书房!C30&amp;"学时；","")</f>
        <v/>
      </c>
    </row>
    <row r="31" spans="1:19">
      <c r="A31" s="8" t="s">
        <v>40</v>
      </c>
      <c r="B31" s="8">
        <v>2300017734</v>
      </c>
      <c r="C31" t="str">
        <f t="shared" si="0"/>
        <v/>
      </c>
      <c r="D31" t="str">
        <f>IF(自行车!C31&gt;0,"参加元行力行自行车小分队"&amp;自行车!C31&amp;"学时；","")</f>
        <v/>
      </c>
      <c r="E31" t="str">
        <f>IF(未名湖!C31&gt;0,"参加元行力行未名湖志愿服务"&amp;未名湖!C31&amp;"学时；","")</f>
        <v/>
      </c>
      <c r="F31" t="str">
        <f>IF(大钊阅览室!C31&gt;0,"参加大钊阅览室志愿服务"&amp;大钊阅览室!C31&amp;"学时；","")</f>
        <v/>
      </c>
      <c r="G31" t="str">
        <f>IF(动物园!C31&gt;0,"参加北京动物园志愿服务"&amp;动物园!C31&amp;"学时；","")</f>
        <v/>
      </c>
      <c r="H31" t="str">
        <f>IF(传薪!C31&gt;0,"参加元行传薪系列志愿服务"&amp;传薪!C31&amp;"学时；","")</f>
        <v/>
      </c>
      <c r="I31" t="str">
        <f>IF(门厅!C31&gt;0,"参加35楼门厅管理志愿服务"&amp;门厅!C31&amp;"学时；","")</f>
        <v/>
      </c>
      <c r="J31" t="str">
        <f>IF(临川学校!C31&gt;0,"参加北京临川学校志愿服务"&amp;临川学校!C31&amp;"学时；","")</f>
        <v/>
      </c>
      <c r="K31" t="str">
        <f>IF(一二九!C31&gt;0,"参加一二九后勤组"&amp;一二九!C31&amp;"学时；","")</f>
        <v/>
      </c>
      <c r="L31" t="str">
        <f>IF(运动会!C31&gt;0,"参加运动会志愿服务"&amp;运动会!C31&amp;"学时；","")</f>
        <v/>
      </c>
      <c r="M31" t="str">
        <f>IF(咖啡厅!C31&gt;0,"参加元气咖啡厅志愿服务"&amp;咖啡厅!C31&amp;"学时；","")</f>
        <v/>
      </c>
      <c r="N31" t="str">
        <f>IF(书院课助教!C31&gt;0,"担任书院课助教"&amp;书院课助教!C31&amp;"学时；","")</f>
        <v/>
      </c>
      <c r="O31" t="str">
        <f>IF(党员先锋服务队!C31&gt;0,"参加党员先锋服务队"&amp;党员先锋服务队!C31&amp;"学时；","")</f>
        <v/>
      </c>
      <c r="P31" t="str">
        <f>IF(爱在35楼!C31&gt;0,"参加爱在卅五楼活动"&amp;爱在35楼!C31&amp;"学时；","")</f>
        <v/>
      </c>
      <c r="Q31" t="str">
        <f>IF(新年晚会!C31&gt;0,"参加新年晚会志愿活动"&amp;新年晚会!C31&amp;"学时；","")</f>
        <v/>
      </c>
      <c r="R31" t="str">
        <f>IF(健身房!C31&gt;0,"参加地下健身房志愿服务活动"&amp;健身房!C31&amp;"学时；","")</f>
        <v/>
      </c>
      <c r="S31" t="str">
        <f>IF(书房!C31&gt;0,"参加元培书房志愿服务活动"&amp;书房!C31&amp;"学时；","")</f>
        <v/>
      </c>
    </row>
    <row r="32" spans="1:19">
      <c r="A32" s="8" t="s">
        <v>41</v>
      </c>
      <c r="B32" s="8">
        <v>2300017717</v>
      </c>
      <c r="C32" t="str">
        <f t="shared" si="0"/>
        <v>参加35楼门厅管理志愿服务1学时；</v>
      </c>
      <c r="D32" t="str">
        <f>IF(自行车!C32&gt;0,"参加元行力行自行车小分队"&amp;自行车!C32&amp;"学时；","")</f>
        <v/>
      </c>
      <c r="E32" t="str">
        <f>IF(未名湖!C32&gt;0,"参加元行力行未名湖志愿服务"&amp;未名湖!C32&amp;"学时；","")</f>
        <v/>
      </c>
      <c r="F32" t="str">
        <f>IF(大钊阅览室!C32&gt;0,"参加大钊阅览室志愿服务"&amp;大钊阅览室!C32&amp;"学时；","")</f>
        <v/>
      </c>
      <c r="G32" t="str">
        <f>IF(动物园!C32&gt;0,"参加北京动物园志愿服务"&amp;动物园!C32&amp;"学时；","")</f>
        <v/>
      </c>
      <c r="H32" t="str">
        <f>IF(传薪!C32&gt;0,"参加元行传薪系列志愿服务"&amp;传薪!C32&amp;"学时；","")</f>
        <v/>
      </c>
      <c r="I32" t="str">
        <f>IF(门厅!C32&gt;0,"参加35楼门厅管理志愿服务"&amp;门厅!C32&amp;"学时；","")</f>
        <v>参加35楼门厅管理志愿服务1学时；</v>
      </c>
      <c r="J32" t="str">
        <f>IF(临川学校!C32&gt;0,"参加北京临川学校志愿服务"&amp;临川学校!C32&amp;"学时；","")</f>
        <v/>
      </c>
      <c r="K32" t="str">
        <f>IF(一二九!C32&gt;0,"参加一二九后勤组"&amp;一二九!C32&amp;"学时；","")</f>
        <v/>
      </c>
      <c r="L32" t="str">
        <f>IF(运动会!C32&gt;0,"参加运动会志愿服务"&amp;运动会!C32&amp;"学时；","")</f>
        <v/>
      </c>
      <c r="M32" t="str">
        <f>IF(咖啡厅!C32&gt;0,"参加元气咖啡厅志愿服务"&amp;咖啡厅!C32&amp;"学时；","")</f>
        <v/>
      </c>
      <c r="N32" t="str">
        <f>IF(书院课助教!C32&gt;0,"担任书院课助教"&amp;书院课助教!C32&amp;"学时；","")</f>
        <v/>
      </c>
      <c r="O32" t="str">
        <f>IF(党员先锋服务队!C32&gt;0,"参加党员先锋服务队"&amp;党员先锋服务队!C32&amp;"学时；","")</f>
        <v/>
      </c>
      <c r="P32" t="str">
        <f>IF(爱在35楼!C32&gt;0,"参加爱在卅五楼活动"&amp;爱在35楼!C32&amp;"学时；","")</f>
        <v/>
      </c>
      <c r="Q32" t="str">
        <f>IF(新年晚会!C32&gt;0,"参加新年晚会志愿活动"&amp;新年晚会!C32&amp;"学时；","")</f>
        <v/>
      </c>
      <c r="R32" t="str">
        <f>IF(健身房!C32&gt;0,"参加地下健身房志愿服务活动"&amp;健身房!C32&amp;"学时；","")</f>
        <v/>
      </c>
      <c r="S32" t="str">
        <f>IF(书房!C32&gt;0,"参加元培书房志愿服务活动"&amp;书房!C32&amp;"学时；","")</f>
        <v/>
      </c>
    </row>
    <row r="33" spans="1:19">
      <c r="A33" s="8" t="s">
        <v>42</v>
      </c>
      <c r="B33" s="8">
        <v>2300017741</v>
      </c>
      <c r="C33" t="str">
        <f t="shared" si="0"/>
        <v/>
      </c>
      <c r="D33" t="str">
        <f>IF(自行车!C33&gt;0,"参加元行力行自行车小分队"&amp;自行车!C33&amp;"学时；","")</f>
        <v/>
      </c>
      <c r="E33" t="str">
        <f>IF(未名湖!C33&gt;0,"参加元行力行未名湖志愿服务"&amp;未名湖!C33&amp;"学时；","")</f>
        <v/>
      </c>
      <c r="F33" t="str">
        <f>IF(大钊阅览室!C33&gt;0,"参加大钊阅览室志愿服务"&amp;大钊阅览室!C33&amp;"学时；","")</f>
        <v/>
      </c>
      <c r="G33" t="str">
        <f>IF(动物园!C33&gt;0,"参加北京动物园志愿服务"&amp;动物园!C33&amp;"学时；","")</f>
        <v/>
      </c>
      <c r="H33" t="str">
        <f>IF(传薪!C33&gt;0,"参加元行传薪系列志愿服务"&amp;传薪!C33&amp;"学时；","")</f>
        <v/>
      </c>
      <c r="I33" t="str">
        <f>IF(门厅!C33&gt;0,"参加35楼门厅管理志愿服务"&amp;门厅!C33&amp;"学时；","")</f>
        <v/>
      </c>
      <c r="J33" t="str">
        <f>IF(临川学校!C33&gt;0,"参加北京临川学校志愿服务"&amp;临川学校!C33&amp;"学时；","")</f>
        <v/>
      </c>
      <c r="K33" t="str">
        <f>IF(一二九!C33&gt;0,"参加一二九后勤组"&amp;一二九!C33&amp;"学时；","")</f>
        <v/>
      </c>
      <c r="L33" t="str">
        <f>IF(运动会!C33&gt;0,"参加运动会志愿服务"&amp;运动会!C33&amp;"学时；","")</f>
        <v/>
      </c>
      <c r="M33" t="str">
        <f>IF(咖啡厅!C33&gt;0,"参加元气咖啡厅志愿服务"&amp;咖啡厅!C33&amp;"学时；","")</f>
        <v/>
      </c>
      <c r="N33" t="str">
        <f>IF(书院课助教!C33&gt;0,"担任书院课助教"&amp;书院课助教!C33&amp;"学时；","")</f>
        <v/>
      </c>
      <c r="O33" t="str">
        <f>IF(党员先锋服务队!C33&gt;0,"参加党员先锋服务队"&amp;党员先锋服务队!C33&amp;"学时；","")</f>
        <v/>
      </c>
      <c r="P33" t="str">
        <f>IF(爱在35楼!C33&gt;0,"参加爱在卅五楼活动"&amp;爱在35楼!C33&amp;"学时；","")</f>
        <v/>
      </c>
      <c r="Q33" t="str">
        <f>IF(新年晚会!C33&gt;0,"参加新年晚会志愿活动"&amp;新年晚会!C33&amp;"学时；","")</f>
        <v/>
      </c>
      <c r="R33" t="str">
        <f>IF(健身房!C33&gt;0,"参加地下健身房志愿服务活动"&amp;健身房!C33&amp;"学时；","")</f>
        <v/>
      </c>
      <c r="S33" t="str">
        <f>IF(书房!C33&gt;0,"参加元培书房志愿服务活动"&amp;书房!C33&amp;"学时；","")</f>
        <v/>
      </c>
    </row>
    <row r="34" spans="1:19">
      <c r="A34" s="8" t="s">
        <v>43</v>
      </c>
      <c r="B34" s="8">
        <v>2300017781</v>
      </c>
      <c r="C34" t="str">
        <f t="shared" si="0"/>
        <v>参加元行力行自行车小分队1.5学时；参加35楼门厅管理志愿服务2.5学时；参加新年晚会志愿活动3学时；</v>
      </c>
      <c r="D34" t="str">
        <f>IF(自行车!C34&gt;0,"参加元行力行自行车小分队"&amp;自行车!C34&amp;"学时；","")</f>
        <v>参加元行力行自行车小分队1.5学时；</v>
      </c>
      <c r="E34" t="str">
        <f>IF(未名湖!C34&gt;0,"参加元行力行未名湖志愿服务"&amp;未名湖!C34&amp;"学时；","")</f>
        <v/>
      </c>
      <c r="F34" t="str">
        <f>IF(大钊阅览室!C34&gt;0,"参加大钊阅览室志愿服务"&amp;大钊阅览室!C34&amp;"学时；","")</f>
        <v/>
      </c>
      <c r="G34" t="str">
        <f>IF(动物园!C34&gt;0,"参加北京动物园志愿服务"&amp;动物园!C34&amp;"学时；","")</f>
        <v/>
      </c>
      <c r="H34" t="str">
        <f>IF(传薪!C34&gt;0,"参加元行传薪系列志愿服务"&amp;传薪!C34&amp;"学时；","")</f>
        <v/>
      </c>
      <c r="I34" t="str">
        <f>IF(门厅!C34&gt;0,"参加35楼门厅管理志愿服务"&amp;门厅!C34&amp;"学时；","")</f>
        <v>参加35楼门厅管理志愿服务2.5学时；</v>
      </c>
      <c r="J34" t="str">
        <f>IF(临川学校!C34&gt;0,"参加北京临川学校志愿服务"&amp;临川学校!C34&amp;"学时；","")</f>
        <v/>
      </c>
      <c r="K34" t="str">
        <f>IF(一二九!C34&gt;0,"参加一二九后勤组"&amp;一二九!C34&amp;"学时；","")</f>
        <v/>
      </c>
      <c r="L34" t="str">
        <f>IF(运动会!C34&gt;0,"参加运动会志愿服务"&amp;运动会!C34&amp;"学时；","")</f>
        <v/>
      </c>
      <c r="M34" t="str">
        <f>IF(咖啡厅!C34&gt;0,"参加元气咖啡厅志愿服务"&amp;咖啡厅!C34&amp;"学时；","")</f>
        <v/>
      </c>
      <c r="N34" t="str">
        <f>IF(书院课助教!C34&gt;0,"担任书院课助教"&amp;书院课助教!C34&amp;"学时；","")</f>
        <v/>
      </c>
      <c r="O34" t="str">
        <f>IF(党员先锋服务队!C34&gt;0,"参加党员先锋服务队"&amp;党员先锋服务队!C34&amp;"学时；","")</f>
        <v/>
      </c>
      <c r="P34" t="str">
        <f>IF(爱在35楼!C34&gt;0,"参加爱在卅五楼活动"&amp;爱在35楼!C34&amp;"学时；","")</f>
        <v/>
      </c>
      <c r="Q34" t="str">
        <f>IF(新年晚会!C34&gt;0,"参加新年晚会志愿活动"&amp;新年晚会!C34&amp;"学时；","")</f>
        <v>参加新年晚会志愿活动3学时；</v>
      </c>
      <c r="R34" t="str">
        <f>IF(健身房!C34&gt;0,"参加地下健身房志愿服务活动"&amp;健身房!C34&amp;"学时；","")</f>
        <v/>
      </c>
      <c r="S34" t="str">
        <f>IF(书房!C34&gt;0,"参加元培书房志愿服务活动"&amp;书房!C34&amp;"学时；","")</f>
        <v/>
      </c>
    </row>
    <row r="35" spans="1:19">
      <c r="A35" s="8" t="s">
        <v>44</v>
      </c>
      <c r="B35" s="8">
        <v>2300017425</v>
      </c>
      <c r="C35" t="str">
        <f t="shared" si="0"/>
        <v/>
      </c>
      <c r="D35" t="str">
        <f>IF(自行车!C35&gt;0,"参加元行力行自行车小分队"&amp;自行车!C35&amp;"学时；","")</f>
        <v/>
      </c>
      <c r="E35" t="str">
        <f>IF(未名湖!C35&gt;0,"参加元行力行未名湖志愿服务"&amp;未名湖!C35&amp;"学时；","")</f>
        <v/>
      </c>
      <c r="F35" t="str">
        <f>IF(大钊阅览室!C35&gt;0,"参加大钊阅览室志愿服务"&amp;大钊阅览室!C35&amp;"学时；","")</f>
        <v/>
      </c>
      <c r="G35" t="str">
        <f>IF(动物园!C35&gt;0,"参加北京动物园志愿服务"&amp;动物园!C35&amp;"学时；","")</f>
        <v/>
      </c>
      <c r="H35" t="str">
        <f>IF(传薪!C35&gt;0,"参加元行传薪系列志愿服务"&amp;传薪!C35&amp;"学时；","")</f>
        <v/>
      </c>
      <c r="I35" t="str">
        <f>IF(门厅!C35&gt;0,"参加35楼门厅管理志愿服务"&amp;门厅!C35&amp;"学时；","")</f>
        <v/>
      </c>
      <c r="J35" t="str">
        <f>IF(临川学校!C35&gt;0,"参加北京临川学校志愿服务"&amp;临川学校!C35&amp;"学时；","")</f>
        <v/>
      </c>
      <c r="K35" t="str">
        <f>IF(一二九!C35&gt;0,"参加一二九后勤组"&amp;一二九!C35&amp;"学时；","")</f>
        <v/>
      </c>
      <c r="L35" t="str">
        <f>IF(运动会!C35&gt;0,"参加运动会志愿服务"&amp;运动会!C35&amp;"学时；","")</f>
        <v/>
      </c>
      <c r="M35" t="str">
        <f>IF(咖啡厅!C35&gt;0,"参加元气咖啡厅志愿服务"&amp;咖啡厅!C35&amp;"学时；","")</f>
        <v/>
      </c>
      <c r="N35" t="str">
        <f>IF(书院课助教!C35&gt;0,"担任书院课助教"&amp;书院课助教!C35&amp;"学时；","")</f>
        <v/>
      </c>
      <c r="O35" t="str">
        <f>IF(党员先锋服务队!C35&gt;0,"参加党员先锋服务队"&amp;党员先锋服务队!C35&amp;"学时；","")</f>
        <v/>
      </c>
      <c r="P35" t="str">
        <f>IF(爱在35楼!C35&gt;0,"参加爱在卅五楼活动"&amp;爱在35楼!C35&amp;"学时；","")</f>
        <v/>
      </c>
      <c r="Q35" t="str">
        <f>IF(新年晚会!C35&gt;0,"参加新年晚会志愿活动"&amp;新年晚会!C35&amp;"学时；","")</f>
        <v/>
      </c>
      <c r="R35" t="str">
        <f>IF(健身房!C35&gt;0,"参加地下健身房志愿服务活动"&amp;健身房!C35&amp;"学时；","")</f>
        <v/>
      </c>
      <c r="S35" t="str">
        <f>IF(书房!C35&gt;0,"参加元培书房志愿服务活动"&amp;书房!C35&amp;"学时；","")</f>
        <v/>
      </c>
    </row>
    <row r="36" spans="1:19">
      <c r="A36" s="8" t="s">
        <v>45</v>
      </c>
      <c r="B36" s="8">
        <v>2300017796</v>
      </c>
      <c r="C36" t="str">
        <f t="shared" si="0"/>
        <v>参加北京动物园志愿服务4学时；</v>
      </c>
      <c r="D36" t="str">
        <f>IF(自行车!C36&gt;0,"参加元行力行自行车小分队"&amp;自行车!C36&amp;"学时；","")</f>
        <v/>
      </c>
      <c r="E36" t="str">
        <f>IF(未名湖!C36&gt;0,"参加元行力行未名湖志愿服务"&amp;未名湖!C36&amp;"学时；","")</f>
        <v/>
      </c>
      <c r="F36" t="str">
        <f>IF(大钊阅览室!C36&gt;0,"参加大钊阅览室志愿服务"&amp;大钊阅览室!C36&amp;"学时；","")</f>
        <v/>
      </c>
      <c r="G36" t="str">
        <f>IF(动物园!C36&gt;0,"参加北京动物园志愿服务"&amp;动物园!C36&amp;"学时；","")</f>
        <v>参加北京动物园志愿服务4学时；</v>
      </c>
      <c r="H36" t="str">
        <f>IF(传薪!C36&gt;0,"参加元行传薪系列志愿服务"&amp;传薪!C36&amp;"学时；","")</f>
        <v/>
      </c>
      <c r="I36" t="str">
        <f>IF(门厅!C36&gt;0,"参加35楼门厅管理志愿服务"&amp;门厅!C36&amp;"学时；","")</f>
        <v/>
      </c>
      <c r="J36" t="str">
        <f>IF(临川学校!C36&gt;0,"参加北京临川学校志愿服务"&amp;临川学校!C36&amp;"学时；","")</f>
        <v/>
      </c>
      <c r="K36" t="str">
        <f>IF(一二九!C36&gt;0,"参加一二九后勤组"&amp;一二九!C36&amp;"学时；","")</f>
        <v/>
      </c>
      <c r="L36" t="str">
        <f>IF(运动会!C36&gt;0,"参加运动会志愿服务"&amp;运动会!C36&amp;"学时；","")</f>
        <v/>
      </c>
      <c r="M36" t="str">
        <f>IF(咖啡厅!C36&gt;0,"参加元气咖啡厅志愿服务"&amp;咖啡厅!C36&amp;"学时；","")</f>
        <v/>
      </c>
      <c r="N36" t="str">
        <f>IF(书院课助教!C36&gt;0,"担任书院课助教"&amp;书院课助教!C36&amp;"学时；","")</f>
        <v/>
      </c>
      <c r="O36" t="str">
        <f>IF(党员先锋服务队!C36&gt;0,"参加党员先锋服务队"&amp;党员先锋服务队!C36&amp;"学时；","")</f>
        <v/>
      </c>
      <c r="P36" t="str">
        <f>IF(爱在35楼!C36&gt;0,"参加爱在卅五楼活动"&amp;爱在35楼!C36&amp;"学时；","")</f>
        <v/>
      </c>
      <c r="Q36" t="str">
        <f>IF(新年晚会!C36&gt;0,"参加新年晚会志愿活动"&amp;新年晚会!C36&amp;"学时；","")</f>
        <v/>
      </c>
      <c r="R36" t="str">
        <f>IF(健身房!C36&gt;0,"参加地下健身房志愿服务活动"&amp;健身房!C36&amp;"学时；","")</f>
        <v/>
      </c>
      <c r="S36" t="str">
        <f>IF(书房!C36&gt;0,"参加元培书房志愿服务活动"&amp;书房!C36&amp;"学时；","")</f>
        <v/>
      </c>
    </row>
    <row r="37" spans="1:19">
      <c r="A37" s="8" t="s">
        <v>46</v>
      </c>
      <c r="B37" s="8">
        <v>2300017835</v>
      </c>
      <c r="C37" t="str">
        <f t="shared" si="0"/>
        <v>参加35楼门厅管理志愿服务0.5学时；参加新年晚会志愿活动3学时；</v>
      </c>
      <c r="D37" t="str">
        <f>IF(自行车!C37&gt;0,"参加元行力行自行车小分队"&amp;自行车!C37&amp;"学时；","")</f>
        <v/>
      </c>
      <c r="E37" t="str">
        <f>IF(未名湖!C37&gt;0,"参加元行力行未名湖志愿服务"&amp;未名湖!C37&amp;"学时；","")</f>
        <v/>
      </c>
      <c r="F37" t="str">
        <f>IF(大钊阅览室!C37&gt;0,"参加大钊阅览室志愿服务"&amp;大钊阅览室!C37&amp;"学时；","")</f>
        <v/>
      </c>
      <c r="G37" t="str">
        <f>IF(动物园!C37&gt;0,"参加北京动物园志愿服务"&amp;动物园!C37&amp;"学时；","")</f>
        <v/>
      </c>
      <c r="H37" t="str">
        <f>IF(传薪!C37&gt;0,"参加元行传薪系列志愿服务"&amp;传薪!C37&amp;"学时；","")</f>
        <v/>
      </c>
      <c r="I37" t="str">
        <f>IF(门厅!C37&gt;0,"参加35楼门厅管理志愿服务"&amp;门厅!C37&amp;"学时；","")</f>
        <v>参加35楼门厅管理志愿服务0.5学时；</v>
      </c>
      <c r="J37" t="str">
        <f>IF(临川学校!C37&gt;0,"参加北京临川学校志愿服务"&amp;临川学校!C37&amp;"学时；","")</f>
        <v/>
      </c>
      <c r="K37" t="str">
        <f>IF(一二九!C37&gt;0,"参加一二九后勤组"&amp;一二九!C37&amp;"学时；","")</f>
        <v/>
      </c>
      <c r="L37" t="str">
        <f>IF(运动会!C37&gt;0,"参加运动会志愿服务"&amp;运动会!C37&amp;"学时；","")</f>
        <v/>
      </c>
      <c r="M37" t="str">
        <f>IF(咖啡厅!C37&gt;0,"参加元气咖啡厅志愿服务"&amp;咖啡厅!C37&amp;"学时；","")</f>
        <v/>
      </c>
      <c r="N37" t="str">
        <f>IF(书院课助教!C37&gt;0,"担任书院课助教"&amp;书院课助教!C37&amp;"学时；","")</f>
        <v/>
      </c>
      <c r="O37" t="str">
        <f>IF(党员先锋服务队!C37&gt;0,"参加党员先锋服务队"&amp;党员先锋服务队!C37&amp;"学时；","")</f>
        <v/>
      </c>
      <c r="P37" t="str">
        <f>IF(爱在35楼!C37&gt;0,"参加爱在卅五楼活动"&amp;爱在35楼!C37&amp;"学时；","")</f>
        <v/>
      </c>
      <c r="Q37" t="str">
        <f>IF(新年晚会!C37&gt;0,"参加新年晚会志愿活动"&amp;新年晚会!C37&amp;"学时；","")</f>
        <v>参加新年晚会志愿活动3学时；</v>
      </c>
      <c r="R37" t="str">
        <f>IF(健身房!C37&gt;0,"参加地下健身房志愿服务活动"&amp;健身房!C37&amp;"学时；","")</f>
        <v/>
      </c>
      <c r="S37" t="str">
        <f>IF(书房!C37&gt;0,"参加元培书房志愿服务活动"&amp;书房!C37&amp;"学时；","")</f>
        <v/>
      </c>
    </row>
    <row r="38" spans="1:19">
      <c r="A38" s="8" t="s">
        <v>47</v>
      </c>
      <c r="B38" s="8">
        <v>2300017749</v>
      </c>
      <c r="C38" t="str">
        <f t="shared" si="0"/>
        <v>参加北京动物园志愿服务4学时；</v>
      </c>
      <c r="D38" t="str">
        <f>IF(自行车!C38&gt;0,"参加元行力行自行车小分队"&amp;自行车!C38&amp;"学时；","")</f>
        <v/>
      </c>
      <c r="E38" t="str">
        <f>IF(未名湖!C38&gt;0,"参加元行力行未名湖志愿服务"&amp;未名湖!C38&amp;"学时；","")</f>
        <v/>
      </c>
      <c r="F38" t="str">
        <f>IF(大钊阅览室!C38&gt;0,"参加大钊阅览室志愿服务"&amp;大钊阅览室!C38&amp;"学时；","")</f>
        <v/>
      </c>
      <c r="G38" t="str">
        <f>IF(动物园!C38&gt;0,"参加北京动物园志愿服务"&amp;动物园!C38&amp;"学时；","")</f>
        <v>参加北京动物园志愿服务4学时；</v>
      </c>
      <c r="H38" t="str">
        <f>IF(传薪!C38&gt;0,"参加元行传薪系列志愿服务"&amp;传薪!C38&amp;"学时；","")</f>
        <v/>
      </c>
      <c r="I38" t="str">
        <f>IF(门厅!C38&gt;0,"参加35楼门厅管理志愿服务"&amp;门厅!C38&amp;"学时；","")</f>
        <v/>
      </c>
      <c r="J38" t="str">
        <f>IF(临川学校!C38&gt;0,"参加北京临川学校志愿服务"&amp;临川学校!C38&amp;"学时；","")</f>
        <v/>
      </c>
      <c r="K38" t="str">
        <f>IF(一二九!C38&gt;0,"参加一二九后勤组"&amp;一二九!C38&amp;"学时；","")</f>
        <v/>
      </c>
      <c r="L38" t="str">
        <f>IF(运动会!C38&gt;0,"参加运动会志愿服务"&amp;运动会!C38&amp;"学时；","")</f>
        <v/>
      </c>
      <c r="M38" t="str">
        <f>IF(咖啡厅!C38&gt;0,"参加元气咖啡厅志愿服务"&amp;咖啡厅!C38&amp;"学时；","")</f>
        <v/>
      </c>
      <c r="N38" t="str">
        <f>IF(书院课助教!C38&gt;0,"担任书院课助教"&amp;书院课助教!C38&amp;"学时；","")</f>
        <v/>
      </c>
      <c r="O38" t="str">
        <f>IF(党员先锋服务队!C38&gt;0,"参加党员先锋服务队"&amp;党员先锋服务队!C38&amp;"学时；","")</f>
        <v/>
      </c>
      <c r="P38" t="str">
        <f>IF(爱在35楼!C38&gt;0,"参加爱在卅五楼活动"&amp;爱在35楼!C38&amp;"学时；","")</f>
        <v/>
      </c>
      <c r="Q38" t="str">
        <f>IF(新年晚会!C38&gt;0,"参加新年晚会志愿活动"&amp;新年晚会!C38&amp;"学时；","")</f>
        <v/>
      </c>
      <c r="R38" t="str">
        <f>IF(健身房!C38&gt;0,"参加地下健身房志愿服务活动"&amp;健身房!C38&amp;"学时；","")</f>
        <v/>
      </c>
      <c r="S38" t="str">
        <f>IF(书房!C38&gt;0,"参加元培书房志愿服务活动"&amp;书房!C38&amp;"学时；","")</f>
        <v/>
      </c>
    </row>
    <row r="39" spans="1:19">
      <c r="A39" s="8" t="s">
        <v>48</v>
      </c>
      <c r="B39" s="8">
        <v>2300017456</v>
      </c>
      <c r="C39" t="str">
        <f t="shared" si="0"/>
        <v>参加35楼门厅管理志愿服务1.5学时；</v>
      </c>
      <c r="D39" t="str">
        <f>IF(自行车!C39&gt;0,"参加元行力行自行车小分队"&amp;自行车!C39&amp;"学时；","")</f>
        <v/>
      </c>
      <c r="E39" t="str">
        <f>IF(未名湖!C39&gt;0,"参加元行力行未名湖志愿服务"&amp;未名湖!C39&amp;"学时；","")</f>
        <v/>
      </c>
      <c r="F39" t="str">
        <f>IF(大钊阅览室!C39&gt;0,"参加大钊阅览室志愿服务"&amp;大钊阅览室!C39&amp;"学时；","")</f>
        <v/>
      </c>
      <c r="G39" t="str">
        <f>IF(动物园!C39&gt;0,"参加北京动物园志愿服务"&amp;动物园!C39&amp;"学时；","")</f>
        <v/>
      </c>
      <c r="H39" t="str">
        <f>IF(传薪!C39&gt;0,"参加元行传薪系列志愿服务"&amp;传薪!C39&amp;"学时；","")</f>
        <v/>
      </c>
      <c r="I39" t="str">
        <f>IF(门厅!C39&gt;0,"参加35楼门厅管理志愿服务"&amp;门厅!C39&amp;"学时；","")</f>
        <v>参加35楼门厅管理志愿服务1.5学时；</v>
      </c>
      <c r="J39" t="str">
        <f>IF(临川学校!C39&gt;0,"参加北京临川学校志愿服务"&amp;临川学校!C39&amp;"学时；","")</f>
        <v/>
      </c>
      <c r="K39" t="str">
        <f>IF(一二九!C39&gt;0,"参加一二九后勤组"&amp;一二九!C39&amp;"学时；","")</f>
        <v/>
      </c>
      <c r="L39" t="str">
        <f>IF(运动会!C39&gt;0,"参加运动会志愿服务"&amp;运动会!C39&amp;"学时；","")</f>
        <v/>
      </c>
      <c r="M39" t="str">
        <f>IF(咖啡厅!C39&gt;0,"参加元气咖啡厅志愿服务"&amp;咖啡厅!C39&amp;"学时；","")</f>
        <v/>
      </c>
      <c r="N39" t="str">
        <f>IF(书院课助教!C39&gt;0,"担任书院课助教"&amp;书院课助教!C39&amp;"学时；","")</f>
        <v/>
      </c>
      <c r="O39" t="str">
        <f>IF(党员先锋服务队!C39&gt;0,"参加党员先锋服务队"&amp;党员先锋服务队!C39&amp;"学时；","")</f>
        <v/>
      </c>
      <c r="P39" t="str">
        <f>IF(爱在35楼!C39&gt;0,"参加爱在卅五楼活动"&amp;爱在35楼!C39&amp;"学时；","")</f>
        <v/>
      </c>
      <c r="Q39" t="str">
        <f>IF(新年晚会!C39&gt;0,"参加新年晚会志愿活动"&amp;新年晚会!C39&amp;"学时；","")</f>
        <v/>
      </c>
      <c r="R39" t="str">
        <f>IF(健身房!C39&gt;0,"参加地下健身房志愿服务活动"&amp;健身房!C39&amp;"学时；","")</f>
        <v/>
      </c>
      <c r="S39" t="str">
        <f>IF(书房!C39&gt;0,"参加元培书房志愿服务活动"&amp;书房!C39&amp;"学时；","")</f>
        <v/>
      </c>
    </row>
    <row r="40" spans="1:19">
      <c r="A40" s="8" t="s">
        <v>49</v>
      </c>
      <c r="B40" s="8">
        <v>2200017473</v>
      </c>
      <c r="C40" t="str">
        <f t="shared" si="0"/>
        <v>参加北京临川学校志愿服务5学时；</v>
      </c>
      <c r="D40" t="str">
        <f>IF(自行车!C40&gt;0,"参加元行力行自行车小分队"&amp;自行车!C40&amp;"学时；","")</f>
        <v/>
      </c>
      <c r="E40" t="str">
        <f>IF(未名湖!C40&gt;0,"参加元行力行未名湖志愿服务"&amp;未名湖!C40&amp;"学时；","")</f>
        <v/>
      </c>
      <c r="F40" t="str">
        <f>IF(大钊阅览室!C40&gt;0,"参加大钊阅览室志愿服务"&amp;大钊阅览室!C40&amp;"学时；","")</f>
        <v/>
      </c>
      <c r="G40" t="str">
        <f>IF(动物园!C40&gt;0,"参加北京动物园志愿服务"&amp;动物园!C40&amp;"学时；","")</f>
        <v/>
      </c>
      <c r="H40" t="str">
        <f>IF(传薪!C40&gt;0,"参加元行传薪系列志愿服务"&amp;传薪!C40&amp;"学时；","")</f>
        <v/>
      </c>
      <c r="I40" t="str">
        <f>IF(门厅!C40&gt;0,"参加35楼门厅管理志愿服务"&amp;门厅!C40&amp;"学时；","")</f>
        <v/>
      </c>
      <c r="J40" t="str">
        <f>IF(临川学校!C40&gt;0,"参加北京临川学校志愿服务"&amp;临川学校!C40&amp;"学时；","")</f>
        <v>参加北京临川学校志愿服务5学时；</v>
      </c>
      <c r="K40" t="str">
        <f>IF(一二九!C40&gt;0,"参加一二九后勤组"&amp;一二九!C40&amp;"学时；","")</f>
        <v/>
      </c>
      <c r="L40" t="str">
        <f>IF(运动会!C40&gt;0,"参加运动会志愿服务"&amp;运动会!C40&amp;"学时；","")</f>
        <v/>
      </c>
      <c r="M40" t="str">
        <f>IF(咖啡厅!C40&gt;0,"参加元气咖啡厅志愿服务"&amp;咖啡厅!C40&amp;"学时；","")</f>
        <v/>
      </c>
      <c r="N40" t="str">
        <f>IF(书院课助教!C40&gt;0,"担任书院课助教"&amp;书院课助教!C40&amp;"学时；","")</f>
        <v/>
      </c>
      <c r="O40" t="str">
        <f>IF(党员先锋服务队!C40&gt;0,"参加党员先锋服务队"&amp;党员先锋服务队!C40&amp;"学时；","")</f>
        <v/>
      </c>
      <c r="P40" t="str">
        <f>IF(爱在35楼!C40&gt;0,"参加爱在卅五楼活动"&amp;爱在35楼!C40&amp;"学时；","")</f>
        <v/>
      </c>
      <c r="Q40" t="str">
        <f>IF(新年晚会!C40&gt;0,"参加新年晚会志愿活动"&amp;新年晚会!C40&amp;"学时；","")</f>
        <v/>
      </c>
      <c r="R40" t="str">
        <f>IF(健身房!C40&gt;0,"参加地下健身房志愿服务活动"&amp;健身房!C40&amp;"学时；","")</f>
        <v/>
      </c>
      <c r="S40" t="str">
        <f>IF(书房!C40&gt;0,"参加元培书房志愿服务活动"&amp;书房!C40&amp;"学时；","")</f>
        <v/>
      </c>
    </row>
    <row r="41" spans="1:19">
      <c r="A41" s="8" t="s">
        <v>50</v>
      </c>
      <c r="B41" s="8">
        <v>2300017762</v>
      </c>
      <c r="C41" t="str">
        <f t="shared" si="0"/>
        <v>参加北京动物园志愿服务5学时；参加运动会志愿服务2学时；</v>
      </c>
      <c r="D41" t="str">
        <f>IF(自行车!C41&gt;0,"参加元行力行自行车小分队"&amp;自行车!C41&amp;"学时；","")</f>
        <v/>
      </c>
      <c r="E41" t="str">
        <f>IF(未名湖!C41&gt;0,"参加元行力行未名湖志愿服务"&amp;未名湖!C41&amp;"学时；","")</f>
        <v/>
      </c>
      <c r="F41" t="str">
        <f>IF(大钊阅览室!C41&gt;0,"参加大钊阅览室志愿服务"&amp;大钊阅览室!C41&amp;"学时；","")</f>
        <v/>
      </c>
      <c r="G41" t="str">
        <f>IF(动物园!C41&gt;0,"参加北京动物园志愿服务"&amp;动物园!C41&amp;"学时；","")</f>
        <v>参加北京动物园志愿服务5学时；</v>
      </c>
      <c r="H41" t="str">
        <f>IF(传薪!C41&gt;0,"参加元行传薪系列志愿服务"&amp;传薪!C41&amp;"学时；","")</f>
        <v/>
      </c>
      <c r="I41" t="str">
        <f>IF(门厅!C41&gt;0,"参加35楼门厅管理志愿服务"&amp;门厅!C41&amp;"学时；","")</f>
        <v/>
      </c>
      <c r="J41" t="str">
        <f>IF(临川学校!C41&gt;0,"参加北京临川学校志愿服务"&amp;临川学校!C41&amp;"学时；","")</f>
        <v/>
      </c>
      <c r="K41" t="str">
        <f>IF(一二九!C41&gt;0,"参加一二九后勤组"&amp;一二九!C41&amp;"学时；","")</f>
        <v/>
      </c>
      <c r="L41" t="str">
        <f>IF(运动会!C41&gt;0,"参加运动会志愿服务"&amp;运动会!C41&amp;"学时；","")</f>
        <v>参加运动会志愿服务2学时；</v>
      </c>
      <c r="M41" t="str">
        <f>IF(咖啡厅!C41&gt;0,"参加元气咖啡厅志愿服务"&amp;咖啡厅!C41&amp;"学时；","")</f>
        <v/>
      </c>
      <c r="N41" t="str">
        <f>IF(书院课助教!C41&gt;0,"担任书院课助教"&amp;书院课助教!C41&amp;"学时；","")</f>
        <v/>
      </c>
      <c r="O41" t="str">
        <f>IF(党员先锋服务队!C41&gt;0,"参加党员先锋服务队"&amp;党员先锋服务队!C41&amp;"学时；","")</f>
        <v/>
      </c>
      <c r="P41" t="str">
        <f>IF(爱在35楼!C41&gt;0,"参加爱在卅五楼活动"&amp;爱在35楼!C41&amp;"学时；","")</f>
        <v/>
      </c>
      <c r="Q41" t="str">
        <f>IF(新年晚会!C41&gt;0,"参加新年晚会志愿活动"&amp;新年晚会!C41&amp;"学时；","")</f>
        <v/>
      </c>
      <c r="R41" t="str">
        <f>IF(健身房!C41&gt;0,"参加地下健身房志愿服务活动"&amp;健身房!C41&amp;"学时；","")</f>
        <v/>
      </c>
      <c r="S41" t="str">
        <f>IF(书房!C41&gt;0,"参加元培书房志愿服务活动"&amp;书房!C41&amp;"学时；","")</f>
        <v/>
      </c>
    </row>
    <row r="42" spans="1:19">
      <c r="A42" s="8" t="s">
        <v>51</v>
      </c>
      <c r="B42" s="8">
        <v>2300017718</v>
      </c>
      <c r="C42" t="str">
        <f t="shared" si="0"/>
        <v>参加元行力行自行车小分队1学时；参加35楼门厅管理志愿服务0.5学时；</v>
      </c>
      <c r="D42" t="str">
        <f>IF(自行车!C42&gt;0,"参加元行力行自行车小分队"&amp;自行车!C42&amp;"学时；","")</f>
        <v>参加元行力行自行车小分队1学时；</v>
      </c>
      <c r="E42" t="str">
        <f>IF(未名湖!C42&gt;0,"参加元行力行未名湖志愿服务"&amp;未名湖!C42&amp;"学时；","")</f>
        <v/>
      </c>
      <c r="F42" t="str">
        <f>IF(大钊阅览室!C42&gt;0,"参加大钊阅览室志愿服务"&amp;大钊阅览室!C42&amp;"学时；","")</f>
        <v/>
      </c>
      <c r="G42" t="str">
        <f>IF(动物园!C42&gt;0,"参加北京动物园志愿服务"&amp;动物园!C42&amp;"学时；","")</f>
        <v/>
      </c>
      <c r="H42" t="str">
        <f>IF(传薪!C42&gt;0,"参加元行传薪系列志愿服务"&amp;传薪!C42&amp;"学时；","")</f>
        <v/>
      </c>
      <c r="I42" t="str">
        <f>IF(门厅!C42&gt;0,"参加35楼门厅管理志愿服务"&amp;门厅!C42&amp;"学时；","")</f>
        <v>参加35楼门厅管理志愿服务0.5学时；</v>
      </c>
      <c r="J42" t="str">
        <f>IF(临川学校!C42&gt;0,"参加北京临川学校志愿服务"&amp;临川学校!C42&amp;"学时；","")</f>
        <v/>
      </c>
      <c r="K42" t="str">
        <f>IF(一二九!C42&gt;0,"参加一二九后勤组"&amp;一二九!C42&amp;"学时；","")</f>
        <v/>
      </c>
      <c r="L42" t="str">
        <f>IF(运动会!C42&gt;0,"参加运动会志愿服务"&amp;运动会!C42&amp;"学时；","")</f>
        <v/>
      </c>
      <c r="M42" t="str">
        <f>IF(咖啡厅!C42&gt;0,"参加元气咖啡厅志愿服务"&amp;咖啡厅!C42&amp;"学时；","")</f>
        <v/>
      </c>
      <c r="N42" t="str">
        <f>IF(书院课助教!C42&gt;0,"担任书院课助教"&amp;书院课助教!C42&amp;"学时；","")</f>
        <v/>
      </c>
      <c r="O42" t="str">
        <f>IF(党员先锋服务队!C42&gt;0,"参加党员先锋服务队"&amp;党员先锋服务队!C42&amp;"学时；","")</f>
        <v/>
      </c>
      <c r="P42" t="str">
        <f>IF(爱在35楼!C42&gt;0,"参加爱在卅五楼活动"&amp;爱在35楼!C42&amp;"学时；","")</f>
        <v/>
      </c>
      <c r="Q42" t="str">
        <f>IF(新年晚会!C42&gt;0,"参加新年晚会志愿活动"&amp;新年晚会!C42&amp;"学时；","")</f>
        <v/>
      </c>
      <c r="R42" t="str">
        <f>IF(健身房!C42&gt;0,"参加地下健身房志愿服务活动"&amp;健身房!C42&amp;"学时；","")</f>
        <v/>
      </c>
      <c r="S42" t="str">
        <f>IF(书房!C42&gt;0,"参加元培书房志愿服务活动"&amp;书房!C42&amp;"学时；","")</f>
        <v/>
      </c>
    </row>
    <row r="43" spans="1:19">
      <c r="A43" s="8" t="s">
        <v>52</v>
      </c>
      <c r="B43" s="8">
        <v>2300017752</v>
      </c>
      <c r="C43" t="str">
        <f t="shared" si="0"/>
        <v>参加35楼门厅管理志愿服务0.5学时；</v>
      </c>
      <c r="D43" t="str">
        <f>IF(自行车!C43&gt;0,"参加元行力行自行车小分队"&amp;自行车!C43&amp;"学时；","")</f>
        <v/>
      </c>
      <c r="E43" t="str">
        <f>IF(未名湖!C43&gt;0,"参加元行力行未名湖志愿服务"&amp;未名湖!C43&amp;"学时；","")</f>
        <v/>
      </c>
      <c r="F43" t="str">
        <f>IF(大钊阅览室!C43&gt;0,"参加大钊阅览室志愿服务"&amp;大钊阅览室!C43&amp;"学时；","")</f>
        <v/>
      </c>
      <c r="G43" t="str">
        <f>IF(动物园!C43&gt;0,"参加北京动物园志愿服务"&amp;动物园!C43&amp;"学时；","")</f>
        <v/>
      </c>
      <c r="H43" t="str">
        <f>IF(传薪!C43&gt;0,"参加元行传薪系列志愿服务"&amp;传薪!C43&amp;"学时；","")</f>
        <v/>
      </c>
      <c r="I43" t="str">
        <f>IF(门厅!C43&gt;0,"参加35楼门厅管理志愿服务"&amp;门厅!C43&amp;"学时；","")</f>
        <v>参加35楼门厅管理志愿服务0.5学时；</v>
      </c>
      <c r="J43" t="str">
        <f>IF(临川学校!C43&gt;0,"参加北京临川学校志愿服务"&amp;临川学校!C43&amp;"学时；","")</f>
        <v/>
      </c>
      <c r="K43" t="str">
        <f>IF(一二九!C43&gt;0,"参加一二九后勤组"&amp;一二九!C43&amp;"学时；","")</f>
        <v/>
      </c>
      <c r="L43" t="str">
        <f>IF(运动会!C43&gt;0,"参加运动会志愿服务"&amp;运动会!C43&amp;"学时；","")</f>
        <v/>
      </c>
      <c r="M43" t="str">
        <f>IF(咖啡厅!C43&gt;0,"参加元气咖啡厅志愿服务"&amp;咖啡厅!C43&amp;"学时；","")</f>
        <v/>
      </c>
      <c r="N43" t="str">
        <f>IF(书院课助教!C43&gt;0,"担任书院课助教"&amp;书院课助教!C43&amp;"学时；","")</f>
        <v/>
      </c>
      <c r="O43" t="str">
        <f>IF(党员先锋服务队!C43&gt;0,"参加党员先锋服务队"&amp;党员先锋服务队!C43&amp;"学时；","")</f>
        <v/>
      </c>
      <c r="P43" t="str">
        <f>IF(爱在35楼!C43&gt;0,"参加爱在卅五楼活动"&amp;爱在35楼!C43&amp;"学时；","")</f>
        <v/>
      </c>
      <c r="Q43" t="str">
        <f>IF(新年晚会!C43&gt;0,"参加新年晚会志愿活动"&amp;新年晚会!C43&amp;"学时；","")</f>
        <v/>
      </c>
      <c r="R43" t="str">
        <f>IF(健身房!C43&gt;0,"参加地下健身房志愿服务活动"&amp;健身房!C43&amp;"学时；","")</f>
        <v/>
      </c>
      <c r="S43" t="str">
        <f>IF(书房!C43&gt;0,"参加元培书房志愿服务活动"&amp;书房!C43&amp;"学时；","")</f>
        <v/>
      </c>
    </row>
    <row r="44" spans="1:19">
      <c r="A44" s="8" t="s">
        <v>53</v>
      </c>
      <c r="B44" s="8">
        <v>2200067719</v>
      </c>
      <c r="C44" t="str">
        <f t="shared" si="0"/>
        <v/>
      </c>
      <c r="D44" t="str">
        <f>IF(自行车!C44&gt;0,"参加元行力行自行车小分队"&amp;自行车!C44&amp;"学时；","")</f>
        <v/>
      </c>
      <c r="E44" t="str">
        <f>IF(未名湖!C44&gt;0,"参加元行力行未名湖志愿服务"&amp;未名湖!C44&amp;"学时；","")</f>
        <v/>
      </c>
      <c r="F44" t="str">
        <f>IF(大钊阅览室!C44&gt;0,"参加大钊阅览室志愿服务"&amp;大钊阅览室!C44&amp;"学时；","")</f>
        <v/>
      </c>
      <c r="G44" t="str">
        <f>IF(动物园!C44&gt;0,"参加北京动物园志愿服务"&amp;动物园!C44&amp;"学时；","")</f>
        <v/>
      </c>
      <c r="H44" t="str">
        <f>IF(传薪!C44&gt;0,"参加元行传薪系列志愿服务"&amp;传薪!C44&amp;"学时；","")</f>
        <v/>
      </c>
      <c r="I44" t="str">
        <f>IF(门厅!C44&gt;0,"参加35楼门厅管理志愿服务"&amp;门厅!C44&amp;"学时；","")</f>
        <v/>
      </c>
      <c r="J44" t="str">
        <f>IF(临川学校!C44&gt;0,"参加北京临川学校志愿服务"&amp;临川学校!C44&amp;"学时；","")</f>
        <v/>
      </c>
      <c r="K44" t="str">
        <f>IF(一二九!C44&gt;0,"参加一二九后勤组"&amp;一二九!C44&amp;"学时；","")</f>
        <v/>
      </c>
      <c r="L44" t="str">
        <f>IF(运动会!C44&gt;0,"参加运动会志愿服务"&amp;运动会!C44&amp;"学时；","")</f>
        <v/>
      </c>
      <c r="M44" t="str">
        <f>IF(咖啡厅!C44&gt;0,"参加元气咖啡厅志愿服务"&amp;咖啡厅!C44&amp;"学时；","")</f>
        <v/>
      </c>
      <c r="N44" t="str">
        <f>IF(书院课助教!C44&gt;0,"担任书院课助教"&amp;书院课助教!C44&amp;"学时；","")</f>
        <v/>
      </c>
      <c r="O44" t="str">
        <f>IF(党员先锋服务队!C44&gt;0,"参加党员先锋服务队"&amp;党员先锋服务队!C44&amp;"学时；","")</f>
        <v/>
      </c>
      <c r="P44" t="str">
        <f>IF(爱在35楼!C44&gt;0,"参加爱在卅五楼活动"&amp;爱在35楼!C44&amp;"学时；","")</f>
        <v/>
      </c>
      <c r="Q44" t="str">
        <f>IF(新年晚会!C44&gt;0,"参加新年晚会志愿活动"&amp;新年晚会!C44&amp;"学时；","")</f>
        <v/>
      </c>
      <c r="R44" t="str">
        <f>IF(健身房!C44&gt;0,"参加地下健身房志愿服务活动"&amp;健身房!C44&amp;"学时；","")</f>
        <v/>
      </c>
      <c r="S44" t="str">
        <f>IF(书房!C44&gt;0,"参加元培书房志愿服务活动"&amp;书房!C44&amp;"学时；","")</f>
        <v/>
      </c>
    </row>
    <row r="45" spans="1:19">
      <c r="A45" s="8" t="s">
        <v>54</v>
      </c>
      <c r="B45" s="8">
        <v>2200017732</v>
      </c>
      <c r="C45" t="str">
        <f t="shared" si="0"/>
        <v/>
      </c>
      <c r="D45" t="str">
        <f>IF(自行车!C45&gt;0,"参加元行力行自行车小分队"&amp;自行车!C45&amp;"学时；","")</f>
        <v/>
      </c>
      <c r="E45" t="str">
        <f>IF(未名湖!C45&gt;0,"参加元行力行未名湖志愿服务"&amp;未名湖!C45&amp;"学时；","")</f>
        <v/>
      </c>
      <c r="F45" t="str">
        <f>IF(大钊阅览室!C45&gt;0,"参加大钊阅览室志愿服务"&amp;大钊阅览室!C45&amp;"学时；","")</f>
        <v/>
      </c>
      <c r="G45" t="str">
        <f>IF(动物园!C45&gt;0,"参加北京动物园志愿服务"&amp;动物园!C45&amp;"学时；","")</f>
        <v/>
      </c>
      <c r="H45" t="str">
        <f>IF(传薪!C45&gt;0,"参加元行传薪系列志愿服务"&amp;传薪!C45&amp;"学时；","")</f>
        <v/>
      </c>
      <c r="I45" t="str">
        <f>IF(门厅!C45&gt;0,"参加35楼门厅管理志愿服务"&amp;门厅!C45&amp;"学时；","")</f>
        <v/>
      </c>
      <c r="J45" t="str">
        <f>IF(临川学校!C45&gt;0,"参加北京临川学校志愿服务"&amp;临川学校!C45&amp;"学时；","")</f>
        <v/>
      </c>
      <c r="K45" t="str">
        <f>IF(一二九!C45&gt;0,"参加一二九后勤组"&amp;一二九!C45&amp;"学时；","")</f>
        <v/>
      </c>
      <c r="L45" t="str">
        <f>IF(运动会!C45&gt;0,"参加运动会志愿服务"&amp;运动会!C45&amp;"学时；","")</f>
        <v/>
      </c>
      <c r="M45" t="str">
        <f>IF(咖啡厅!C45&gt;0,"参加元气咖啡厅志愿服务"&amp;咖啡厅!C45&amp;"学时；","")</f>
        <v/>
      </c>
      <c r="N45" t="str">
        <f>IF(书院课助教!C45&gt;0,"担任书院课助教"&amp;书院课助教!C45&amp;"学时；","")</f>
        <v/>
      </c>
      <c r="O45" t="str">
        <f>IF(党员先锋服务队!C45&gt;0,"参加党员先锋服务队"&amp;党员先锋服务队!C45&amp;"学时；","")</f>
        <v/>
      </c>
      <c r="P45" t="str">
        <f>IF(爱在35楼!C45&gt;0,"参加爱在卅五楼活动"&amp;爱在35楼!C45&amp;"学时；","")</f>
        <v/>
      </c>
      <c r="Q45" t="str">
        <f>IF(新年晚会!C45&gt;0,"参加新年晚会志愿活动"&amp;新年晚会!C45&amp;"学时；","")</f>
        <v/>
      </c>
      <c r="R45" t="str">
        <f>IF(健身房!C45&gt;0,"参加地下健身房志愿服务活动"&amp;健身房!C45&amp;"学时；","")</f>
        <v/>
      </c>
      <c r="S45" t="str">
        <f>IF(书房!C45&gt;0,"参加元培书房志愿服务活动"&amp;书房!C45&amp;"学时；","")</f>
        <v/>
      </c>
    </row>
    <row r="46" spans="1:19">
      <c r="A46" s="8" t="s">
        <v>55</v>
      </c>
      <c r="B46" s="8">
        <v>2200017823</v>
      </c>
      <c r="C46" t="str">
        <f t="shared" si="0"/>
        <v/>
      </c>
      <c r="D46" t="str">
        <f>IF(自行车!C46&gt;0,"参加元行力行自行车小分队"&amp;自行车!C46&amp;"学时；","")</f>
        <v/>
      </c>
      <c r="E46" t="str">
        <f>IF(未名湖!C46&gt;0,"参加元行力行未名湖志愿服务"&amp;未名湖!C46&amp;"学时；","")</f>
        <v/>
      </c>
      <c r="F46" t="str">
        <f>IF(大钊阅览室!C46&gt;0,"参加大钊阅览室志愿服务"&amp;大钊阅览室!C46&amp;"学时；","")</f>
        <v/>
      </c>
      <c r="G46" t="str">
        <f>IF(动物园!C46&gt;0,"参加北京动物园志愿服务"&amp;动物园!C46&amp;"学时；","")</f>
        <v/>
      </c>
      <c r="H46" t="str">
        <f>IF(传薪!C46&gt;0,"参加元行传薪系列志愿服务"&amp;传薪!C46&amp;"学时；","")</f>
        <v/>
      </c>
      <c r="I46" t="str">
        <f>IF(门厅!C46&gt;0,"参加35楼门厅管理志愿服务"&amp;门厅!C46&amp;"学时；","")</f>
        <v/>
      </c>
      <c r="J46" t="str">
        <f>IF(临川学校!C46&gt;0,"参加北京临川学校志愿服务"&amp;临川学校!C46&amp;"学时；","")</f>
        <v/>
      </c>
      <c r="K46" t="str">
        <f>IF(一二九!C46&gt;0,"参加一二九后勤组"&amp;一二九!C46&amp;"学时；","")</f>
        <v/>
      </c>
      <c r="L46" t="str">
        <f>IF(运动会!C46&gt;0,"参加运动会志愿服务"&amp;运动会!C46&amp;"学时；","")</f>
        <v/>
      </c>
      <c r="M46" t="str">
        <f>IF(咖啡厅!C46&gt;0,"参加元气咖啡厅志愿服务"&amp;咖啡厅!C46&amp;"学时；","")</f>
        <v/>
      </c>
      <c r="N46" t="str">
        <f>IF(书院课助教!C46&gt;0,"担任书院课助教"&amp;书院课助教!C46&amp;"学时；","")</f>
        <v/>
      </c>
      <c r="O46" t="str">
        <f>IF(党员先锋服务队!C46&gt;0,"参加党员先锋服务队"&amp;党员先锋服务队!C46&amp;"学时；","")</f>
        <v/>
      </c>
      <c r="P46" t="str">
        <f>IF(爱在35楼!C46&gt;0,"参加爱在卅五楼活动"&amp;爱在35楼!C46&amp;"学时；","")</f>
        <v/>
      </c>
      <c r="Q46" t="str">
        <f>IF(新年晚会!C46&gt;0,"参加新年晚会志愿活动"&amp;新年晚会!C46&amp;"学时；","")</f>
        <v/>
      </c>
      <c r="R46" t="str">
        <f>IF(健身房!C46&gt;0,"参加地下健身房志愿服务活动"&amp;健身房!C46&amp;"学时；","")</f>
        <v/>
      </c>
      <c r="S46" t="str">
        <f>IF(书房!C46&gt;0,"参加元培书房志愿服务活动"&amp;书房!C46&amp;"学时；","")</f>
        <v/>
      </c>
    </row>
    <row r="47" spans="1:19">
      <c r="A47" s="8" t="s">
        <v>56</v>
      </c>
      <c r="B47" s="8">
        <v>2200017458</v>
      </c>
      <c r="C47" t="str">
        <f t="shared" si="0"/>
        <v/>
      </c>
      <c r="D47" t="str">
        <f>IF(自行车!C47&gt;0,"参加元行力行自行车小分队"&amp;自行车!C47&amp;"学时；","")</f>
        <v/>
      </c>
      <c r="E47" t="str">
        <f>IF(未名湖!C47&gt;0,"参加元行力行未名湖志愿服务"&amp;未名湖!C47&amp;"学时；","")</f>
        <v/>
      </c>
      <c r="F47" t="str">
        <f>IF(大钊阅览室!C47&gt;0,"参加大钊阅览室志愿服务"&amp;大钊阅览室!C47&amp;"学时；","")</f>
        <v/>
      </c>
      <c r="G47" t="str">
        <f>IF(动物园!C47&gt;0,"参加北京动物园志愿服务"&amp;动物园!C47&amp;"学时；","")</f>
        <v/>
      </c>
      <c r="H47" t="str">
        <f>IF(传薪!C47&gt;0,"参加元行传薪系列志愿服务"&amp;传薪!C47&amp;"学时；","")</f>
        <v/>
      </c>
      <c r="I47" t="str">
        <f>IF(门厅!C47&gt;0,"参加35楼门厅管理志愿服务"&amp;门厅!C47&amp;"学时；","")</f>
        <v/>
      </c>
      <c r="J47" t="str">
        <f>IF(临川学校!C47&gt;0,"参加北京临川学校志愿服务"&amp;临川学校!C47&amp;"学时；","")</f>
        <v/>
      </c>
      <c r="K47" t="str">
        <f>IF(一二九!C47&gt;0,"参加一二九后勤组"&amp;一二九!C47&amp;"学时；","")</f>
        <v/>
      </c>
      <c r="L47" t="str">
        <f>IF(运动会!C47&gt;0,"参加运动会志愿服务"&amp;运动会!C47&amp;"学时；","")</f>
        <v/>
      </c>
      <c r="M47" t="str">
        <f>IF(咖啡厅!C47&gt;0,"参加元气咖啡厅志愿服务"&amp;咖啡厅!C47&amp;"学时；","")</f>
        <v/>
      </c>
      <c r="N47" t="str">
        <f>IF(书院课助教!C47&gt;0,"担任书院课助教"&amp;书院课助教!C47&amp;"学时；","")</f>
        <v/>
      </c>
      <c r="O47" t="str">
        <f>IF(党员先锋服务队!C47&gt;0,"参加党员先锋服务队"&amp;党员先锋服务队!C47&amp;"学时；","")</f>
        <v/>
      </c>
      <c r="P47" t="str">
        <f>IF(爱在35楼!C47&gt;0,"参加爱在卅五楼活动"&amp;爱在35楼!C47&amp;"学时；","")</f>
        <v/>
      </c>
      <c r="Q47" t="str">
        <f>IF(新年晚会!C47&gt;0,"参加新年晚会志愿活动"&amp;新年晚会!C47&amp;"学时；","")</f>
        <v/>
      </c>
      <c r="R47" t="str">
        <f>IF(健身房!C47&gt;0,"参加地下健身房志愿服务活动"&amp;健身房!C47&amp;"学时；","")</f>
        <v/>
      </c>
      <c r="S47" t="str">
        <f>IF(书房!C47&gt;0,"参加元培书房志愿服务活动"&amp;书房!C47&amp;"学时；","")</f>
        <v/>
      </c>
    </row>
    <row r="48" spans="1:19">
      <c r="A48" s="8" t="s">
        <v>57</v>
      </c>
      <c r="B48" s="8">
        <v>2300017466</v>
      </c>
      <c r="C48" t="str">
        <f t="shared" si="0"/>
        <v/>
      </c>
      <c r="D48" t="str">
        <f>IF(自行车!C48&gt;0,"参加元行力行自行车小分队"&amp;自行车!C48&amp;"学时；","")</f>
        <v/>
      </c>
      <c r="E48" t="str">
        <f>IF(未名湖!C48&gt;0,"参加元行力行未名湖志愿服务"&amp;未名湖!C48&amp;"学时；","")</f>
        <v/>
      </c>
      <c r="F48" t="str">
        <f>IF(大钊阅览室!C48&gt;0,"参加大钊阅览室志愿服务"&amp;大钊阅览室!C48&amp;"学时；","")</f>
        <v/>
      </c>
      <c r="G48" t="str">
        <f>IF(动物园!C48&gt;0,"参加北京动物园志愿服务"&amp;动物园!C48&amp;"学时；","")</f>
        <v/>
      </c>
      <c r="H48" t="str">
        <f>IF(传薪!C48&gt;0,"参加元行传薪系列志愿服务"&amp;传薪!C48&amp;"学时；","")</f>
        <v/>
      </c>
      <c r="I48" t="str">
        <f>IF(门厅!C48&gt;0,"参加35楼门厅管理志愿服务"&amp;门厅!C48&amp;"学时；","")</f>
        <v/>
      </c>
      <c r="J48" t="str">
        <f>IF(临川学校!C48&gt;0,"参加北京临川学校志愿服务"&amp;临川学校!C48&amp;"学时；","")</f>
        <v/>
      </c>
      <c r="K48" t="str">
        <f>IF(一二九!C48&gt;0,"参加一二九后勤组"&amp;一二九!C48&amp;"学时；","")</f>
        <v/>
      </c>
      <c r="L48" t="str">
        <f>IF(运动会!C48&gt;0,"参加运动会志愿服务"&amp;运动会!C48&amp;"学时；","")</f>
        <v/>
      </c>
      <c r="M48" t="str">
        <f>IF(咖啡厅!C48&gt;0,"参加元气咖啡厅志愿服务"&amp;咖啡厅!C48&amp;"学时；","")</f>
        <v/>
      </c>
      <c r="N48" t="str">
        <f>IF(书院课助教!C48&gt;0,"担任书院课助教"&amp;书院课助教!C48&amp;"学时；","")</f>
        <v/>
      </c>
      <c r="O48" t="str">
        <f>IF(党员先锋服务队!C48&gt;0,"参加党员先锋服务队"&amp;党员先锋服务队!C48&amp;"学时；","")</f>
        <v/>
      </c>
      <c r="P48" t="str">
        <f>IF(爱在35楼!C48&gt;0,"参加爱在卅五楼活动"&amp;爱在35楼!C48&amp;"学时；","")</f>
        <v/>
      </c>
      <c r="Q48" t="str">
        <f>IF(新年晚会!C48&gt;0,"参加新年晚会志愿活动"&amp;新年晚会!C48&amp;"学时；","")</f>
        <v/>
      </c>
      <c r="R48" t="str">
        <f>IF(健身房!C48&gt;0,"参加地下健身房志愿服务活动"&amp;健身房!C48&amp;"学时；","")</f>
        <v/>
      </c>
      <c r="S48" t="str">
        <f>IF(书房!C48&gt;0,"参加元培书房志愿服务活动"&amp;书房!C48&amp;"学时；","")</f>
        <v/>
      </c>
    </row>
    <row r="49" spans="1:19">
      <c r="A49" s="8" t="s">
        <v>58</v>
      </c>
      <c r="B49" s="8">
        <v>2300017713</v>
      </c>
      <c r="C49" t="str">
        <f t="shared" si="0"/>
        <v>参加元行力行自行车小分队1学时；参加35楼门厅管理志愿服务1学时；</v>
      </c>
      <c r="D49" t="str">
        <f>IF(自行车!C49&gt;0,"参加元行力行自行车小分队"&amp;自行车!C49&amp;"学时；","")</f>
        <v>参加元行力行自行车小分队1学时；</v>
      </c>
      <c r="E49" t="str">
        <f>IF(未名湖!C49&gt;0,"参加元行力行未名湖志愿服务"&amp;未名湖!C49&amp;"学时；","")</f>
        <v/>
      </c>
      <c r="F49" t="str">
        <f>IF(大钊阅览室!C49&gt;0,"参加大钊阅览室志愿服务"&amp;大钊阅览室!C49&amp;"学时；","")</f>
        <v/>
      </c>
      <c r="G49" t="str">
        <f>IF(动物园!C49&gt;0,"参加北京动物园志愿服务"&amp;动物园!C49&amp;"学时；","")</f>
        <v/>
      </c>
      <c r="H49" t="str">
        <f>IF(传薪!C49&gt;0,"参加元行传薪系列志愿服务"&amp;传薪!C49&amp;"学时；","")</f>
        <v/>
      </c>
      <c r="I49" t="str">
        <f>IF(门厅!C49&gt;0,"参加35楼门厅管理志愿服务"&amp;门厅!C49&amp;"学时；","")</f>
        <v>参加35楼门厅管理志愿服务1学时；</v>
      </c>
      <c r="J49" t="str">
        <f>IF(临川学校!C49&gt;0,"参加北京临川学校志愿服务"&amp;临川学校!C49&amp;"学时；","")</f>
        <v/>
      </c>
      <c r="K49" t="str">
        <f>IF(一二九!C49&gt;0,"参加一二九后勤组"&amp;一二九!C49&amp;"学时；","")</f>
        <v/>
      </c>
      <c r="L49" t="str">
        <f>IF(运动会!C49&gt;0,"参加运动会志愿服务"&amp;运动会!C49&amp;"学时；","")</f>
        <v/>
      </c>
      <c r="M49" t="str">
        <f>IF(咖啡厅!C49&gt;0,"参加元气咖啡厅志愿服务"&amp;咖啡厅!C49&amp;"学时；","")</f>
        <v/>
      </c>
      <c r="N49" t="str">
        <f>IF(书院课助教!C49&gt;0,"担任书院课助教"&amp;书院课助教!C49&amp;"学时；","")</f>
        <v/>
      </c>
      <c r="O49" t="str">
        <f>IF(党员先锋服务队!C49&gt;0,"参加党员先锋服务队"&amp;党员先锋服务队!C49&amp;"学时；","")</f>
        <v/>
      </c>
      <c r="P49" t="str">
        <f>IF(爱在35楼!C49&gt;0,"参加爱在卅五楼活动"&amp;爱在35楼!C49&amp;"学时；","")</f>
        <v/>
      </c>
      <c r="Q49" t="str">
        <f>IF(新年晚会!C49&gt;0,"参加新年晚会志愿活动"&amp;新年晚会!C49&amp;"学时；","")</f>
        <v/>
      </c>
      <c r="R49" t="str">
        <f>IF(健身房!C49&gt;0,"参加地下健身房志愿服务活动"&amp;健身房!C49&amp;"学时；","")</f>
        <v/>
      </c>
      <c r="S49" t="str">
        <f>IF(书房!C49&gt;0,"参加元培书房志愿服务活动"&amp;书房!C49&amp;"学时；","")</f>
        <v/>
      </c>
    </row>
    <row r="50" spans="1:19">
      <c r="A50" s="8" t="s">
        <v>59</v>
      </c>
      <c r="B50" s="8">
        <v>1900017748</v>
      </c>
      <c r="C50" t="str">
        <f t="shared" si="0"/>
        <v/>
      </c>
      <c r="D50" t="str">
        <f>IF(自行车!C50&gt;0,"参加元行力行自行车小分队"&amp;自行车!C50&amp;"学时；","")</f>
        <v/>
      </c>
      <c r="E50" t="str">
        <f>IF(未名湖!C50&gt;0,"参加元行力行未名湖志愿服务"&amp;未名湖!C50&amp;"学时；","")</f>
        <v/>
      </c>
      <c r="F50" t="str">
        <f>IF(大钊阅览室!C50&gt;0,"参加大钊阅览室志愿服务"&amp;大钊阅览室!C50&amp;"学时；","")</f>
        <v/>
      </c>
      <c r="G50" t="str">
        <f>IF(动物园!C50&gt;0,"参加北京动物园志愿服务"&amp;动物园!C50&amp;"学时；","")</f>
        <v/>
      </c>
      <c r="H50" t="str">
        <f>IF(传薪!C50&gt;0,"参加元行传薪系列志愿服务"&amp;传薪!C50&amp;"学时；","")</f>
        <v/>
      </c>
      <c r="I50" t="str">
        <f>IF(门厅!C50&gt;0,"参加35楼门厅管理志愿服务"&amp;门厅!C50&amp;"学时；","")</f>
        <v/>
      </c>
      <c r="J50" t="str">
        <f>IF(临川学校!C50&gt;0,"参加北京临川学校志愿服务"&amp;临川学校!C50&amp;"学时；","")</f>
        <v/>
      </c>
      <c r="K50" t="str">
        <f>IF(一二九!C50&gt;0,"参加一二九后勤组"&amp;一二九!C50&amp;"学时；","")</f>
        <v/>
      </c>
      <c r="L50" t="str">
        <f>IF(运动会!C50&gt;0,"参加运动会志愿服务"&amp;运动会!C50&amp;"学时；","")</f>
        <v/>
      </c>
      <c r="M50" t="str">
        <f>IF(咖啡厅!C50&gt;0,"参加元气咖啡厅志愿服务"&amp;咖啡厅!C50&amp;"学时；","")</f>
        <v/>
      </c>
      <c r="N50" t="str">
        <f>IF(书院课助教!C50&gt;0,"担任书院课助教"&amp;书院课助教!C50&amp;"学时；","")</f>
        <v/>
      </c>
      <c r="O50" t="str">
        <f>IF(党员先锋服务队!C50&gt;0,"参加党员先锋服务队"&amp;党员先锋服务队!C50&amp;"学时；","")</f>
        <v/>
      </c>
      <c r="P50" t="str">
        <f>IF(爱在35楼!C50&gt;0,"参加爱在卅五楼活动"&amp;爱在35楼!C50&amp;"学时；","")</f>
        <v/>
      </c>
      <c r="Q50" t="str">
        <f>IF(新年晚会!C50&gt;0,"参加新年晚会志愿活动"&amp;新年晚会!C50&amp;"学时；","")</f>
        <v/>
      </c>
      <c r="R50" t="str">
        <f>IF(健身房!C50&gt;0,"参加地下健身房志愿服务活动"&amp;健身房!C50&amp;"学时；","")</f>
        <v/>
      </c>
      <c r="S50" t="str">
        <f>IF(书房!C50&gt;0,"参加元培书房志愿服务活动"&amp;书房!C50&amp;"学时；","")</f>
        <v/>
      </c>
    </row>
    <row r="51" spans="1:19">
      <c r="A51" s="8" t="s">
        <v>60</v>
      </c>
      <c r="B51" s="8">
        <v>2300017703</v>
      </c>
      <c r="C51" t="str">
        <f t="shared" si="0"/>
        <v/>
      </c>
      <c r="D51" t="str">
        <f>IF(自行车!C51&gt;0,"参加元行力行自行车小分队"&amp;自行车!C51&amp;"学时；","")</f>
        <v/>
      </c>
      <c r="E51" t="str">
        <f>IF(未名湖!C51&gt;0,"参加元行力行未名湖志愿服务"&amp;未名湖!C51&amp;"学时；","")</f>
        <v/>
      </c>
      <c r="F51" t="str">
        <f>IF(大钊阅览室!C51&gt;0,"参加大钊阅览室志愿服务"&amp;大钊阅览室!C51&amp;"学时；","")</f>
        <v/>
      </c>
      <c r="G51" t="str">
        <f>IF(动物园!C51&gt;0,"参加北京动物园志愿服务"&amp;动物园!C51&amp;"学时；","")</f>
        <v/>
      </c>
      <c r="H51" t="str">
        <f>IF(传薪!C51&gt;0,"参加元行传薪系列志愿服务"&amp;传薪!C51&amp;"学时；","")</f>
        <v/>
      </c>
      <c r="I51" t="str">
        <f>IF(门厅!C51&gt;0,"参加35楼门厅管理志愿服务"&amp;门厅!C51&amp;"学时；","")</f>
        <v/>
      </c>
      <c r="J51" t="str">
        <f>IF(临川学校!C51&gt;0,"参加北京临川学校志愿服务"&amp;临川学校!C51&amp;"学时；","")</f>
        <v/>
      </c>
      <c r="K51" t="str">
        <f>IF(一二九!C51&gt;0,"参加一二九后勤组"&amp;一二九!C51&amp;"学时；","")</f>
        <v/>
      </c>
      <c r="L51" t="str">
        <f>IF(运动会!C51&gt;0,"参加运动会志愿服务"&amp;运动会!C51&amp;"学时；","")</f>
        <v/>
      </c>
      <c r="M51" t="str">
        <f>IF(咖啡厅!C51&gt;0,"参加元气咖啡厅志愿服务"&amp;咖啡厅!C51&amp;"学时；","")</f>
        <v/>
      </c>
      <c r="N51" t="str">
        <f>IF(书院课助教!C51&gt;0,"担任书院课助教"&amp;书院课助教!C51&amp;"学时；","")</f>
        <v/>
      </c>
      <c r="O51" t="str">
        <f>IF(党员先锋服务队!C51&gt;0,"参加党员先锋服务队"&amp;党员先锋服务队!C51&amp;"学时；","")</f>
        <v/>
      </c>
      <c r="P51" t="str">
        <f>IF(爱在35楼!C51&gt;0,"参加爱在卅五楼活动"&amp;爱在35楼!C51&amp;"学时；","")</f>
        <v/>
      </c>
      <c r="Q51" t="str">
        <f>IF(新年晚会!C51&gt;0,"参加新年晚会志愿活动"&amp;新年晚会!C51&amp;"学时；","")</f>
        <v/>
      </c>
      <c r="R51" t="str">
        <f>IF(健身房!C51&gt;0,"参加地下健身房志愿服务活动"&amp;健身房!C51&amp;"学时；","")</f>
        <v/>
      </c>
      <c r="S51" t="str">
        <f>IF(书房!C51&gt;0,"参加元培书房志愿服务活动"&amp;书房!C51&amp;"学时；","")</f>
        <v/>
      </c>
    </row>
    <row r="52" spans="1:19">
      <c r="A52" s="8" t="s">
        <v>61</v>
      </c>
      <c r="B52" s="8">
        <v>2200067702</v>
      </c>
      <c r="C52" t="str">
        <f t="shared" si="0"/>
        <v/>
      </c>
      <c r="D52" t="str">
        <f>IF(自行车!C52&gt;0,"参加元行力行自行车小分队"&amp;自行车!C52&amp;"学时；","")</f>
        <v/>
      </c>
      <c r="E52" t="str">
        <f>IF(未名湖!C52&gt;0,"参加元行力行未名湖志愿服务"&amp;未名湖!C52&amp;"学时；","")</f>
        <v/>
      </c>
      <c r="F52" t="str">
        <f>IF(大钊阅览室!C52&gt;0,"参加大钊阅览室志愿服务"&amp;大钊阅览室!C52&amp;"学时；","")</f>
        <v/>
      </c>
      <c r="G52" t="str">
        <f>IF(动物园!C52&gt;0,"参加北京动物园志愿服务"&amp;动物园!C52&amp;"学时；","")</f>
        <v/>
      </c>
      <c r="H52" t="str">
        <f>IF(传薪!C52&gt;0,"参加元行传薪系列志愿服务"&amp;传薪!C52&amp;"学时；","")</f>
        <v/>
      </c>
      <c r="I52" t="str">
        <f>IF(门厅!C52&gt;0,"参加35楼门厅管理志愿服务"&amp;门厅!C52&amp;"学时；","")</f>
        <v/>
      </c>
      <c r="J52" t="str">
        <f>IF(临川学校!C52&gt;0,"参加北京临川学校志愿服务"&amp;临川学校!C52&amp;"学时；","")</f>
        <v/>
      </c>
      <c r="K52" t="str">
        <f>IF(一二九!C52&gt;0,"参加一二九后勤组"&amp;一二九!C52&amp;"学时；","")</f>
        <v/>
      </c>
      <c r="L52" t="str">
        <f>IF(运动会!C52&gt;0,"参加运动会志愿服务"&amp;运动会!C52&amp;"学时；","")</f>
        <v/>
      </c>
      <c r="M52" t="str">
        <f>IF(咖啡厅!C52&gt;0,"参加元气咖啡厅志愿服务"&amp;咖啡厅!C52&amp;"学时；","")</f>
        <v/>
      </c>
      <c r="N52" t="str">
        <f>IF(书院课助教!C52&gt;0,"担任书院课助教"&amp;书院课助教!C52&amp;"学时；","")</f>
        <v/>
      </c>
      <c r="O52" t="str">
        <f>IF(党员先锋服务队!C52&gt;0,"参加党员先锋服务队"&amp;党员先锋服务队!C52&amp;"学时；","")</f>
        <v/>
      </c>
      <c r="P52" t="str">
        <f>IF(爱在35楼!C52&gt;0,"参加爱在卅五楼活动"&amp;爱在35楼!C52&amp;"学时；","")</f>
        <v/>
      </c>
      <c r="Q52" t="str">
        <f>IF(新年晚会!C52&gt;0,"参加新年晚会志愿活动"&amp;新年晚会!C52&amp;"学时；","")</f>
        <v/>
      </c>
      <c r="R52" t="str">
        <f>IF(健身房!C52&gt;0,"参加地下健身房志愿服务活动"&amp;健身房!C52&amp;"学时；","")</f>
        <v/>
      </c>
      <c r="S52" t="str">
        <f>IF(书房!C52&gt;0,"参加元培书房志愿服务活动"&amp;书房!C52&amp;"学时；","")</f>
        <v/>
      </c>
    </row>
    <row r="53" spans="1:19">
      <c r="A53" s="8" t="s">
        <v>62</v>
      </c>
      <c r="B53" s="8">
        <v>2300017478</v>
      </c>
      <c r="C53" t="str">
        <f t="shared" si="0"/>
        <v>参加北京动物园志愿服务4学时；</v>
      </c>
      <c r="D53" t="str">
        <f>IF(自行车!C53&gt;0,"参加元行力行自行车小分队"&amp;自行车!C53&amp;"学时；","")</f>
        <v/>
      </c>
      <c r="E53" t="str">
        <f>IF(未名湖!C53&gt;0,"参加元行力行未名湖志愿服务"&amp;未名湖!C53&amp;"学时；","")</f>
        <v/>
      </c>
      <c r="F53" t="str">
        <f>IF(大钊阅览室!C53&gt;0,"参加大钊阅览室志愿服务"&amp;大钊阅览室!C53&amp;"学时；","")</f>
        <v/>
      </c>
      <c r="G53" t="str">
        <f>IF(动物园!C53&gt;0,"参加北京动物园志愿服务"&amp;动物园!C53&amp;"学时；","")</f>
        <v>参加北京动物园志愿服务4学时；</v>
      </c>
      <c r="H53" t="str">
        <f>IF(传薪!C53&gt;0,"参加元行传薪系列志愿服务"&amp;传薪!C53&amp;"学时；","")</f>
        <v/>
      </c>
      <c r="I53" t="str">
        <f>IF(门厅!C53&gt;0,"参加35楼门厅管理志愿服务"&amp;门厅!C53&amp;"学时；","")</f>
        <v/>
      </c>
      <c r="J53" t="str">
        <f>IF(临川学校!C53&gt;0,"参加北京临川学校志愿服务"&amp;临川学校!C53&amp;"学时；","")</f>
        <v/>
      </c>
      <c r="K53" t="str">
        <f>IF(一二九!C53&gt;0,"参加一二九后勤组"&amp;一二九!C53&amp;"学时；","")</f>
        <v/>
      </c>
      <c r="L53" t="str">
        <f>IF(运动会!C53&gt;0,"参加运动会志愿服务"&amp;运动会!C53&amp;"学时；","")</f>
        <v/>
      </c>
      <c r="M53" t="str">
        <f>IF(咖啡厅!C53&gt;0,"参加元气咖啡厅志愿服务"&amp;咖啡厅!C53&amp;"学时；","")</f>
        <v/>
      </c>
      <c r="N53" t="str">
        <f>IF(书院课助教!C53&gt;0,"担任书院课助教"&amp;书院课助教!C53&amp;"学时；","")</f>
        <v/>
      </c>
      <c r="O53" t="str">
        <f>IF(党员先锋服务队!C53&gt;0,"参加党员先锋服务队"&amp;党员先锋服务队!C53&amp;"学时；","")</f>
        <v/>
      </c>
      <c r="P53" t="str">
        <f>IF(爱在35楼!C53&gt;0,"参加爱在卅五楼活动"&amp;爱在35楼!C53&amp;"学时；","")</f>
        <v/>
      </c>
      <c r="Q53" t="str">
        <f>IF(新年晚会!C53&gt;0,"参加新年晚会志愿活动"&amp;新年晚会!C53&amp;"学时；","")</f>
        <v/>
      </c>
      <c r="R53" t="str">
        <f>IF(健身房!C53&gt;0,"参加地下健身房志愿服务活动"&amp;健身房!C53&amp;"学时；","")</f>
        <v/>
      </c>
      <c r="S53" t="str">
        <f>IF(书房!C53&gt;0,"参加元培书房志愿服务活动"&amp;书房!C53&amp;"学时；","")</f>
        <v/>
      </c>
    </row>
    <row r="54" spans="1:19">
      <c r="A54" s="8" t="s">
        <v>63</v>
      </c>
      <c r="B54" s="8">
        <v>2300017727</v>
      </c>
      <c r="C54" t="str">
        <f t="shared" si="0"/>
        <v>参加元行力行自行车小分队1.5学时；</v>
      </c>
      <c r="D54" t="str">
        <f>IF(自行车!C54&gt;0,"参加元行力行自行车小分队"&amp;自行车!C54&amp;"学时；","")</f>
        <v>参加元行力行自行车小分队1.5学时；</v>
      </c>
      <c r="E54" t="str">
        <f>IF(未名湖!C54&gt;0,"参加元行力行未名湖志愿服务"&amp;未名湖!C54&amp;"学时；","")</f>
        <v/>
      </c>
      <c r="F54" t="str">
        <f>IF(大钊阅览室!C54&gt;0,"参加大钊阅览室志愿服务"&amp;大钊阅览室!C54&amp;"学时；","")</f>
        <v/>
      </c>
      <c r="G54" t="str">
        <f>IF(动物园!C54&gt;0,"参加北京动物园志愿服务"&amp;动物园!C54&amp;"学时；","")</f>
        <v/>
      </c>
      <c r="H54" t="str">
        <f>IF(传薪!C54&gt;0,"参加元行传薪系列志愿服务"&amp;传薪!C54&amp;"学时；","")</f>
        <v/>
      </c>
      <c r="I54" t="str">
        <f>IF(门厅!C54&gt;0,"参加35楼门厅管理志愿服务"&amp;门厅!C54&amp;"学时；","")</f>
        <v/>
      </c>
      <c r="J54" t="str">
        <f>IF(临川学校!C54&gt;0,"参加北京临川学校志愿服务"&amp;临川学校!C54&amp;"学时；","")</f>
        <v/>
      </c>
      <c r="K54" t="str">
        <f>IF(一二九!C54&gt;0,"参加一二九后勤组"&amp;一二九!C54&amp;"学时；","")</f>
        <v/>
      </c>
      <c r="L54" t="str">
        <f>IF(运动会!C54&gt;0,"参加运动会志愿服务"&amp;运动会!C54&amp;"学时；","")</f>
        <v/>
      </c>
      <c r="M54" t="str">
        <f>IF(咖啡厅!C54&gt;0,"参加元气咖啡厅志愿服务"&amp;咖啡厅!C54&amp;"学时；","")</f>
        <v/>
      </c>
      <c r="N54" t="str">
        <f>IF(书院课助教!C54&gt;0,"担任书院课助教"&amp;书院课助教!C54&amp;"学时；","")</f>
        <v/>
      </c>
      <c r="O54" t="str">
        <f>IF(党员先锋服务队!C54&gt;0,"参加党员先锋服务队"&amp;党员先锋服务队!C54&amp;"学时；","")</f>
        <v/>
      </c>
      <c r="P54" t="str">
        <f>IF(爱在35楼!C54&gt;0,"参加爱在卅五楼活动"&amp;爱在35楼!C54&amp;"学时；","")</f>
        <v/>
      </c>
      <c r="Q54" t="str">
        <f>IF(新年晚会!C54&gt;0,"参加新年晚会志愿活动"&amp;新年晚会!C54&amp;"学时；","")</f>
        <v/>
      </c>
      <c r="R54" t="str">
        <f>IF(健身房!C54&gt;0,"参加地下健身房志愿服务活动"&amp;健身房!C54&amp;"学时；","")</f>
        <v/>
      </c>
      <c r="S54" t="str">
        <f>IF(书房!C54&gt;0,"参加元培书房志愿服务活动"&amp;书房!C54&amp;"学时；","")</f>
        <v/>
      </c>
    </row>
    <row r="55" spans="1:19">
      <c r="A55" s="8" t="s">
        <v>64</v>
      </c>
      <c r="B55" s="8">
        <v>2300017758</v>
      </c>
      <c r="C55" t="str">
        <f t="shared" si="0"/>
        <v/>
      </c>
      <c r="D55" t="str">
        <f>IF(自行车!C55&gt;0,"参加元行力行自行车小分队"&amp;自行车!C55&amp;"学时；","")</f>
        <v/>
      </c>
      <c r="E55" t="str">
        <f>IF(未名湖!C55&gt;0,"参加元行力行未名湖志愿服务"&amp;未名湖!C55&amp;"学时；","")</f>
        <v/>
      </c>
      <c r="F55" t="str">
        <f>IF(大钊阅览室!C55&gt;0,"参加大钊阅览室志愿服务"&amp;大钊阅览室!C55&amp;"学时；","")</f>
        <v/>
      </c>
      <c r="G55" t="str">
        <f>IF(动物园!C55&gt;0,"参加北京动物园志愿服务"&amp;动物园!C55&amp;"学时；","")</f>
        <v/>
      </c>
      <c r="H55" t="str">
        <f>IF(传薪!C55&gt;0,"参加元行传薪系列志愿服务"&amp;传薪!C55&amp;"学时；","")</f>
        <v/>
      </c>
      <c r="I55" t="str">
        <f>IF(门厅!C55&gt;0,"参加35楼门厅管理志愿服务"&amp;门厅!C55&amp;"学时；","")</f>
        <v/>
      </c>
      <c r="J55" t="str">
        <f>IF(临川学校!C55&gt;0,"参加北京临川学校志愿服务"&amp;临川学校!C55&amp;"学时；","")</f>
        <v/>
      </c>
      <c r="K55" t="str">
        <f>IF(一二九!C55&gt;0,"参加一二九后勤组"&amp;一二九!C55&amp;"学时；","")</f>
        <v/>
      </c>
      <c r="L55" t="str">
        <f>IF(运动会!C55&gt;0,"参加运动会志愿服务"&amp;运动会!C55&amp;"学时；","")</f>
        <v/>
      </c>
      <c r="M55" t="str">
        <f>IF(咖啡厅!C55&gt;0,"参加元气咖啡厅志愿服务"&amp;咖啡厅!C55&amp;"学时；","")</f>
        <v/>
      </c>
      <c r="N55" t="str">
        <f>IF(书院课助教!C55&gt;0,"担任书院课助教"&amp;书院课助教!C55&amp;"学时；","")</f>
        <v/>
      </c>
      <c r="O55" t="str">
        <f>IF(党员先锋服务队!C55&gt;0,"参加党员先锋服务队"&amp;党员先锋服务队!C55&amp;"学时；","")</f>
        <v/>
      </c>
      <c r="P55" t="str">
        <f>IF(爱在35楼!C55&gt;0,"参加爱在卅五楼活动"&amp;爱在35楼!C55&amp;"学时；","")</f>
        <v/>
      </c>
      <c r="Q55" t="str">
        <f>IF(新年晚会!C55&gt;0,"参加新年晚会志愿活动"&amp;新年晚会!C55&amp;"学时；","")</f>
        <v/>
      </c>
      <c r="R55" t="str">
        <f>IF(健身房!C55&gt;0,"参加地下健身房志愿服务活动"&amp;健身房!C55&amp;"学时；","")</f>
        <v/>
      </c>
      <c r="S55" t="str">
        <f>IF(书房!C55&gt;0,"参加元培书房志愿服务活动"&amp;书房!C55&amp;"学时；","")</f>
        <v/>
      </c>
    </row>
    <row r="56" spans="1:19">
      <c r="A56" s="8" t="s">
        <v>65</v>
      </c>
      <c r="B56" s="8">
        <v>2300017719</v>
      </c>
      <c r="C56" t="str">
        <f t="shared" si="0"/>
        <v>参加元行力行未名湖志愿服务3学时；</v>
      </c>
      <c r="D56" t="str">
        <f>IF(自行车!C56&gt;0,"参加元行力行自行车小分队"&amp;自行车!C56&amp;"学时；","")</f>
        <v/>
      </c>
      <c r="E56" t="str">
        <f>IF(未名湖!C56&gt;0,"参加元行力行未名湖志愿服务"&amp;未名湖!C56&amp;"学时；","")</f>
        <v>参加元行力行未名湖志愿服务3学时；</v>
      </c>
      <c r="F56" t="str">
        <f>IF(大钊阅览室!C56&gt;0,"参加大钊阅览室志愿服务"&amp;大钊阅览室!C56&amp;"学时；","")</f>
        <v/>
      </c>
      <c r="G56" t="str">
        <f>IF(动物园!C56&gt;0,"参加北京动物园志愿服务"&amp;动物园!C56&amp;"学时；","")</f>
        <v/>
      </c>
      <c r="H56" t="str">
        <f>IF(传薪!C56&gt;0,"参加元行传薪系列志愿服务"&amp;传薪!C56&amp;"学时；","")</f>
        <v/>
      </c>
      <c r="I56" t="str">
        <f>IF(门厅!C56&gt;0,"参加35楼门厅管理志愿服务"&amp;门厅!C56&amp;"学时；","")</f>
        <v/>
      </c>
      <c r="J56" t="str">
        <f>IF(临川学校!C56&gt;0,"参加北京临川学校志愿服务"&amp;临川学校!C56&amp;"学时；","")</f>
        <v/>
      </c>
      <c r="K56" t="str">
        <f>IF(一二九!C56&gt;0,"参加一二九后勤组"&amp;一二九!C56&amp;"学时；","")</f>
        <v/>
      </c>
      <c r="L56" t="str">
        <f>IF(运动会!C56&gt;0,"参加运动会志愿服务"&amp;运动会!C56&amp;"学时；","")</f>
        <v/>
      </c>
      <c r="M56" t="str">
        <f>IF(咖啡厅!C56&gt;0,"参加元气咖啡厅志愿服务"&amp;咖啡厅!C56&amp;"学时；","")</f>
        <v/>
      </c>
      <c r="N56" t="str">
        <f>IF(书院课助教!C56&gt;0,"担任书院课助教"&amp;书院课助教!C56&amp;"学时；","")</f>
        <v/>
      </c>
      <c r="O56" t="str">
        <f>IF(党员先锋服务队!C56&gt;0,"参加党员先锋服务队"&amp;党员先锋服务队!C56&amp;"学时；","")</f>
        <v/>
      </c>
      <c r="P56" t="str">
        <f>IF(爱在35楼!C56&gt;0,"参加爱在卅五楼活动"&amp;爱在35楼!C56&amp;"学时；","")</f>
        <v/>
      </c>
      <c r="Q56" t="str">
        <f>IF(新年晚会!C56&gt;0,"参加新年晚会志愿活动"&amp;新年晚会!C56&amp;"学时；","")</f>
        <v/>
      </c>
      <c r="R56" t="str">
        <f>IF(健身房!C56&gt;0,"参加地下健身房志愿服务活动"&amp;健身房!C56&amp;"学时；","")</f>
        <v/>
      </c>
      <c r="S56" t="str">
        <f>IF(书房!C56&gt;0,"参加元培书房志愿服务活动"&amp;书房!C56&amp;"学时；","")</f>
        <v/>
      </c>
    </row>
    <row r="57" spans="1:19">
      <c r="A57" s="8" t="s">
        <v>66</v>
      </c>
      <c r="B57" s="8">
        <v>2200017801</v>
      </c>
      <c r="C57" t="str">
        <f t="shared" si="0"/>
        <v/>
      </c>
      <c r="D57" t="str">
        <f>IF(自行车!C57&gt;0,"参加元行力行自行车小分队"&amp;自行车!C57&amp;"学时；","")</f>
        <v/>
      </c>
      <c r="E57" t="str">
        <f>IF(未名湖!C57&gt;0,"参加元行力行未名湖志愿服务"&amp;未名湖!C57&amp;"学时；","")</f>
        <v/>
      </c>
      <c r="F57" t="str">
        <f>IF(大钊阅览室!C57&gt;0,"参加大钊阅览室志愿服务"&amp;大钊阅览室!C57&amp;"学时；","")</f>
        <v/>
      </c>
      <c r="G57" t="str">
        <f>IF(动物园!C57&gt;0,"参加北京动物园志愿服务"&amp;动物园!C57&amp;"学时；","")</f>
        <v/>
      </c>
      <c r="H57" t="str">
        <f>IF(传薪!C57&gt;0,"参加元行传薪系列志愿服务"&amp;传薪!C57&amp;"学时；","")</f>
        <v/>
      </c>
      <c r="I57" t="str">
        <f>IF(门厅!C57&gt;0,"参加35楼门厅管理志愿服务"&amp;门厅!C57&amp;"学时；","")</f>
        <v/>
      </c>
      <c r="J57" t="str">
        <f>IF(临川学校!C57&gt;0,"参加北京临川学校志愿服务"&amp;临川学校!C57&amp;"学时；","")</f>
        <v/>
      </c>
      <c r="K57" t="str">
        <f>IF(一二九!C57&gt;0,"参加一二九后勤组"&amp;一二九!C57&amp;"学时；","")</f>
        <v/>
      </c>
      <c r="L57" t="str">
        <f>IF(运动会!C57&gt;0,"参加运动会志愿服务"&amp;运动会!C57&amp;"学时；","")</f>
        <v/>
      </c>
      <c r="M57" t="str">
        <f>IF(咖啡厅!C57&gt;0,"参加元气咖啡厅志愿服务"&amp;咖啡厅!C57&amp;"学时；","")</f>
        <v/>
      </c>
      <c r="N57" t="str">
        <f>IF(书院课助教!C57&gt;0,"担任书院课助教"&amp;书院课助教!C57&amp;"学时；","")</f>
        <v/>
      </c>
      <c r="O57" t="str">
        <f>IF(党员先锋服务队!C57&gt;0,"参加党员先锋服务队"&amp;党员先锋服务队!C57&amp;"学时；","")</f>
        <v/>
      </c>
      <c r="P57" t="str">
        <f>IF(爱在35楼!C57&gt;0,"参加爱在卅五楼活动"&amp;爱在35楼!C57&amp;"学时；","")</f>
        <v/>
      </c>
      <c r="Q57" t="str">
        <f>IF(新年晚会!C57&gt;0,"参加新年晚会志愿活动"&amp;新年晚会!C57&amp;"学时；","")</f>
        <v/>
      </c>
      <c r="R57" t="str">
        <f>IF(健身房!C57&gt;0,"参加地下健身房志愿服务活动"&amp;健身房!C57&amp;"学时；","")</f>
        <v/>
      </c>
      <c r="S57" t="str">
        <f>IF(书房!C57&gt;0,"参加元培书房志愿服务活动"&amp;书房!C57&amp;"学时；","")</f>
        <v/>
      </c>
    </row>
    <row r="58" spans="1:19">
      <c r="A58" s="8" t="s">
        <v>67</v>
      </c>
      <c r="B58" s="8">
        <v>2300017473</v>
      </c>
      <c r="C58" t="str">
        <f t="shared" si="0"/>
        <v>参加北京动物园志愿服务4学时；参加一二九后勤组6.5学时；参加党员先锋服务队5学时；参加爱在卅五楼活动2学时；</v>
      </c>
      <c r="D58" t="str">
        <f>IF(自行车!C58&gt;0,"参加元行力行自行车小分队"&amp;自行车!C58&amp;"学时；","")</f>
        <v/>
      </c>
      <c r="E58" t="str">
        <f>IF(未名湖!C58&gt;0,"参加元行力行未名湖志愿服务"&amp;未名湖!C58&amp;"学时；","")</f>
        <v/>
      </c>
      <c r="F58" t="str">
        <f>IF(大钊阅览室!C58&gt;0,"参加大钊阅览室志愿服务"&amp;大钊阅览室!C58&amp;"学时；","")</f>
        <v/>
      </c>
      <c r="G58" t="str">
        <f>IF(动物园!C58&gt;0,"参加北京动物园志愿服务"&amp;动物园!C58&amp;"学时；","")</f>
        <v>参加北京动物园志愿服务4学时；</v>
      </c>
      <c r="H58" t="str">
        <f>IF(传薪!C58&gt;0,"参加元行传薪系列志愿服务"&amp;传薪!C58&amp;"学时；","")</f>
        <v/>
      </c>
      <c r="I58" t="str">
        <f>IF(门厅!C58&gt;0,"参加35楼门厅管理志愿服务"&amp;门厅!C58&amp;"学时；","")</f>
        <v/>
      </c>
      <c r="J58" t="str">
        <f>IF(临川学校!C58&gt;0,"参加北京临川学校志愿服务"&amp;临川学校!C58&amp;"学时；","")</f>
        <v/>
      </c>
      <c r="K58" t="str">
        <f>IF(一二九!C58&gt;0,"参加一二九后勤组"&amp;一二九!C58&amp;"学时；","")</f>
        <v>参加一二九后勤组6.5学时；</v>
      </c>
      <c r="L58" t="str">
        <f>IF(运动会!C58&gt;0,"参加运动会志愿服务"&amp;运动会!C58&amp;"学时；","")</f>
        <v/>
      </c>
      <c r="M58" t="str">
        <f>IF(咖啡厅!C58&gt;0,"参加元气咖啡厅志愿服务"&amp;咖啡厅!C58&amp;"学时；","")</f>
        <v/>
      </c>
      <c r="N58" t="str">
        <f>IF(书院课助教!C58&gt;0,"担任书院课助教"&amp;书院课助教!C58&amp;"学时；","")</f>
        <v/>
      </c>
      <c r="O58" t="str">
        <f>IF(党员先锋服务队!C58&gt;0,"参加党员先锋服务队"&amp;党员先锋服务队!C58&amp;"学时；","")</f>
        <v>参加党员先锋服务队5学时；</v>
      </c>
      <c r="P58" t="str">
        <f>IF(爱在35楼!C58&gt;0,"参加爱在卅五楼活动"&amp;爱在35楼!C58&amp;"学时；","")</f>
        <v>参加爱在卅五楼活动2学时；</v>
      </c>
      <c r="Q58" t="str">
        <f>IF(新年晚会!C58&gt;0,"参加新年晚会志愿活动"&amp;新年晚会!C58&amp;"学时；","")</f>
        <v/>
      </c>
      <c r="R58" t="str">
        <f>IF(健身房!C58&gt;0,"参加地下健身房志愿服务活动"&amp;健身房!C58&amp;"学时；","")</f>
        <v/>
      </c>
      <c r="S58" t="str">
        <f>IF(书房!C58&gt;0,"参加元培书房志愿服务活动"&amp;书房!C58&amp;"学时；","")</f>
        <v/>
      </c>
    </row>
    <row r="59" spans="1:19">
      <c r="A59" s="8" t="s">
        <v>68</v>
      </c>
      <c r="B59" s="8">
        <v>2200017407</v>
      </c>
      <c r="C59" t="str">
        <f t="shared" si="0"/>
        <v>参加元行力行自行车小分队2.5学时；</v>
      </c>
      <c r="D59" t="str">
        <f>IF(自行车!C59&gt;0,"参加元行力行自行车小分队"&amp;自行车!C59&amp;"学时；","")</f>
        <v>参加元行力行自行车小分队2.5学时；</v>
      </c>
      <c r="E59" t="str">
        <f>IF(未名湖!C59&gt;0,"参加元行力行未名湖志愿服务"&amp;未名湖!C59&amp;"学时；","")</f>
        <v/>
      </c>
      <c r="F59" t="str">
        <f>IF(大钊阅览室!C59&gt;0,"参加大钊阅览室志愿服务"&amp;大钊阅览室!C59&amp;"学时；","")</f>
        <v/>
      </c>
      <c r="G59" t="str">
        <f>IF(动物园!C59&gt;0,"参加北京动物园志愿服务"&amp;动物园!C59&amp;"学时；","")</f>
        <v/>
      </c>
      <c r="H59" t="str">
        <f>IF(传薪!C59&gt;0,"参加元行传薪系列志愿服务"&amp;传薪!C59&amp;"学时；","")</f>
        <v/>
      </c>
      <c r="I59" t="str">
        <f>IF(门厅!C59&gt;0,"参加35楼门厅管理志愿服务"&amp;门厅!C59&amp;"学时；","")</f>
        <v/>
      </c>
      <c r="J59" t="str">
        <f>IF(临川学校!C59&gt;0,"参加北京临川学校志愿服务"&amp;临川学校!C59&amp;"学时；","")</f>
        <v/>
      </c>
      <c r="K59" t="str">
        <f>IF(一二九!C59&gt;0,"参加一二九后勤组"&amp;一二九!C59&amp;"学时；","")</f>
        <v/>
      </c>
      <c r="L59" t="str">
        <f>IF(运动会!C59&gt;0,"参加运动会志愿服务"&amp;运动会!C59&amp;"学时；","")</f>
        <v/>
      </c>
      <c r="M59" t="str">
        <f>IF(咖啡厅!C59&gt;0,"参加元气咖啡厅志愿服务"&amp;咖啡厅!C59&amp;"学时；","")</f>
        <v/>
      </c>
      <c r="N59" t="str">
        <f>IF(书院课助教!C59&gt;0,"担任书院课助教"&amp;书院课助教!C59&amp;"学时；","")</f>
        <v/>
      </c>
      <c r="O59" t="str">
        <f>IF(党员先锋服务队!C59&gt;0,"参加党员先锋服务队"&amp;党员先锋服务队!C59&amp;"学时；","")</f>
        <v/>
      </c>
      <c r="P59" t="str">
        <f>IF(爱在35楼!C59&gt;0,"参加爱在卅五楼活动"&amp;爱在35楼!C59&amp;"学时；","")</f>
        <v/>
      </c>
      <c r="Q59" t="str">
        <f>IF(新年晚会!C59&gt;0,"参加新年晚会志愿活动"&amp;新年晚会!C59&amp;"学时；","")</f>
        <v/>
      </c>
      <c r="R59" t="str">
        <f>IF(健身房!C59&gt;0,"参加地下健身房志愿服务活动"&amp;健身房!C59&amp;"学时；","")</f>
        <v/>
      </c>
      <c r="S59" t="str">
        <f>IF(书房!C59&gt;0,"参加元培书房志愿服务活动"&amp;书房!C59&amp;"学时；","")</f>
        <v/>
      </c>
    </row>
    <row r="60" spans="1:19">
      <c r="A60" s="8" t="s">
        <v>69</v>
      </c>
      <c r="B60" s="8">
        <v>2200017471</v>
      </c>
      <c r="C60" t="str">
        <f t="shared" si="0"/>
        <v/>
      </c>
      <c r="D60" t="str">
        <f>IF(自行车!C60&gt;0,"参加元行力行自行车小分队"&amp;自行车!C60&amp;"学时；","")</f>
        <v/>
      </c>
      <c r="E60" t="str">
        <f>IF(未名湖!C60&gt;0,"参加元行力行未名湖志愿服务"&amp;未名湖!C60&amp;"学时；","")</f>
        <v/>
      </c>
      <c r="F60" t="str">
        <f>IF(大钊阅览室!C60&gt;0,"参加大钊阅览室志愿服务"&amp;大钊阅览室!C60&amp;"学时；","")</f>
        <v/>
      </c>
      <c r="G60" t="str">
        <f>IF(动物园!C60&gt;0,"参加北京动物园志愿服务"&amp;动物园!C60&amp;"学时；","")</f>
        <v/>
      </c>
      <c r="H60" t="str">
        <f>IF(传薪!C60&gt;0,"参加元行传薪系列志愿服务"&amp;传薪!C60&amp;"学时；","")</f>
        <v/>
      </c>
      <c r="I60" t="str">
        <f>IF(门厅!C60&gt;0,"参加35楼门厅管理志愿服务"&amp;门厅!C60&amp;"学时；","")</f>
        <v/>
      </c>
      <c r="J60" t="str">
        <f>IF(临川学校!C60&gt;0,"参加北京临川学校志愿服务"&amp;临川学校!C60&amp;"学时；","")</f>
        <v/>
      </c>
      <c r="K60" t="str">
        <f>IF(一二九!C60&gt;0,"参加一二九后勤组"&amp;一二九!C60&amp;"学时；","")</f>
        <v/>
      </c>
      <c r="L60" t="str">
        <f>IF(运动会!C60&gt;0,"参加运动会志愿服务"&amp;运动会!C60&amp;"学时；","")</f>
        <v/>
      </c>
      <c r="M60" t="str">
        <f>IF(咖啡厅!C60&gt;0,"参加元气咖啡厅志愿服务"&amp;咖啡厅!C60&amp;"学时；","")</f>
        <v/>
      </c>
      <c r="N60" t="str">
        <f>IF(书院课助教!C60&gt;0,"担任书院课助教"&amp;书院课助教!C60&amp;"学时；","")</f>
        <v/>
      </c>
      <c r="O60" t="str">
        <f>IF(党员先锋服务队!C60&gt;0,"参加党员先锋服务队"&amp;党员先锋服务队!C60&amp;"学时；","")</f>
        <v/>
      </c>
      <c r="P60" t="str">
        <f>IF(爱在35楼!C60&gt;0,"参加爱在卅五楼活动"&amp;爱在35楼!C60&amp;"学时；","")</f>
        <v/>
      </c>
      <c r="Q60" t="str">
        <f>IF(新年晚会!C60&gt;0,"参加新年晚会志愿活动"&amp;新年晚会!C60&amp;"学时；","")</f>
        <v/>
      </c>
      <c r="R60" t="str">
        <f>IF(健身房!C60&gt;0,"参加地下健身房志愿服务活动"&amp;健身房!C60&amp;"学时；","")</f>
        <v/>
      </c>
      <c r="S60" t="str">
        <f>IF(书房!C60&gt;0,"参加元培书房志愿服务活动"&amp;书房!C60&amp;"学时；","")</f>
        <v/>
      </c>
    </row>
    <row r="61" spans="1:19">
      <c r="A61" s="8" t="s">
        <v>70</v>
      </c>
      <c r="B61" s="8">
        <v>2200017461</v>
      </c>
      <c r="C61" t="str">
        <f t="shared" si="0"/>
        <v/>
      </c>
      <c r="D61" t="str">
        <f>IF(自行车!C61&gt;0,"参加元行力行自行车小分队"&amp;自行车!C61&amp;"学时；","")</f>
        <v/>
      </c>
      <c r="E61" t="str">
        <f>IF(未名湖!C61&gt;0,"参加元行力行未名湖志愿服务"&amp;未名湖!C61&amp;"学时；","")</f>
        <v/>
      </c>
      <c r="F61" t="str">
        <f>IF(大钊阅览室!C61&gt;0,"参加大钊阅览室志愿服务"&amp;大钊阅览室!C61&amp;"学时；","")</f>
        <v/>
      </c>
      <c r="G61" t="str">
        <f>IF(动物园!C61&gt;0,"参加北京动物园志愿服务"&amp;动物园!C61&amp;"学时；","")</f>
        <v/>
      </c>
      <c r="H61" t="str">
        <f>IF(传薪!C61&gt;0,"参加元行传薪系列志愿服务"&amp;传薪!C61&amp;"学时；","")</f>
        <v/>
      </c>
      <c r="I61" t="str">
        <f>IF(门厅!C61&gt;0,"参加35楼门厅管理志愿服务"&amp;门厅!C61&amp;"学时；","")</f>
        <v/>
      </c>
      <c r="J61" t="str">
        <f>IF(临川学校!C61&gt;0,"参加北京临川学校志愿服务"&amp;临川学校!C61&amp;"学时；","")</f>
        <v/>
      </c>
      <c r="K61" t="str">
        <f>IF(一二九!C61&gt;0,"参加一二九后勤组"&amp;一二九!C61&amp;"学时；","")</f>
        <v/>
      </c>
      <c r="L61" t="str">
        <f>IF(运动会!C61&gt;0,"参加运动会志愿服务"&amp;运动会!C61&amp;"学时；","")</f>
        <v/>
      </c>
      <c r="M61" t="str">
        <f>IF(咖啡厅!C61&gt;0,"参加元气咖啡厅志愿服务"&amp;咖啡厅!C61&amp;"学时；","")</f>
        <v/>
      </c>
      <c r="N61" t="str">
        <f>IF(书院课助教!C61&gt;0,"担任书院课助教"&amp;书院课助教!C61&amp;"学时；","")</f>
        <v/>
      </c>
      <c r="O61" t="str">
        <f>IF(党员先锋服务队!C61&gt;0,"参加党员先锋服务队"&amp;党员先锋服务队!C61&amp;"学时；","")</f>
        <v/>
      </c>
      <c r="P61" t="str">
        <f>IF(爱在35楼!C61&gt;0,"参加爱在卅五楼活动"&amp;爱在35楼!C61&amp;"学时；","")</f>
        <v/>
      </c>
      <c r="Q61" t="str">
        <f>IF(新年晚会!C61&gt;0,"参加新年晚会志愿活动"&amp;新年晚会!C61&amp;"学时；","")</f>
        <v/>
      </c>
      <c r="R61" t="str">
        <f>IF(健身房!C61&gt;0,"参加地下健身房志愿服务活动"&amp;健身房!C61&amp;"学时；","")</f>
        <v/>
      </c>
      <c r="S61" t="str">
        <f>IF(书房!C61&gt;0,"参加元培书房志愿服务活动"&amp;书房!C61&amp;"学时；","")</f>
        <v/>
      </c>
    </row>
    <row r="62" spans="1:19">
      <c r="A62" s="8" t="s">
        <v>71</v>
      </c>
      <c r="B62" s="8">
        <v>2300017739</v>
      </c>
      <c r="C62" t="str">
        <f t="shared" si="0"/>
        <v>参加北京动物园志愿服务4学时；</v>
      </c>
      <c r="D62" t="str">
        <f>IF(自行车!C62&gt;0,"参加元行力行自行车小分队"&amp;自行车!C62&amp;"学时；","")</f>
        <v/>
      </c>
      <c r="E62" t="str">
        <f>IF(未名湖!C62&gt;0,"参加元行力行未名湖志愿服务"&amp;未名湖!C62&amp;"学时；","")</f>
        <v/>
      </c>
      <c r="F62" t="str">
        <f>IF(大钊阅览室!C62&gt;0,"参加大钊阅览室志愿服务"&amp;大钊阅览室!C62&amp;"学时；","")</f>
        <v/>
      </c>
      <c r="G62" t="str">
        <f>IF(动物园!C62&gt;0,"参加北京动物园志愿服务"&amp;动物园!C62&amp;"学时；","")</f>
        <v>参加北京动物园志愿服务4学时；</v>
      </c>
      <c r="H62" t="str">
        <f>IF(传薪!C62&gt;0,"参加元行传薪系列志愿服务"&amp;传薪!C62&amp;"学时；","")</f>
        <v/>
      </c>
      <c r="I62" t="str">
        <f>IF(门厅!C62&gt;0,"参加35楼门厅管理志愿服务"&amp;门厅!C62&amp;"学时；","")</f>
        <v/>
      </c>
      <c r="J62" t="str">
        <f>IF(临川学校!C62&gt;0,"参加北京临川学校志愿服务"&amp;临川学校!C62&amp;"学时；","")</f>
        <v/>
      </c>
      <c r="K62" t="str">
        <f>IF(一二九!C62&gt;0,"参加一二九后勤组"&amp;一二九!C62&amp;"学时；","")</f>
        <v/>
      </c>
      <c r="L62" t="str">
        <f>IF(运动会!C62&gt;0,"参加运动会志愿服务"&amp;运动会!C62&amp;"学时；","")</f>
        <v/>
      </c>
      <c r="M62" t="str">
        <f>IF(咖啡厅!C62&gt;0,"参加元气咖啡厅志愿服务"&amp;咖啡厅!C62&amp;"学时；","")</f>
        <v/>
      </c>
      <c r="N62" t="str">
        <f>IF(书院课助教!C62&gt;0,"担任书院课助教"&amp;书院课助教!C62&amp;"学时；","")</f>
        <v/>
      </c>
      <c r="O62" t="str">
        <f>IF(党员先锋服务队!C62&gt;0,"参加党员先锋服务队"&amp;党员先锋服务队!C62&amp;"学时；","")</f>
        <v/>
      </c>
      <c r="P62" t="str">
        <f>IF(爱在35楼!C62&gt;0,"参加爱在卅五楼活动"&amp;爱在35楼!C62&amp;"学时；","")</f>
        <v/>
      </c>
      <c r="Q62" t="str">
        <f>IF(新年晚会!C62&gt;0,"参加新年晚会志愿活动"&amp;新年晚会!C62&amp;"学时；","")</f>
        <v/>
      </c>
      <c r="R62" t="str">
        <f>IF(健身房!C62&gt;0,"参加地下健身房志愿服务活动"&amp;健身房!C62&amp;"学时；","")</f>
        <v/>
      </c>
      <c r="S62" t="str">
        <f>IF(书房!C62&gt;0,"参加元培书房志愿服务活动"&amp;书房!C62&amp;"学时；","")</f>
        <v/>
      </c>
    </row>
    <row r="63" spans="1:19">
      <c r="A63" s="8" t="s">
        <v>72</v>
      </c>
      <c r="B63" s="8">
        <v>2300017480</v>
      </c>
      <c r="C63" t="str">
        <f t="shared" si="0"/>
        <v>参加元行力行自行车小分队0.5学时；</v>
      </c>
      <c r="D63" t="str">
        <f>IF(自行车!C63&gt;0,"参加元行力行自行车小分队"&amp;自行车!C63&amp;"学时；","")</f>
        <v>参加元行力行自行车小分队0.5学时；</v>
      </c>
      <c r="E63" t="str">
        <f>IF(未名湖!C63&gt;0,"参加元行力行未名湖志愿服务"&amp;未名湖!C63&amp;"学时；","")</f>
        <v/>
      </c>
      <c r="F63" t="str">
        <f>IF(大钊阅览室!C63&gt;0,"参加大钊阅览室志愿服务"&amp;大钊阅览室!C63&amp;"学时；","")</f>
        <v/>
      </c>
      <c r="G63" t="str">
        <f>IF(动物园!C63&gt;0,"参加北京动物园志愿服务"&amp;动物园!C63&amp;"学时；","")</f>
        <v/>
      </c>
      <c r="H63" t="str">
        <f>IF(传薪!C63&gt;0,"参加元行传薪系列志愿服务"&amp;传薪!C63&amp;"学时；","")</f>
        <v/>
      </c>
      <c r="I63" t="str">
        <f>IF(门厅!C63&gt;0,"参加35楼门厅管理志愿服务"&amp;门厅!C63&amp;"学时；","")</f>
        <v/>
      </c>
      <c r="J63" t="str">
        <f>IF(临川学校!C63&gt;0,"参加北京临川学校志愿服务"&amp;临川学校!C63&amp;"学时；","")</f>
        <v/>
      </c>
      <c r="K63" t="str">
        <f>IF(一二九!C63&gt;0,"参加一二九后勤组"&amp;一二九!C63&amp;"学时；","")</f>
        <v/>
      </c>
      <c r="L63" t="str">
        <f>IF(运动会!C63&gt;0,"参加运动会志愿服务"&amp;运动会!C63&amp;"学时；","")</f>
        <v/>
      </c>
      <c r="M63" t="str">
        <f>IF(咖啡厅!C63&gt;0,"参加元气咖啡厅志愿服务"&amp;咖啡厅!C63&amp;"学时；","")</f>
        <v/>
      </c>
      <c r="N63" t="str">
        <f>IF(书院课助教!C63&gt;0,"担任书院课助教"&amp;书院课助教!C63&amp;"学时；","")</f>
        <v/>
      </c>
      <c r="O63" t="str">
        <f>IF(党员先锋服务队!C63&gt;0,"参加党员先锋服务队"&amp;党员先锋服务队!C63&amp;"学时；","")</f>
        <v/>
      </c>
      <c r="P63" t="str">
        <f>IF(爱在35楼!C63&gt;0,"参加爱在卅五楼活动"&amp;爱在35楼!C63&amp;"学时；","")</f>
        <v/>
      </c>
      <c r="Q63" t="str">
        <f>IF(新年晚会!C63&gt;0,"参加新年晚会志愿活动"&amp;新年晚会!C63&amp;"学时；","")</f>
        <v/>
      </c>
      <c r="R63" t="str">
        <f>IF(健身房!C63&gt;0,"参加地下健身房志愿服务活动"&amp;健身房!C63&amp;"学时；","")</f>
        <v/>
      </c>
      <c r="S63" t="str">
        <f>IF(书房!C63&gt;0,"参加元培书房志愿服务活动"&amp;书房!C63&amp;"学时；","")</f>
        <v/>
      </c>
    </row>
    <row r="64" spans="1:19">
      <c r="A64" s="8" t="s">
        <v>73</v>
      </c>
      <c r="B64" s="8">
        <v>2200017800</v>
      </c>
      <c r="C64" t="str">
        <f t="shared" si="0"/>
        <v/>
      </c>
      <c r="D64" t="str">
        <f>IF(自行车!C64&gt;0,"参加元行力行自行车小分队"&amp;自行车!C64&amp;"学时；","")</f>
        <v/>
      </c>
      <c r="E64" t="str">
        <f>IF(未名湖!C64&gt;0,"参加元行力行未名湖志愿服务"&amp;未名湖!C64&amp;"学时；","")</f>
        <v/>
      </c>
      <c r="F64" t="str">
        <f>IF(大钊阅览室!C64&gt;0,"参加大钊阅览室志愿服务"&amp;大钊阅览室!C64&amp;"学时；","")</f>
        <v/>
      </c>
      <c r="G64" t="str">
        <f>IF(动物园!C64&gt;0,"参加北京动物园志愿服务"&amp;动物园!C64&amp;"学时；","")</f>
        <v/>
      </c>
      <c r="H64" t="str">
        <f>IF(传薪!C64&gt;0,"参加元行传薪系列志愿服务"&amp;传薪!C64&amp;"学时；","")</f>
        <v/>
      </c>
      <c r="I64" t="str">
        <f>IF(门厅!C64&gt;0,"参加35楼门厅管理志愿服务"&amp;门厅!C64&amp;"学时；","")</f>
        <v/>
      </c>
      <c r="J64" t="str">
        <f>IF(临川学校!C64&gt;0,"参加北京临川学校志愿服务"&amp;临川学校!C64&amp;"学时；","")</f>
        <v/>
      </c>
      <c r="K64" t="str">
        <f>IF(一二九!C64&gt;0,"参加一二九后勤组"&amp;一二九!C64&amp;"学时；","")</f>
        <v/>
      </c>
      <c r="L64" t="str">
        <f>IF(运动会!C64&gt;0,"参加运动会志愿服务"&amp;运动会!C64&amp;"学时；","")</f>
        <v/>
      </c>
      <c r="M64" t="str">
        <f>IF(咖啡厅!C64&gt;0,"参加元气咖啡厅志愿服务"&amp;咖啡厅!C64&amp;"学时；","")</f>
        <v/>
      </c>
      <c r="N64" t="str">
        <f>IF(书院课助教!C64&gt;0,"担任书院课助教"&amp;书院课助教!C64&amp;"学时；","")</f>
        <v/>
      </c>
      <c r="O64" t="str">
        <f>IF(党员先锋服务队!C64&gt;0,"参加党员先锋服务队"&amp;党员先锋服务队!C64&amp;"学时；","")</f>
        <v/>
      </c>
      <c r="P64" t="str">
        <f>IF(爱在35楼!C64&gt;0,"参加爱在卅五楼活动"&amp;爱在35楼!C64&amp;"学时；","")</f>
        <v/>
      </c>
      <c r="Q64" t="str">
        <f>IF(新年晚会!C64&gt;0,"参加新年晚会志愿活动"&amp;新年晚会!C64&amp;"学时；","")</f>
        <v/>
      </c>
      <c r="R64" t="str">
        <f>IF(健身房!C64&gt;0,"参加地下健身房志愿服务活动"&amp;健身房!C64&amp;"学时；","")</f>
        <v/>
      </c>
      <c r="S64" t="str">
        <f>IF(书房!C64&gt;0,"参加元培书房志愿服务活动"&amp;书房!C64&amp;"学时；","")</f>
        <v/>
      </c>
    </row>
    <row r="65" spans="1:19">
      <c r="A65" s="8" t="s">
        <v>74</v>
      </c>
      <c r="B65" s="8">
        <v>2000017756</v>
      </c>
      <c r="C65" t="str">
        <f t="shared" si="0"/>
        <v/>
      </c>
      <c r="D65" t="str">
        <f>IF(自行车!C65&gt;0,"参加元行力行自行车小分队"&amp;自行车!C65&amp;"学时；","")</f>
        <v/>
      </c>
      <c r="E65" t="str">
        <f>IF(未名湖!C65&gt;0,"参加元行力行未名湖志愿服务"&amp;未名湖!C65&amp;"学时；","")</f>
        <v/>
      </c>
      <c r="F65" t="str">
        <f>IF(大钊阅览室!C65&gt;0,"参加大钊阅览室志愿服务"&amp;大钊阅览室!C65&amp;"学时；","")</f>
        <v/>
      </c>
      <c r="G65" t="str">
        <f>IF(动物园!C65&gt;0,"参加北京动物园志愿服务"&amp;动物园!C65&amp;"学时；","")</f>
        <v/>
      </c>
      <c r="H65" t="str">
        <f>IF(传薪!C65&gt;0,"参加元行传薪系列志愿服务"&amp;传薪!C65&amp;"学时；","")</f>
        <v/>
      </c>
      <c r="I65" t="str">
        <f>IF(门厅!C65&gt;0,"参加35楼门厅管理志愿服务"&amp;门厅!C65&amp;"学时；","")</f>
        <v/>
      </c>
      <c r="J65" t="str">
        <f>IF(临川学校!C65&gt;0,"参加北京临川学校志愿服务"&amp;临川学校!C65&amp;"学时；","")</f>
        <v/>
      </c>
      <c r="K65" t="str">
        <f>IF(一二九!C65&gt;0,"参加一二九后勤组"&amp;一二九!C65&amp;"学时；","")</f>
        <v/>
      </c>
      <c r="L65" t="str">
        <f>IF(运动会!C65&gt;0,"参加运动会志愿服务"&amp;运动会!C65&amp;"学时；","")</f>
        <v/>
      </c>
      <c r="M65" t="str">
        <f>IF(咖啡厅!C65&gt;0,"参加元气咖啡厅志愿服务"&amp;咖啡厅!C65&amp;"学时；","")</f>
        <v/>
      </c>
      <c r="N65" t="str">
        <f>IF(书院课助教!C65&gt;0,"担任书院课助教"&amp;书院课助教!C65&amp;"学时；","")</f>
        <v/>
      </c>
      <c r="O65" t="str">
        <f>IF(党员先锋服务队!C65&gt;0,"参加党员先锋服务队"&amp;党员先锋服务队!C65&amp;"学时；","")</f>
        <v/>
      </c>
      <c r="P65" t="str">
        <f>IF(爱在35楼!C65&gt;0,"参加爱在卅五楼活动"&amp;爱在35楼!C65&amp;"学时；","")</f>
        <v/>
      </c>
      <c r="Q65" t="str">
        <f>IF(新年晚会!C65&gt;0,"参加新年晚会志愿活动"&amp;新年晚会!C65&amp;"学时；","")</f>
        <v/>
      </c>
      <c r="R65" t="str">
        <f>IF(健身房!C65&gt;0,"参加地下健身房志愿服务活动"&amp;健身房!C65&amp;"学时；","")</f>
        <v/>
      </c>
      <c r="S65" t="str">
        <f>IF(书房!C65&gt;0,"参加元培书房志愿服务活动"&amp;书房!C65&amp;"学时；","")</f>
        <v/>
      </c>
    </row>
    <row r="66" spans="1:19">
      <c r="A66" s="8" t="s">
        <v>75</v>
      </c>
      <c r="B66" s="8">
        <v>2300017702</v>
      </c>
      <c r="C66" t="str">
        <f t="shared" si="0"/>
        <v>参加元行力行未名湖志愿服务6学时；</v>
      </c>
      <c r="D66" t="str">
        <f>IF(自行车!C66&gt;0,"参加元行力行自行车小分队"&amp;自行车!C66&amp;"学时；","")</f>
        <v/>
      </c>
      <c r="E66" t="str">
        <f>IF(未名湖!C66&gt;0,"参加元行力行未名湖志愿服务"&amp;未名湖!C66&amp;"学时；","")</f>
        <v>参加元行力行未名湖志愿服务6学时；</v>
      </c>
      <c r="F66" t="str">
        <f>IF(大钊阅览室!C66&gt;0,"参加大钊阅览室志愿服务"&amp;大钊阅览室!C66&amp;"学时；","")</f>
        <v/>
      </c>
      <c r="G66" t="str">
        <f>IF(动物园!C66&gt;0,"参加北京动物园志愿服务"&amp;动物园!C66&amp;"学时；","")</f>
        <v/>
      </c>
      <c r="H66" t="str">
        <f>IF(传薪!C66&gt;0,"参加元行传薪系列志愿服务"&amp;传薪!C66&amp;"学时；","")</f>
        <v/>
      </c>
      <c r="I66" t="str">
        <f>IF(门厅!C66&gt;0,"参加35楼门厅管理志愿服务"&amp;门厅!C66&amp;"学时；","")</f>
        <v/>
      </c>
      <c r="J66" t="str">
        <f>IF(临川学校!C66&gt;0,"参加北京临川学校志愿服务"&amp;临川学校!C66&amp;"学时；","")</f>
        <v/>
      </c>
      <c r="K66" t="str">
        <f>IF(一二九!C66&gt;0,"参加一二九后勤组"&amp;一二九!C66&amp;"学时；","")</f>
        <v/>
      </c>
      <c r="L66" t="str">
        <f>IF(运动会!C66&gt;0,"参加运动会志愿服务"&amp;运动会!C66&amp;"学时；","")</f>
        <v/>
      </c>
      <c r="M66" t="str">
        <f>IF(咖啡厅!C66&gt;0,"参加元气咖啡厅志愿服务"&amp;咖啡厅!C66&amp;"学时；","")</f>
        <v/>
      </c>
      <c r="N66" t="str">
        <f>IF(书院课助教!C66&gt;0,"担任书院课助教"&amp;书院课助教!C66&amp;"学时；","")</f>
        <v/>
      </c>
      <c r="O66" t="str">
        <f>IF(党员先锋服务队!C66&gt;0,"参加党员先锋服务队"&amp;党员先锋服务队!C66&amp;"学时；","")</f>
        <v/>
      </c>
      <c r="P66" t="str">
        <f>IF(爱在35楼!C66&gt;0,"参加爱在卅五楼活动"&amp;爱在35楼!C66&amp;"学时；","")</f>
        <v/>
      </c>
      <c r="Q66" t="str">
        <f>IF(新年晚会!C66&gt;0,"参加新年晚会志愿活动"&amp;新年晚会!C66&amp;"学时；","")</f>
        <v/>
      </c>
      <c r="R66" t="str">
        <f>IF(健身房!C66&gt;0,"参加地下健身房志愿服务活动"&amp;健身房!C66&amp;"学时；","")</f>
        <v/>
      </c>
      <c r="S66" t="str">
        <f>IF(书房!C66&gt;0,"参加元培书房志愿服务活动"&amp;书房!C66&amp;"学时；","")</f>
        <v/>
      </c>
    </row>
    <row r="67" spans="1:19">
      <c r="A67" s="8" t="s">
        <v>76</v>
      </c>
      <c r="B67" s="8">
        <v>2300017428</v>
      </c>
      <c r="C67" t="str">
        <f t="shared" ref="C67:C130" si="1">_xlfn.CONCAT(D67:S67)</f>
        <v>参加北京动物园志愿服务4学时；</v>
      </c>
      <c r="D67" t="str">
        <f>IF(自行车!C67&gt;0,"参加元行力行自行车小分队"&amp;自行车!C67&amp;"学时；","")</f>
        <v/>
      </c>
      <c r="E67" t="str">
        <f>IF(未名湖!C67&gt;0,"参加元行力行未名湖志愿服务"&amp;未名湖!C67&amp;"学时；","")</f>
        <v/>
      </c>
      <c r="F67" t="str">
        <f>IF(大钊阅览室!C67&gt;0,"参加大钊阅览室志愿服务"&amp;大钊阅览室!C67&amp;"学时；","")</f>
        <v/>
      </c>
      <c r="G67" t="str">
        <f>IF(动物园!C67&gt;0,"参加北京动物园志愿服务"&amp;动物园!C67&amp;"学时；","")</f>
        <v>参加北京动物园志愿服务4学时；</v>
      </c>
      <c r="H67" t="str">
        <f>IF(传薪!C67&gt;0,"参加元行传薪系列志愿服务"&amp;传薪!C67&amp;"学时；","")</f>
        <v/>
      </c>
      <c r="I67" t="str">
        <f>IF(门厅!C67&gt;0,"参加35楼门厅管理志愿服务"&amp;门厅!C67&amp;"学时；","")</f>
        <v/>
      </c>
      <c r="J67" t="str">
        <f>IF(临川学校!C67&gt;0,"参加北京临川学校志愿服务"&amp;临川学校!C67&amp;"学时；","")</f>
        <v/>
      </c>
      <c r="K67" t="str">
        <f>IF(一二九!C67&gt;0,"参加一二九后勤组"&amp;一二九!C67&amp;"学时；","")</f>
        <v/>
      </c>
      <c r="L67" t="str">
        <f>IF(运动会!C67&gt;0,"参加运动会志愿服务"&amp;运动会!C67&amp;"学时；","")</f>
        <v/>
      </c>
      <c r="M67" t="str">
        <f>IF(咖啡厅!C67&gt;0,"参加元气咖啡厅志愿服务"&amp;咖啡厅!C67&amp;"学时；","")</f>
        <v/>
      </c>
      <c r="N67" t="str">
        <f>IF(书院课助教!C67&gt;0,"担任书院课助教"&amp;书院课助教!C67&amp;"学时；","")</f>
        <v/>
      </c>
      <c r="O67" t="str">
        <f>IF(党员先锋服务队!C67&gt;0,"参加党员先锋服务队"&amp;党员先锋服务队!C67&amp;"学时；","")</f>
        <v/>
      </c>
      <c r="P67" t="str">
        <f>IF(爱在35楼!C67&gt;0,"参加爱在卅五楼活动"&amp;爱在35楼!C67&amp;"学时；","")</f>
        <v/>
      </c>
      <c r="Q67" t="str">
        <f>IF(新年晚会!C67&gt;0,"参加新年晚会志愿活动"&amp;新年晚会!C67&amp;"学时；","")</f>
        <v/>
      </c>
      <c r="R67" t="str">
        <f>IF(健身房!C67&gt;0,"参加地下健身房志愿服务活动"&amp;健身房!C67&amp;"学时；","")</f>
        <v/>
      </c>
      <c r="S67" t="str">
        <f>IF(书房!C67&gt;0,"参加元培书房志愿服务活动"&amp;书房!C67&amp;"学时；","")</f>
        <v/>
      </c>
    </row>
    <row r="68" spans="1:19">
      <c r="A68" s="8" t="s">
        <v>77</v>
      </c>
      <c r="B68" s="8">
        <v>2300017805</v>
      </c>
      <c r="C68" t="str">
        <f t="shared" si="1"/>
        <v>参加北京动物园志愿服务4学时；</v>
      </c>
      <c r="D68" t="str">
        <f>IF(自行车!C68&gt;0,"参加元行力行自行车小分队"&amp;自行车!C68&amp;"学时；","")</f>
        <v/>
      </c>
      <c r="E68" t="str">
        <f>IF(未名湖!C68&gt;0,"参加元行力行未名湖志愿服务"&amp;未名湖!C68&amp;"学时；","")</f>
        <v/>
      </c>
      <c r="F68" t="str">
        <f>IF(大钊阅览室!C68&gt;0,"参加大钊阅览室志愿服务"&amp;大钊阅览室!C68&amp;"学时；","")</f>
        <v/>
      </c>
      <c r="G68" t="str">
        <f>IF(动物园!C68&gt;0,"参加北京动物园志愿服务"&amp;动物园!C68&amp;"学时；","")</f>
        <v>参加北京动物园志愿服务4学时；</v>
      </c>
      <c r="H68" t="str">
        <f>IF(传薪!C68&gt;0,"参加元行传薪系列志愿服务"&amp;传薪!C68&amp;"学时；","")</f>
        <v/>
      </c>
      <c r="I68" t="str">
        <f>IF(门厅!C68&gt;0,"参加35楼门厅管理志愿服务"&amp;门厅!C68&amp;"学时；","")</f>
        <v/>
      </c>
      <c r="J68" t="str">
        <f>IF(临川学校!C68&gt;0,"参加北京临川学校志愿服务"&amp;临川学校!C68&amp;"学时；","")</f>
        <v/>
      </c>
      <c r="K68" t="str">
        <f>IF(一二九!C68&gt;0,"参加一二九后勤组"&amp;一二九!C68&amp;"学时；","")</f>
        <v/>
      </c>
      <c r="L68" t="str">
        <f>IF(运动会!C68&gt;0,"参加运动会志愿服务"&amp;运动会!C68&amp;"学时；","")</f>
        <v/>
      </c>
      <c r="M68" t="str">
        <f>IF(咖啡厅!C68&gt;0,"参加元气咖啡厅志愿服务"&amp;咖啡厅!C68&amp;"学时；","")</f>
        <v/>
      </c>
      <c r="N68" t="str">
        <f>IF(书院课助教!C68&gt;0,"担任书院课助教"&amp;书院课助教!C68&amp;"学时；","")</f>
        <v/>
      </c>
      <c r="O68" t="str">
        <f>IF(党员先锋服务队!C68&gt;0,"参加党员先锋服务队"&amp;党员先锋服务队!C68&amp;"学时；","")</f>
        <v/>
      </c>
      <c r="P68" t="str">
        <f>IF(爱在35楼!C68&gt;0,"参加爱在卅五楼活动"&amp;爱在35楼!C68&amp;"学时；","")</f>
        <v/>
      </c>
      <c r="Q68" t="str">
        <f>IF(新年晚会!C68&gt;0,"参加新年晚会志愿活动"&amp;新年晚会!C68&amp;"学时；","")</f>
        <v/>
      </c>
      <c r="R68" t="str">
        <f>IF(健身房!C68&gt;0,"参加地下健身房志愿服务活动"&amp;健身房!C68&amp;"学时；","")</f>
        <v/>
      </c>
      <c r="S68" t="str">
        <f>IF(书房!C68&gt;0,"参加元培书房志愿服务活动"&amp;书房!C68&amp;"学时；","")</f>
        <v/>
      </c>
    </row>
    <row r="69" spans="1:19">
      <c r="A69" s="8" t="s">
        <v>78</v>
      </c>
      <c r="B69" s="8">
        <v>2200017797</v>
      </c>
      <c r="C69" t="str">
        <f t="shared" si="1"/>
        <v>参加大钊阅览室志愿服务26学时；担任书院课助教12学时；</v>
      </c>
      <c r="D69" t="str">
        <f>IF(自行车!C69&gt;0,"参加元行力行自行车小分队"&amp;自行车!C69&amp;"学时；","")</f>
        <v/>
      </c>
      <c r="E69" t="str">
        <f>IF(未名湖!C69&gt;0,"参加元行力行未名湖志愿服务"&amp;未名湖!C69&amp;"学时；","")</f>
        <v/>
      </c>
      <c r="F69" t="str">
        <f>IF(大钊阅览室!C69&gt;0,"参加大钊阅览室志愿服务"&amp;大钊阅览室!C69&amp;"学时；","")</f>
        <v>参加大钊阅览室志愿服务26学时；</v>
      </c>
      <c r="G69" t="str">
        <f>IF(动物园!C69&gt;0,"参加北京动物园志愿服务"&amp;动物园!C69&amp;"学时；","")</f>
        <v/>
      </c>
      <c r="H69" t="str">
        <f>IF(传薪!C69&gt;0,"参加元行传薪系列志愿服务"&amp;传薪!C69&amp;"学时；","")</f>
        <v/>
      </c>
      <c r="I69" t="str">
        <f>IF(门厅!C69&gt;0,"参加35楼门厅管理志愿服务"&amp;门厅!C69&amp;"学时；","")</f>
        <v/>
      </c>
      <c r="J69" t="str">
        <f>IF(临川学校!C69&gt;0,"参加北京临川学校志愿服务"&amp;临川学校!C69&amp;"学时；","")</f>
        <v/>
      </c>
      <c r="K69" t="str">
        <f>IF(一二九!C69&gt;0,"参加一二九后勤组"&amp;一二九!C69&amp;"学时；","")</f>
        <v/>
      </c>
      <c r="L69" t="str">
        <f>IF(运动会!C69&gt;0,"参加运动会志愿服务"&amp;运动会!C69&amp;"学时；","")</f>
        <v/>
      </c>
      <c r="M69" t="str">
        <f>IF(咖啡厅!C69&gt;0,"参加元气咖啡厅志愿服务"&amp;咖啡厅!C69&amp;"学时；","")</f>
        <v/>
      </c>
      <c r="N69" t="str">
        <f>IF(书院课助教!C69&gt;0,"担任书院课助教"&amp;书院课助教!C69&amp;"学时；","")</f>
        <v>担任书院课助教12学时；</v>
      </c>
      <c r="O69" t="str">
        <f>IF(党员先锋服务队!C69&gt;0,"参加党员先锋服务队"&amp;党员先锋服务队!C69&amp;"学时；","")</f>
        <v/>
      </c>
      <c r="P69" t="str">
        <f>IF(爱在35楼!C69&gt;0,"参加爱在卅五楼活动"&amp;爱在35楼!C69&amp;"学时；","")</f>
        <v/>
      </c>
      <c r="Q69" t="str">
        <f>IF(新年晚会!C69&gt;0,"参加新年晚会志愿活动"&amp;新年晚会!C69&amp;"学时；","")</f>
        <v/>
      </c>
      <c r="R69" t="str">
        <f>IF(健身房!C69&gt;0,"参加地下健身房志愿服务活动"&amp;健身房!C69&amp;"学时；","")</f>
        <v/>
      </c>
      <c r="S69" t="str">
        <f>IF(书房!C69&gt;0,"参加元培书房志愿服务活动"&amp;书房!C69&amp;"学时；","")</f>
        <v/>
      </c>
    </row>
    <row r="70" spans="1:19">
      <c r="A70" s="8" t="s">
        <v>79</v>
      </c>
      <c r="B70" s="8">
        <v>2200017707</v>
      </c>
      <c r="C70" t="str">
        <f t="shared" si="1"/>
        <v/>
      </c>
      <c r="D70" t="str">
        <f>IF(自行车!C70&gt;0,"参加元行力行自行车小分队"&amp;自行车!C70&amp;"学时；","")</f>
        <v/>
      </c>
      <c r="E70" t="str">
        <f>IF(未名湖!C70&gt;0,"参加元行力行未名湖志愿服务"&amp;未名湖!C70&amp;"学时；","")</f>
        <v/>
      </c>
      <c r="F70" t="str">
        <f>IF(大钊阅览室!C70&gt;0,"参加大钊阅览室志愿服务"&amp;大钊阅览室!C70&amp;"学时；","")</f>
        <v/>
      </c>
      <c r="G70" t="str">
        <f>IF(动物园!C70&gt;0,"参加北京动物园志愿服务"&amp;动物园!C70&amp;"学时；","")</f>
        <v/>
      </c>
      <c r="H70" t="str">
        <f>IF(传薪!C70&gt;0,"参加元行传薪系列志愿服务"&amp;传薪!C70&amp;"学时；","")</f>
        <v/>
      </c>
      <c r="I70" t="str">
        <f>IF(门厅!C70&gt;0,"参加35楼门厅管理志愿服务"&amp;门厅!C70&amp;"学时；","")</f>
        <v/>
      </c>
      <c r="J70" t="str">
        <f>IF(临川学校!C70&gt;0,"参加北京临川学校志愿服务"&amp;临川学校!C70&amp;"学时；","")</f>
        <v/>
      </c>
      <c r="K70" t="str">
        <f>IF(一二九!C70&gt;0,"参加一二九后勤组"&amp;一二九!C70&amp;"学时；","")</f>
        <v/>
      </c>
      <c r="L70" t="str">
        <f>IF(运动会!C70&gt;0,"参加运动会志愿服务"&amp;运动会!C70&amp;"学时；","")</f>
        <v/>
      </c>
      <c r="M70" t="str">
        <f>IF(咖啡厅!C70&gt;0,"参加元气咖啡厅志愿服务"&amp;咖啡厅!C70&amp;"学时；","")</f>
        <v/>
      </c>
      <c r="N70" t="str">
        <f>IF(书院课助教!C70&gt;0,"担任书院课助教"&amp;书院课助教!C70&amp;"学时；","")</f>
        <v/>
      </c>
      <c r="O70" t="str">
        <f>IF(党员先锋服务队!C70&gt;0,"参加党员先锋服务队"&amp;党员先锋服务队!C70&amp;"学时；","")</f>
        <v/>
      </c>
      <c r="P70" t="str">
        <f>IF(爱在35楼!C70&gt;0,"参加爱在卅五楼活动"&amp;爱在35楼!C70&amp;"学时；","")</f>
        <v/>
      </c>
      <c r="Q70" t="str">
        <f>IF(新年晚会!C70&gt;0,"参加新年晚会志愿活动"&amp;新年晚会!C70&amp;"学时；","")</f>
        <v/>
      </c>
      <c r="R70" t="str">
        <f>IF(健身房!C70&gt;0,"参加地下健身房志愿服务活动"&amp;健身房!C70&amp;"学时；","")</f>
        <v/>
      </c>
      <c r="S70" t="str">
        <f>IF(书房!C70&gt;0,"参加元培书房志愿服务活动"&amp;书房!C70&amp;"学时；","")</f>
        <v/>
      </c>
    </row>
    <row r="71" spans="1:19">
      <c r="A71" s="8" t="s">
        <v>80</v>
      </c>
      <c r="B71" s="8">
        <v>2300017411</v>
      </c>
      <c r="C71" t="str">
        <f t="shared" si="1"/>
        <v>参加35楼门厅管理志愿服务0.5学时；</v>
      </c>
      <c r="D71" t="str">
        <f>IF(自行车!C71&gt;0,"参加元行力行自行车小分队"&amp;自行车!C71&amp;"学时；","")</f>
        <v/>
      </c>
      <c r="E71" t="str">
        <f>IF(未名湖!C71&gt;0,"参加元行力行未名湖志愿服务"&amp;未名湖!C71&amp;"学时；","")</f>
        <v/>
      </c>
      <c r="F71" t="str">
        <f>IF(大钊阅览室!C71&gt;0,"参加大钊阅览室志愿服务"&amp;大钊阅览室!C71&amp;"学时；","")</f>
        <v/>
      </c>
      <c r="G71" t="str">
        <f>IF(动物园!C71&gt;0,"参加北京动物园志愿服务"&amp;动物园!C71&amp;"学时；","")</f>
        <v/>
      </c>
      <c r="H71" t="str">
        <f>IF(传薪!C71&gt;0,"参加元行传薪系列志愿服务"&amp;传薪!C71&amp;"学时；","")</f>
        <v/>
      </c>
      <c r="I71" t="str">
        <f>IF(门厅!C71&gt;0,"参加35楼门厅管理志愿服务"&amp;门厅!C71&amp;"学时；","")</f>
        <v>参加35楼门厅管理志愿服务0.5学时；</v>
      </c>
      <c r="J71" t="str">
        <f>IF(临川学校!C71&gt;0,"参加北京临川学校志愿服务"&amp;临川学校!C71&amp;"学时；","")</f>
        <v/>
      </c>
      <c r="K71" t="str">
        <f>IF(一二九!C71&gt;0,"参加一二九后勤组"&amp;一二九!C71&amp;"学时；","")</f>
        <v/>
      </c>
      <c r="L71" t="str">
        <f>IF(运动会!C71&gt;0,"参加运动会志愿服务"&amp;运动会!C71&amp;"学时；","")</f>
        <v/>
      </c>
      <c r="M71" t="str">
        <f>IF(咖啡厅!C71&gt;0,"参加元气咖啡厅志愿服务"&amp;咖啡厅!C71&amp;"学时；","")</f>
        <v/>
      </c>
      <c r="N71" t="str">
        <f>IF(书院课助教!C71&gt;0,"担任书院课助教"&amp;书院课助教!C71&amp;"学时；","")</f>
        <v/>
      </c>
      <c r="O71" t="str">
        <f>IF(党员先锋服务队!C71&gt;0,"参加党员先锋服务队"&amp;党员先锋服务队!C71&amp;"学时；","")</f>
        <v/>
      </c>
      <c r="P71" t="str">
        <f>IF(爱在35楼!C71&gt;0,"参加爱在卅五楼活动"&amp;爱在35楼!C71&amp;"学时；","")</f>
        <v/>
      </c>
      <c r="Q71" t="str">
        <f>IF(新年晚会!C71&gt;0,"参加新年晚会志愿活动"&amp;新年晚会!C71&amp;"学时；","")</f>
        <v/>
      </c>
      <c r="R71" t="str">
        <f>IF(健身房!C71&gt;0,"参加地下健身房志愿服务活动"&amp;健身房!C71&amp;"学时；","")</f>
        <v/>
      </c>
      <c r="S71" t="str">
        <f>IF(书房!C71&gt;0,"参加元培书房志愿服务活动"&amp;书房!C71&amp;"学时；","")</f>
        <v/>
      </c>
    </row>
    <row r="72" spans="1:19">
      <c r="A72" s="8" t="s">
        <v>81</v>
      </c>
      <c r="B72" s="8">
        <v>2200017729</v>
      </c>
      <c r="C72" t="str">
        <f t="shared" si="1"/>
        <v>参加元行力行自行车小分队1学时；参加35楼门厅管理志愿服务3.5学时；</v>
      </c>
      <c r="D72" t="str">
        <f>IF(自行车!C72&gt;0,"参加元行力行自行车小分队"&amp;自行车!C72&amp;"学时；","")</f>
        <v>参加元行力行自行车小分队1学时；</v>
      </c>
      <c r="E72" t="str">
        <f>IF(未名湖!C72&gt;0,"参加元行力行未名湖志愿服务"&amp;未名湖!C72&amp;"学时；","")</f>
        <v/>
      </c>
      <c r="F72" t="str">
        <f>IF(大钊阅览室!C72&gt;0,"参加大钊阅览室志愿服务"&amp;大钊阅览室!C72&amp;"学时；","")</f>
        <v/>
      </c>
      <c r="G72" t="str">
        <f>IF(动物园!C72&gt;0,"参加北京动物园志愿服务"&amp;动物园!C72&amp;"学时；","")</f>
        <v/>
      </c>
      <c r="H72" t="str">
        <f>IF(传薪!C72&gt;0,"参加元行传薪系列志愿服务"&amp;传薪!C72&amp;"学时；","")</f>
        <v/>
      </c>
      <c r="I72" t="str">
        <f>IF(门厅!C72&gt;0,"参加35楼门厅管理志愿服务"&amp;门厅!C72&amp;"学时；","")</f>
        <v>参加35楼门厅管理志愿服务3.5学时；</v>
      </c>
      <c r="J72" t="str">
        <f>IF(临川学校!C72&gt;0,"参加北京临川学校志愿服务"&amp;临川学校!C72&amp;"学时；","")</f>
        <v/>
      </c>
      <c r="K72" t="str">
        <f>IF(一二九!C72&gt;0,"参加一二九后勤组"&amp;一二九!C72&amp;"学时；","")</f>
        <v/>
      </c>
      <c r="L72" t="str">
        <f>IF(运动会!C72&gt;0,"参加运动会志愿服务"&amp;运动会!C72&amp;"学时；","")</f>
        <v/>
      </c>
      <c r="M72" t="str">
        <f>IF(咖啡厅!C72&gt;0,"参加元气咖啡厅志愿服务"&amp;咖啡厅!C72&amp;"学时；","")</f>
        <v/>
      </c>
      <c r="N72" t="str">
        <f>IF(书院课助教!C72&gt;0,"担任书院课助教"&amp;书院课助教!C72&amp;"学时；","")</f>
        <v/>
      </c>
      <c r="O72" t="str">
        <f>IF(党员先锋服务队!C72&gt;0,"参加党员先锋服务队"&amp;党员先锋服务队!C72&amp;"学时；","")</f>
        <v/>
      </c>
      <c r="P72" t="str">
        <f>IF(爱在35楼!C72&gt;0,"参加爱在卅五楼活动"&amp;爱在35楼!C72&amp;"学时；","")</f>
        <v/>
      </c>
      <c r="Q72" t="str">
        <f>IF(新年晚会!C72&gt;0,"参加新年晚会志愿活动"&amp;新年晚会!C72&amp;"学时；","")</f>
        <v/>
      </c>
      <c r="R72" t="str">
        <f>IF(健身房!C72&gt;0,"参加地下健身房志愿服务活动"&amp;健身房!C72&amp;"学时；","")</f>
        <v/>
      </c>
      <c r="S72" t="str">
        <f>IF(书房!C72&gt;0,"参加元培书房志愿服务活动"&amp;书房!C72&amp;"学时；","")</f>
        <v/>
      </c>
    </row>
    <row r="73" spans="1:19">
      <c r="A73" s="8" t="s">
        <v>82</v>
      </c>
      <c r="B73" s="8">
        <v>2300017444</v>
      </c>
      <c r="C73" t="str">
        <f t="shared" si="1"/>
        <v/>
      </c>
      <c r="D73" t="str">
        <f>IF(自行车!C73&gt;0,"参加元行力行自行车小分队"&amp;自行车!C73&amp;"学时；","")</f>
        <v/>
      </c>
      <c r="E73" t="str">
        <f>IF(未名湖!C73&gt;0,"参加元行力行未名湖志愿服务"&amp;未名湖!C73&amp;"学时；","")</f>
        <v/>
      </c>
      <c r="F73" t="str">
        <f>IF(大钊阅览室!C73&gt;0,"参加大钊阅览室志愿服务"&amp;大钊阅览室!C73&amp;"学时；","")</f>
        <v/>
      </c>
      <c r="G73" t="str">
        <f>IF(动物园!C73&gt;0,"参加北京动物园志愿服务"&amp;动物园!C73&amp;"学时；","")</f>
        <v/>
      </c>
      <c r="H73" t="str">
        <f>IF(传薪!C73&gt;0,"参加元行传薪系列志愿服务"&amp;传薪!C73&amp;"学时；","")</f>
        <v/>
      </c>
      <c r="I73" t="str">
        <f>IF(门厅!C73&gt;0,"参加35楼门厅管理志愿服务"&amp;门厅!C73&amp;"学时；","")</f>
        <v/>
      </c>
      <c r="J73" t="str">
        <f>IF(临川学校!C73&gt;0,"参加北京临川学校志愿服务"&amp;临川学校!C73&amp;"学时；","")</f>
        <v/>
      </c>
      <c r="K73" t="str">
        <f>IF(一二九!C73&gt;0,"参加一二九后勤组"&amp;一二九!C73&amp;"学时；","")</f>
        <v/>
      </c>
      <c r="L73" t="str">
        <f>IF(运动会!C73&gt;0,"参加运动会志愿服务"&amp;运动会!C73&amp;"学时；","")</f>
        <v/>
      </c>
      <c r="M73" t="str">
        <f>IF(咖啡厅!C73&gt;0,"参加元气咖啡厅志愿服务"&amp;咖啡厅!C73&amp;"学时；","")</f>
        <v/>
      </c>
      <c r="N73" t="str">
        <f>IF(书院课助教!C73&gt;0,"担任书院课助教"&amp;书院课助教!C73&amp;"学时；","")</f>
        <v/>
      </c>
      <c r="O73" t="str">
        <f>IF(党员先锋服务队!C73&gt;0,"参加党员先锋服务队"&amp;党员先锋服务队!C73&amp;"学时；","")</f>
        <v/>
      </c>
      <c r="P73" t="str">
        <f>IF(爱在35楼!C73&gt;0,"参加爱在卅五楼活动"&amp;爱在35楼!C73&amp;"学时；","")</f>
        <v/>
      </c>
      <c r="Q73" t="str">
        <f>IF(新年晚会!C73&gt;0,"参加新年晚会志愿活动"&amp;新年晚会!C73&amp;"学时；","")</f>
        <v/>
      </c>
      <c r="R73" t="str">
        <f>IF(健身房!C73&gt;0,"参加地下健身房志愿服务活动"&amp;健身房!C73&amp;"学时；","")</f>
        <v/>
      </c>
      <c r="S73" t="str">
        <f>IF(书房!C73&gt;0,"参加元培书房志愿服务活动"&amp;书房!C73&amp;"学时；","")</f>
        <v/>
      </c>
    </row>
    <row r="74" spans="1:19">
      <c r="A74" s="8" t="s">
        <v>83</v>
      </c>
      <c r="B74" s="8">
        <v>2300017701</v>
      </c>
      <c r="C74" t="str">
        <f t="shared" si="1"/>
        <v>参加35楼门厅管理志愿服务1学时；</v>
      </c>
      <c r="D74" t="str">
        <f>IF(自行车!C74&gt;0,"参加元行力行自行车小分队"&amp;自行车!C74&amp;"学时；","")</f>
        <v/>
      </c>
      <c r="E74" t="str">
        <f>IF(未名湖!C74&gt;0,"参加元行力行未名湖志愿服务"&amp;未名湖!C74&amp;"学时；","")</f>
        <v/>
      </c>
      <c r="F74" t="str">
        <f>IF(大钊阅览室!C74&gt;0,"参加大钊阅览室志愿服务"&amp;大钊阅览室!C74&amp;"学时；","")</f>
        <v/>
      </c>
      <c r="G74" t="str">
        <f>IF(动物园!C74&gt;0,"参加北京动物园志愿服务"&amp;动物园!C74&amp;"学时；","")</f>
        <v/>
      </c>
      <c r="H74" t="str">
        <f>IF(传薪!C74&gt;0,"参加元行传薪系列志愿服务"&amp;传薪!C74&amp;"学时；","")</f>
        <v/>
      </c>
      <c r="I74" t="str">
        <f>IF(门厅!C74&gt;0,"参加35楼门厅管理志愿服务"&amp;门厅!C74&amp;"学时；","")</f>
        <v>参加35楼门厅管理志愿服务1学时；</v>
      </c>
      <c r="J74" t="str">
        <f>IF(临川学校!C74&gt;0,"参加北京临川学校志愿服务"&amp;临川学校!C74&amp;"学时；","")</f>
        <v/>
      </c>
      <c r="K74" t="str">
        <f>IF(一二九!C74&gt;0,"参加一二九后勤组"&amp;一二九!C74&amp;"学时；","")</f>
        <v/>
      </c>
      <c r="L74" t="str">
        <f>IF(运动会!C74&gt;0,"参加运动会志愿服务"&amp;运动会!C74&amp;"学时；","")</f>
        <v/>
      </c>
      <c r="M74" t="str">
        <f>IF(咖啡厅!C74&gt;0,"参加元气咖啡厅志愿服务"&amp;咖啡厅!C74&amp;"学时；","")</f>
        <v/>
      </c>
      <c r="N74" t="str">
        <f>IF(书院课助教!C74&gt;0,"担任书院课助教"&amp;书院课助教!C74&amp;"学时；","")</f>
        <v/>
      </c>
      <c r="O74" t="str">
        <f>IF(党员先锋服务队!C74&gt;0,"参加党员先锋服务队"&amp;党员先锋服务队!C74&amp;"学时；","")</f>
        <v/>
      </c>
      <c r="P74" t="str">
        <f>IF(爱在35楼!C74&gt;0,"参加爱在卅五楼活动"&amp;爱在35楼!C74&amp;"学时；","")</f>
        <v/>
      </c>
      <c r="Q74" t="str">
        <f>IF(新年晚会!C74&gt;0,"参加新年晚会志愿活动"&amp;新年晚会!C74&amp;"学时；","")</f>
        <v/>
      </c>
      <c r="R74" t="str">
        <f>IF(健身房!C74&gt;0,"参加地下健身房志愿服务活动"&amp;健身房!C74&amp;"学时；","")</f>
        <v/>
      </c>
      <c r="S74" t="str">
        <f>IF(书房!C74&gt;0,"参加元培书房志愿服务活动"&amp;书房!C74&amp;"学时；","")</f>
        <v/>
      </c>
    </row>
    <row r="75" spans="1:19">
      <c r="A75" s="8" t="s">
        <v>84</v>
      </c>
      <c r="B75" s="8">
        <v>2300017729</v>
      </c>
      <c r="C75" t="str">
        <f t="shared" si="1"/>
        <v>参加党员先锋服务队5.5学时；</v>
      </c>
      <c r="D75" t="str">
        <f>IF(自行车!C75&gt;0,"参加元行力行自行车小分队"&amp;自行车!C75&amp;"学时；","")</f>
        <v/>
      </c>
      <c r="E75" t="str">
        <f>IF(未名湖!C75&gt;0,"参加元行力行未名湖志愿服务"&amp;未名湖!C75&amp;"学时；","")</f>
        <v/>
      </c>
      <c r="F75" t="str">
        <f>IF(大钊阅览室!C75&gt;0,"参加大钊阅览室志愿服务"&amp;大钊阅览室!C75&amp;"学时；","")</f>
        <v/>
      </c>
      <c r="G75" t="str">
        <f>IF(动物园!C75&gt;0,"参加北京动物园志愿服务"&amp;动物园!C75&amp;"学时；","")</f>
        <v/>
      </c>
      <c r="H75" t="str">
        <f>IF(传薪!C75&gt;0,"参加元行传薪系列志愿服务"&amp;传薪!C75&amp;"学时；","")</f>
        <v/>
      </c>
      <c r="I75" t="str">
        <f>IF(门厅!C75&gt;0,"参加35楼门厅管理志愿服务"&amp;门厅!C75&amp;"学时；","")</f>
        <v/>
      </c>
      <c r="J75" t="str">
        <f>IF(临川学校!C75&gt;0,"参加北京临川学校志愿服务"&amp;临川学校!C75&amp;"学时；","")</f>
        <v/>
      </c>
      <c r="K75" t="str">
        <f>IF(一二九!C75&gt;0,"参加一二九后勤组"&amp;一二九!C75&amp;"学时；","")</f>
        <v/>
      </c>
      <c r="L75" t="str">
        <f>IF(运动会!C75&gt;0,"参加运动会志愿服务"&amp;运动会!C75&amp;"学时；","")</f>
        <v/>
      </c>
      <c r="M75" t="str">
        <f>IF(咖啡厅!C75&gt;0,"参加元气咖啡厅志愿服务"&amp;咖啡厅!C75&amp;"学时；","")</f>
        <v/>
      </c>
      <c r="N75" t="str">
        <f>IF(书院课助教!C75&gt;0,"担任书院课助教"&amp;书院课助教!C75&amp;"学时；","")</f>
        <v/>
      </c>
      <c r="O75" t="str">
        <f>IF(党员先锋服务队!C75&gt;0,"参加党员先锋服务队"&amp;党员先锋服务队!C75&amp;"学时；","")</f>
        <v>参加党员先锋服务队5.5学时；</v>
      </c>
      <c r="P75" t="str">
        <f>IF(爱在35楼!C75&gt;0,"参加爱在卅五楼活动"&amp;爱在35楼!C75&amp;"学时；","")</f>
        <v/>
      </c>
      <c r="Q75" t="str">
        <f>IF(新年晚会!C75&gt;0,"参加新年晚会志愿活动"&amp;新年晚会!C75&amp;"学时；","")</f>
        <v/>
      </c>
      <c r="R75" t="str">
        <f>IF(健身房!C75&gt;0,"参加地下健身房志愿服务活动"&amp;健身房!C75&amp;"学时；","")</f>
        <v/>
      </c>
      <c r="S75" t="str">
        <f>IF(书房!C75&gt;0,"参加元培书房志愿服务活动"&amp;书房!C75&amp;"学时；","")</f>
        <v/>
      </c>
    </row>
    <row r="76" spans="1:19">
      <c r="A76" s="8" t="s">
        <v>85</v>
      </c>
      <c r="B76" s="8">
        <v>2300017732</v>
      </c>
      <c r="C76" t="str">
        <f t="shared" si="1"/>
        <v>参加新年晚会志愿活动3学时；</v>
      </c>
      <c r="D76" t="str">
        <f>IF(自行车!C76&gt;0,"参加元行力行自行车小分队"&amp;自行车!C76&amp;"学时；","")</f>
        <v/>
      </c>
      <c r="E76" t="str">
        <f>IF(未名湖!C76&gt;0,"参加元行力行未名湖志愿服务"&amp;未名湖!C76&amp;"学时；","")</f>
        <v/>
      </c>
      <c r="F76" t="str">
        <f>IF(大钊阅览室!C76&gt;0,"参加大钊阅览室志愿服务"&amp;大钊阅览室!C76&amp;"学时；","")</f>
        <v/>
      </c>
      <c r="G76" t="str">
        <f>IF(动物园!C76&gt;0,"参加北京动物园志愿服务"&amp;动物园!C76&amp;"学时；","")</f>
        <v/>
      </c>
      <c r="H76" t="str">
        <f>IF(传薪!C76&gt;0,"参加元行传薪系列志愿服务"&amp;传薪!C76&amp;"学时；","")</f>
        <v/>
      </c>
      <c r="I76" t="str">
        <f>IF(门厅!C76&gt;0,"参加35楼门厅管理志愿服务"&amp;门厅!C76&amp;"学时；","")</f>
        <v/>
      </c>
      <c r="J76" t="str">
        <f>IF(临川学校!C76&gt;0,"参加北京临川学校志愿服务"&amp;临川学校!C76&amp;"学时；","")</f>
        <v/>
      </c>
      <c r="K76" t="str">
        <f>IF(一二九!C76&gt;0,"参加一二九后勤组"&amp;一二九!C76&amp;"学时；","")</f>
        <v/>
      </c>
      <c r="L76" t="str">
        <f>IF(运动会!C76&gt;0,"参加运动会志愿服务"&amp;运动会!C76&amp;"学时；","")</f>
        <v/>
      </c>
      <c r="M76" t="str">
        <f>IF(咖啡厅!C76&gt;0,"参加元气咖啡厅志愿服务"&amp;咖啡厅!C76&amp;"学时；","")</f>
        <v/>
      </c>
      <c r="N76" t="str">
        <f>IF(书院课助教!C76&gt;0,"担任书院课助教"&amp;书院课助教!C76&amp;"学时；","")</f>
        <v/>
      </c>
      <c r="O76" t="str">
        <f>IF(党员先锋服务队!C76&gt;0,"参加党员先锋服务队"&amp;党员先锋服务队!C76&amp;"学时；","")</f>
        <v/>
      </c>
      <c r="P76" t="str">
        <f>IF(爱在35楼!C76&gt;0,"参加爱在卅五楼活动"&amp;爱在35楼!C76&amp;"学时；","")</f>
        <v/>
      </c>
      <c r="Q76" t="str">
        <f>IF(新年晚会!C76&gt;0,"参加新年晚会志愿活动"&amp;新年晚会!C76&amp;"学时；","")</f>
        <v>参加新年晚会志愿活动3学时；</v>
      </c>
      <c r="R76" t="str">
        <f>IF(健身房!C76&gt;0,"参加地下健身房志愿服务活动"&amp;健身房!C76&amp;"学时；","")</f>
        <v/>
      </c>
      <c r="S76" t="str">
        <f>IF(书房!C76&gt;0,"参加元培书房志愿服务活动"&amp;书房!C76&amp;"学时；","")</f>
        <v/>
      </c>
    </row>
    <row r="77" spans="1:19">
      <c r="A77" s="8" t="s">
        <v>86</v>
      </c>
      <c r="B77" s="8">
        <v>2300017725</v>
      </c>
      <c r="C77" t="str">
        <f t="shared" si="1"/>
        <v>参加元行力行自行车小分队2学时；参加元行力行未名湖志愿服务3学时；参加北京动物园志愿服务4学时；</v>
      </c>
      <c r="D77" t="str">
        <f>IF(自行车!C77&gt;0,"参加元行力行自行车小分队"&amp;自行车!C77&amp;"学时；","")</f>
        <v>参加元行力行自行车小分队2学时；</v>
      </c>
      <c r="E77" t="str">
        <f>IF(未名湖!C77&gt;0,"参加元行力行未名湖志愿服务"&amp;未名湖!C77&amp;"学时；","")</f>
        <v>参加元行力行未名湖志愿服务3学时；</v>
      </c>
      <c r="F77" t="str">
        <f>IF(大钊阅览室!C77&gt;0,"参加大钊阅览室志愿服务"&amp;大钊阅览室!C77&amp;"学时；","")</f>
        <v/>
      </c>
      <c r="G77" t="str">
        <f>IF(动物园!C77&gt;0,"参加北京动物园志愿服务"&amp;动物园!C77&amp;"学时；","")</f>
        <v>参加北京动物园志愿服务4学时；</v>
      </c>
      <c r="H77" t="str">
        <f>IF(传薪!C77&gt;0,"参加元行传薪系列志愿服务"&amp;传薪!C77&amp;"学时；","")</f>
        <v/>
      </c>
      <c r="I77" t="str">
        <f>IF(门厅!C77&gt;0,"参加35楼门厅管理志愿服务"&amp;门厅!C77&amp;"学时；","")</f>
        <v/>
      </c>
      <c r="J77" t="str">
        <f>IF(临川学校!C77&gt;0,"参加北京临川学校志愿服务"&amp;临川学校!C77&amp;"学时；","")</f>
        <v/>
      </c>
      <c r="K77" t="str">
        <f>IF(一二九!C77&gt;0,"参加一二九后勤组"&amp;一二九!C77&amp;"学时；","")</f>
        <v/>
      </c>
      <c r="L77" t="str">
        <f>IF(运动会!C77&gt;0,"参加运动会志愿服务"&amp;运动会!C77&amp;"学时；","")</f>
        <v/>
      </c>
      <c r="M77" t="str">
        <f>IF(咖啡厅!C77&gt;0,"参加元气咖啡厅志愿服务"&amp;咖啡厅!C77&amp;"学时；","")</f>
        <v/>
      </c>
      <c r="N77" t="str">
        <f>IF(书院课助教!C77&gt;0,"担任书院课助教"&amp;书院课助教!C77&amp;"学时；","")</f>
        <v/>
      </c>
      <c r="O77" t="str">
        <f>IF(党员先锋服务队!C77&gt;0,"参加党员先锋服务队"&amp;党员先锋服务队!C77&amp;"学时；","")</f>
        <v/>
      </c>
      <c r="P77" t="str">
        <f>IF(爱在35楼!C77&gt;0,"参加爱在卅五楼活动"&amp;爱在35楼!C77&amp;"学时；","")</f>
        <v/>
      </c>
      <c r="Q77" t="str">
        <f>IF(新年晚会!C77&gt;0,"参加新年晚会志愿活动"&amp;新年晚会!C77&amp;"学时；","")</f>
        <v/>
      </c>
      <c r="R77" t="str">
        <f>IF(健身房!C77&gt;0,"参加地下健身房志愿服务活动"&amp;健身房!C77&amp;"学时；","")</f>
        <v/>
      </c>
      <c r="S77" t="str">
        <f>IF(书房!C77&gt;0,"参加元培书房志愿服务活动"&amp;书房!C77&amp;"学时；","")</f>
        <v/>
      </c>
    </row>
    <row r="78" spans="1:19">
      <c r="A78" s="8" t="s">
        <v>87</v>
      </c>
      <c r="B78" s="8">
        <v>2300017746</v>
      </c>
      <c r="C78" t="str">
        <f t="shared" si="1"/>
        <v/>
      </c>
      <c r="D78" t="str">
        <f>IF(自行车!C78&gt;0,"参加元行力行自行车小分队"&amp;自行车!C78&amp;"学时；","")</f>
        <v/>
      </c>
      <c r="E78" t="str">
        <f>IF(未名湖!C78&gt;0,"参加元行力行未名湖志愿服务"&amp;未名湖!C78&amp;"学时；","")</f>
        <v/>
      </c>
      <c r="F78" t="str">
        <f>IF(大钊阅览室!C78&gt;0,"参加大钊阅览室志愿服务"&amp;大钊阅览室!C78&amp;"学时；","")</f>
        <v/>
      </c>
      <c r="G78" t="str">
        <f>IF(动物园!C78&gt;0,"参加北京动物园志愿服务"&amp;动物园!C78&amp;"学时；","")</f>
        <v/>
      </c>
      <c r="H78" t="str">
        <f>IF(传薪!C78&gt;0,"参加元行传薪系列志愿服务"&amp;传薪!C78&amp;"学时；","")</f>
        <v/>
      </c>
      <c r="I78" t="str">
        <f>IF(门厅!C78&gt;0,"参加35楼门厅管理志愿服务"&amp;门厅!C78&amp;"学时；","")</f>
        <v/>
      </c>
      <c r="J78" t="str">
        <f>IF(临川学校!C78&gt;0,"参加北京临川学校志愿服务"&amp;临川学校!C78&amp;"学时；","")</f>
        <v/>
      </c>
      <c r="K78" t="str">
        <f>IF(一二九!C78&gt;0,"参加一二九后勤组"&amp;一二九!C78&amp;"学时；","")</f>
        <v/>
      </c>
      <c r="L78" t="str">
        <f>IF(运动会!C78&gt;0,"参加运动会志愿服务"&amp;运动会!C78&amp;"学时；","")</f>
        <v/>
      </c>
      <c r="M78" t="str">
        <f>IF(咖啡厅!C78&gt;0,"参加元气咖啡厅志愿服务"&amp;咖啡厅!C78&amp;"学时；","")</f>
        <v/>
      </c>
      <c r="N78" t="str">
        <f>IF(书院课助教!C78&gt;0,"担任书院课助教"&amp;书院课助教!C78&amp;"学时；","")</f>
        <v/>
      </c>
      <c r="O78" t="str">
        <f>IF(党员先锋服务队!C78&gt;0,"参加党员先锋服务队"&amp;党员先锋服务队!C78&amp;"学时；","")</f>
        <v/>
      </c>
      <c r="P78" t="str">
        <f>IF(爱在35楼!C78&gt;0,"参加爱在卅五楼活动"&amp;爱在35楼!C78&amp;"学时；","")</f>
        <v/>
      </c>
      <c r="Q78" t="str">
        <f>IF(新年晚会!C78&gt;0,"参加新年晚会志愿活动"&amp;新年晚会!C78&amp;"学时；","")</f>
        <v/>
      </c>
      <c r="R78" t="str">
        <f>IF(健身房!C78&gt;0,"参加地下健身房志愿服务活动"&amp;健身房!C78&amp;"学时；","")</f>
        <v/>
      </c>
      <c r="S78" t="str">
        <f>IF(书房!C78&gt;0,"参加元培书房志愿服务活动"&amp;书房!C78&amp;"学时；","")</f>
        <v/>
      </c>
    </row>
    <row r="79" spans="1:19">
      <c r="A79" s="8" t="s">
        <v>88</v>
      </c>
      <c r="B79" s="8">
        <v>2300017840</v>
      </c>
      <c r="C79" t="str">
        <f t="shared" si="1"/>
        <v>参加元行力行自行车小分队1学时；参加35楼门厅管理志愿服务1学时；参加地下健身房志愿服务活动9学时；</v>
      </c>
      <c r="D79" t="str">
        <f>IF(自行车!C79&gt;0,"参加元行力行自行车小分队"&amp;自行车!C79&amp;"学时；","")</f>
        <v>参加元行力行自行车小分队1学时；</v>
      </c>
      <c r="E79" t="str">
        <f>IF(未名湖!C79&gt;0,"参加元行力行未名湖志愿服务"&amp;未名湖!C79&amp;"学时；","")</f>
        <v/>
      </c>
      <c r="F79" t="str">
        <f>IF(大钊阅览室!C79&gt;0,"参加大钊阅览室志愿服务"&amp;大钊阅览室!C79&amp;"学时；","")</f>
        <v/>
      </c>
      <c r="G79" t="str">
        <f>IF(动物园!C79&gt;0,"参加北京动物园志愿服务"&amp;动物园!C79&amp;"学时；","")</f>
        <v/>
      </c>
      <c r="H79" t="str">
        <f>IF(传薪!C79&gt;0,"参加元行传薪系列志愿服务"&amp;传薪!C79&amp;"学时；","")</f>
        <v/>
      </c>
      <c r="I79" t="str">
        <f>IF(门厅!C79&gt;0,"参加35楼门厅管理志愿服务"&amp;门厅!C79&amp;"学时；","")</f>
        <v>参加35楼门厅管理志愿服务1学时；</v>
      </c>
      <c r="J79" t="str">
        <f>IF(临川学校!C79&gt;0,"参加北京临川学校志愿服务"&amp;临川学校!C79&amp;"学时；","")</f>
        <v/>
      </c>
      <c r="K79" t="str">
        <f>IF(一二九!C79&gt;0,"参加一二九后勤组"&amp;一二九!C79&amp;"学时；","")</f>
        <v/>
      </c>
      <c r="L79" t="str">
        <f>IF(运动会!C79&gt;0,"参加运动会志愿服务"&amp;运动会!C79&amp;"学时；","")</f>
        <v/>
      </c>
      <c r="M79" t="str">
        <f>IF(咖啡厅!C79&gt;0,"参加元气咖啡厅志愿服务"&amp;咖啡厅!C79&amp;"学时；","")</f>
        <v/>
      </c>
      <c r="N79" t="str">
        <f>IF(书院课助教!C79&gt;0,"担任书院课助教"&amp;书院课助教!C79&amp;"学时；","")</f>
        <v/>
      </c>
      <c r="O79" t="str">
        <f>IF(党员先锋服务队!C79&gt;0,"参加党员先锋服务队"&amp;党员先锋服务队!C79&amp;"学时；","")</f>
        <v/>
      </c>
      <c r="P79" t="str">
        <f>IF(爱在35楼!C79&gt;0,"参加爱在卅五楼活动"&amp;爱在35楼!C79&amp;"学时；","")</f>
        <v/>
      </c>
      <c r="Q79" t="str">
        <f>IF(新年晚会!C79&gt;0,"参加新年晚会志愿活动"&amp;新年晚会!C79&amp;"学时；","")</f>
        <v/>
      </c>
      <c r="R79" t="str">
        <f>IF(健身房!C79&gt;0,"参加地下健身房志愿服务活动"&amp;健身房!C79&amp;"学时；","")</f>
        <v>参加地下健身房志愿服务活动9学时；</v>
      </c>
      <c r="S79" t="str">
        <f>IF(书房!C79&gt;0,"参加元培书房志愿服务活动"&amp;书房!C79&amp;"学时；","")</f>
        <v/>
      </c>
    </row>
    <row r="80" spans="1:19">
      <c r="A80" s="8" t="s">
        <v>89</v>
      </c>
      <c r="B80" s="8">
        <v>2300017426</v>
      </c>
      <c r="C80" t="str">
        <f t="shared" si="1"/>
        <v/>
      </c>
      <c r="D80" t="str">
        <f>IF(自行车!C80&gt;0,"参加元行力行自行车小分队"&amp;自行车!C80&amp;"学时；","")</f>
        <v/>
      </c>
      <c r="E80" t="str">
        <f>IF(未名湖!C80&gt;0,"参加元行力行未名湖志愿服务"&amp;未名湖!C80&amp;"学时；","")</f>
        <v/>
      </c>
      <c r="F80" t="str">
        <f>IF(大钊阅览室!C80&gt;0,"参加大钊阅览室志愿服务"&amp;大钊阅览室!C80&amp;"学时；","")</f>
        <v/>
      </c>
      <c r="G80" t="str">
        <f>IF(动物园!C80&gt;0,"参加北京动物园志愿服务"&amp;动物园!C80&amp;"学时；","")</f>
        <v/>
      </c>
      <c r="H80" t="str">
        <f>IF(传薪!C80&gt;0,"参加元行传薪系列志愿服务"&amp;传薪!C80&amp;"学时；","")</f>
        <v/>
      </c>
      <c r="I80" t="str">
        <f>IF(门厅!C80&gt;0,"参加35楼门厅管理志愿服务"&amp;门厅!C80&amp;"学时；","")</f>
        <v/>
      </c>
      <c r="J80" t="str">
        <f>IF(临川学校!C80&gt;0,"参加北京临川学校志愿服务"&amp;临川学校!C80&amp;"学时；","")</f>
        <v/>
      </c>
      <c r="K80" t="str">
        <f>IF(一二九!C80&gt;0,"参加一二九后勤组"&amp;一二九!C80&amp;"学时；","")</f>
        <v/>
      </c>
      <c r="L80" t="str">
        <f>IF(运动会!C80&gt;0,"参加运动会志愿服务"&amp;运动会!C80&amp;"学时；","")</f>
        <v/>
      </c>
      <c r="M80" t="str">
        <f>IF(咖啡厅!C80&gt;0,"参加元气咖啡厅志愿服务"&amp;咖啡厅!C80&amp;"学时；","")</f>
        <v/>
      </c>
      <c r="N80" t="str">
        <f>IF(书院课助教!C80&gt;0,"担任书院课助教"&amp;书院课助教!C80&amp;"学时；","")</f>
        <v/>
      </c>
      <c r="O80" t="str">
        <f>IF(党员先锋服务队!C80&gt;0,"参加党员先锋服务队"&amp;党员先锋服务队!C80&amp;"学时；","")</f>
        <v/>
      </c>
      <c r="P80" t="str">
        <f>IF(爱在35楼!C80&gt;0,"参加爱在卅五楼活动"&amp;爱在35楼!C80&amp;"学时；","")</f>
        <v/>
      </c>
      <c r="Q80" t="str">
        <f>IF(新年晚会!C80&gt;0,"参加新年晚会志愿活动"&amp;新年晚会!C80&amp;"学时；","")</f>
        <v/>
      </c>
      <c r="R80" t="str">
        <f>IF(健身房!C80&gt;0,"参加地下健身房志愿服务活动"&amp;健身房!C80&amp;"学时；","")</f>
        <v/>
      </c>
      <c r="S80" t="str">
        <f>IF(书房!C80&gt;0,"参加元培书房志愿服务活动"&amp;书房!C80&amp;"学时；","")</f>
        <v/>
      </c>
    </row>
    <row r="81" spans="1:19">
      <c r="A81" s="8" t="s">
        <v>90</v>
      </c>
      <c r="B81" s="8">
        <v>2300017445</v>
      </c>
      <c r="C81" t="str">
        <f t="shared" si="1"/>
        <v>参加北京动物园志愿服务4学时；参加元行传薪系列志愿服务3.5学时；参加党员先锋服务队3.5学时；</v>
      </c>
      <c r="D81" t="str">
        <f>IF(自行车!C81&gt;0,"参加元行力行自行车小分队"&amp;自行车!C81&amp;"学时；","")</f>
        <v/>
      </c>
      <c r="E81" t="str">
        <f>IF(未名湖!C81&gt;0,"参加元行力行未名湖志愿服务"&amp;未名湖!C81&amp;"学时；","")</f>
        <v/>
      </c>
      <c r="F81" t="str">
        <f>IF(大钊阅览室!C81&gt;0,"参加大钊阅览室志愿服务"&amp;大钊阅览室!C81&amp;"学时；","")</f>
        <v/>
      </c>
      <c r="G81" t="str">
        <f>IF(动物园!C81&gt;0,"参加北京动物园志愿服务"&amp;动物园!C81&amp;"学时；","")</f>
        <v>参加北京动物园志愿服务4学时；</v>
      </c>
      <c r="H81" t="str">
        <f>IF(传薪!C81&gt;0,"参加元行传薪系列志愿服务"&amp;传薪!C81&amp;"学时；","")</f>
        <v>参加元行传薪系列志愿服务3.5学时；</v>
      </c>
      <c r="I81" t="str">
        <f>IF(门厅!C81&gt;0,"参加35楼门厅管理志愿服务"&amp;门厅!C81&amp;"学时；","")</f>
        <v/>
      </c>
      <c r="J81" t="str">
        <f>IF(临川学校!C81&gt;0,"参加北京临川学校志愿服务"&amp;临川学校!C81&amp;"学时；","")</f>
        <v/>
      </c>
      <c r="K81" t="str">
        <f>IF(一二九!C81&gt;0,"参加一二九后勤组"&amp;一二九!C81&amp;"学时；","")</f>
        <v/>
      </c>
      <c r="L81" t="str">
        <f>IF(运动会!C81&gt;0,"参加运动会志愿服务"&amp;运动会!C81&amp;"学时；","")</f>
        <v/>
      </c>
      <c r="M81" t="str">
        <f>IF(咖啡厅!C81&gt;0,"参加元气咖啡厅志愿服务"&amp;咖啡厅!C81&amp;"学时；","")</f>
        <v/>
      </c>
      <c r="N81" t="str">
        <f>IF(书院课助教!C81&gt;0,"担任书院课助教"&amp;书院课助教!C81&amp;"学时；","")</f>
        <v/>
      </c>
      <c r="O81" t="str">
        <f>IF(党员先锋服务队!C81&gt;0,"参加党员先锋服务队"&amp;党员先锋服务队!C81&amp;"学时；","")</f>
        <v>参加党员先锋服务队3.5学时；</v>
      </c>
      <c r="P81" t="str">
        <f>IF(爱在35楼!C81&gt;0,"参加爱在卅五楼活动"&amp;爱在35楼!C81&amp;"学时；","")</f>
        <v/>
      </c>
      <c r="Q81" t="str">
        <f>IF(新年晚会!C81&gt;0,"参加新年晚会志愿活动"&amp;新年晚会!C81&amp;"学时；","")</f>
        <v/>
      </c>
      <c r="R81" t="str">
        <f>IF(健身房!C81&gt;0,"参加地下健身房志愿服务活动"&amp;健身房!C81&amp;"学时；","")</f>
        <v/>
      </c>
      <c r="S81" t="str">
        <f>IF(书房!C81&gt;0,"参加元培书房志愿服务活动"&amp;书房!C81&amp;"学时；","")</f>
        <v/>
      </c>
    </row>
    <row r="82" spans="1:19">
      <c r="A82" s="8" t="s">
        <v>91</v>
      </c>
      <c r="B82" s="8">
        <v>2300017422</v>
      </c>
      <c r="C82" t="str">
        <f t="shared" si="1"/>
        <v>参加元行传薪系列志愿服务3.5学时；参加北京临川学校志愿服务5学时；</v>
      </c>
      <c r="D82" t="str">
        <f>IF(自行车!C82&gt;0,"参加元行力行自行车小分队"&amp;自行车!C82&amp;"学时；","")</f>
        <v/>
      </c>
      <c r="E82" t="str">
        <f>IF(未名湖!C82&gt;0,"参加元行力行未名湖志愿服务"&amp;未名湖!C82&amp;"学时；","")</f>
        <v/>
      </c>
      <c r="F82" t="str">
        <f>IF(大钊阅览室!C82&gt;0,"参加大钊阅览室志愿服务"&amp;大钊阅览室!C82&amp;"学时；","")</f>
        <v/>
      </c>
      <c r="G82" t="str">
        <f>IF(动物园!C82&gt;0,"参加北京动物园志愿服务"&amp;动物园!C82&amp;"学时；","")</f>
        <v/>
      </c>
      <c r="H82" t="str">
        <f>IF(传薪!C82&gt;0,"参加元行传薪系列志愿服务"&amp;传薪!C82&amp;"学时；","")</f>
        <v>参加元行传薪系列志愿服务3.5学时；</v>
      </c>
      <c r="I82" t="str">
        <f>IF(门厅!C82&gt;0,"参加35楼门厅管理志愿服务"&amp;门厅!C82&amp;"学时；","")</f>
        <v/>
      </c>
      <c r="J82" t="str">
        <f>IF(临川学校!C82&gt;0,"参加北京临川学校志愿服务"&amp;临川学校!C82&amp;"学时；","")</f>
        <v>参加北京临川学校志愿服务5学时；</v>
      </c>
      <c r="K82" t="str">
        <f>IF(一二九!C82&gt;0,"参加一二九后勤组"&amp;一二九!C82&amp;"学时；","")</f>
        <v/>
      </c>
      <c r="L82" t="str">
        <f>IF(运动会!C82&gt;0,"参加运动会志愿服务"&amp;运动会!C82&amp;"学时；","")</f>
        <v/>
      </c>
      <c r="M82" t="str">
        <f>IF(咖啡厅!C82&gt;0,"参加元气咖啡厅志愿服务"&amp;咖啡厅!C82&amp;"学时；","")</f>
        <v/>
      </c>
      <c r="N82" t="str">
        <f>IF(书院课助教!C82&gt;0,"担任书院课助教"&amp;书院课助教!C82&amp;"学时；","")</f>
        <v/>
      </c>
      <c r="O82" t="str">
        <f>IF(党员先锋服务队!C82&gt;0,"参加党员先锋服务队"&amp;党员先锋服务队!C82&amp;"学时；","")</f>
        <v/>
      </c>
      <c r="P82" t="str">
        <f>IF(爱在35楼!C82&gt;0,"参加爱在卅五楼活动"&amp;爱在35楼!C82&amp;"学时；","")</f>
        <v/>
      </c>
      <c r="Q82" t="str">
        <f>IF(新年晚会!C82&gt;0,"参加新年晚会志愿活动"&amp;新年晚会!C82&amp;"学时；","")</f>
        <v/>
      </c>
      <c r="R82" t="str">
        <f>IF(健身房!C82&gt;0,"参加地下健身房志愿服务活动"&amp;健身房!C82&amp;"学时；","")</f>
        <v/>
      </c>
      <c r="S82" t="str">
        <f>IF(书房!C82&gt;0,"参加元培书房志愿服务活动"&amp;书房!C82&amp;"学时；","")</f>
        <v/>
      </c>
    </row>
    <row r="83" spans="1:19">
      <c r="A83" s="8" t="s">
        <v>92</v>
      </c>
      <c r="B83" s="8">
        <v>2300017761</v>
      </c>
      <c r="C83" t="str">
        <f t="shared" si="1"/>
        <v/>
      </c>
      <c r="D83" t="str">
        <f>IF(自行车!C83&gt;0,"参加元行力行自行车小分队"&amp;自行车!C83&amp;"学时；","")</f>
        <v/>
      </c>
      <c r="E83" t="str">
        <f>IF(未名湖!C83&gt;0,"参加元行力行未名湖志愿服务"&amp;未名湖!C83&amp;"学时；","")</f>
        <v/>
      </c>
      <c r="F83" t="str">
        <f>IF(大钊阅览室!C83&gt;0,"参加大钊阅览室志愿服务"&amp;大钊阅览室!C83&amp;"学时；","")</f>
        <v/>
      </c>
      <c r="G83" t="str">
        <f>IF(动物园!C83&gt;0,"参加北京动物园志愿服务"&amp;动物园!C83&amp;"学时；","")</f>
        <v/>
      </c>
      <c r="H83" t="str">
        <f>IF(传薪!C83&gt;0,"参加元行传薪系列志愿服务"&amp;传薪!C83&amp;"学时；","")</f>
        <v/>
      </c>
      <c r="I83" t="str">
        <f>IF(门厅!C83&gt;0,"参加35楼门厅管理志愿服务"&amp;门厅!C83&amp;"学时；","")</f>
        <v/>
      </c>
      <c r="J83" t="str">
        <f>IF(临川学校!C83&gt;0,"参加北京临川学校志愿服务"&amp;临川学校!C83&amp;"学时；","")</f>
        <v/>
      </c>
      <c r="K83" t="str">
        <f>IF(一二九!C83&gt;0,"参加一二九后勤组"&amp;一二九!C83&amp;"学时；","")</f>
        <v/>
      </c>
      <c r="L83" t="str">
        <f>IF(运动会!C83&gt;0,"参加运动会志愿服务"&amp;运动会!C83&amp;"学时；","")</f>
        <v/>
      </c>
      <c r="M83" t="str">
        <f>IF(咖啡厅!C83&gt;0,"参加元气咖啡厅志愿服务"&amp;咖啡厅!C83&amp;"学时；","")</f>
        <v/>
      </c>
      <c r="N83" t="str">
        <f>IF(书院课助教!C83&gt;0,"担任书院课助教"&amp;书院课助教!C83&amp;"学时；","")</f>
        <v/>
      </c>
      <c r="O83" t="str">
        <f>IF(党员先锋服务队!C83&gt;0,"参加党员先锋服务队"&amp;党员先锋服务队!C83&amp;"学时；","")</f>
        <v/>
      </c>
      <c r="P83" t="str">
        <f>IF(爱在35楼!C83&gt;0,"参加爱在卅五楼活动"&amp;爱在35楼!C83&amp;"学时；","")</f>
        <v/>
      </c>
      <c r="Q83" t="str">
        <f>IF(新年晚会!C83&gt;0,"参加新年晚会志愿活动"&amp;新年晚会!C83&amp;"学时；","")</f>
        <v/>
      </c>
      <c r="R83" t="str">
        <f>IF(健身房!C83&gt;0,"参加地下健身房志愿服务活动"&amp;健身房!C83&amp;"学时；","")</f>
        <v/>
      </c>
      <c r="S83" t="str">
        <f>IF(书房!C83&gt;0,"参加元培书房志愿服务活动"&amp;书房!C83&amp;"学时；","")</f>
        <v/>
      </c>
    </row>
    <row r="84" spans="1:19">
      <c r="A84" s="8" t="s">
        <v>93</v>
      </c>
      <c r="B84" s="8">
        <v>2300017429</v>
      </c>
      <c r="C84" t="str">
        <f t="shared" si="1"/>
        <v>参加元行力行未名湖志愿服务4.5学时；参加大钊阅览室志愿服务2学时；参加元行传薪系列志愿服务3.5学时；</v>
      </c>
      <c r="D84" t="str">
        <f>IF(自行车!C84&gt;0,"参加元行力行自行车小分队"&amp;自行车!C84&amp;"学时；","")</f>
        <v/>
      </c>
      <c r="E84" t="str">
        <f>IF(未名湖!C84&gt;0,"参加元行力行未名湖志愿服务"&amp;未名湖!C84&amp;"学时；","")</f>
        <v>参加元行力行未名湖志愿服务4.5学时；</v>
      </c>
      <c r="F84" t="str">
        <f>IF(大钊阅览室!C84&gt;0,"参加大钊阅览室志愿服务"&amp;大钊阅览室!C84&amp;"学时；","")</f>
        <v>参加大钊阅览室志愿服务2学时；</v>
      </c>
      <c r="G84" t="str">
        <f>IF(动物园!C84&gt;0,"参加北京动物园志愿服务"&amp;动物园!C84&amp;"学时；","")</f>
        <v/>
      </c>
      <c r="H84" t="str">
        <f>IF(传薪!C84&gt;0,"参加元行传薪系列志愿服务"&amp;传薪!C84&amp;"学时；","")</f>
        <v>参加元行传薪系列志愿服务3.5学时；</v>
      </c>
      <c r="I84" t="str">
        <f>IF(门厅!C84&gt;0,"参加35楼门厅管理志愿服务"&amp;门厅!C84&amp;"学时；","")</f>
        <v/>
      </c>
      <c r="J84" t="str">
        <f>IF(临川学校!C84&gt;0,"参加北京临川学校志愿服务"&amp;临川学校!C84&amp;"学时；","")</f>
        <v/>
      </c>
      <c r="K84" t="str">
        <f>IF(一二九!C84&gt;0,"参加一二九后勤组"&amp;一二九!C84&amp;"学时；","")</f>
        <v/>
      </c>
      <c r="L84" t="str">
        <f>IF(运动会!C84&gt;0,"参加运动会志愿服务"&amp;运动会!C84&amp;"学时；","")</f>
        <v/>
      </c>
      <c r="M84" t="str">
        <f>IF(咖啡厅!C84&gt;0,"参加元气咖啡厅志愿服务"&amp;咖啡厅!C84&amp;"学时；","")</f>
        <v/>
      </c>
      <c r="N84" t="str">
        <f>IF(书院课助教!C84&gt;0,"担任书院课助教"&amp;书院课助教!C84&amp;"学时；","")</f>
        <v/>
      </c>
      <c r="O84" t="str">
        <f>IF(党员先锋服务队!C84&gt;0,"参加党员先锋服务队"&amp;党员先锋服务队!C84&amp;"学时；","")</f>
        <v/>
      </c>
      <c r="P84" t="str">
        <f>IF(爱在35楼!C84&gt;0,"参加爱在卅五楼活动"&amp;爱在35楼!C84&amp;"学时；","")</f>
        <v/>
      </c>
      <c r="Q84" t="str">
        <f>IF(新年晚会!C84&gt;0,"参加新年晚会志愿活动"&amp;新年晚会!C84&amp;"学时；","")</f>
        <v/>
      </c>
      <c r="R84" t="str">
        <f>IF(健身房!C84&gt;0,"参加地下健身房志愿服务活动"&amp;健身房!C84&amp;"学时；","")</f>
        <v/>
      </c>
      <c r="S84" t="str">
        <f>IF(书房!C84&gt;0,"参加元培书房志愿服务活动"&amp;书房!C84&amp;"学时；","")</f>
        <v/>
      </c>
    </row>
    <row r="85" spans="1:19">
      <c r="A85" s="8" t="s">
        <v>94</v>
      </c>
      <c r="B85" s="8">
        <v>2300067720</v>
      </c>
      <c r="C85" t="str">
        <f t="shared" si="1"/>
        <v>参加元行力行自行车小分队0.5学时；参加运动会志愿服务2学时；参加地下健身房志愿服务活动4学时；</v>
      </c>
      <c r="D85" t="str">
        <f>IF(自行车!C85&gt;0,"参加元行力行自行车小分队"&amp;自行车!C85&amp;"学时；","")</f>
        <v>参加元行力行自行车小分队0.5学时；</v>
      </c>
      <c r="E85" t="str">
        <f>IF(未名湖!C85&gt;0,"参加元行力行未名湖志愿服务"&amp;未名湖!C85&amp;"学时；","")</f>
        <v/>
      </c>
      <c r="F85" t="str">
        <f>IF(大钊阅览室!C85&gt;0,"参加大钊阅览室志愿服务"&amp;大钊阅览室!C85&amp;"学时；","")</f>
        <v/>
      </c>
      <c r="G85" t="str">
        <f>IF(动物园!C85&gt;0,"参加北京动物园志愿服务"&amp;动物园!C85&amp;"学时；","")</f>
        <v/>
      </c>
      <c r="H85" t="str">
        <f>IF(传薪!C85&gt;0,"参加元行传薪系列志愿服务"&amp;传薪!C85&amp;"学时；","")</f>
        <v/>
      </c>
      <c r="I85" t="str">
        <f>IF(门厅!C85&gt;0,"参加35楼门厅管理志愿服务"&amp;门厅!C85&amp;"学时；","")</f>
        <v/>
      </c>
      <c r="J85" t="str">
        <f>IF(临川学校!C85&gt;0,"参加北京临川学校志愿服务"&amp;临川学校!C85&amp;"学时；","")</f>
        <v/>
      </c>
      <c r="K85" t="str">
        <f>IF(一二九!C85&gt;0,"参加一二九后勤组"&amp;一二九!C85&amp;"学时；","")</f>
        <v/>
      </c>
      <c r="L85" t="str">
        <f>IF(运动会!C85&gt;0,"参加运动会志愿服务"&amp;运动会!C85&amp;"学时；","")</f>
        <v>参加运动会志愿服务2学时；</v>
      </c>
      <c r="M85" t="str">
        <f>IF(咖啡厅!C85&gt;0,"参加元气咖啡厅志愿服务"&amp;咖啡厅!C85&amp;"学时；","")</f>
        <v/>
      </c>
      <c r="N85" t="str">
        <f>IF(书院课助教!C85&gt;0,"担任书院课助教"&amp;书院课助教!C85&amp;"学时；","")</f>
        <v/>
      </c>
      <c r="O85" t="str">
        <f>IF(党员先锋服务队!C85&gt;0,"参加党员先锋服务队"&amp;党员先锋服务队!C85&amp;"学时；","")</f>
        <v/>
      </c>
      <c r="P85" t="str">
        <f>IF(爱在35楼!C85&gt;0,"参加爱在卅五楼活动"&amp;爱在35楼!C85&amp;"学时；","")</f>
        <v/>
      </c>
      <c r="Q85" t="str">
        <f>IF(新年晚会!C85&gt;0,"参加新年晚会志愿活动"&amp;新年晚会!C85&amp;"学时；","")</f>
        <v/>
      </c>
      <c r="R85" t="str">
        <f>IF(健身房!C85&gt;0,"参加地下健身房志愿服务活动"&amp;健身房!C85&amp;"学时；","")</f>
        <v>参加地下健身房志愿服务活动4学时；</v>
      </c>
      <c r="S85" t="str">
        <f>IF(书房!C85&gt;0,"参加元培书房志愿服务活动"&amp;书房!C85&amp;"学时；","")</f>
        <v/>
      </c>
    </row>
    <row r="86" spans="1:19">
      <c r="A86" s="8" t="s">
        <v>95</v>
      </c>
      <c r="B86" s="8">
        <v>2300067710</v>
      </c>
      <c r="C86" t="str">
        <f t="shared" si="1"/>
        <v/>
      </c>
      <c r="D86" t="str">
        <f>IF(自行车!C86&gt;0,"参加元行力行自行车小分队"&amp;自行车!C86&amp;"学时；","")</f>
        <v/>
      </c>
      <c r="E86" t="str">
        <f>IF(未名湖!C86&gt;0,"参加元行力行未名湖志愿服务"&amp;未名湖!C86&amp;"学时；","")</f>
        <v/>
      </c>
      <c r="F86" t="str">
        <f>IF(大钊阅览室!C86&gt;0,"参加大钊阅览室志愿服务"&amp;大钊阅览室!C86&amp;"学时；","")</f>
        <v/>
      </c>
      <c r="G86" t="str">
        <f>IF(动物园!C86&gt;0,"参加北京动物园志愿服务"&amp;动物园!C86&amp;"学时；","")</f>
        <v/>
      </c>
      <c r="H86" t="str">
        <f>IF(传薪!C86&gt;0,"参加元行传薪系列志愿服务"&amp;传薪!C86&amp;"学时；","")</f>
        <v/>
      </c>
      <c r="I86" t="str">
        <f>IF(门厅!C86&gt;0,"参加35楼门厅管理志愿服务"&amp;门厅!C86&amp;"学时；","")</f>
        <v/>
      </c>
      <c r="J86" t="str">
        <f>IF(临川学校!C86&gt;0,"参加北京临川学校志愿服务"&amp;临川学校!C86&amp;"学时；","")</f>
        <v/>
      </c>
      <c r="K86" t="str">
        <f>IF(一二九!C86&gt;0,"参加一二九后勤组"&amp;一二九!C86&amp;"学时；","")</f>
        <v/>
      </c>
      <c r="L86" t="str">
        <f>IF(运动会!C86&gt;0,"参加运动会志愿服务"&amp;运动会!C86&amp;"学时；","")</f>
        <v/>
      </c>
      <c r="M86" t="str">
        <f>IF(咖啡厅!C86&gt;0,"参加元气咖啡厅志愿服务"&amp;咖啡厅!C86&amp;"学时；","")</f>
        <v/>
      </c>
      <c r="N86" t="str">
        <f>IF(书院课助教!C86&gt;0,"担任书院课助教"&amp;书院课助教!C86&amp;"学时；","")</f>
        <v/>
      </c>
      <c r="O86" t="str">
        <f>IF(党员先锋服务队!C86&gt;0,"参加党员先锋服务队"&amp;党员先锋服务队!C86&amp;"学时；","")</f>
        <v/>
      </c>
      <c r="P86" t="str">
        <f>IF(爱在35楼!C86&gt;0,"参加爱在卅五楼活动"&amp;爱在35楼!C86&amp;"学时；","")</f>
        <v/>
      </c>
      <c r="Q86" t="str">
        <f>IF(新年晚会!C86&gt;0,"参加新年晚会志愿活动"&amp;新年晚会!C86&amp;"学时；","")</f>
        <v/>
      </c>
      <c r="R86" t="str">
        <f>IF(健身房!C86&gt;0,"参加地下健身房志愿服务活动"&amp;健身房!C86&amp;"学时；","")</f>
        <v/>
      </c>
      <c r="S86" t="str">
        <f>IF(书房!C86&gt;0,"参加元培书房志愿服务活动"&amp;书房!C86&amp;"学时；","")</f>
        <v/>
      </c>
    </row>
    <row r="87" spans="1:19">
      <c r="A87" s="8" t="s">
        <v>96</v>
      </c>
      <c r="B87" s="8">
        <v>2300017764</v>
      </c>
      <c r="C87" t="str">
        <f t="shared" si="1"/>
        <v/>
      </c>
      <c r="D87" t="str">
        <f>IF(自行车!C87&gt;0,"参加元行力行自行车小分队"&amp;自行车!C87&amp;"学时；","")</f>
        <v/>
      </c>
      <c r="E87" t="str">
        <f>IF(未名湖!C87&gt;0,"参加元行力行未名湖志愿服务"&amp;未名湖!C87&amp;"学时；","")</f>
        <v/>
      </c>
      <c r="F87" t="str">
        <f>IF(大钊阅览室!C87&gt;0,"参加大钊阅览室志愿服务"&amp;大钊阅览室!C87&amp;"学时；","")</f>
        <v/>
      </c>
      <c r="G87" t="str">
        <f>IF(动物园!C87&gt;0,"参加北京动物园志愿服务"&amp;动物园!C87&amp;"学时；","")</f>
        <v/>
      </c>
      <c r="H87" t="str">
        <f>IF(传薪!C87&gt;0,"参加元行传薪系列志愿服务"&amp;传薪!C87&amp;"学时；","")</f>
        <v/>
      </c>
      <c r="I87" t="str">
        <f>IF(门厅!C87&gt;0,"参加35楼门厅管理志愿服务"&amp;门厅!C87&amp;"学时；","")</f>
        <v/>
      </c>
      <c r="J87" t="str">
        <f>IF(临川学校!C87&gt;0,"参加北京临川学校志愿服务"&amp;临川学校!C87&amp;"学时；","")</f>
        <v/>
      </c>
      <c r="K87" t="str">
        <f>IF(一二九!C87&gt;0,"参加一二九后勤组"&amp;一二九!C87&amp;"学时；","")</f>
        <v/>
      </c>
      <c r="L87" t="str">
        <f>IF(运动会!C87&gt;0,"参加运动会志愿服务"&amp;运动会!C87&amp;"学时；","")</f>
        <v/>
      </c>
      <c r="M87" t="str">
        <f>IF(咖啡厅!C87&gt;0,"参加元气咖啡厅志愿服务"&amp;咖啡厅!C87&amp;"学时；","")</f>
        <v/>
      </c>
      <c r="N87" t="str">
        <f>IF(书院课助教!C87&gt;0,"担任书院课助教"&amp;书院课助教!C87&amp;"学时；","")</f>
        <v/>
      </c>
      <c r="O87" t="str">
        <f>IF(党员先锋服务队!C87&gt;0,"参加党员先锋服务队"&amp;党员先锋服务队!C87&amp;"学时；","")</f>
        <v/>
      </c>
      <c r="P87" t="str">
        <f>IF(爱在35楼!C87&gt;0,"参加爱在卅五楼活动"&amp;爱在35楼!C87&amp;"学时；","")</f>
        <v/>
      </c>
      <c r="Q87" t="str">
        <f>IF(新年晚会!C87&gt;0,"参加新年晚会志愿活动"&amp;新年晚会!C87&amp;"学时；","")</f>
        <v/>
      </c>
      <c r="R87" t="str">
        <f>IF(健身房!C87&gt;0,"参加地下健身房志愿服务活动"&amp;健身房!C87&amp;"学时；","")</f>
        <v/>
      </c>
      <c r="S87" t="str">
        <f>IF(书房!C87&gt;0,"参加元培书房志愿服务活动"&amp;书房!C87&amp;"学时；","")</f>
        <v/>
      </c>
    </row>
    <row r="88" spans="1:19">
      <c r="A88" s="8" t="s">
        <v>97</v>
      </c>
      <c r="B88" s="8">
        <v>2300067707</v>
      </c>
      <c r="C88" t="str">
        <f t="shared" si="1"/>
        <v/>
      </c>
      <c r="D88" t="str">
        <f>IF(自行车!C88&gt;0,"参加元行力行自行车小分队"&amp;自行车!C88&amp;"学时；","")</f>
        <v/>
      </c>
      <c r="E88" t="str">
        <f>IF(未名湖!C88&gt;0,"参加元行力行未名湖志愿服务"&amp;未名湖!C88&amp;"学时；","")</f>
        <v/>
      </c>
      <c r="F88" t="str">
        <f>IF(大钊阅览室!C88&gt;0,"参加大钊阅览室志愿服务"&amp;大钊阅览室!C88&amp;"学时；","")</f>
        <v/>
      </c>
      <c r="G88" t="str">
        <f>IF(动物园!C88&gt;0,"参加北京动物园志愿服务"&amp;动物园!C88&amp;"学时；","")</f>
        <v/>
      </c>
      <c r="H88" t="str">
        <f>IF(传薪!C88&gt;0,"参加元行传薪系列志愿服务"&amp;传薪!C88&amp;"学时；","")</f>
        <v/>
      </c>
      <c r="I88" t="str">
        <f>IF(门厅!C88&gt;0,"参加35楼门厅管理志愿服务"&amp;门厅!C88&amp;"学时；","")</f>
        <v/>
      </c>
      <c r="J88" t="str">
        <f>IF(临川学校!C88&gt;0,"参加北京临川学校志愿服务"&amp;临川学校!C88&amp;"学时；","")</f>
        <v/>
      </c>
      <c r="K88" t="str">
        <f>IF(一二九!C88&gt;0,"参加一二九后勤组"&amp;一二九!C88&amp;"学时；","")</f>
        <v/>
      </c>
      <c r="L88" t="str">
        <f>IF(运动会!C88&gt;0,"参加运动会志愿服务"&amp;运动会!C88&amp;"学时；","")</f>
        <v/>
      </c>
      <c r="M88" t="str">
        <f>IF(咖啡厅!C88&gt;0,"参加元气咖啡厅志愿服务"&amp;咖啡厅!C88&amp;"学时；","")</f>
        <v/>
      </c>
      <c r="N88" t="str">
        <f>IF(书院课助教!C88&gt;0,"担任书院课助教"&amp;书院课助教!C88&amp;"学时；","")</f>
        <v/>
      </c>
      <c r="O88" t="str">
        <f>IF(党员先锋服务队!C88&gt;0,"参加党员先锋服务队"&amp;党员先锋服务队!C88&amp;"学时；","")</f>
        <v/>
      </c>
      <c r="P88" t="str">
        <f>IF(爱在35楼!C88&gt;0,"参加爱在卅五楼活动"&amp;爱在35楼!C88&amp;"学时；","")</f>
        <v/>
      </c>
      <c r="Q88" t="str">
        <f>IF(新年晚会!C88&gt;0,"参加新年晚会志愿活动"&amp;新年晚会!C88&amp;"学时；","")</f>
        <v/>
      </c>
      <c r="R88" t="str">
        <f>IF(健身房!C88&gt;0,"参加地下健身房志愿服务活动"&amp;健身房!C88&amp;"学时；","")</f>
        <v/>
      </c>
      <c r="S88" t="str">
        <f>IF(书房!C88&gt;0,"参加元培书房志愿服务活动"&amp;书房!C88&amp;"学时；","")</f>
        <v/>
      </c>
    </row>
    <row r="89" spans="1:19">
      <c r="A89" s="8" t="s">
        <v>98</v>
      </c>
      <c r="B89" s="8">
        <v>2300017786</v>
      </c>
      <c r="C89" t="str">
        <f t="shared" si="1"/>
        <v/>
      </c>
      <c r="D89" t="str">
        <f>IF(自行车!C89&gt;0,"参加元行力行自行车小分队"&amp;自行车!C89&amp;"学时；","")</f>
        <v/>
      </c>
      <c r="E89" t="str">
        <f>IF(未名湖!C89&gt;0,"参加元行力行未名湖志愿服务"&amp;未名湖!C89&amp;"学时；","")</f>
        <v/>
      </c>
      <c r="F89" t="str">
        <f>IF(大钊阅览室!C89&gt;0,"参加大钊阅览室志愿服务"&amp;大钊阅览室!C89&amp;"学时；","")</f>
        <v/>
      </c>
      <c r="G89" t="str">
        <f>IF(动物园!C89&gt;0,"参加北京动物园志愿服务"&amp;动物园!C89&amp;"学时；","")</f>
        <v/>
      </c>
      <c r="H89" t="str">
        <f>IF(传薪!C89&gt;0,"参加元行传薪系列志愿服务"&amp;传薪!C89&amp;"学时；","")</f>
        <v/>
      </c>
      <c r="I89" t="str">
        <f>IF(门厅!C89&gt;0,"参加35楼门厅管理志愿服务"&amp;门厅!C89&amp;"学时；","")</f>
        <v/>
      </c>
      <c r="J89" t="str">
        <f>IF(临川学校!C89&gt;0,"参加北京临川学校志愿服务"&amp;临川学校!C89&amp;"学时；","")</f>
        <v/>
      </c>
      <c r="K89" t="str">
        <f>IF(一二九!C89&gt;0,"参加一二九后勤组"&amp;一二九!C89&amp;"学时；","")</f>
        <v/>
      </c>
      <c r="L89" t="str">
        <f>IF(运动会!C89&gt;0,"参加运动会志愿服务"&amp;运动会!C89&amp;"学时；","")</f>
        <v/>
      </c>
      <c r="M89" t="str">
        <f>IF(咖啡厅!C89&gt;0,"参加元气咖啡厅志愿服务"&amp;咖啡厅!C89&amp;"学时；","")</f>
        <v/>
      </c>
      <c r="N89" t="str">
        <f>IF(书院课助教!C89&gt;0,"担任书院课助教"&amp;书院课助教!C89&amp;"学时；","")</f>
        <v/>
      </c>
      <c r="O89" t="str">
        <f>IF(党员先锋服务队!C89&gt;0,"参加党员先锋服务队"&amp;党员先锋服务队!C89&amp;"学时；","")</f>
        <v/>
      </c>
      <c r="P89" t="str">
        <f>IF(爱在35楼!C89&gt;0,"参加爱在卅五楼活动"&amp;爱在35楼!C89&amp;"学时；","")</f>
        <v/>
      </c>
      <c r="Q89" t="str">
        <f>IF(新年晚会!C89&gt;0,"参加新年晚会志愿活动"&amp;新年晚会!C89&amp;"学时；","")</f>
        <v/>
      </c>
      <c r="R89" t="str">
        <f>IF(健身房!C89&gt;0,"参加地下健身房志愿服务活动"&amp;健身房!C89&amp;"学时；","")</f>
        <v/>
      </c>
      <c r="S89" t="str">
        <f>IF(书房!C89&gt;0,"参加元培书房志愿服务活动"&amp;书房!C89&amp;"学时；","")</f>
        <v/>
      </c>
    </row>
    <row r="90" spans="1:19">
      <c r="A90" s="8" t="s">
        <v>99</v>
      </c>
      <c r="B90" s="8">
        <v>2300067703</v>
      </c>
      <c r="C90" t="str">
        <f t="shared" si="1"/>
        <v>参加元行力行自行车小分队1学时；参加地下健身房志愿服务活动1学时；</v>
      </c>
      <c r="D90" t="str">
        <f>IF(自行车!C90&gt;0,"参加元行力行自行车小分队"&amp;自行车!C90&amp;"学时；","")</f>
        <v>参加元行力行自行车小分队1学时；</v>
      </c>
      <c r="E90" t="str">
        <f>IF(未名湖!C90&gt;0,"参加元行力行未名湖志愿服务"&amp;未名湖!C90&amp;"学时；","")</f>
        <v/>
      </c>
      <c r="F90" t="str">
        <f>IF(大钊阅览室!C90&gt;0,"参加大钊阅览室志愿服务"&amp;大钊阅览室!C90&amp;"学时；","")</f>
        <v/>
      </c>
      <c r="G90" t="str">
        <f>IF(动物园!C90&gt;0,"参加北京动物园志愿服务"&amp;动物园!C90&amp;"学时；","")</f>
        <v/>
      </c>
      <c r="H90" t="str">
        <f>IF(传薪!C90&gt;0,"参加元行传薪系列志愿服务"&amp;传薪!C90&amp;"学时；","")</f>
        <v/>
      </c>
      <c r="I90" t="str">
        <f>IF(门厅!C90&gt;0,"参加35楼门厅管理志愿服务"&amp;门厅!C90&amp;"学时；","")</f>
        <v/>
      </c>
      <c r="J90" t="str">
        <f>IF(临川学校!C90&gt;0,"参加北京临川学校志愿服务"&amp;临川学校!C90&amp;"学时；","")</f>
        <v/>
      </c>
      <c r="K90" t="str">
        <f>IF(一二九!C90&gt;0,"参加一二九后勤组"&amp;一二九!C90&amp;"学时；","")</f>
        <v/>
      </c>
      <c r="L90" t="str">
        <f>IF(运动会!C90&gt;0,"参加运动会志愿服务"&amp;运动会!C90&amp;"学时；","")</f>
        <v/>
      </c>
      <c r="M90" t="str">
        <f>IF(咖啡厅!C90&gt;0,"参加元气咖啡厅志愿服务"&amp;咖啡厅!C90&amp;"学时；","")</f>
        <v/>
      </c>
      <c r="N90" t="str">
        <f>IF(书院课助教!C90&gt;0,"担任书院课助教"&amp;书院课助教!C90&amp;"学时；","")</f>
        <v/>
      </c>
      <c r="O90" t="str">
        <f>IF(党员先锋服务队!C90&gt;0,"参加党员先锋服务队"&amp;党员先锋服务队!C90&amp;"学时；","")</f>
        <v/>
      </c>
      <c r="P90" t="str">
        <f>IF(爱在35楼!C90&gt;0,"参加爱在卅五楼活动"&amp;爱在35楼!C90&amp;"学时；","")</f>
        <v/>
      </c>
      <c r="Q90" t="str">
        <f>IF(新年晚会!C90&gt;0,"参加新年晚会志愿活动"&amp;新年晚会!C90&amp;"学时；","")</f>
        <v/>
      </c>
      <c r="R90" t="str">
        <f>IF(健身房!C90&gt;0,"参加地下健身房志愿服务活动"&amp;健身房!C90&amp;"学时；","")</f>
        <v>参加地下健身房志愿服务活动1学时；</v>
      </c>
      <c r="S90" t="str">
        <f>IF(书房!C90&gt;0,"参加元培书房志愿服务活动"&amp;书房!C90&amp;"学时；","")</f>
        <v/>
      </c>
    </row>
    <row r="91" spans="1:19">
      <c r="A91" s="8" t="s">
        <v>100</v>
      </c>
      <c r="B91" s="8">
        <v>2300067714</v>
      </c>
      <c r="C91" t="str">
        <f t="shared" si="1"/>
        <v>参加地下健身房志愿服务活动1学时；</v>
      </c>
      <c r="D91" t="str">
        <f>IF(自行车!C91&gt;0,"参加元行力行自行车小分队"&amp;自行车!C91&amp;"学时；","")</f>
        <v/>
      </c>
      <c r="E91" t="str">
        <f>IF(未名湖!C91&gt;0,"参加元行力行未名湖志愿服务"&amp;未名湖!C91&amp;"学时；","")</f>
        <v/>
      </c>
      <c r="F91" t="str">
        <f>IF(大钊阅览室!C91&gt;0,"参加大钊阅览室志愿服务"&amp;大钊阅览室!C91&amp;"学时；","")</f>
        <v/>
      </c>
      <c r="G91" t="str">
        <f>IF(动物园!C91&gt;0,"参加北京动物园志愿服务"&amp;动物园!C91&amp;"学时；","")</f>
        <v/>
      </c>
      <c r="H91" t="str">
        <f>IF(传薪!C91&gt;0,"参加元行传薪系列志愿服务"&amp;传薪!C91&amp;"学时；","")</f>
        <v/>
      </c>
      <c r="I91" t="str">
        <f>IF(门厅!C91&gt;0,"参加35楼门厅管理志愿服务"&amp;门厅!C91&amp;"学时；","")</f>
        <v/>
      </c>
      <c r="J91" t="str">
        <f>IF(临川学校!C91&gt;0,"参加北京临川学校志愿服务"&amp;临川学校!C91&amp;"学时；","")</f>
        <v/>
      </c>
      <c r="K91" t="str">
        <f>IF(一二九!C91&gt;0,"参加一二九后勤组"&amp;一二九!C91&amp;"学时；","")</f>
        <v/>
      </c>
      <c r="L91" t="str">
        <f>IF(运动会!C91&gt;0,"参加运动会志愿服务"&amp;运动会!C91&amp;"学时；","")</f>
        <v/>
      </c>
      <c r="M91" t="str">
        <f>IF(咖啡厅!C91&gt;0,"参加元气咖啡厅志愿服务"&amp;咖啡厅!C91&amp;"学时；","")</f>
        <v/>
      </c>
      <c r="N91" t="str">
        <f>IF(书院课助教!C91&gt;0,"担任书院课助教"&amp;书院课助教!C91&amp;"学时；","")</f>
        <v/>
      </c>
      <c r="O91" t="str">
        <f>IF(党员先锋服务队!C91&gt;0,"参加党员先锋服务队"&amp;党员先锋服务队!C91&amp;"学时；","")</f>
        <v/>
      </c>
      <c r="P91" t="str">
        <f>IF(爱在35楼!C91&gt;0,"参加爱在卅五楼活动"&amp;爱在35楼!C91&amp;"学时；","")</f>
        <v/>
      </c>
      <c r="Q91" t="str">
        <f>IF(新年晚会!C91&gt;0,"参加新年晚会志愿活动"&amp;新年晚会!C91&amp;"学时；","")</f>
        <v/>
      </c>
      <c r="R91" t="str">
        <f>IF(健身房!C91&gt;0,"参加地下健身房志愿服务活动"&amp;健身房!C91&amp;"学时；","")</f>
        <v>参加地下健身房志愿服务活动1学时；</v>
      </c>
      <c r="S91" t="str">
        <f>IF(书房!C91&gt;0,"参加元培书房志愿服务活动"&amp;书房!C91&amp;"学时；","")</f>
        <v/>
      </c>
    </row>
    <row r="92" spans="1:19">
      <c r="A92" s="8" t="s">
        <v>101</v>
      </c>
      <c r="B92" s="8">
        <v>2300067730</v>
      </c>
      <c r="C92" t="str">
        <f t="shared" si="1"/>
        <v>参加元行力行自行车小分队0.5学时；参加35楼门厅管理志愿服务0.5学时；参加地下健身房志愿服务活动1学时；</v>
      </c>
      <c r="D92" t="str">
        <f>IF(自行车!C92&gt;0,"参加元行力行自行车小分队"&amp;自行车!C92&amp;"学时；","")</f>
        <v>参加元行力行自行车小分队0.5学时；</v>
      </c>
      <c r="E92" t="str">
        <f>IF(未名湖!C92&gt;0,"参加元行力行未名湖志愿服务"&amp;未名湖!C92&amp;"学时；","")</f>
        <v/>
      </c>
      <c r="F92" t="str">
        <f>IF(大钊阅览室!C92&gt;0,"参加大钊阅览室志愿服务"&amp;大钊阅览室!C92&amp;"学时；","")</f>
        <v/>
      </c>
      <c r="G92" t="str">
        <f>IF(动物园!C92&gt;0,"参加北京动物园志愿服务"&amp;动物园!C92&amp;"学时；","")</f>
        <v/>
      </c>
      <c r="H92" t="str">
        <f>IF(传薪!C92&gt;0,"参加元行传薪系列志愿服务"&amp;传薪!C92&amp;"学时；","")</f>
        <v/>
      </c>
      <c r="I92" t="str">
        <f>IF(门厅!C92&gt;0,"参加35楼门厅管理志愿服务"&amp;门厅!C92&amp;"学时；","")</f>
        <v>参加35楼门厅管理志愿服务0.5学时；</v>
      </c>
      <c r="J92" t="str">
        <f>IF(临川学校!C92&gt;0,"参加北京临川学校志愿服务"&amp;临川学校!C92&amp;"学时；","")</f>
        <v/>
      </c>
      <c r="K92" t="str">
        <f>IF(一二九!C92&gt;0,"参加一二九后勤组"&amp;一二九!C92&amp;"学时；","")</f>
        <v/>
      </c>
      <c r="L92" t="str">
        <f>IF(运动会!C92&gt;0,"参加运动会志愿服务"&amp;运动会!C92&amp;"学时；","")</f>
        <v/>
      </c>
      <c r="M92" t="str">
        <f>IF(咖啡厅!C92&gt;0,"参加元气咖啡厅志愿服务"&amp;咖啡厅!C92&amp;"学时；","")</f>
        <v/>
      </c>
      <c r="N92" t="str">
        <f>IF(书院课助教!C92&gt;0,"担任书院课助教"&amp;书院课助教!C92&amp;"学时；","")</f>
        <v/>
      </c>
      <c r="O92" t="str">
        <f>IF(党员先锋服务队!C92&gt;0,"参加党员先锋服务队"&amp;党员先锋服务队!C92&amp;"学时；","")</f>
        <v/>
      </c>
      <c r="P92" t="str">
        <f>IF(爱在35楼!C92&gt;0,"参加爱在卅五楼活动"&amp;爱在35楼!C92&amp;"学时；","")</f>
        <v/>
      </c>
      <c r="Q92" t="str">
        <f>IF(新年晚会!C92&gt;0,"参加新年晚会志愿活动"&amp;新年晚会!C92&amp;"学时；","")</f>
        <v/>
      </c>
      <c r="R92" t="str">
        <f>IF(健身房!C92&gt;0,"参加地下健身房志愿服务活动"&amp;健身房!C92&amp;"学时；","")</f>
        <v>参加地下健身房志愿服务活动1学时；</v>
      </c>
      <c r="S92" t="str">
        <f>IF(书房!C92&gt;0,"参加元培书房志愿服务活动"&amp;书房!C92&amp;"学时；","")</f>
        <v/>
      </c>
    </row>
    <row r="93" spans="1:19">
      <c r="A93" s="8" t="s">
        <v>102</v>
      </c>
      <c r="B93" s="8">
        <v>2300017453</v>
      </c>
      <c r="C93" t="str">
        <f t="shared" si="1"/>
        <v/>
      </c>
      <c r="D93" t="str">
        <f>IF(自行车!C93&gt;0,"参加元行力行自行车小分队"&amp;自行车!C93&amp;"学时；","")</f>
        <v/>
      </c>
      <c r="E93" t="str">
        <f>IF(未名湖!C93&gt;0,"参加元行力行未名湖志愿服务"&amp;未名湖!C93&amp;"学时；","")</f>
        <v/>
      </c>
      <c r="F93" t="str">
        <f>IF(大钊阅览室!C93&gt;0,"参加大钊阅览室志愿服务"&amp;大钊阅览室!C93&amp;"学时；","")</f>
        <v/>
      </c>
      <c r="G93" t="str">
        <f>IF(动物园!C93&gt;0,"参加北京动物园志愿服务"&amp;动物园!C93&amp;"学时；","")</f>
        <v/>
      </c>
      <c r="H93" t="str">
        <f>IF(传薪!C93&gt;0,"参加元行传薪系列志愿服务"&amp;传薪!C93&amp;"学时；","")</f>
        <v/>
      </c>
      <c r="I93" t="str">
        <f>IF(门厅!C93&gt;0,"参加35楼门厅管理志愿服务"&amp;门厅!C93&amp;"学时；","")</f>
        <v/>
      </c>
      <c r="J93" t="str">
        <f>IF(临川学校!C93&gt;0,"参加北京临川学校志愿服务"&amp;临川学校!C93&amp;"学时；","")</f>
        <v/>
      </c>
      <c r="K93" t="str">
        <f>IF(一二九!C93&gt;0,"参加一二九后勤组"&amp;一二九!C93&amp;"学时；","")</f>
        <v/>
      </c>
      <c r="L93" t="str">
        <f>IF(运动会!C93&gt;0,"参加运动会志愿服务"&amp;运动会!C93&amp;"学时；","")</f>
        <v/>
      </c>
      <c r="M93" t="str">
        <f>IF(咖啡厅!C93&gt;0,"参加元气咖啡厅志愿服务"&amp;咖啡厅!C93&amp;"学时；","")</f>
        <v/>
      </c>
      <c r="N93" t="str">
        <f>IF(书院课助教!C93&gt;0,"担任书院课助教"&amp;书院课助教!C93&amp;"学时；","")</f>
        <v/>
      </c>
      <c r="O93" t="str">
        <f>IF(党员先锋服务队!C93&gt;0,"参加党员先锋服务队"&amp;党员先锋服务队!C93&amp;"学时；","")</f>
        <v/>
      </c>
      <c r="P93" t="str">
        <f>IF(爱在35楼!C93&gt;0,"参加爱在卅五楼活动"&amp;爱在35楼!C93&amp;"学时；","")</f>
        <v/>
      </c>
      <c r="Q93" t="str">
        <f>IF(新年晚会!C93&gt;0,"参加新年晚会志愿活动"&amp;新年晚会!C93&amp;"学时；","")</f>
        <v/>
      </c>
      <c r="R93" t="str">
        <f>IF(健身房!C93&gt;0,"参加地下健身房志愿服务活动"&amp;健身房!C93&amp;"学时；","")</f>
        <v/>
      </c>
      <c r="S93" t="str">
        <f>IF(书房!C93&gt;0,"参加元培书房志愿服务活动"&amp;书房!C93&amp;"学时；","")</f>
        <v/>
      </c>
    </row>
    <row r="94" spans="1:19">
      <c r="A94" s="8" t="s">
        <v>103</v>
      </c>
      <c r="B94" s="8">
        <v>2300067706</v>
      </c>
      <c r="C94" t="str">
        <f t="shared" si="1"/>
        <v>参加35楼门厅管理志愿服务0.5学时；</v>
      </c>
      <c r="D94" t="str">
        <f>IF(自行车!C94&gt;0,"参加元行力行自行车小分队"&amp;自行车!C94&amp;"学时；","")</f>
        <v/>
      </c>
      <c r="E94" t="str">
        <f>IF(未名湖!C94&gt;0,"参加元行力行未名湖志愿服务"&amp;未名湖!C94&amp;"学时；","")</f>
        <v/>
      </c>
      <c r="F94" t="str">
        <f>IF(大钊阅览室!C94&gt;0,"参加大钊阅览室志愿服务"&amp;大钊阅览室!C94&amp;"学时；","")</f>
        <v/>
      </c>
      <c r="G94" t="str">
        <f>IF(动物园!C94&gt;0,"参加北京动物园志愿服务"&amp;动物园!C94&amp;"学时；","")</f>
        <v/>
      </c>
      <c r="H94" t="str">
        <f>IF(传薪!C94&gt;0,"参加元行传薪系列志愿服务"&amp;传薪!C94&amp;"学时；","")</f>
        <v/>
      </c>
      <c r="I94" t="str">
        <f>IF(门厅!C94&gt;0,"参加35楼门厅管理志愿服务"&amp;门厅!C94&amp;"学时；","")</f>
        <v>参加35楼门厅管理志愿服务0.5学时；</v>
      </c>
      <c r="J94" t="str">
        <f>IF(临川学校!C94&gt;0,"参加北京临川学校志愿服务"&amp;临川学校!C94&amp;"学时；","")</f>
        <v/>
      </c>
      <c r="K94" t="str">
        <f>IF(一二九!C94&gt;0,"参加一二九后勤组"&amp;一二九!C94&amp;"学时；","")</f>
        <v/>
      </c>
      <c r="L94" t="str">
        <f>IF(运动会!C94&gt;0,"参加运动会志愿服务"&amp;运动会!C94&amp;"学时；","")</f>
        <v/>
      </c>
      <c r="M94" t="str">
        <f>IF(咖啡厅!C94&gt;0,"参加元气咖啡厅志愿服务"&amp;咖啡厅!C94&amp;"学时；","")</f>
        <v/>
      </c>
      <c r="N94" t="str">
        <f>IF(书院课助教!C94&gt;0,"担任书院课助教"&amp;书院课助教!C94&amp;"学时；","")</f>
        <v/>
      </c>
      <c r="O94" t="str">
        <f>IF(党员先锋服务队!C94&gt;0,"参加党员先锋服务队"&amp;党员先锋服务队!C94&amp;"学时；","")</f>
        <v/>
      </c>
      <c r="P94" t="str">
        <f>IF(爱在35楼!C94&gt;0,"参加爱在卅五楼活动"&amp;爱在35楼!C94&amp;"学时；","")</f>
        <v/>
      </c>
      <c r="Q94" t="str">
        <f>IF(新年晚会!C94&gt;0,"参加新年晚会志愿活动"&amp;新年晚会!C94&amp;"学时；","")</f>
        <v/>
      </c>
      <c r="R94" t="str">
        <f>IF(健身房!C94&gt;0,"参加地下健身房志愿服务活动"&amp;健身房!C94&amp;"学时；","")</f>
        <v/>
      </c>
      <c r="S94" t="str">
        <f>IF(书房!C94&gt;0,"参加元培书房志愿服务活动"&amp;书房!C94&amp;"学时；","")</f>
        <v/>
      </c>
    </row>
    <row r="95" spans="1:19">
      <c r="A95" s="8" t="s">
        <v>104</v>
      </c>
      <c r="B95" s="8">
        <v>2300067727</v>
      </c>
      <c r="C95" t="str">
        <f t="shared" si="1"/>
        <v/>
      </c>
      <c r="D95" t="str">
        <f>IF(自行车!C95&gt;0,"参加元行力行自行车小分队"&amp;自行车!C95&amp;"学时；","")</f>
        <v/>
      </c>
      <c r="E95" t="str">
        <f>IF(未名湖!C95&gt;0,"参加元行力行未名湖志愿服务"&amp;未名湖!C95&amp;"学时；","")</f>
        <v/>
      </c>
      <c r="F95" t="str">
        <f>IF(大钊阅览室!C95&gt;0,"参加大钊阅览室志愿服务"&amp;大钊阅览室!C95&amp;"学时；","")</f>
        <v/>
      </c>
      <c r="G95" t="str">
        <f>IF(动物园!C95&gt;0,"参加北京动物园志愿服务"&amp;动物园!C95&amp;"学时；","")</f>
        <v/>
      </c>
      <c r="H95" t="str">
        <f>IF(传薪!C95&gt;0,"参加元行传薪系列志愿服务"&amp;传薪!C95&amp;"学时；","")</f>
        <v/>
      </c>
      <c r="I95" t="str">
        <f>IF(门厅!C95&gt;0,"参加35楼门厅管理志愿服务"&amp;门厅!C95&amp;"学时；","")</f>
        <v/>
      </c>
      <c r="J95" t="str">
        <f>IF(临川学校!C95&gt;0,"参加北京临川学校志愿服务"&amp;临川学校!C95&amp;"学时；","")</f>
        <v/>
      </c>
      <c r="K95" t="str">
        <f>IF(一二九!C95&gt;0,"参加一二九后勤组"&amp;一二九!C95&amp;"学时；","")</f>
        <v/>
      </c>
      <c r="L95" t="str">
        <f>IF(运动会!C95&gt;0,"参加运动会志愿服务"&amp;运动会!C95&amp;"学时；","")</f>
        <v/>
      </c>
      <c r="M95" t="str">
        <f>IF(咖啡厅!C95&gt;0,"参加元气咖啡厅志愿服务"&amp;咖啡厅!C95&amp;"学时；","")</f>
        <v/>
      </c>
      <c r="N95" t="str">
        <f>IF(书院课助教!C95&gt;0,"担任书院课助教"&amp;书院课助教!C95&amp;"学时；","")</f>
        <v/>
      </c>
      <c r="O95" t="str">
        <f>IF(党员先锋服务队!C95&gt;0,"参加党员先锋服务队"&amp;党员先锋服务队!C95&amp;"学时；","")</f>
        <v/>
      </c>
      <c r="P95" t="str">
        <f>IF(爱在35楼!C95&gt;0,"参加爱在卅五楼活动"&amp;爱在35楼!C95&amp;"学时；","")</f>
        <v/>
      </c>
      <c r="Q95" t="str">
        <f>IF(新年晚会!C95&gt;0,"参加新年晚会志愿活动"&amp;新年晚会!C95&amp;"学时；","")</f>
        <v/>
      </c>
      <c r="R95" t="str">
        <f>IF(健身房!C95&gt;0,"参加地下健身房志愿服务活动"&amp;健身房!C95&amp;"学时；","")</f>
        <v/>
      </c>
      <c r="S95" t="str">
        <f>IF(书房!C95&gt;0,"参加元培书房志愿服务活动"&amp;书房!C95&amp;"学时；","")</f>
        <v/>
      </c>
    </row>
    <row r="96" spans="1:19">
      <c r="A96" s="8" t="s">
        <v>105</v>
      </c>
      <c r="B96" s="8">
        <v>2300067701</v>
      </c>
      <c r="C96" t="str">
        <f t="shared" si="1"/>
        <v>参加元行力行自行车小分队2学时；参加35楼门厅管理志愿服务1学时；</v>
      </c>
      <c r="D96" t="str">
        <f>IF(自行车!C96&gt;0,"参加元行力行自行车小分队"&amp;自行车!C96&amp;"学时；","")</f>
        <v>参加元行力行自行车小分队2学时；</v>
      </c>
      <c r="E96" t="str">
        <f>IF(未名湖!C96&gt;0,"参加元行力行未名湖志愿服务"&amp;未名湖!C96&amp;"学时；","")</f>
        <v/>
      </c>
      <c r="F96" t="str">
        <f>IF(大钊阅览室!C96&gt;0,"参加大钊阅览室志愿服务"&amp;大钊阅览室!C96&amp;"学时；","")</f>
        <v/>
      </c>
      <c r="G96" t="str">
        <f>IF(动物园!C96&gt;0,"参加北京动物园志愿服务"&amp;动物园!C96&amp;"学时；","")</f>
        <v/>
      </c>
      <c r="H96" t="str">
        <f>IF(传薪!C96&gt;0,"参加元行传薪系列志愿服务"&amp;传薪!C96&amp;"学时；","")</f>
        <v/>
      </c>
      <c r="I96" t="str">
        <f>IF(门厅!C96&gt;0,"参加35楼门厅管理志愿服务"&amp;门厅!C96&amp;"学时；","")</f>
        <v>参加35楼门厅管理志愿服务1学时；</v>
      </c>
      <c r="J96" t="str">
        <f>IF(临川学校!C96&gt;0,"参加北京临川学校志愿服务"&amp;临川学校!C96&amp;"学时；","")</f>
        <v/>
      </c>
      <c r="K96" t="str">
        <f>IF(一二九!C96&gt;0,"参加一二九后勤组"&amp;一二九!C96&amp;"学时；","")</f>
        <v/>
      </c>
      <c r="L96" t="str">
        <f>IF(运动会!C96&gt;0,"参加运动会志愿服务"&amp;运动会!C96&amp;"学时；","")</f>
        <v/>
      </c>
      <c r="M96" t="str">
        <f>IF(咖啡厅!C96&gt;0,"参加元气咖啡厅志愿服务"&amp;咖啡厅!C96&amp;"学时；","")</f>
        <v/>
      </c>
      <c r="N96" t="str">
        <f>IF(书院课助教!C96&gt;0,"担任书院课助教"&amp;书院课助教!C96&amp;"学时；","")</f>
        <v/>
      </c>
      <c r="O96" t="str">
        <f>IF(党员先锋服务队!C96&gt;0,"参加党员先锋服务队"&amp;党员先锋服务队!C96&amp;"学时；","")</f>
        <v/>
      </c>
      <c r="P96" t="str">
        <f>IF(爱在35楼!C96&gt;0,"参加爱在卅五楼活动"&amp;爱在35楼!C96&amp;"学时；","")</f>
        <v/>
      </c>
      <c r="Q96" t="str">
        <f>IF(新年晚会!C96&gt;0,"参加新年晚会志愿活动"&amp;新年晚会!C96&amp;"学时；","")</f>
        <v/>
      </c>
      <c r="R96" t="str">
        <f>IF(健身房!C96&gt;0,"参加地下健身房志愿服务活动"&amp;健身房!C96&amp;"学时；","")</f>
        <v/>
      </c>
      <c r="S96" t="str">
        <f>IF(书房!C96&gt;0,"参加元培书房志愿服务活动"&amp;书房!C96&amp;"学时；","")</f>
        <v/>
      </c>
    </row>
    <row r="97" spans="1:19">
      <c r="A97" s="8" t="s">
        <v>106</v>
      </c>
      <c r="B97" s="8">
        <v>2300067719</v>
      </c>
      <c r="C97" t="str">
        <f t="shared" si="1"/>
        <v>参加运动会志愿服务2学时；</v>
      </c>
      <c r="D97" t="str">
        <f>IF(自行车!C97&gt;0,"参加元行力行自行车小分队"&amp;自行车!C97&amp;"学时；","")</f>
        <v/>
      </c>
      <c r="E97" t="str">
        <f>IF(未名湖!C97&gt;0,"参加元行力行未名湖志愿服务"&amp;未名湖!C97&amp;"学时；","")</f>
        <v/>
      </c>
      <c r="F97" t="str">
        <f>IF(大钊阅览室!C97&gt;0,"参加大钊阅览室志愿服务"&amp;大钊阅览室!C97&amp;"学时；","")</f>
        <v/>
      </c>
      <c r="G97" t="str">
        <f>IF(动物园!C97&gt;0,"参加北京动物园志愿服务"&amp;动物园!C97&amp;"学时；","")</f>
        <v/>
      </c>
      <c r="H97" t="str">
        <f>IF(传薪!C97&gt;0,"参加元行传薪系列志愿服务"&amp;传薪!C97&amp;"学时；","")</f>
        <v/>
      </c>
      <c r="I97" t="str">
        <f>IF(门厅!C97&gt;0,"参加35楼门厅管理志愿服务"&amp;门厅!C97&amp;"学时；","")</f>
        <v/>
      </c>
      <c r="J97" t="str">
        <f>IF(临川学校!C97&gt;0,"参加北京临川学校志愿服务"&amp;临川学校!C97&amp;"学时；","")</f>
        <v/>
      </c>
      <c r="K97" t="str">
        <f>IF(一二九!C97&gt;0,"参加一二九后勤组"&amp;一二九!C97&amp;"学时；","")</f>
        <v/>
      </c>
      <c r="L97" t="str">
        <f>IF(运动会!C97&gt;0,"参加运动会志愿服务"&amp;运动会!C97&amp;"学时；","")</f>
        <v>参加运动会志愿服务2学时；</v>
      </c>
      <c r="M97" t="str">
        <f>IF(咖啡厅!C97&gt;0,"参加元气咖啡厅志愿服务"&amp;咖啡厅!C97&amp;"学时；","")</f>
        <v/>
      </c>
      <c r="N97" t="str">
        <f>IF(书院课助教!C97&gt;0,"担任书院课助教"&amp;书院课助教!C97&amp;"学时；","")</f>
        <v/>
      </c>
      <c r="O97" t="str">
        <f>IF(党员先锋服务队!C97&gt;0,"参加党员先锋服务队"&amp;党员先锋服务队!C97&amp;"学时；","")</f>
        <v/>
      </c>
      <c r="P97" t="str">
        <f>IF(爱在35楼!C97&gt;0,"参加爱在卅五楼活动"&amp;爱在35楼!C97&amp;"学时；","")</f>
        <v/>
      </c>
      <c r="Q97" t="str">
        <f>IF(新年晚会!C97&gt;0,"参加新年晚会志愿活动"&amp;新年晚会!C97&amp;"学时；","")</f>
        <v/>
      </c>
      <c r="R97" t="str">
        <f>IF(健身房!C97&gt;0,"参加地下健身房志愿服务活动"&amp;健身房!C97&amp;"学时；","")</f>
        <v/>
      </c>
      <c r="S97" t="str">
        <f>IF(书房!C97&gt;0,"参加元培书房志愿服务活动"&amp;书房!C97&amp;"学时；","")</f>
        <v/>
      </c>
    </row>
    <row r="98" spans="1:19">
      <c r="A98" s="8" t="s">
        <v>107</v>
      </c>
      <c r="B98" s="8">
        <v>2300067708</v>
      </c>
      <c r="C98" t="str">
        <f t="shared" si="1"/>
        <v/>
      </c>
      <c r="D98" t="str">
        <f>IF(自行车!C98&gt;0,"参加元行力行自行车小分队"&amp;自行车!C98&amp;"学时；","")</f>
        <v/>
      </c>
      <c r="E98" t="str">
        <f>IF(未名湖!C98&gt;0,"参加元行力行未名湖志愿服务"&amp;未名湖!C98&amp;"学时；","")</f>
        <v/>
      </c>
      <c r="F98" t="str">
        <f>IF(大钊阅览室!C98&gt;0,"参加大钊阅览室志愿服务"&amp;大钊阅览室!C98&amp;"学时；","")</f>
        <v/>
      </c>
      <c r="G98" t="str">
        <f>IF(动物园!C98&gt;0,"参加北京动物园志愿服务"&amp;动物园!C98&amp;"学时；","")</f>
        <v/>
      </c>
      <c r="H98" t="str">
        <f>IF(传薪!C98&gt;0,"参加元行传薪系列志愿服务"&amp;传薪!C98&amp;"学时；","")</f>
        <v/>
      </c>
      <c r="I98" t="str">
        <f>IF(门厅!C98&gt;0,"参加35楼门厅管理志愿服务"&amp;门厅!C98&amp;"学时；","")</f>
        <v/>
      </c>
      <c r="J98" t="str">
        <f>IF(临川学校!C98&gt;0,"参加北京临川学校志愿服务"&amp;临川学校!C98&amp;"学时；","")</f>
        <v/>
      </c>
      <c r="K98" t="str">
        <f>IF(一二九!C98&gt;0,"参加一二九后勤组"&amp;一二九!C98&amp;"学时；","")</f>
        <v/>
      </c>
      <c r="L98" t="str">
        <f>IF(运动会!C98&gt;0,"参加运动会志愿服务"&amp;运动会!C98&amp;"学时；","")</f>
        <v/>
      </c>
      <c r="M98" t="str">
        <f>IF(咖啡厅!C98&gt;0,"参加元气咖啡厅志愿服务"&amp;咖啡厅!C98&amp;"学时；","")</f>
        <v/>
      </c>
      <c r="N98" t="str">
        <f>IF(书院课助教!C98&gt;0,"担任书院课助教"&amp;书院课助教!C98&amp;"学时；","")</f>
        <v/>
      </c>
      <c r="O98" t="str">
        <f>IF(党员先锋服务队!C98&gt;0,"参加党员先锋服务队"&amp;党员先锋服务队!C98&amp;"学时；","")</f>
        <v/>
      </c>
      <c r="P98" t="str">
        <f>IF(爱在35楼!C98&gt;0,"参加爱在卅五楼活动"&amp;爱在35楼!C98&amp;"学时；","")</f>
        <v/>
      </c>
      <c r="Q98" t="str">
        <f>IF(新年晚会!C98&gt;0,"参加新年晚会志愿活动"&amp;新年晚会!C98&amp;"学时；","")</f>
        <v/>
      </c>
      <c r="R98" t="str">
        <f>IF(健身房!C98&gt;0,"参加地下健身房志愿服务活动"&amp;健身房!C98&amp;"学时；","")</f>
        <v/>
      </c>
      <c r="S98" t="str">
        <f>IF(书房!C98&gt;0,"参加元培书房志愿服务活动"&amp;书房!C98&amp;"学时；","")</f>
        <v/>
      </c>
    </row>
    <row r="99" spans="1:19">
      <c r="A99" s="8" t="s">
        <v>108</v>
      </c>
      <c r="B99" s="8">
        <v>2300067729</v>
      </c>
      <c r="C99" t="str">
        <f t="shared" si="1"/>
        <v>参加元行力行自行车小分队0.5学时；参加35楼门厅管理志愿服务0.5学时；</v>
      </c>
      <c r="D99" t="str">
        <f>IF(自行车!C99&gt;0,"参加元行力行自行车小分队"&amp;自行车!C99&amp;"学时；","")</f>
        <v>参加元行力行自行车小分队0.5学时；</v>
      </c>
      <c r="E99" t="str">
        <f>IF(未名湖!C99&gt;0,"参加元行力行未名湖志愿服务"&amp;未名湖!C99&amp;"学时；","")</f>
        <v/>
      </c>
      <c r="F99" t="str">
        <f>IF(大钊阅览室!C99&gt;0,"参加大钊阅览室志愿服务"&amp;大钊阅览室!C99&amp;"学时；","")</f>
        <v/>
      </c>
      <c r="G99" t="str">
        <f>IF(动物园!C99&gt;0,"参加北京动物园志愿服务"&amp;动物园!C99&amp;"学时；","")</f>
        <v/>
      </c>
      <c r="H99" t="str">
        <f>IF(传薪!C99&gt;0,"参加元行传薪系列志愿服务"&amp;传薪!C99&amp;"学时；","")</f>
        <v/>
      </c>
      <c r="I99" t="str">
        <f>IF(门厅!C99&gt;0,"参加35楼门厅管理志愿服务"&amp;门厅!C99&amp;"学时；","")</f>
        <v>参加35楼门厅管理志愿服务0.5学时；</v>
      </c>
      <c r="J99" t="str">
        <f>IF(临川学校!C99&gt;0,"参加北京临川学校志愿服务"&amp;临川学校!C99&amp;"学时；","")</f>
        <v/>
      </c>
      <c r="K99" t="str">
        <f>IF(一二九!C99&gt;0,"参加一二九后勤组"&amp;一二九!C99&amp;"学时；","")</f>
        <v/>
      </c>
      <c r="L99" t="str">
        <f>IF(运动会!C99&gt;0,"参加运动会志愿服务"&amp;运动会!C99&amp;"学时；","")</f>
        <v/>
      </c>
      <c r="M99" t="str">
        <f>IF(咖啡厅!C99&gt;0,"参加元气咖啡厅志愿服务"&amp;咖啡厅!C99&amp;"学时；","")</f>
        <v/>
      </c>
      <c r="N99" t="str">
        <f>IF(书院课助教!C99&gt;0,"担任书院课助教"&amp;书院课助教!C99&amp;"学时；","")</f>
        <v/>
      </c>
      <c r="O99" t="str">
        <f>IF(党员先锋服务队!C99&gt;0,"参加党员先锋服务队"&amp;党员先锋服务队!C99&amp;"学时；","")</f>
        <v/>
      </c>
      <c r="P99" t="str">
        <f>IF(爱在35楼!C99&gt;0,"参加爱在卅五楼活动"&amp;爱在35楼!C99&amp;"学时；","")</f>
        <v/>
      </c>
      <c r="Q99" t="str">
        <f>IF(新年晚会!C99&gt;0,"参加新年晚会志愿活动"&amp;新年晚会!C99&amp;"学时；","")</f>
        <v/>
      </c>
      <c r="R99" t="str">
        <f>IF(健身房!C99&gt;0,"参加地下健身房志愿服务活动"&amp;健身房!C99&amp;"学时；","")</f>
        <v/>
      </c>
      <c r="S99" t="str">
        <f>IF(书房!C99&gt;0,"参加元培书房志愿服务活动"&amp;书房!C99&amp;"学时；","")</f>
        <v/>
      </c>
    </row>
    <row r="100" spans="1:19">
      <c r="A100" s="8" t="s">
        <v>109</v>
      </c>
      <c r="B100" s="8">
        <v>2300067705</v>
      </c>
      <c r="C100" t="str">
        <f t="shared" si="1"/>
        <v>参加运动会志愿服务2学时；参加地下健身房志愿服务活动2学时；</v>
      </c>
      <c r="D100" t="str">
        <f>IF(自行车!C100&gt;0,"参加元行力行自行车小分队"&amp;自行车!C100&amp;"学时；","")</f>
        <v/>
      </c>
      <c r="E100" t="str">
        <f>IF(未名湖!C100&gt;0,"参加元行力行未名湖志愿服务"&amp;未名湖!C100&amp;"学时；","")</f>
        <v/>
      </c>
      <c r="F100" t="str">
        <f>IF(大钊阅览室!C100&gt;0,"参加大钊阅览室志愿服务"&amp;大钊阅览室!C100&amp;"学时；","")</f>
        <v/>
      </c>
      <c r="G100" t="str">
        <f>IF(动物园!C100&gt;0,"参加北京动物园志愿服务"&amp;动物园!C100&amp;"学时；","")</f>
        <v/>
      </c>
      <c r="H100" t="str">
        <f>IF(传薪!C100&gt;0,"参加元行传薪系列志愿服务"&amp;传薪!C100&amp;"学时；","")</f>
        <v/>
      </c>
      <c r="I100" t="str">
        <f>IF(门厅!C100&gt;0,"参加35楼门厅管理志愿服务"&amp;门厅!C100&amp;"学时；","")</f>
        <v/>
      </c>
      <c r="J100" t="str">
        <f>IF(临川学校!C100&gt;0,"参加北京临川学校志愿服务"&amp;临川学校!C100&amp;"学时；","")</f>
        <v/>
      </c>
      <c r="K100" t="str">
        <f>IF(一二九!C100&gt;0,"参加一二九后勤组"&amp;一二九!C100&amp;"学时；","")</f>
        <v/>
      </c>
      <c r="L100" t="str">
        <f>IF(运动会!C100&gt;0,"参加运动会志愿服务"&amp;运动会!C100&amp;"学时；","")</f>
        <v>参加运动会志愿服务2学时；</v>
      </c>
      <c r="M100" t="str">
        <f>IF(咖啡厅!C100&gt;0,"参加元气咖啡厅志愿服务"&amp;咖啡厅!C100&amp;"学时；","")</f>
        <v/>
      </c>
      <c r="N100" t="str">
        <f>IF(书院课助教!C100&gt;0,"担任书院课助教"&amp;书院课助教!C100&amp;"学时；","")</f>
        <v/>
      </c>
      <c r="O100" t="str">
        <f>IF(党员先锋服务队!C100&gt;0,"参加党员先锋服务队"&amp;党员先锋服务队!C100&amp;"学时；","")</f>
        <v/>
      </c>
      <c r="P100" t="str">
        <f>IF(爱在35楼!C100&gt;0,"参加爱在卅五楼活动"&amp;爱在35楼!C100&amp;"学时；","")</f>
        <v/>
      </c>
      <c r="Q100" t="str">
        <f>IF(新年晚会!C100&gt;0,"参加新年晚会志愿活动"&amp;新年晚会!C100&amp;"学时；","")</f>
        <v/>
      </c>
      <c r="R100" t="str">
        <f>IF(健身房!C100&gt;0,"参加地下健身房志愿服务活动"&amp;健身房!C100&amp;"学时；","")</f>
        <v>参加地下健身房志愿服务活动2学时；</v>
      </c>
      <c r="S100" t="str">
        <f>IF(书房!C100&gt;0,"参加元培书房志愿服务活动"&amp;书房!C100&amp;"学时；","")</f>
        <v/>
      </c>
    </row>
    <row r="101" spans="1:19">
      <c r="A101" s="8" t="s">
        <v>110</v>
      </c>
      <c r="B101" s="8">
        <v>2300067722</v>
      </c>
      <c r="C101" t="str">
        <f t="shared" si="1"/>
        <v>参加元行力行自行车小分队2.5学时；参加35楼门厅管理志愿服务0.5学时；</v>
      </c>
      <c r="D101" t="str">
        <f>IF(自行车!C101&gt;0,"参加元行力行自行车小分队"&amp;自行车!C101&amp;"学时；","")</f>
        <v>参加元行力行自行车小分队2.5学时；</v>
      </c>
      <c r="E101" t="str">
        <f>IF(未名湖!C101&gt;0,"参加元行力行未名湖志愿服务"&amp;未名湖!C101&amp;"学时；","")</f>
        <v/>
      </c>
      <c r="F101" t="str">
        <f>IF(大钊阅览室!C101&gt;0,"参加大钊阅览室志愿服务"&amp;大钊阅览室!C101&amp;"学时；","")</f>
        <v/>
      </c>
      <c r="G101" t="str">
        <f>IF(动物园!C101&gt;0,"参加北京动物园志愿服务"&amp;动物园!C101&amp;"学时；","")</f>
        <v/>
      </c>
      <c r="H101" t="str">
        <f>IF(传薪!C101&gt;0,"参加元行传薪系列志愿服务"&amp;传薪!C101&amp;"学时；","")</f>
        <v/>
      </c>
      <c r="I101" t="str">
        <f>IF(门厅!C101&gt;0,"参加35楼门厅管理志愿服务"&amp;门厅!C101&amp;"学时；","")</f>
        <v>参加35楼门厅管理志愿服务0.5学时；</v>
      </c>
      <c r="J101" t="str">
        <f>IF(临川学校!C101&gt;0,"参加北京临川学校志愿服务"&amp;临川学校!C101&amp;"学时；","")</f>
        <v/>
      </c>
      <c r="K101" t="str">
        <f>IF(一二九!C101&gt;0,"参加一二九后勤组"&amp;一二九!C101&amp;"学时；","")</f>
        <v/>
      </c>
      <c r="L101" t="str">
        <f>IF(运动会!C101&gt;0,"参加运动会志愿服务"&amp;运动会!C101&amp;"学时；","")</f>
        <v/>
      </c>
      <c r="M101" t="str">
        <f>IF(咖啡厅!C101&gt;0,"参加元气咖啡厅志愿服务"&amp;咖啡厅!C101&amp;"学时；","")</f>
        <v/>
      </c>
      <c r="N101" t="str">
        <f>IF(书院课助教!C101&gt;0,"担任书院课助教"&amp;书院课助教!C101&amp;"学时；","")</f>
        <v/>
      </c>
      <c r="O101" t="str">
        <f>IF(党员先锋服务队!C101&gt;0,"参加党员先锋服务队"&amp;党员先锋服务队!C101&amp;"学时；","")</f>
        <v/>
      </c>
      <c r="P101" t="str">
        <f>IF(爱在35楼!C101&gt;0,"参加爱在卅五楼活动"&amp;爱在35楼!C101&amp;"学时；","")</f>
        <v/>
      </c>
      <c r="Q101" t="str">
        <f>IF(新年晚会!C101&gt;0,"参加新年晚会志愿活动"&amp;新年晚会!C101&amp;"学时；","")</f>
        <v/>
      </c>
      <c r="R101" t="str">
        <f>IF(健身房!C101&gt;0,"参加地下健身房志愿服务活动"&amp;健身房!C101&amp;"学时；","")</f>
        <v/>
      </c>
      <c r="S101" t="str">
        <f>IF(书房!C101&gt;0,"参加元培书房志愿服务活动"&amp;书房!C101&amp;"学时；","")</f>
        <v/>
      </c>
    </row>
    <row r="102" spans="1:19">
      <c r="A102" s="8" t="s">
        <v>111</v>
      </c>
      <c r="B102" s="8">
        <v>2300067716</v>
      </c>
      <c r="C102" t="str">
        <f t="shared" si="1"/>
        <v>参加元行力行自行车小分队2.5学时；参加35楼门厅管理志愿服务0.5学时；</v>
      </c>
      <c r="D102" t="str">
        <f>IF(自行车!C102&gt;0,"参加元行力行自行车小分队"&amp;自行车!C102&amp;"学时；","")</f>
        <v>参加元行力行自行车小分队2.5学时；</v>
      </c>
      <c r="E102" t="str">
        <f>IF(未名湖!C102&gt;0,"参加元行力行未名湖志愿服务"&amp;未名湖!C102&amp;"学时；","")</f>
        <v/>
      </c>
      <c r="F102" t="str">
        <f>IF(大钊阅览室!C102&gt;0,"参加大钊阅览室志愿服务"&amp;大钊阅览室!C102&amp;"学时；","")</f>
        <v/>
      </c>
      <c r="G102" t="str">
        <f>IF(动物园!C102&gt;0,"参加北京动物园志愿服务"&amp;动物园!C102&amp;"学时；","")</f>
        <v/>
      </c>
      <c r="H102" t="str">
        <f>IF(传薪!C102&gt;0,"参加元行传薪系列志愿服务"&amp;传薪!C102&amp;"学时；","")</f>
        <v/>
      </c>
      <c r="I102" t="str">
        <f>IF(门厅!C102&gt;0,"参加35楼门厅管理志愿服务"&amp;门厅!C102&amp;"学时；","")</f>
        <v>参加35楼门厅管理志愿服务0.5学时；</v>
      </c>
      <c r="J102" t="str">
        <f>IF(临川学校!C102&gt;0,"参加北京临川学校志愿服务"&amp;临川学校!C102&amp;"学时；","")</f>
        <v/>
      </c>
      <c r="K102" t="str">
        <f>IF(一二九!C102&gt;0,"参加一二九后勤组"&amp;一二九!C102&amp;"学时；","")</f>
        <v/>
      </c>
      <c r="L102" t="str">
        <f>IF(运动会!C102&gt;0,"参加运动会志愿服务"&amp;运动会!C102&amp;"学时；","")</f>
        <v/>
      </c>
      <c r="M102" t="str">
        <f>IF(咖啡厅!C102&gt;0,"参加元气咖啡厅志愿服务"&amp;咖啡厅!C102&amp;"学时；","")</f>
        <v/>
      </c>
      <c r="N102" t="str">
        <f>IF(书院课助教!C102&gt;0,"担任书院课助教"&amp;书院课助教!C102&amp;"学时；","")</f>
        <v/>
      </c>
      <c r="O102" t="str">
        <f>IF(党员先锋服务队!C102&gt;0,"参加党员先锋服务队"&amp;党员先锋服务队!C102&amp;"学时；","")</f>
        <v/>
      </c>
      <c r="P102" t="str">
        <f>IF(爱在35楼!C102&gt;0,"参加爱在卅五楼活动"&amp;爱在35楼!C102&amp;"学时；","")</f>
        <v/>
      </c>
      <c r="Q102" t="str">
        <f>IF(新年晚会!C102&gt;0,"参加新年晚会志愿活动"&amp;新年晚会!C102&amp;"学时；","")</f>
        <v/>
      </c>
      <c r="R102" t="str">
        <f>IF(健身房!C102&gt;0,"参加地下健身房志愿服务活动"&amp;健身房!C102&amp;"学时；","")</f>
        <v/>
      </c>
      <c r="S102" t="str">
        <f>IF(书房!C102&gt;0,"参加元培书房志愿服务活动"&amp;书房!C102&amp;"学时；","")</f>
        <v/>
      </c>
    </row>
    <row r="103" spans="1:19">
      <c r="A103" s="8" t="s">
        <v>112</v>
      </c>
      <c r="B103" s="8">
        <v>2300067721</v>
      </c>
      <c r="C103" t="str">
        <f t="shared" si="1"/>
        <v>参加元行力行自行车小分队2.5学时；</v>
      </c>
      <c r="D103" t="str">
        <f>IF(自行车!C103&gt;0,"参加元行力行自行车小分队"&amp;自行车!C103&amp;"学时；","")</f>
        <v>参加元行力行自行车小分队2.5学时；</v>
      </c>
      <c r="E103" t="str">
        <f>IF(未名湖!C103&gt;0,"参加元行力行未名湖志愿服务"&amp;未名湖!C103&amp;"学时；","")</f>
        <v/>
      </c>
      <c r="F103" t="str">
        <f>IF(大钊阅览室!C103&gt;0,"参加大钊阅览室志愿服务"&amp;大钊阅览室!C103&amp;"学时；","")</f>
        <v/>
      </c>
      <c r="G103" t="str">
        <f>IF(动物园!C103&gt;0,"参加北京动物园志愿服务"&amp;动物园!C103&amp;"学时；","")</f>
        <v/>
      </c>
      <c r="H103" t="str">
        <f>IF(传薪!C103&gt;0,"参加元行传薪系列志愿服务"&amp;传薪!C103&amp;"学时；","")</f>
        <v/>
      </c>
      <c r="I103" t="str">
        <f>IF(门厅!C103&gt;0,"参加35楼门厅管理志愿服务"&amp;门厅!C103&amp;"学时；","")</f>
        <v/>
      </c>
      <c r="J103" t="str">
        <f>IF(临川学校!C103&gt;0,"参加北京临川学校志愿服务"&amp;临川学校!C103&amp;"学时；","")</f>
        <v/>
      </c>
      <c r="K103" t="str">
        <f>IF(一二九!C103&gt;0,"参加一二九后勤组"&amp;一二九!C103&amp;"学时；","")</f>
        <v/>
      </c>
      <c r="L103" t="str">
        <f>IF(运动会!C103&gt;0,"参加运动会志愿服务"&amp;运动会!C103&amp;"学时；","")</f>
        <v/>
      </c>
      <c r="M103" t="str">
        <f>IF(咖啡厅!C103&gt;0,"参加元气咖啡厅志愿服务"&amp;咖啡厅!C103&amp;"学时；","")</f>
        <v/>
      </c>
      <c r="N103" t="str">
        <f>IF(书院课助教!C103&gt;0,"担任书院课助教"&amp;书院课助教!C103&amp;"学时；","")</f>
        <v/>
      </c>
      <c r="O103" t="str">
        <f>IF(党员先锋服务队!C103&gt;0,"参加党员先锋服务队"&amp;党员先锋服务队!C103&amp;"学时；","")</f>
        <v/>
      </c>
      <c r="P103" t="str">
        <f>IF(爱在35楼!C103&gt;0,"参加爱在卅五楼活动"&amp;爱在35楼!C103&amp;"学时；","")</f>
        <v/>
      </c>
      <c r="Q103" t="str">
        <f>IF(新年晚会!C103&gt;0,"参加新年晚会志愿活动"&amp;新年晚会!C103&amp;"学时；","")</f>
        <v/>
      </c>
      <c r="R103" t="str">
        <f>IF(健身房!C103&gt;0,"参加地下健身房志愿服务活动"&amp;健身房!C103&amp;"学时；","")</f>
        <v/>
      </c>
      <c r="S103" t="str">
        <f>IF(书房!C103&gt;0,"参加元培书房志愿服务活动"&amp;书房!C103&amp;"学时；","")</f>
        <v/>
      </c>
    </row>
    <row r="104" spans="1:19">
      <c r="A104" s="8" t="s">
        <v>113</v>
      </c>
      <c r="B104" s="8">
        <v>2300067724</v>
      </c>
      <c r="C104" t="str">
        <f t="shared" si="1"/>
        <v>参加元行力行自行车小分队1学时；参加35楼门厅管理志愿服务1.5学时；</v>
      </c>
      <c r="D104" t="str">
        <f>IF(自行车!C104&gt;0,"参加元行力行自行车小分队"&amp;自行车!C104&amp;"学时；","")</f>
        <v>参加元行力行自行车小分队1学时；</v>
      </c>
      <c r="E104" t="str">
        <f>IF(未名湖!C104&gt;0,"参加元行力行未名湖志愿服务"&amp;未名湖!C104&amp;"学时；","")</f>
        <v/>
      </c>
      <c r="F104" t="str">
        <f>IF(大钊阅览室!C104&gt;0,"参加大钊阅览室志愿服务"&amp;大钊阅览室!C104&amp;"学时；","")</f>
        <v/>
      </c>
      <c r="G104" t="str">
        <f>IF(动物园!C104&gt;0,"参加北京动物园志愿服务"&amp;动物园!C104&amp;"学时；","")</f>
        <v/>
      </c>
      <c r="H104" t="str">
        <f>IF(传薪!C104&gt;0,"参加元行传薪系列志愿服务"&amp;传薪!C104&amp;"学时；","")</f>
        <v/>
      </c>
      <c r="I104" t="str">
        <f>IF(门厅!C104&gt;0,"参加35楼门厅管理志愿服务"&amp;门厅!C104&amp;"学时；","")</f>
        <v>参加35楼门厅管理志愿服务1.5学时；</v>
      </c>
      <c r="J104" t="str">
        <f>IF(临川学校!C104&gt;0,"参加北京临川学校志愿服务"&amp;临川学校!C104&amp;"学时；","")</f>
        <v/>
      </c>
      <c r="K104" t="str">
        <f>IF(一二九!C104&gt;0,"参加一二九后勤组"&amp;一二九!C104&amp;"学时；","")</f>
        <v/>
      </c>
      <c r="L104" t="str">
        <f>IF(运动会!C104&gt;0,"参加运动会志愿服务"&amp;运动会!C104&amp;"学时；","")</f>
        <v/>
      </c>
      <c r="M104" t="str">
        <f>IF(咖啡厅!C104&gt;0,"参加元气咖啡厅志愿服务"&amp;咖啡厅!C104&amp;"学时；","")</f>
        <v/>
      </c>
      <c r="N104" t="str">
        <f>IF(书院课助教!C104&gt;0,"担任书院课助教"&amp;书院课助教!C104&amp;"学时；","")</f>
        <v/>
      </c>
      <c r="O104" t="str">
        <f>IF(党员先锋服务队!C104&gt;0,"参加党员先锋服务队"&amp;党员先锋服务队!C104&amp;"学时；","")</f>
        <v/>
      </c>
      <c r="P104" t="str">
        <f>IF(爱在35楼!C104&gt;0,"参加爱在卅五楼活动"&amp;爱在35楼!C104&amp;"学时；","")</f>
        <v/>
      </c>
      <c r="Q104" t="str">
        <f>IF(新年晚会!C104&gt;0,"参加新年晚会志愿活动"&amp;新年晚会!C104&amp;"学时；","")</f>
        <v/>
      </c>
      <c r="R104" t="str">
        <f>IF(健身房!C104&gt;0,"参加地下健身房志愿服务活动"&amp;健身房!C104&amp;"学时；","")</f>
        <v/>
      </c>
      <c r="S104" t="str">
        <f>IF(书房!C104&gt;0,"参加元培书房志愿服务活动"&amp;书房!C104&amp;"学时；","")</f>
        <v/>
      </c>
    </row>
    <row r="105" spans="1:19">
      <c r="A105" s="8" t="s">
        <v>114</v>
      </c>
      <c r="B105" s="8">
        <v>2300067715</v>
      </c>
      <c r="C105" t="str">
        <f t="shared" si="1"/>
        <v>参加元行力行自行车小分队1学时；参加35楼门厅管理志愿服务1学时；</v>
      </c>
      <c r="D105" t="str">
        <f>IF(自行车!C105&gt;0,"参加元行力行自行车小分队"&amp;自行车!C105&amp;"学时；","")</f>
        <v>参加元行力行自行车小分队1学时；</v>
      </c>
      <c r="E105" t="str">
        <f>IF(未名湖!C105&gt;0,"参加元行力行未名湖志愿服务"&amp;未名湖!C105&amp;"学时；","")</f>
        <v/>
      </c>
      <c r="F105" t="str">
        <f>IF(大钊阅览室!C105&gt;0,"参加大钊阅览室志愿服务"&amp;大钊阅览室!C105&amp;"学时；","")</f>
        <v/>
      </c>
      <c r="G105" t="str">
        <f>IF(动物园!C105&gt;0,"参加北京动物园志愿服务"&amp;动物园!C105&amp;"学时；","")</f>
        <v/>
      </c>
      <c r="H105" t="str">
        <f>IF(传薪!C105&gt;0,"参加元行传薪系列志愿服务"&amp;传薪!C105&amp;"学时；","")</f>
        <v/>
      </c>
      <c r="I105" t="str">
        <f>IF(门厅!C105&gt;0,"参加35楼门厅管理志愿服务"&amp;门厅!C105&amp;"学时；","")</f>
        <v>参加35楼门厅管理志愿服务1学时；</v>
      </c>
      <c r="J105" t="str">
        <f>IF(临川学校!C105&gt;0,"参加北京临川学校志愿服务"&amp;临川学校!C105&amp;"学时；","")</f>
        <v/>
      </c>
      <c r="K105" t="str">
        <f>IF(一二九!C105&gt;0,"参加一二九后勤组"&amp;一二九!C105&amp;"学时；","")</f>
        <v/>
      </c>
      <c r="L105" t="str">
        <f>IF(运动会!C105&gt;0,"参加运动会志愿服务"&amp;运动会!C105&amp;"学时；","")</f>
        <v/>
      </c>
      <c r="M105" t="str">
        <f>IF(咖啡厅!C105&gt;0,"参加元气咖啡厅志愿服务"&amp;咖啡厅!C105&amp;"学时；","")</f>
        <v/>
      </c>
      <c r="N105" t="str">
        <f>IF(书院课助教!C105&gt;0,"担任书院课助教"&amp;书院课助教!C105&amp;"学时；","")</f>
        <v/>
      </c>
      <c r="O105" t="str">
        <f>IF(党员先锋服务队!C105&gt;0,"参加党员先锋服务队"&amp;党员先锋服务队!C105&amp;"学时；","")</f>
        <v/>
      </c>
      <c r="P105" t="str">
        <f>IF(爱在35楼!C105&gt;0,"参加爱在卅五楼活动"&amp;爱在35楼!C105&amp;"学时；","")</f>
        <v/>
      </c>
      <c r="Q105" t="str">
        <f>IF(新年晚会!C105&gt;0,"参加新年晚会志愿活动"&amp;新年晚会!C105&amp;"学时；","")</f>
        <v/>
      </c>
      <c r="R105" t="str">
        <f>IF(健身房!C105&gt;0,"参加地下健身房志愿服务活动"&amp;健身房!C105&amp;"学时；","")</f>
        <v/>
      </c>
      <c r="S105" t="str">
        <f>IF(书房!C105&gt;0,"参加元培书房志愿服务活动"&amp;书房!C105&amp;"学时；","")</f>
        <v/>
      </c>
    </row>
    <row r="106" spans="1:19">
      <c r="A106" s="8" t="s">
        <v>115</v>
      </c>
      <c r="B106" s="8">
        <v>2300067723</v>
      </c>
      <c r="C106" t="str">
        <f t="shared" si="1"/>
        <v>参加元行力行自行车小分队1学时；参加35楼门厅管理志愿服务1.5学时；</v>
      </c>
      <c r="D106" t="str">
        <f>IF(自行车!C106&gt;0,"参加元行力行自行车小分队"&amp;自行车!C106&amp;"学时；","")</f>
        <v>参加元行力行自行车小分队1学时；</v>
      </c>
      <c r="E106" t="str">
        <f>IF(未名湖!C106&gt;0,"参加元行力行未名湖志愿服务"&amp;未名湖!C106&amp;"学时；","")</f>
        <v/>
      </c>
      <c r="F106" t="str">
        <f>IF(大钊阅览室!C106&gt;0,"参加大钊阅览室志愿服务"&amp;大钊阅览室!C106&amp;"学时；","")</f>
        <v/>
      </c>
      <c r="G106" t="str">
        <f>IF(动物园!C106&gt;0,"参加北京动物园志愿服务"&amp;动物园!C106&amp;"学时；","")</f>
        <v/>
      </c>
      <c r="H106" t="str">
        <f>IF(传薪!C106&gt;0,"参加元行传薪系列志愿服务"&amp;传薪!C106&amp;"学时；","")</f>
        <v/>
      </c>
      <c r="I106" t="str">
        <f>IF(门厅!C106&gt;0,"参加35楼门厅管理志愿服务"&amp;门厅!C106&amp;"学时；","")</f>
        <v>参加35楼门厅管理志愿服务1.5学时；</v>
      </c>
      <c r="J106" t="str">
        <f>IF(临川学校!C106&gt;0,"参加北京临川学校志愿服务"&amp;临川学校!C106&amp;"学时；","")</f>
        <v/>
      </c>
      <c r="K106" t="str">
        <f>IF(一二九!C106&gt;0,"参加一二九后勤组"&amp;一二九!C106&amp;"学时；","")</f>
        <v/>
      </c>
      <c r="L106" t="str">
        <f>IF(运动会!C106&gt;0,"参加运动会志愿服务"&amp;运动会!C106&amp;"学时；","")</f>
        <v/>
      </c>
      <c r="M106" t="str">
        <f>IF(咖啡厅!C106&gt;0,"参加元气咖啡厅志愿服务"&amp;咖啡厅!C106&amp;"学时；","")</f>
        <v/>
      </c>
      <c r="N106" t="str">
        <f>IF(书院课助教!C106&gt;0,"担任书院课助教"&amp;书院课助教!C106&amp;"学时；","")</f>
        <v/>
      </c>
      <c r="O106" t="str">
        <f>IF(党员先锋服务队!C106&gt;0,"参加党员先锋服务队"&amp;党员先锋服务队!C106&amp;"学时；","")</f>
        <v/>
      </c>
      <c r="P106" t="str">
        <f>IF(爱在35楼!C106&gt;0,"参加爱在卅五楼活动"&amp;爱在35楼!C106&amp;"学时；","")</f>
        <v/>
      </c>
      <c r="Q106" t="str">
        <f>IF(新年晚会!C106&gt;0,"参加新年晚会志愿活动"&amp;新年晚会!C106&amp;"学时；","")</f>
        <v/>
      </c>
      <c r="R106" t="str">
        <f>IF(健身房!C106&gt;0,"参加地下健身房志愿服务活动"&amp;健身房!C106&amp;"学时；","")</f>
        <v/>
      </c>
      <c r="S106" t="str">
        <f>IF(书房!C106&gt;0,"参加元培书房志愿服务活动"&amp;书房!C106&amp;"学时；","")</f>
        <v/>
      </c>
    </row>
    <row r="107" spans="1:19">
      <c r="A107" s="8" t="s">
        <v>116</v>
      </c>
      <c r="B107" s="8">
        <v>2300067713</v>
      </c>
      <c r="C107" t="str">
        <f t="shared" si="1"/>
        <v/>
      </c>
      <c r="D107" t="str">
        <f>IF(自行车!C107&gt;0,"参加元行力行自行车小分队"&amp;自行车!C107&amp;"学时；","")</f>
        <v/>
      </c>
      <c r="E107" t="str">
        <f>IF(未名湖!C107&gt;0,"参加元行力行未名湖志愿服务"&amp;未名湖!C107&amp;"学时；","")</f>
        <v/>
      </c>
      <c r="F107" t="str">
        <f>IF(大钊阅览室!C107&gt;0,"参加大钊阅览室志愿服务"&amp;大钊阅览室!C107&amp;"学时；","")</f>
        <v/>
      </c>
      <c r="G107" t="str">
        <f>IF(动物园!C107&gt;0,"参加北京动物园志愿服务"&amp;动物园!C107&amp;"学时；","")</f>
        <v/>
      </c>
      <c r="H107" t="str">
        <f>IF(传薪!C107&gt;0,"参加元行传薪系列志愿服务"&amp;传薪!C107&amp;"学时；","")</f>
        <v/>
      </c>
      <c r="I107" t="str">
        <f>IF(门厅!C107&gt;0,"参加35楼门厅管理志愿服务"&amp;门厅!C107&amp;"学时；","")</f>
        <v/>
      </c>
      <c r="J107" t="str">
        <f>IF(临川学校!C107&gt;0,"参加北京临川学校志愿服务"&amp;临川学校!C107&amp;"学时；","")</f>
        <v/>
      </c>
      <c r="K107" t="str">
        <f>IF(一二九!C107&gt;0,"参加一二九后勤组"&amp;一二九!C107&amp;"学时；","")</f>
        <v/>
      </c>
      <c r="L107" t="str">
        <f>IF(运动会!C107&gt;0,"参加运动会志愿服务"&amp;运动会!C107&amp;"学时；","")</f>
        <v/>
      </c>
      <c r="M107" t="str">
        <f>IF(咖啡厅!C107&gt;0,"参加元气咖啡厅志愿服务"&amp;咖啡厅!C107&amp;"学时；","")</f>
        <v/>
      </c>
      <c r="N107" t="str">
        <f>IF(书院课助教!C107&gt;0,"担任书院课助教"&amp;书院课助教!C107&amp;"学时；","")</f>
        <v/>
      </c>
      <c r="O107" t="str">
        <f>IF(党员先锋服务队!C107&gt;0,"参加党员先锋服务队"&amp;党员先锋服务队!C107&amp;"学时；","")</f>
        <v/>
      </c>
      <c r="P107" t="str">
        <f>IF(爱在35楼!C107&gt;0,"参加爱在卅五楼活动"&amp;爱在35楼!C107&amp;"学时；","")</f>
        <v/>
      </c>
      <c r="Q107" t="str">
        <f>IF(新年晚会!C107&gt;0,"参加新年晚会志愿活动"&amp;新年晚会!C107&amp;"学时；","")</f>
        <v/>
      </c>
      <c r="R107" t="str">
        <f>IF(健身房!C107&gt;0,"参加地下健身房志愿服务活动"&amp;健身房!C107&amp;"学时；","")</f>
        <v/>
      </c>
      <c r="S107" t="str">
        <f>IF(书房!C107&gt;0,"参加元培书房志愿服务活动"&amp;书房!C107&amp;"学时；","")</f>
        <v/>
      </c>
    </row>
    <row r="108" spans="1:19">
      <c r="A108" s="8" t="s">
        <v>117</v>
      </c>
      <c r="B108" s="8">
        <v>2300067717</v>
      </c>
      <c r="C108" t="str">
        <f t="shared" si="1"/>
        <v>参加元行力行自行车小分队0.5学时；</v>
      </c>
      <c r="D108" t="str">
        <f>IF(自行车!C108&gt;0,"参加元行力行自行车小分队"&amp;自行车!C108&amp;"学时；","")</f>
        <v>参加元行力行自行车小分队0.5学时；</v>
      </c>
      <c r="E108" t="str">
        <f>IF(未名湖!C108&gt;0,"参加元行力行未名湖志愿服务"&amp;未名湖!C108&amp;"学时；","")</f>
        <v/>
      </c>
      <c r="F108" t="str">
        <f>IF(大钊阅览室!C108&gt;0,"参加大钊阅览室志愿服务"&amp;大钊阅览室!C108&amp;"学时；","")</f>
        <v/>
      </c>
      <c r="G108" t="str">
        <f>IF(动物园!C108&gt;0,"参加北京动物园志愿服务"&amp;动物园!C108&amp;"学时；","")</f>
        <v/>
      </c>
      <c r="H108" t="str">
        <f>IF(传薪!C108&gt;0,"参加元行传薪系列志愿服务"&amp;传薪!C108&amp;"学时；","")</f>
        <v/>
      </c>
      <c r="I108" t="str">
        <f>IF(门厅!C108&gt;0,"参加35楼门厅管理志愿服务"&amp;门厅!C108&amp;"学时；","")</f>
        <v/>
      </c>
      <c r="J108" t="str">
        <f>IF(临川学校!C108&gt;0,"参加北京临川学校志愿服务"&amp;临川学校!C108&amp;"学时；","")</f>
        <v/>
      </c>
      <c r="K108" t="str">
        <f>IF(一二九!C108&gt;0,"参加一二九后勤组"&amp;一二九!C108&amp;"学时；","")</f>
        <v/>
      </c>
      <c r="L108" t="str">
        <f>IF(运动会!C108&gt;0,"参加运动会志愿服务"&amp;运动会!C108&amp;"学时；","")</f>
        <v/>
      </c>
      <c r="M108" t="str">
        <f>IF(咖啡厅!C108&gt;0,"参加元气咖啡厅志愿服务"&amp;咖啡厅!C108&amp;"学时；","")</f>
        <v/>
      </c>
      <c r="N108" t="str">
        <f>IF(书院课助教!C108&gt;0,"担任书院课助教"&amp;书院课助教!C108&amp;"学时；","")</f>
        <v/>
      </c>
      <c r="O108" t="str">
        <f>IF(党员先锋服务队!C108&gt;0,"参加党员先锋服务队"&amp;党员先锋服务队!C108&amp;"学时；","")</f>
        <v/>
      </c>
      <c r="P108" t="str">
        <f>IF(爱在35楼!C108&gt;0,"参加爱在卅五楼活动"&amp;爱在35楼!C108&amp;"学时；","")</f>
        <v/>
      </c>
      <c r="Q108" t="str">
        <f>IF(新年晚会!C108&gt;0,"参加新年晚会志愿活动"&amp;新年晚会!C108&amp;"学时；","")</f>
        <v/>
      </c>
      <c r="R108" t="str">
        <f>IF(健身房!C108&gt;0,"参加地下健身房志愿服务活动"&amp;健身房!C108&amp;"学时；","")</f>
        <v/>
      </c>
      <c r="S108" t="str">
        <f>IF(书房!C108&gt;0,"参加元培书房志愿服务活动"&amp;书房!C108&amp;"学时；","")</f>
        <v/>
      </c>
    </row>
    <row r="109" spans="1:19">
      <c r="A109" s="8" t="s">
        <v>118</v>
      </c>
      <c r="B109" s="8">
        <v>2300067712</v>
      </c>
      <c r="C109" t="str">
        <f t="shared" si="1"/>
        <v>参加元行力行自行车小分队0.5学时；参加35楼门厅管理志愿服务1学时；</v>
      </c>
      <c r="D109" t="str">
        <f>IF(自行车!C109&gt;0,"参加元行力行自行车小分队"&amp;自行车!C109&amp;"学时；","")</f>
        <v>参加元行力行自行车小分队0.5学时；</v>
      </c>
      <c r="E109" t="str">
        <f>IF(未名湖!C109&gt;0,"参加元行力行未名湖志愿服务"&amp;未名湖!C109&amp;"学时；","")</f>
        <v/>
      </c>
      <c r="F109" t="str">
        <f>IF(大钊阅览室!C109&gt;0,"参加大钊阅览室志愿服务"&amp;大钊阅览室!C109&amp;"学时；","")</f>
        <v/>
      </c>
      <c r="G109" t="str">
        <f>IF(动物园!C109&gt;0,"参加北京动物园志愿服务"&amp;动物园!C109&amp;"学时；","")</f>
        <v/>
      </c>
      <c r="H109" t="str">
        <f>IF(传薪!C109&gt;0,"参加元行传薪系列志愿服务"&amp;传薪!C109&amp;"学时；","")</f>
        <v/>
      </c>
      <c r="I109" t="str">
        <f>IF(门厅!C109&gt;0,"参加35楼门厅管理志愿服务"&amp;门厅!C109&amp;"学时；","")</f>
        <v>参加35楼门厅管理志愿服务1学时；</v>
      </c>
      <c r="J109" t="str">
        <f>IF(临川学校!C109&gt;0,"参加北京临川学校志愿服务"&amp;临川学校!C109&amp;"学时；","")</f>
        <v/>
      </c>
      <c r="K109" t="str">
        <f>IF(一二九!C109&gt;0,"参加一二九后勤组"&amp;一二九!C109&amp;"学时；","")</f>
        <v/>
      </c>
      <c r="L109" t="str">
        <f>IF(运动会!C109&gt;0,"参加运动会志愿服务"&amp;运动会!C109&amp;"学时；","")</f>
        <v/>
      </c>
      <c r="M109" t="str">
        <f>IF(咖啡厅!C109&gt;0,"参加元气咖啡厅志愿服务"&amp;咖啡厅!C109&amp;"学时；","")</f>
        <v/>
      </c>
      <c r="N109" t="str">
        <f>IF(书院课助教!C109&gt;0,"担任书院课助教"&amp;书院课助教!C109&amp;"学时；","")</f>
        <v/>
      </c>
      <c r="O109" t="str">
        <f>IF(党员先锋服务队!C109&gt;0,"参加党员先锋服务队"&amp;党员先锋服务队!C109&amp;"学时；","")</f>
        <v/>
      </c>
      <c r="P109" t="str">
        <f>IF(爱在35楼!C109&gt;0,"参加爱在卅五楼活动"&amp;爱在35楼!C109&amp;"学时；","")</f>
        <v/>
      </c>
      <c r="Q109" t="str">
        <f>IF(新年晚会!C109&gt;0,"参加新年晚会志愿活动"&amp;新年晚会!C109&amp;"学时；","")</f>
        <v/>
      </c>
      <c r="R109" t="str">
        <f>IF(健身房!C109&gt;0,"参加地下健身房志愿服务活动"&amp;健身房!C109&amp;"学时；","")</f>
        <v/>
      </c>
      <c r="S109" t="str">
        <f>IF(书房!C109&gt;0,"参加元培书房志愿服务活动"&amp;书房!C109&amp;"学时；","")</f>
        <v/>
      </c>
    </row>
    <row r="110" spans="1:19">
      <c r="A110" s="8" t="s">
        <v>119</v>
      </c>
      <c r="B110" s="8">
        <v>2300067702</v>
      </c>
      <c r="C110" t="str">
        <f t="shared" si="1"/>
        <v>参加元行力行自行车小分队0.5学时；参加运动会志愿服务2学时；</v>
      </c>
      <c r="D110" t="str">
        <f>IF(自行车!C110&gt;0,"参加元行力行自行车小分队"&amp;自行车!C110&amp;"学时；","")</f>
        <v>参加元行力行自行车小分队0.5学时；</v>
      </c>
      <c r="E110" t="str">
        <f>IF(未名湖!C110&gt;0,"参加元行力行未名湖志愿服务"&amp;未名湖!C110&amp;"学时；","")</f>
        <v/>
      </c>
      <c r="F110" t="str">
        <f>IF(大钊阅览室!C110&gt;0,"参加大钊阅览室志愿服务"&amp;大钊阅览室!C110&amp;"学时；","")</f>
        <v/>
      </c>
      <c r="G110" t="str">
        <f>IF(动物园!C110&gt;0,"参加北京动物园志愿服务"&amp;动物园!C110&amp;"学时；","")</f>
        <v/>
      </c>
      <c r="H110" t="str">
        <f>IF(传薪!C110&gt;0,"参加元行传薪系列志愿服务"&amp;传薪!C110&amp;"学时；","")</f>
        <v/>
      </c>
      <c r="I110" t="str">
        <f>IF(门厅!C110&gt;0,"参加35楼门厅管理志愿服务"&amp;门厅!C110&amp;"学时；","")</f>
        <v/>
      </c>
      <c r="J110" t="str">
        <f>IF(临川学校!C110&gt;0,"参加北京临川学校志愿服务"&amp;临川学校!C110&amp;"学时；","")</f>
        <v/>
      </c>
      <c r="K110" t="str">
        <f>IF(一二九!C110&gt;0,"参加一二九后勤组"&amp;一二九!C110&amp;"学时；","")</f>
        <v/>
      </c>
      <c r="L110" t="str">
        <f>IF(运动会!C110&gt;0,"参加运动会志愿服务"&amp;运动会!C110&amp;"学时；","")</f>
        <v>参加运动会志愿服务2学时；</v>
      </c>
      <c r="M110" t="str">
        <f>IF(咖啡厅!C110&gt;0,"参加元气咖啡厅志愿服务"&amp;咖啡厅!C110&amp;"学时；","")</f>
        <v/>
      </c>
      <c r="N110" t="str">
        <f>IF(书院课助教!C110&gt;0,"担任书院课助教"&amp;书院课助教!C110&amp;"学时；","")</f>
        <v/>
      </c>
      <c r="O110" t="str">
        <f>IF(党员先锋服务队!C110&gt;0,"参加党员先锋服务队"&amp;党员先锋服务队!C110&amp;"学时；","")</f>
        <v/>
      </c>
      <c r="P110" t="str">
        <f>IF(爱在35楼!C110&gt;0,"参加爱在卅五楼活动"&amp;爱在35楼!C110&amp;"学时；","")</f>
        <v/>
      </c>
      <c r="Q110" t="str">
        <f>IF(新年晚会!C110&gt;0,"参加新年晚会志愿活动"&amp;新年晚会!C110&amp;"学时；","")</f>
        <v/>
      </c>
      <c r="R110" t="str">
        <f>IF(健身房!C110&gt;0,"参加地下健身房志愿服务活动"&amp;健身房!C110&amp;"学时；","")</f>
        <v/>
      </c>
      <c r="S110" t="str">
        <f>IF(书房!C110&gt;0,"参加元培书房志愿服务活动"&amp;书房!C110&amp;"学时；","")</f>
        <v/>
      </c>
    </row>
    <row r="111" spans="1:19">
      <c r="A111" s="8" t="s">
        <v>120</v>
      </c>
      <c r="B111" s="8">
        <v>2300067709</v>
      </c>
      <c r="C111" t="str">
        <f t="shared" si="1"/>
        <v>参加元行力行自行车小分队1学时；参加35楼门厅管理志愿服务1学时；</v>
      </c>
      <c r="D111" t="str">
        <f>IF(自行车!C111&gt;0,"参加元行力行自行车小分队"&amp;自行车!C111&amp;"学时；","")</f>
        <v>参加元行力行自行车小分队1学时；</v>
      </c>
      <c r="E111" t="str">
        <f>IF(未名湖!C111&gt;0,"参加元行力行未名湖志愿服务"&amp;未名湖!C111&amp;"学时；","")</f>
        <v/>
      </c>
      <c r="F111" t="str">
        <f>IF(大钊阅览室!C111&gt;0,"参加大钊阅览室志愿服务"&amp;大钊阅览室!C111&amp;"学时；","")</f>
        <v/>
      </c>
      <c r="G111" t="str">
        <f>IF(动物园!C111&gt;0,"参加北京动物园志愿服务"&amp;动物园!C111&amp;"学时；","")</f>
        <v/>
      </c>
      <c r="H111" t="str">
        <f>IF(传薪!C111&gt;0,"参加元行传薪系列志愿服务"&amp;传薪!C111&amp;"学时；","")</f>
        <v/>
      </c>
      <c r="I111" t="str">
        <f>IF(门厅!C111&gt;0,"参加35楼门厅管理志愿服务"&amp;门厅!C111&amp;"学时；","")</f>
        <v>参加35楼门厅管理志愿服务1学时；</v>
      </c>
      <c r="J111" t="str">
        <f>IF(临川学校!C111&gt;0,"参加北京临川学校志愿服务"&amp;临川学校!C111&amp;"学时；","")</f>
        <v/>
      </c>
      <c r="K111" t="str">
        <f>IF(一二九!C111&gt;0,"参加一二九后勤组"&amp;一二九!C111&amp;"学时；","")</f>
        <v/>
      </c>
      <c r="L111" t="str">
        <f>IF(运动会!C111&gt;0,"参加运动会志愿服务"&amp;运动会!C111&amp;"学时；","")</f>
        <v/>
      </c>
      <c r="M111" t="str">
        <f>IF(咖啡厅!C111&gt;0,"参加元气咖啡厅志愿服务"&amp;咖啡厅!C111&amp;"学时；","")</f>
        <v/>
      </c>
      <c r="N111" t="str">
        <f>IF(书院课助教!C111&gt;0,"担任书院课助教"&amp;书院课助教!C111&amp;"学时；","")</f>
        <v/>
      </c>
      <c r="O111" t="str">
        <f>IF(党员先锋服务队!C111&gt;0,"参加党员先锋服务队"&amp;党员先锋服务队!C111&amp;"学时；","")</f>
        <v/>
      </c>
      <c r="P111" t="str">
        <f>IF(爱在35楼!C111&gt;0,"参加爱在卅五楼活动"&amp;爱在35楼!C111&amp;"学时；","")</f>
        <v/>
      </c>
      <c r="Q111" t="str">
        <f>IF(新年晚会!C111&gt;0,"参加新年晚会志愿活动"&amp;新年晚会!C111&amp;"学时；","")</f>
        <v/>
      </c>
      <c r="R111" t="str">
        <f>IF(健身房!C111&gt;0,"参加地下健身房志愿服务活动"&amp;健身房!C111&amp;"学时；","")</f>
        <v/>
      </c>
      <c r="S111" t="str">
        <f>IF(书房!C111&gt;0,"参加元培书房志愿服务活动"&amp;书房!C111&amp;"学时；","")</f>
        <v/>
      </c>
    </row>
    <row r="112" spans="1:19">
      <c r="A112" s="8" t="s">
        <v>121</v>
      </c>
      <c r="B112" s="8">
        <v>2300067726</v>
      </c>
      <c r="C112" t="str">
        <f t="shared" si="1"/>
        <v/>
      </c>
      <c r="D112" t="str">
        <f>IF(自行车!C112&gt;0,"参加元行力行自行车小分队"&amp;自行车!C112&amp;"学时；","")</f>
        <v/>
      </c>
      <c r="E112" t="str">
        <f>IF(未名湖!C112&gt;0,"参加元行力行未名湖志愿服务"&amp;未名湖!C112&amp;"学时；","")</f>
        <v/>
      </c>
      <c r="F112" t="str">
        <f>IF(大钊阅览室!C112&gt;0,"参加大钊阅览室志愿服务"&amp;大钊阅览室!C112&amp;"学时；","")</f>
        <v/>
      </c>
      <c r="G112" t="str">
        <f>IF(动物园!C112&gt;0,"参加北京动物园志愿服务"&amp;动物园!C112&amp;"学时；","")</f>
        <v/>
      </c>
      <c r="H112" t="str">
        <f>IF(传薪!C112&gt;0,"参加元行传薪系列志愿服务"&amp;传薪!C112&amp;"学时；","")</f>
        <v/>
      </c>
      <c r="I112" t="str">
        <f>IF(门厅!C112&gt;0,"参加35楼门厅管理志愿服务"&amp;门厅!C112&amp;"学时；","")</f>
        <v/>
      </c>
      <c r="J112" t="str">
        <f>IF(临川学校!C112&gt;0,"参加北京临川学校志愿服务"&amp;临川学校!C112&amp;"学时；","")</f>
        <v/>
      </c>
      <c r="K112" t="str">
        <f>IF(一二九!C112&gt;0,"参加一二九后勤组"&amp;一二九!C112&amp;"学时；","")</f>
        <v/>
      </c>
      <c r="L112" t="str">
        <f>IF(运动会!C112&gt;0,"参加运动会志愿服务"&amp;运动会!C112&amp;"学时；","")</f>
        <v/>
      </c>
      <c r="M112" t="str">
        <f>IF(咖啡厅!C112&gt;0,"参加元气咖啡厅志愿服务"&amp;咖啡厅!C112&amp;"学时；","")</f>
        <v/>
      </c>
      <c r="N112" t="str">
        <f>IF(书院课助教!C112&gt;0,"担任书院课助教"&amp;书院课助教!C112&amp;"学时；","")</f>
        <v/>
      </c>
      <c r="O112" t="str">
        <f>IF(党员先锋服务队!C112&gt;0,"参加党员先锋服务队"&amp;党员先锋服务队!C112&amp;"学时；","")</f>
        <v/>
      </c>
      <c r="P112" t="str">
        <f>IF(爱在35楼!C112&gt;0,"参加爱在卅五楼活动"&amp;爱在35楼!C112&amp;"学时；","")</f>
        <v/>
      </c>
      <c r="Q112" t="str">
        <f>IF(新年晚会!C112&gt;0,"参加新年晚会志愿活动"&amp;新年晚会!C112&amp;"学时；","")</f>
        <v/>
      </c>
      <c r="R112" t="str">
        <f>IF(健身房!C112&gt;0,"参加地下健身房志愿服务活动"&amp;健身房!C112&amp;"学时；","")</f>
        <v/>
      </c>
      <c r="S112" t="str">
        <f>IF(书房!C112&gt;0,"参加元培书房志愿服务活动"&amp;书房!C112&amp;"学时；","")</f>
        <v/>
      </c>
    </row>
    <row r="113" spans="1:19">
      <c r="A113" s="8" t="s">
        <v>122</v>
      </c>
      <c r="B113" s="8">
        <v>2300067704</v>
      </c>
      <c r="C113" t="str">
        <f t="shared" si="1"/>
        <v>参加元行力行自行车小分队3学时；参加元行力行未名湖志愿服务1.5学时；参加35楼门厅管理志愿服务1.5学时；参加地下健身房志愿服务活动2学时；</v>
      </c>
      <c r="D113" t="str">
        <f>IF(自行车!C113&gt;0,"参加元行力行自行车小分队"&amp;自行车!C113&amp;"学时；","")</f>
        <v>参加元行力行自行车小分队3学时；</v>
      </c>
      <c r="E113" t="str">
        <f>IF(未名湖!C113&gt;0,"参加元行力行未名湖志愿服务"&amp;未名湖!C113&amp;"学时；","")</f>
        <v>参加元行力行未名湖志愿服务1.5学时；</v>
      </c>
      <c r="F113" t="str">
        <f>IF(大钊阅览室!C113&gt;0,"参加大钊阅览室志愿服务"&amp;大钊阅览室!C113&amp;"学时；","")</f>
        <v/>
      </c>
      <c r="G113" t="str">
        <f>IF(动物园!C113&gt;0,"参加北京动物园志愿服务"&amp;动物园!C113&amp;"学时；","")</f>
        <v/>
      </c>
      <c r="H113" t="str">
        <f>IF(传薪!C113&gt;0,"参加元行传薪系列志愿服务"&amp;传薪!C113&amp;"学时；","")</f>
        <v/>
      </c>
      <c r="I113" t="str">
        <f>IF(门厅!C113&gt;0,"参加35楼门厅管理志愿服务"&amp;门厅!C113&amp;"学时；","")</f>
        <v>参加35楼门厅管理志愿服务1.5学时；</v>
      </c>
      <c r="J113" t="str">
        <f>IF(临川学校!C113&gt;0,"参加北京临川学校志愿服务"&amp;临川学校!C113&amp;"学时；","")</f>
        <v/>
      </c>
      <c r="K113" t="str">
        <f>IF(一二九!C113&gt;0,"参加一二九后勤组"&amp;一二九!C113&amp;"学时；","")</f>
        <v/>
      </c>
      <c r="L113" t="str">
        <f>IF(运动会!C113&gt;0,"参加运动会志愿服务"&amp;运动会!C113&amp;"学时；","")</f>
        <v/>
      </c>
      <c r="M113" t="str">
        <f>IF(咖啡厅!C113&gt;0,"参加元气咖啡厅志愿服务"&amp;咖啡厅!C113&amp;"学时；","")</f>
        <v/>
      </c>
      <c r="N113" t="str">
        <f>IF(书院课助教!C113&gt;0,"担任书院课助教"&amp;书院课助教!C113&amp;"学时；","")</f>
        <v/>
      </c>
      <c r="O113" t="str">
        <f>IF(党员先锋服务队!C113&gt;0,"参加党员先锋服务队"&amp;党员先锋服务队!C113&amp;"学时；","")</f>
        <v/>
      </c>
      <c r="P113" t="str">
        <f>IF(爱在35楼!C113&gt;0,"参加爱在卅五楼活动"&amp;爱在35楼!C113&amp;"学时；","")</f>
        <v/>
      </c>
      <c r="Q113" t="str">
        <f>IF(新年晚会!C113&gt;0,"参加新年晚会志愿活动"&amp;新年晚会!C113&amp;"学时；","")</f>
        <v/>
      </c>
      <c r="R113" t="str">
        <f>IF(健身房!C113&gt;0,"参加地下健身房志愿服务活动"&amp;健身房!C113&amp;"学时；","")</f>
        <v>参加地下健身房志愿服务活动2学时；</v>
      </c>
      <c r="S113" t="str">
        <f>IF(书房!C113&gt;0,"参加元培书房志愿服务活动"&amp;书房!C113&amp;"学时；","")</f>
        <v/>
      </c>
    </row>
    <row r="114" spans="1:19">
      <c r="A114" s="8" t="s">
        <v>123</v>
      </c>
      <c r="B114" s="8">
        <v>2300067718</v>
      </c>
      <c r="C114" t="str">
        <f t="shared" si="1"/>
        <v>参加元行力行自行车小分队1.5学时；参加35楼门厅管理志愿服务1.5学时；</v>
      </c>
      <c r="D114" t="str">
        <f>IF(自行车!C114&gt;0,"参加元行力行自行车小分队"&amp;自行车!C114&amp;"学时；","")</f>
        <v>参加元行力行自行车小分队1.5学时；</v>
      </c>
      <c r="E114" t="str">
        <f>IF(未名湖!C114&gt;0,"参加元行力行未名湖志愿服务"&amp;未名湖!C114&amp;"学时；","")</f>
        <v/>
      </c>
      <c r="F114" t="str">
        <f>IF(大钊阅览室!C114&gt;0,"参加大钊阅览室志愿服务"&amp;大钊阅览室!C114&amp;"学时；","")</f>
        <v/>
      </c>
      <c r="G114" t="str">
        <f>IF(动物园!C114&gt;0,"参加北京动物园志愿服务"&amp;动物园!C114&amp;"学时；","")</f>
        <v/>
      </c>
      <c r="H114" t="str">
        <f>IF(传薪!C114&gt;0,"参加元行传薪系列志愿服务"&amp;传薪!C114&amp;"学时；","")</f>
        <v/>
      </c>
      <c r="I114" t="str">
        <f>IF(门厅!C114&gt;0,"参加35楼门厅管理志愿服务"&amp;门厅!C114&amp;"学时；","")</f>
        <v>参加35楼门厅管理志愿服务1.5学时；</v>
      </c>
      <c r="J114" t="str">
        <f>IF(临川学校!C114&gt;0,"参加北京临川学校志愿服务"&amp;临川学校!C114&amp;"学时；","")</f>
        <v/>
      </c>
      <c r="K114" t="str">
        <f>IF(一二九!C114&gt;0,"参加一二九后勤组"&amp;一二九!C114&amp;"学时；","")</f>
        <v/>
      </c>
      <c r="L114" t="str">
        <f>IF(运动会!C114&gt;0,"参加运动会志愿服务"&amp;运动会!C114&amp;"学时；","")</f>
        <v/>
      </c>
      <c r="M114" t="str">
        <f>IF(咖啡厅!C114&gt;0,"参加元气咖啡厅志愿服务"&amp;咖啡厅!C114&amp;"学时；","")</f>
        <v/>
      </c>
      <c r="N114" t="str">
        <f>IF(书院课助教!C114&gt;0,"担任书院课助教"&amp;书院课助教!C114&amp;"学时；","")</f>
        <v/>
      </c>
      <c r="O114" t="str">
        <f>IF(党员先锋服务队!C114&gt;0,"参加党员先锋服务队"&amp;党员先锋服务队!C114&amp;"学时；","")</f>
        <v/>
      </c>
      <c r="P114" t="str">
        <f>IF(爱在35楼!C114&gt;0,"参加爱在卅五楼活动"&amp;爱在35楼!C114&amp;"学时；","")</f>
        <v/>
      </c>
      <c r="Q114" t="str">
        <f>IF(新年晚会!C114&gt;0,"参加新年晚会志愿活动"&amp;新年晚会!C114&amp;"学时；","")</f>
        <v/>
      </c>
      <c r="R114" t="str">
        <f>IF(健身房!C114&gt;0,"参加地下健身房志愿服务活动"&amp;健身房!C114&amp;"学时；","")</f>
        <v/>
      </c>
      <c r="S114" t="str">
        <f>IF(书房!C114&gt;0,"参加元培书房志愿服务活动"&amp;书房!C114&amp;"学时；","")</f>
        <v/>
      </c>
    </row>
    <row r="115" spans="1:19">
      <c r="A115" s="8" t="s">
        <v>124</v>
      </c>
      <c r="B115" s="8">
        <v>2300067725</v>
      </c>
      <c r="C115" t="str">
        <f t="shared" si="1"/>
        <v/>
      </c>
      <c r="D115" t="str">
        <f>IF(自行车!C115&gt;0,"参加元行力行自行车小分队"&amp;自行车!C115&amp;"学时；","")</f>
        <v/>
      </c>
      <c r="E115" t="str">
        <f>IF(未名湖!C115&gt;0,"参加元行力行未名湖志愿服务"&amp;未名湖!C115&amp;"学时；","")</f>
        <v/>
      </c>
      <c r="F115" t="str">
        <f>IF(大钊阅览室!C115&gt;0,"参加大钊阅览室志愿服务"&amp;大钊阅览室!C115&amp;"学时；","")</f>
        <v/>
      </c>
      <c r="G115" t="str">
        <f>IF(动物园!C115&gt;0,"参加北京动物园志愿服务"&amp;动物园!C115&amp;"学时；","")</f>
        <v/>
      </c>
      <c r="H115" t="str">
        <f>IF(传薪!C115&gt;0,"参加元行传薪系列志愿服务"&amp;传薪!C115&amp;"学时；","")</f>
        <v/>
      </c>
      <c r="I115" t="str">
        <f>IF(门厅!C115&gt;0,"参加35楼门厅管理志愿服务"&amp;门厅!C115&amp;"学时；","")</f>
        <v/>
      </c>
      <c r="J115" t="str">
        <f>IF(临川学校!C115&gt;0,"参加北京临川学校志愿服务"&amp;临川学校!C115&amp;"学时；","")</f>
        <v/>
      </c>
      <c r="K115" t="str">
        <f>IF(一二九!C115&gt;0,"参加一二九后勤组"&amp;一二九!C115&amp;"学时；","")</f>
        <v/>
      </c>
      <c r="L115" t="str">
        <f>IF(运动会!C115&gt;0,"参加运动会志愿服务"&amp;运动会!C115&amp;"学时；","")</f>
        <v/>
      </c>
      <c r="M115" t="str">
        <f>IF(咖啡厅!C115&gt;0,"参加元气咖啡厅志愿服务"&amp;咖啡厅!C115&amp;"学时；","")</f>
        <v/>
      </c>
      <c r="N115" t="str">
        <f>IF(书院课助教!C115&gt;0,"担任书院课助教"&amp;书院课助教!C115&amp;"学时；","")</f>
        <v/>
      </c>
      <c r="O115" t="str">
        <f>IF(党员先锋服务队!C115&gt;0,"参加党员先锋服务队"&amp;党员先锋服务队!C115&amp;"学时；","")</f>
        <v/>
      </c>
      <c r="P115" t="str">
        <f>IF(爱在35楼!C115&gt;0,"参加爱在卅五楼活动"&amp;爱在35楼!C115&amp;"学时；","")</f>
        <v/>
      </c>
      <c r="Q115" t="str">
        <f>IF(新年晚会!C115&gt;0,"参加新年晚会志愿活动"&amp;新年晚会!C115&amp;"学时；","")</f>
        <v/>
      </c>
      <c r="R115" t="str">
        <f>IF(健身房!C115&gt;0,"参加地下健身房志愿服务活动"&amp;健身房!C115&amp;"学时；","")</f>
        <v/>
      </c>
      <c r="S115" t="str">
        <f>IF(书房!C115&gt;0,"参加元培书房志愿服务活动"&amp;书房!C115&amp;"学时；","")</f>
        <v/>
      </c>
    </row>
    <row r="116" spans="1:19">
      <c r="A116" s="8" t="s">
        <v>125</v>
      </c>
      <c r="B116" s="8">
        <v>2300017412</v>
      </c>
      <c r="C116" t="str">
        <f t="shared" si="1"/>
        <v>参加北京动物园志愿服务4学时；</v>
      </c>
      <c r="D116" t="str">
        <f>IF(自行车!C116&gt;0,"参加元行力行自行车小分队"&amp;自行车!C116&amp;"学时；","")</f>
        <v/>
      </c>
      <c r="E116" t="str">
        <f>IF(未名湖!C116&gt;0,"参加元行力行未名湖志愿服务"&amp;未名湖!C116&amp;"学时；","")</f>
        <v/>
      </c>
      <c r="F116" t="str">
        <f>IF(大钊阅览室!C116&gt;0,"参加大钊阅览室志愿服务"&amp;大钊阅览室!C116&amp;"学时；","")</f>
        <v/>
      </c>
      <c r="G116" t="str">
        <f>IF(动物园!C116&gt;0,"参加北京动物园志愿服务"&amp;动物园!C116&amp;"学时；","")</f>
        <v>参加北京动物园志愿服务4学时；</v>
      </c>
      <c r="H116" t="str">
        <f>IF(传薪!C116&gt;0,"参加元行传薪系列志愿服务"&amp;传薪!C116&amp;"学时；","")</f>
        <v/>
      </c>
      <c r="I116" t="str">
        <f>IF(门厅!C116&gt;0,"参加35楼门厅管理志愿服务"&amp;门厅!C116&amp;"学时；","")</f>
        <v/>
      </c>
      <c r="J116" t="str">
        <f>IF(临川学校!C116&gt;0,"参加北京临川学校志愿服务"&amp;临川学校!C116&amp;"学时；","")</f>
        <v/>
      </c>
      <c r="K116" t="str">
        <f>IF(一二九!C116&gt;0,"参加一二九后勤组"&amp;一二九!C116&amp;"学时；","")</f>
        <v/>
      </c>
      <c r="L116" t="str">
        <f>IF(运动会!C116&gt;0,"参加运动会志愿服务"&amp;运动会!C116&amp;"学时；","")</f>
        <v/>
      </c>
      <c r="M116" t="str">
        <f>IF(咖啡厅!C116&gt;0,"参加元气咖啡厅志愿服务"&amp;咖啡厅!C116&amp;"学时；","")</f>
        <v/>
      </c>
      <c r="N116" t="str">
        <f>IF(书院课助教!C116&gt;0,"担任书院课助教"&amp;书院课助教!C116&amp;"学时；","")</f>
        <v/>
      </c>
      <c r="O116" t="str">
        <f>IF(党员先锋服务队!C116&gt;0,"参加党员先锋服务队"&amp;党员先锋服务队!C116&amp;"学时；","")</f>
        <v/>
      </c>
      <c r="P116" t="str">
        <f>IF(爱在35楼!C116&gt;0,"参加爱在卅五楼活动"&amp;爱在35楼!C116&amp;"学时；","")</f>
        <v/>
      </c>
      <c r="Q116" t="str">
        <f>IF(新年晚会!C116&gt;0,"参加新年晚会志愿活动"&amp;新年晚会!C116&amp;"学时；","")</f>
        <v/>
      </c>
      <c r="R116" t="str">
        <f>IF(健身房!C116&gt;0,"参加地下健身房志愿服务活动"&amp;健身房!C116&amp;"学时；","")</f>
        <v/>
      </c>
      <c r="S116" t="str">
        <f>IF(书房!C116&gt;0,"参加元培书房志愿服务活动"&amp;书房!C116&amp;"学时；","")</f>
        <v/>
      </c>
    </row>
    <row r="117" spans="1:19">
      <c r="A117" s="8" t="s">
        <v>126</v>
      </c>
      <c r="B117" s="8">
        <v>2300067728</v>
      </c>
      <c r="C117" t="str">
        <f t="shared" si="1"/>
        <v>参加元行力行自行车小分队1学时；参加35楼门厅管理志愿服务1.5学时；参加地下健身房志愿服务活动1学时；</v>
      </c>
      <c r="D117" t="str">
        <f>IF(自行车!C117&gt;0,"参加元行力行自行车小分队"&amp;自行车!C117&amp;"学时；","")</f>
        <v>参加元行力行自行车小分队1学时；</v>
      </c>
      <c r="E117" t="str">
        <f>IF(未名湖!C117&gt;0,"参加元行力行未名湖志愿服务"&amp;未名湖!C117&amp;"学时；","")</f>
        <v/>
      </c>
      <c r="F117" t="str">
        <f>IF(大钊阅览室!C117&gt;0,"参加大钊阅览室志愿服务"&amp;大钊阅览室!C117&amp;"学时；","")</f>
        <v/>
      </c>
      <c r="G117" t="str">
        <f>IF(动物园!C117&gt;0,"参加北京动物园志愿服务"&amp;动物园!C117&amp;"学时；","")</f>
        <v/>
      </c>
      <c r="H117" t="str">
        <f>IF(传薪!C117&gt;0,"参加元行传薪系列志愿服务"&amp;传薪!C117&amp;"学时；","")</f>
        <v/>
      </c>
      <c r="I117" t="str">
        <f>IF(门厅!C117&gt;0,"参加35楼门厅管理志愿服务"&amp;门厅!C117&amp;"学时；","")</f>
        <v>参加35楼门厅管理志愿服务1.5学时；</v>
      </c>
      <c r="J117" t="str">
        <f>IF(临川学校!C117&gt;0,"参加北京临川学校志愿服务"&amp;临川学校!C117&amp;"学时；","")</f>
        <v/>
      </c>
      <c r="K117" t="str">
        <f>IF(一二九!C117&gt;0,"参加一二九后勤组"&amp;一二九!C117&amp;"学时；","")</f>
        <v/>
      </c>
      <c r="L117" t="str">
        <f>IF(运动会!C117&gt;0,"参加运动会志愿服务"&amp;运动会!C117&amp;"学时；","")</f>
        <v/>
      </c>
      <c r="M117" t="str">
        <f>IF(咖啡厅!C117&gt;0,"参加元气咖啡厅志愿服务"&amp;咖啡厅!C117&amp;"学时；","")</f>
        <v/>
      </c>
      <c r="N117" t="str">
        <f>IF(书院课助教!C117&gt;0,"担任书院课助教"&amp;书院课助教!C117&amp;"学时；","")</f>
        <v/>
      </c>
      <c r="O117" t="str">
        <f>IF(党员先锋服务队!C117&gt;0,"参加党员先锋服务队"&amp;党员先锋服务队!C117&amp;"学时；","")</f>
        <v/>
      </c>
      <c r="P117" t="str">
        <f>IF(爱在35楼!C117&gt;0,"参加爱在卅五楼活动"&amp;爱在35楼!C117&amp;"学时；","")</f>
        <v/>
      </c>
      <c r="Q117" t="str">
        <f>IF(新年晚会!C117&gt;0,"参加新年晚会志愿活动"&amp;新年晚会!C117&amp;"学时；","")</f>
        <v/>
      </c>
      <c r="R117" t="str">
        <f>IF(健身房!C117&gt;0,"参加地下健身房志愿服务活动"&amp;健身房!C117&amp;"学时；","")</f>
        <v>参加地下健身房志愿服务活动1学时；</v>
      </c>
      <c r="S117" t="str">
        <f>IF(书房!C117&gt;0,"参加元培书房志愿服务活动"&amp;书房!C117&amp;"学时；","")</f>
        <v/>
      </c>
    </row>
    <row r="118" spans="1:19">
      <c r="A118" s="8" t="s">
        <v>127</v>
      </c>
      <c r="B118" s="8">
        <v>2300067711</v>
      </c>
      <c r="C118" t="str">
        <f t="shared" si="1"/>
        <v>参加元行力行自行车小分队1.5学时；参加35楼门厅管理志愿服务0.5学时；</v>
      </c>
      <c r="D118" t="str">
        <f>IF(自行车!C118&gt;0,"参加元行力行自行车小分队"&amp;自行车!C118&amp;"学时；","")</f>
        <v>参加元行力行自行车小分队1.5学时；</v>
      </c>
      <c r="E118" t="str">
        <f>IF(未名湖!C118&gt;0,"参加元行力行未名湖志愿服务"&amp;未名湖!C118&amp;"学时；","")</f>
        <v/>
      </c>
      <c r="F118" t="str">
        <f>IF(大钊阅览室!C118&gt;0,"参加大钊阅览室志愿服务"&amp;大钊阅览室!C118&amp;"学时；","")</f>
        <v/>
      </c>
      <c r="G118" t="str">
        <f>IF(动物园!C118&gt;0,"参加北京动物园志愿服务"&amp;动物园!C118&amp;"学时；","")</f>
        <v/>
      </c>
      <c r="H118" t="str">
        <f>IF(传薪!C118&gt;0,"参加元行传薪系列志愿服务"&amp;传薪!C118&amp;"学时；","")</f>
        <v/>
      </c>
      <c r="I118" t="str">
        <f>IF(门厅!C118&gt;0,"参加35楼门厅管理志愿服务"&amp;门厅!C118&amp;"学时；","")</f>
        <v>参加35楼门厅管理志愿服务0.5学时；</v>
      </c>
      <c r="J118" t="str">
        <f>IF(临川学校!C118&gt;0,"参加北京临川学校志愿服务"&amp;临川学校!C118&amp;"学时；","")</f>
        <v/>
      </c>
      <c r="K118" t="str">
        <f>IF(一二九!C118&gt;0,"参加一二九后勤组"&amp;一二九!C118&amp;"学时；","")</f>
        <v/>
      </c>
      <c r="L118" t="str">
        <f>IF(运动会!C118&gt;0,"参加运动会志愿服务"&amp;运动会!C118&amp;"学时；","")</f>
        <v/>
      </c>
      <c r="M118" t="str">
        <f>IF(咖啡厅!C118&gt;0,"参加元气咖啡厅志愿服务"&amp;咖啡厅!C118&amp;"学时；","")</f>
        <v/>
      </c>
      <c r="N118" t="str">
        <f>IF(书院课助教!C118&gt;0,"担任书院课助教"&amp;书院课助教!C118&amp;"学时；","")</f>
        <v/>
      </c>
      <c r="O118" t="str">
        <f>IF(党员先锋服务队!C118&gt;0,"参加党员先锋服务队"&amp;党员先锋服务队!C118&amp;"学时；","")</f>
        <v/>
      </c>
      <c r="P118" t="str">
        <f>IF(爱在35楼!C118&gt;0,"参加爱在卅五楼活动"&amp;爱在35楼!C118&amp;"学时；","")</f>
        <v/>
      </c>
      <c r="Q118" t="str">
        <f>IF(新年晚会!C118&gt;0,"参加新年晚会志愿活动"&amp;新年晚会!C118&amp;"学时；","")</f>
        <v/>
      </c>
      <c r="R118" t="str">
        <f>IF(健身房!C118&gt;0,"参加地下健身房志愿服务活动"&amp;健身房!C118&amp;"学时；","")</f>
        <v/>
      </c>
      <c r="S118" t="str">
        <f>IF(书房!C118&gt;0,"参加元培书房志愿服务活动"&amp;书房!C118&amp;"学时；","")</f>
        <v/>
      </c>
    </row>
    <row r="119" spans="1:19">
      <c r="A119" s="8" t="s">
        <v>128</v>
      </c>
      <c r="B119" s="8">
        <v>2300017843</v>
      </c>
      <c r="C119" t="str">
        <f t="shared" si="1"/>
        <v/>
      </c>
      <c r="D119" t="str">
        <f>IF(自行车!C119&gt;0,"参加元行力行自行车小分队"&amp;自行车!C119&amp;"学时；","")</f>
        <v/>
      </c>
      <c r="E119" t="str">
        <f>IF(未名湖!C119&gt;0,"参加元行力行未名湖志愿服务"&amp;未名湖!C119&amp;"学时；","")</f>
        <v/>
      </c>
      <c r="F119" t="str">
        <f>IF(大钊阅览室!C119&gt;0,"参加大钊阅览室志愿服务"&amp;大钊阅览室!C119&amp;"学时；","")</f>
        <v/>
      </c>
      <c r="G119" t="str">
        <f>IF(动物园!C119&gt;0,"参加北京动物园志愿服务"&amp;动物园!C119&amp;"学时；","")</f>
        <v/>
      </c>
      <c r="H119" t="str">
        <f>IF(传薪!C119&gt;0,"参加元行传薪系列志愿服务"&amp;传薪!C119&amp;"学时；","")</f>
        <v/>
      </c>
      <c r="I119" t="str">
        <f>IF(门厅!C119&gt;0,"参加35楼门厅管理志愿服务"&amp;门厅!C119&amp;"学时；","")</f>
        <v/>
      </c>
      <c r="J119" t="str">
        <f>IF(临川学校!C119&gt;0,"参加北京临川学校志愿服务"&amp;临川学校!C119&amp;"学时；","")</f>
        <v/>
      </c>
      <c r="K119" t="str">
        <f>IF(一二九!C119&gt;0,"参加一二九后勤组"&amp;一二九!C119&amp;"学时；","")</f>
        <v/>
      </c>
      <c r="L119" t="str">
        <f>IF(运动会!C119&gt;0,"参加运动会志愿服务"&amp;运动会!C119&amp;"学时；","")</f>
        <v/>
      </c>
      <c r="M119" t="str">
        <f>IF(咖啡厅!C119&gt;0,"参加元气咖啡厅志愿服务"&amp;咖啡厅!C119&amp;"学时；","")</f>
        <v/>
      </c>
      <c r="N119" t="str">
        <f>IF(书院课助教!C119&gt;0,"担任书院课助教"&amp;书院课助教!C119&amp;"学时；","")</f>
        <v/>
      </c>
      <c r="O119" t="str">
        <f>IF(党员先锋服务队!C119&gt;0,"参加党员先锋服务队"&amp;党员先锋服务队!C119&amp;"学时；","")</f>
        <v/>
      </c>
      <c r="P119" t="str">
        <f>IF(爱在35楼!C119&gt;0,"参加爱在卅五楼活动"&amp;爱在35楼!C119&amp;"学时；","")</f>
        <v/>
      </c>
      <c r="Q119" t="str">
        <f>IF(新年晚会!C119&gt;0,"参加新年晚会志愿活动"&amp;新年晚会!C119&amp;"学时；","")</f>
        <v/>
      </c>
      <c r="R119" t="str">
        <f>IF(健身房!C119&gt;0,"参加地下健身房志愿服务活动"&amp;健身房!C119&amp;"学时；","")</f>
        <v/>
      </c>
      <c r="S119" t="str">
        <f>IF(书房!C119&gt;0,"参加元培书房志愿服务活动"&amp;书房!C119&amp;"学时；","")</f>
        <v/>
      </c>
    </row>
    <row r="120" spans="1:19">
      <c r="A120" s="8" t="s">
        <v>129</v>
      </c>
      <c r="B120" s="8">
        <v>2300017744</v>
      </c>
      <c r="C120" t="str">
        <f t="shared" si="1"/>
        <v>参加北京动物园志愿服务4学时；参加35楼门厅管理志愿服务1学时；参加元气咖啡厅志愿服务30学时；</v>
      </c>
      <c r="D120" t="str">
        <f>IF(自行车!C120&gt;0,"参加元行力行自行车小分队"&amp;自行车!C120&amp;"学时；","")</f>
        <v/>
      </c>
      <c r="E120" t="str">
        <f>IF(未名湖!C120&gt;0,"参加元行力行未名湖志愿服务"&amp;未名湖!C120&amp;"学时；","")</f>
        <v/>
      </c>
      <c r="F120" t="str">
        <f>IF(大钊阅览室!C120&gt;0,"参加大钊阅览室志愿服务"&amp;大钊阅览室!C120&amp;"学时；","")</f>
        <v/>
      </c>
      <c r="G120" t="str">
        <f>IF(动物园!C120&gt;0,"参加北京动物园志愿服务"&amp;动物园!C120&amp;"学时；","")</f>
        <v>参加北京动物园志愿服务4学时；</v>
      </c>
      <c r="H120" t="str">
        <f>IF(传薪!C120&gt;0,"参加元行传薪系列志愿服务"&amp;传薪!C120&amp;"学时；","")</f>
        <v/>
      </c>
      <c r="I120" t="str">
        <f>IF(门厅!C120&gt;0,"参加35楼门厅管理志愿服务"&amp;门厅!C120&amp;"学时；","")</f>
        <v>参加35楼门厅管理志愿服务1学时；</v>
      </c>
      <c r="J120" t="str">
        <f>IF(临川学校!C120&gt;0,"参加北京临川学校志愿服务"&amp;临川学校!C120&amp;"学时；","")</f>
        <v/>
      </c>
      <c r="K120" t="str">
        <f>IF(一二九!C120&gt;0,"参加一二九后勤组"&amp;一二九!C120&amp;"学时；","")</f>
        <v/>
      </c>
      <c r="L120" t="str">
        <f>IF(运动会!C120&gt;0,"参加运动会志愿服务"&amp;运动会!C120&amp;"学时；","")</f>
        <v/>
      </c>
      <c r="M120" t="str">
        <f>IF(咖啡厅!C120&gt;0,"参加元气咖啡厅志愿服务"&amp;咖啡厅!C120&amp;"学时；","")</f>
        <v>参加元气咖啡厅志愿服务30学时；</v>
      </c>
      <c r="N120" t="str">
        <f>IF(书院课助教!C120&gt;0,"担任书院课助教"&amp;书院课助教!C120&amp;"学时；","")</f>
        <v/>
      </c>
      <c r="O120" t="str">
        <f>IF(党员先锋服务队!C120&gt;0,"参加党员先锋服务队"&amp;党员先锋服务队!C120&amp;"学时；","")</f>
        <v/>
      </c>
      <c r="P120" t="str">
        <f>IF(爱在35楼!C120&gt;0,"参加爱在卅五楼活动"&amp;爱在35楼!C120&amp;"学时；","")</f>
        <v/>
      </c>
      <c r="Q120" t="str">
        <f>IF(新年晚会!C120&gt;0,"参加新年晚会志愿活动"&amp;新年晚会!C120&amp;"学时；","")</f>
        <v/>
      </c>
      <c r="R120" t="str">
        <f>IF(健身房!C120&gt;0,"参加地下健身房志愿服务活动"&amp;健身房!C120&amp;"学时；","")</f>
        <v/>
      </c>
      <c r="S120" t="str">
        <f>IF(书房!C120&gt;0,"参加元培书房志愿服务活动"&amp;书房!C120&amp;"学时；","")</f>
        <v/>
      </c>
    </row>
    <row r="121" spans="1:19">
      <c r="A121" s="8" t="s">
        <v>130</v>
      </c>
      <c r="B121" s="8">
        <v>2300017405</v>
      </c>
      <c r="C121" t="str">
        <f t="shared" si="1"/>
        <v/>
      </c>
      <c r="D121" t="str">
        <f>IF(自行车!C121&gt;0,"参加元行力行自行车小分队"&amp;自行车!C121&amp;"学时；","")</f>
        <v/>
      </c>
      <c r="E121" t="str">
        <f>IF(未名湖!C121&gt;0,"参加元行力行未名湖志愿服务"&amp;未名湖!C121&amp;"学时；","")</f>
        <v/>
      </c>
      <c r="F121" t="str">
        <f>IF(大钊阅览室!C121&gt;0,"参加大钊阅览室志愿服务"&amp;大钊阅览室!C121&amp;"学时；","")</f>
        <v/>
      </c>
      <c r="G121" t="str">
        <f>IF(动物园!C121&gt;0,"参加北京动物园志愿服务"&amp;动物园!C121&amp;"学时；","")</f>
        <v/>
      </c>
      <c r="H121" t="str">
        <f>IF(传薪!C121&gt;0,"参加元行传薪系列志愿服务"&amp;传薪!C121&amp;"学时；","")</f>
        <v/>
      </c>
      <c r="I121" t="str">
        <f>IF(门厅!C121&gt;0,"参加35楼门厅管理志愿服务"&amp;门厅!C121&amp;"学时；","")</f>
        <v/>
      </c>
      <c r="J121" t="str">
        <f>IF(临川学校!C121&gt;0,"参加北京临川学校志愿服务"&amp;临川学校!C121&amp;"学时；","")</f>
        <v/>
      </c>
      <c r="K121" t="str">
        <f>IF(一二九!C121&gt;0,"参加一二九后勤组"&amp;一二九!C121&amp;"学时；","")</f>
        <v/>
      </c>
      <c r="L121" t="str">
        <f>IF(运动会!C121&gt;0,"参加运动会志愿服务"&amp;运动会!C121&amp;"学时；","")</f>
        <v/>
      </c>
      <c r="M121" t="str">
        <f>IF(咖啡厅!C121&gt;0,"参加元气咖啡厅志愿服务"&amp;咖啡厅!C121&amp;"学时；","")</f>
        <v/>
      </c>
      <c r="N121" t="str">
        <f>IF(书院课助教!C121&gt;0,"担任书院课助教"&amp;书院课助教!C121&amp;"学时；","")</f>
        <v/>
      </c>
      <c r="O121" t="str">
        <f>IF(党员先锋服务队!C121&gt;0,"参加党员先锋服务队"&amp;党员先锋服务队!C121&amp;"学时；","")</f>
        <v/>
      </c>
      <c r="P121" t="str">
        <f>IF(爱在35楼!C121&gt;0,"参加爱在卅五楼活动"&amp;爱在35楼!C121&amp;"学时；","")</f>
        <v/>
      </c>
      <c r="Q121" t="str">
        <f>IF(新年晚会!C121&gt;0,"参加新年晚会志愿活动"&amp;新年晚会!C121&amp;"学时；","")</f>
        <v/>
      </c>
      <c r="R121" t="str">
        <f>IF(健身房!C121&gt;0,"参加地下健身房志愿服务活动"&amp;健身房!C121&amp;"学时；","")</f>
        <v/>
      </c>
      <c r="S121" t="str">
        <f>IF(书房!C121&gt;0,"参加元培书房志愿服务活动"&amp;书房!C121&amp;"学时；","")</f>
        <v/>
      </c>
    </row>
    <row r="122" spans="1:19">
      <c r="A122" s="8" t="s">
        <v>131</v>
      </c>
      <c r="B122" s="8">
        <v>2300017751</v>
      </c>
      <c r="C122" t="str">
        <f t="shared" si="1"/>
        <v/>
      </c>
      <c r="D122" t="str">
        <f>IF(自行车!C122&gt;0,"参加元行力行自行车小分队"&amp;自行车!C122&amp;"学时；","")</f>
        <v/>
      </c>
      <c r="E122" t="str">
        <f>IF(未名湖!C122&gt;0,"参加元行力行未名湖志愿服务"&amp;未名湖!C122&amp;"学时；","")</f>
        <v/>
      </c>
      <c r="F122" t="str">
        <f>IF(大钊阅览室!C122&gt;0,"参加大钊阅览室志愿服务"&amp;大钊阅览室!C122&amp;"学时；","")</f>
        <v/>
      </c>
      <c r="G122" t="str">
        <f>IF(动物园!C122&gt;0,"参加北京动物园志愿服务"&amp;动物园!C122&amp;"学时；","")</f>
        <v/>
      </c>
      <c r="H122" t="str">
        <f>IF(传薪!C122&gt;0,"参加元行传薪系列志愿服务"&amp;传薪!C122&amp;"学时；","")</f>
        <v/>
      </c>
      <c r="I122" t="str">
        <f>IF(门厅!C122&gt;0,"参加35楼门厅管理志愿服务"&amp;门厅!C122&amp;"学时；","")</f>
        <v/>
      </c>
      <c r="J122" t="str">
        <f>IF(临川学校!C122&gt;0,"参加北京临川学校志愿服务"&amp;临川学校!C122&amp;"学时；","")</f>
        <v/>
      </c>
      <c r="K122" t="str">
        <f>IF(一二九!C122&gt;0,"参加一二九后勤组"&amp;一二九!C122&amp;"学时；","")</f>
        <v/>
      </c>
      <c r="L122" t="str">
        <f>IF(运动会!C122&gt;0,"参加运动会志愿服务"&amp;运动会!C122&amp;"学时；","")</f>
        <v/>
      </c>
      <c r="M122" t="str">
        <f>IF(咖啡厅!C122&gt;0,"参加元气咖啡厅志愿服务"&amp;咖啡厅!C122&amp;"学时；","")</f>
        <v/>
      </c>
      <c r="N122" t="str">
        <f>IF(书院课助教!C122&gt;0,"担任书院课助教"&amp;书院课助教!C122&amp;"学时；","")</f>
        <v/>
      </c>
      <c r="O122" t="str">
        <f>IF(党员先锋服务队!C122&gt;0,"参加党员先锋服务队"&amp;党员先锋服务队!C122&amp;"学时；","")</f>
        <v/>
      </c>
      <c r="P122" t="str">
        <f>IF(爱在35楼!C122&gt;0,"参加爱在卅五楼活动"&amp;爱在35楼!C122&amp;"学时；","")</f>
        <v/>
      </c>
      <c r="Q122" t="str">
        <f>IF(新年晚会!C122&gt;0,"参加新年晚会志愿活动"&amp;新年晚会!C122&amp;"学时；","")</f>
        <v/>
      </c>
      <c r="R122" t="str">
        <f>IF(健身房!C122&gt;0,"参加地下健身房志愿服务活动"&amp;健身房!C122&amp;"学时；","")</f>
        <v/>
      </c>
      <c r="S122" t="str">
        <f>IF(书房!C122&gt;0,"参加元培书房志愿服务活动"&amp;书房!C122&amp;"学时；","")</f>
        <v/>
      </c>
    </row>
    <row r="123" spans="1:19">
      <c r="A123" s="8" t="s">
        <v>132</v>
      </c>
      <c r="B123" s="8">
        <v>2300017410</v>
      </c>
      <c r="C123" t="str">
        <f t="shared" si="1"/>
        <v/>
      </c>
      <c r="D123" t="str">
        <f>IF(自行车!C123&gt;0,"参加元行力行自行车小分队"&amp;自行车!C123&amp;"学时；","")</f>
        <v/>
      </c>
      <c r="E123" t="str">
        <f>IF(未名湖!C123&gt;0,"参加元行力行未名湖志愿服务"&amp;未名湖!C123&amp;"学时；","")</f>
        <v/>
      </c>
      <c r="F123" t="str">
        <f>IF(大钊阅览室!C123&gt;0,"参加大钊阅览室志愿服务"&amp;大钊阅览室!C123&amp;"学时；","")</f>
        <v/>
      </c>
      <c r="G123" t="str">
        <f>IF(动物园!C123&gt;0,"参加北京动物园志愿服务"&amp;动物园!C123&amp;"学时；","")</f>
        <v/>
      </c>
      <c r="H123" t="str">
        <f>IF(传薪!C123&gt;0,"参加元行传薪系列志愿服务"&amp;传薪!C123&amp;"学时；","")</f>
        <v/>
      </c>
      <c r="I123" t="str">
        <f>IF(门厅!C123&gt;0,"参加35楼门厅管理志愿服务"&amp;门厅!C123&amp;"学时；","")</f>
        <v/>
      </c>
      <c r="J123" t="str">
        <f>IF(临川学校!C123&gt;0,"参加北京临川学校志愿服务"&amp;临川学校!C123&amp;"学时；","")</f>
        <v/>
      </c>
      <c r="K123" t="str">
        <f>IF(一二九!C123&gt;0,"参加一二九后勤组"&amp;一二九!C123&amp;"学时；","")</f>
        <v/>
      </c>
      <c r="L123" t="str">
        <f>IF(运动会!C123&gt;0,"参加运动会志愿服务"&amp;运动会!C123&amp;"学时；","")</f>
        <v/>
      </c>
      <c r="M123" t="str">
        <f>IF(咖啡厅!C123&gt;0,"参加元气咖啡厅志愿服务"&amp;咖啡厅!C123&amp;"学时；","")</f>
        <v/>
      </c>
      <c r="N123" t="str">
        <f>IF(书院课助教!C123&gt;0,"担任书院课助教"&amp;书院课助教!C123&amp;"学时；","")</f>
        <v/>
      </c>
      <c r="O123" t="str">
        <f>IF(党员先锋服务队!C123&gt;0,"参加党员先锋服务队"&amp;党员先锋服务队!C123&amp;"学时；","")</f>
        <v/>
      </c>
      <c r="P123" t="str">
        <f>IF(爱在35楼!C123&gt;0,"参加爱在卅五楼活动"&amp;爱在35楼!C123&amp;"学时；","")</f>
        <v/>
      </c>
      <c r="Q123" t="str">
        <f>IF(新年晚会!C123&gt;0,"参加新年晚会志愿活动"&amp;新年晚会!C123&amp;"学时；","")</f>
        <v/>
      </c>
      <c r="R123" t="str">
        <f>IF(健身房!C123&gt;0,"参加地下健身房志愿服务活动"&amp;健身房!C123&amp;"学时；","")</f>
        <v/>
      </c>
      <c r="S123" t="str">
        <f>IF(书房!C123&gt;0,"参加元培书房志愿服务活动"&amp;书房!C123&amp;"学时；","")</f>
        <v/>
      </c>
    </row>
    <row r="124" spans="1:19">
      <c r="A124" s="8" t="s">
        <v>133</v>
      </c>
      <c r="B124" s="8">
        <v>2200017760</v>
      </c>
      <c r="C124" t="str">
        <f t="shared" si="1"/>
        <v>参加元行力行自行车小分队1学时；</v>
      </c>
      <c r="D124" t="str">
        <f>IF(自行车!C124&gt;0,"参加元行力行自行车小分队"&amp;自行车!C124&amp;"学时；","")</f>
        <v>参加元行力行自行车小分队1学时；</v>
      </c>
      <c r="E124" t="str">
        <f>IF(未名湖!C124&gt;0,"参加元行力行未名湖志愿服务"&amp;未名湖!C124&amp;"学时；","")</f>
        <v/>
      </c>
      <c r="F124" t="str">
        <f>IF(大钊阅览室!C124&gt;0,"参加大钊阅览室志愿服务"&amp;大钊阅览室!C124&amp;"学时；","")</f>
        <v/>
      </c>
      <c r="G124" t="str">
        <f>IF(动物园!C124&gt;0,"参加北京动物园志愿服务"&amp;动物园!C124&amp;"学时；","")</f>
        <v/>
      </c>
      <c r="H124" t="str">
        <f>IF(传薪!C124&gt;0,"参加元行传薪系列志愿服务"&amp;传薪!C124&amp;"学时；","")</f>
        <v/>
      </c>
      <c r="I124" t="str">
        <f>IF(门厅!C124&gt;0,"参加35楼门厅管理志愿服务"&amp;门厅!C124&amp;"学时；","")</f>
        <v/>
      </c>
      <c r="J124" t="str">
        <f>IF(临川学校!C124&gt;0,"参加北京临川学校志愿服务"&amp;临川学校!C124&amp;"学时；","")</f>
        <v/>
      </c>
      <c r="K124" t="str">
        <f>IF(一二九!C124&gt;0,"参加一二九后勤组"&amp;一二九!C124&amp;"学时；","")</f>
        <v/>
      </c>
      <c r="L124" t="str">
        <f>IF(运动会!C124&gt;0,"参加运动会志愿服务"&amp;运动会!C124&amp;"学时；","")</f>
        <v/>
      </c>
      <c r="M124" t="str">
        <f>IF(咖啡厅!C124&gt;0,"参加元气咖啡厅志愿服务"&amp;咖啡厅!C124&amp;"学时；","")</f>
        <v/>
      </c>
      <c r="N124" t="str">
        <f>IF(书院课助教!C124&gt;0,"担任书院课助教"&amp;书院课助教!C124&amp;"学时；","")</f>
        <v/>
      </c>
      <c r="O124" t="str">
        <f>IF(党员先锋服务队!C124&gt;0,"参加党员先锋服务队"&amp;党员先锋服务队!C124&amp;"学时；","")</f>
        <v/>
      </c>
      <c r="P124" t="str">
        <f>IF(爱在35楼!C124&gt;0,"参加爱在卅五楼活动"&amp;爱在35楼!C124&amp;"学时；","")</f>
        <v/>
      </c>
      <c r="Q124" t="str">
        <f>IF(新年晚会!C124&gt;0,"参加新年晚会志愿活动"&amp;新年晚会!C124&amp;"学时；","")</f>
        <v/>
      </c>
      <c r="R124" t="str">
        <f>IF(健身房!C124&gt;0,"参加地下健身房志愿服务活动"&amp;健身房!C124&amp;"学时；","")</f>
        <v/>
      </c>
      <c r="S124" t="str">
        <f>IF(书房!C124&gt;0,"参加元培书房志愿服务活动"&amp;书房!C124&amp;"学时；","")</f>
        <v/>
      </c>
    </row>
    <row r="125" spans="1:19">
      <c r="A125" s="8" t="s">
        <v>134</v>
      </c>
      <c r="B125" s="8">
        <v>2300017811</v>
      </c>
      <c r="C125" t="str">
        <f t="shared" si="1"/>
        <v>参加元行力行自行车小分队4学时；参加北京动物园志愿服务4学时；参加35楼门厅管理志愿服务2.5学时；参加运动会志愿服务2学时；</v>
      </c>
      <c r="D125" t="str">
        <f>IF(自行车!C125&gt;0,"参加元行力行自行车小分队"&amp;自行车!C125&amp;"学时；","")</f>
        <v>参加元行力行自行车小分队4学时；</v>
      </c>
      <c r="E125" t="str">
        <f>IF(未名湖!C125&gt;0,"参加元行力行未名湖志愿服务"&amp;未名湖!C125&amp;"学时；","")</f>
        <v/>
      </c>
      <c r="F125" t="str">
        <f>IF(大钊阅览室!C125&gt;0,"参加大钊阅览室志愿服务"&amp;大钊阅览室!C125&amp;"学时；","")</f>
        <v/>
      </c>
      <c r="G125" t="str">
        <f>IF(动物园!C125&gt;0,"参加北京动物园志愿服务"&amp;动物园!C125&amp;"学时；","")</f>
        <v>参加北京动物园志愿服务4学时；</v>
      </c>
      <c r="H125" t="str">
        <f>IF(传薪!C125&gt;0,"参加元行传薪系列志愿服务"&amp;传薪!C125&amp;"学时；","")</f>
        <v/>
      </c>
      <c r="I125" t="str">
        <f>IF(门厅!C125&gt;0,"参加35楼门厅管理志愿服务"&amp;门厅!C125&amp;"学时；","")</f>
        <v>参加35楼门厅管理志愿服务2.5学时；</v>
      </c>
      <c r="J125" t="str">
        <f>IF(临川学校!C125&gt;0,"参加北京临川学校志愿服务"&amp;临川学校!C125&amp;"学时；","")</f>
        <v/>
      </c>
      <c r="K125" t="str">
        <f>IF(一二九!C125&gt;0,"参加一二九后勤组"&amp;一二九!C125&amp;"学时；","")</f>
        <v/>
      </c>
      <c r="L125" t="str">
        <f>IF(运动会!C125&gt;0,"参加运动会志愿服务"&amp;运动会!C125&amp;"学时；","")</f>
        <v>参加运动会志愿服务2学时；</v>
      </c>
      <c r="M125" t="str">
        <f>IF(咖啡厅!C125&gt;0,"参加元气咖啡厅志愿服务"&amp;咖啡厅!C125&amp;"学时；","")</f>
        <v/>
      </c>
      <c r="N125" t="str">
        <f>IF(书院课助教!C125&gt;0,"担任书院课助教"&amp;书院课助教!C125&amp;"学时；","")</f>
        <v/>
      </c>
      <c r="O125" t="str">
        <f>IF(党员先锋服务队!C125&gt;0,"参加党员先锋服务队"&amp;党员先锋服务队!C125&amp;"学时；","")</f>
        <v/>
      </c>
      <c r="P125" t="str">
        <f>IF(爱在35楼!C125&gt;0,"参加爱在卅五楼活动"&amp;爱在35楼!C125&amp;"学时；","")</f>
        <v/>
      </c>
      <c r="Q125" t="str">
        <f>IF(新年晚会!C125&gt;0,"参加新年晚会志愿活动"&amp;新年晚会!C125&amp;"学时；","")</f>
        <v/>
      </c>
      <c r="R125" t="str">
        <f>IF(健身房!C125&gt;0,"参加地下健身房志愿服务活动"&amp;健身房!C125&amp;"学时；","")</f>
        <v/>
      </c>
      <c r="S125" t="str">
        <f>IF(书房!C125&gt;0,"参加元培书房志愿服务活动"&amp;书房!C125&amp;"学时；","")</f>
        <v/>
      </c>
    </row>
    <row r="126" spans="1:19">
      <c r="A126" s="8" t="s">
        <v>135</v>
      </c>
      <c r="B126" s="8">
        <v>2300017448</v>
      </c>
      <c r="C126" t="str">
        <f t="shared" si="1"/>
        <v>参加35楼门厅管理志愿服务3学时；</v>
      </c>
      <c r="D126" t="str">
        <f>IF(自行车!C126&gt;0,"参加元行力行自行车小分队"&amp;自行车!C126&amp;"学时；","")</f>
        <v/>
      </c>
      <c r="E126" t="str">
        <f>IF(未名湖!C126&gt;0,"参加元行力行未名湖志愿服务"&amp;未名湖!C126&amp;"学时；","")</f>
        <v/>
      </c>
      <c r="F126" t="str">
        <f>IF(大钊阅览室!C126&gt;0,"参加大钊阅览室志愿服务"&amp;大钊阅览室!C126&amp;"学时；","")</f>
        <v/>
      </c>
      <c r="G126" t="str">
        <f>IF(动物园!C126&gt;0,"参加北京动物园志愿服务"&amp;动物园!C126&amp;"学时；","")</f>
        <v/>
      </c>
      <c r="H126" t="str">
        <f>IF(传薪!C126&gt;0,"参加元行传薪系列志愿服务"&amp;传薪!C126&amp;"学时；","")</f>
        <v/>
      </c>
      <c r="I126" t="str">
        <f>IF(门厅!C126&gt;0,"参加35楼门厅管理志愿服务"&amp;门厅!C126&amp;"学时；","")</f>
        <v>参加35楼门厅管理志愿服务3学时；</v>
      </c>
      <c r="J126" t="str">
        <f>IF(临川学校!C126&gt;0,"参加北京临川学校志愿服务"&amp;临川学校!C126&amp;"学时；","")</f>
        <v/>
      </c>
      <c r="K126" t="str">
        <f>IF(一二九!C126&gt;0,"参加一二九后勤组"&amp;一二九!C126&amp;"学时；","")</f>
        <v/>
      </c>
      <c r="L126" t="str">
        <f>IF(运动会!C126&gt;0,"参加运动会志愿服务"&amp;运动会!C126&amp;"学时；","")</f>
        <v/>
      </c>
      <c r="M126" t="str">
        <f>IF(咖啡厅!C126&gt;0,"参加元气咖啡厅志愿服务"&amp;咖啡厅!C126&amp;"学时；","")</f>
        <v/>
      </c>
      <c r="N126" t="str">
        <f>IF(书院课助教!C126&gt;0,"担任书院课助教"&amp;书院课助教!C126&amp;"学时；","")</f>
        <v/>
      </c>
      <c r="O126" t="str">
        <f>IF(党员先锋服务队!C126&gt;0,"参加党员先锋服务队"&amp;党员先锋服务队!C126&amp;"学时；","")</f>
        <v/>
      </c>
      <c r="P126" t="str">
        <f>IF(爱在35楼!C126&gt;0,"参加爱在卅五楼活动"&amp;爱在35楼!C126&amp;"学时；","")</f>
        <v/>
      </c>
      <c r="Q126" t="str">
        <f>IF(新年晚会!C126&gt;0,"参加新年晚会志愿活动"&amp;新年晚会!C126&amp;"学时；","")</f>
        <v/>
      </c>
      <c r="R126" t="str">
        <f>IF(健身房!C126&gt;0,"参加地下健身房志愿服务活动"&amp;健身房!C126&amp;"学时；","")</f>
        <v/>
      </c>
      <c r="S126" t="str">
        <f>IF(书房!C126&gt;0,"参加元培书房志愿服务活动"&amp;书房!C126&amp;"学时；","")</f>
        <v/>
      </c>
    </row>
    <row r="127" spans="1:19">
      <c r="A127" s="8" t="s">
        <v>136</v>
      </c>
      <c r="B127" s="8">
        <v>2300017794</v>
      </c>
      <c r="C127" t="str">
        <f t="shared" si="1"/>
        <v>参加元行力行未名湖志愿服务1.5学时；参加35楼门厅管理志愿服务1学时；</v>
      </c>
      <c r="D127" t="str">
        <f>IF(自行车!C127&gt;0,"参加元行力行自行车小分队"&amp;自行车!C127&amp;"学时；","")</f>
        <v/>
      </c>
      <c r="E127" t="str">
        <f>IF(未名湖!C127&gt;0,"参加元行力行未名湖志愿服务"&amp;未名湖!C127&amp;"学时；","")</f>
        <v>参加元行力行未名湖志愿服务1.5学时；</v>
      </c>
      <c r="F127" t="str">
        <f>IF(大钊阅览室!C127&gt;0,"参加大钊阅览室志愿服务"&amp;大钊阅览室!C127&amp;"学时；","")</f>
        <v/>
      </c>
      <c r="G127" t="str">
        <f>IF(动物园!C127&gt;0,"参加北京动物园志愿服务"&amp;动物园!C127&amp;"学时；","")</f>
        <v/>
      </c>
      <c r="H127" t="str">
        <f>IF(传薪!C127&gt;0,"参加元行传薪系列志愿服务"&amp;传薪!C127&amp;"学时；","")</f>
        <v/>
      </c>
      <c r="I127" t="str">
        <f>IF(门厅!C127&gt;0,"参加35楼门厅管理志愿服务"&amp;门厅!C127&amp;"学时；","")</f>
        <v>参加35楼门厅管理志愿服务1学时；</v>
      </c>
      <c r="J127" t="str">
        <f>IF(临川学校!C127&gt;0,"参加北京临川学校志愿服务"&amp;临川学校!C127&amp;"学时；","")</f>
        <v/>
      </c>
      <c r="K127" t="str">
        <f>IF(一二九!C127&gt;0,"参加一二九后勤组"&amp;一二九!C127&amp;"学时；","")</f>
        <v/>
      </c>
      <c r="L127" t="str">
        <f>IF(运动会!C127&gt;0,"参加运动会志愿服务"&amp;运动会!C127&amp;"学时；","")</f>
        <v/>
      </c>
      <c r="M127" t="str">
        <f>IF(咖啡厅!C127&gt;0,"参加元气咖啡厅志愿服务"&amp;咖啡厅!C127&amp;"学时；","")</f>
        <v/>
      </c>
      <c r="N127" t="str">
        <f>IF(书院课助教!C127&gt;0,"担任书院课助教"&amp;书院课助教!C127&amp;"学时；","")</f>
        <v/>
      </c>
      <c r="O127" t="str">
        <f>IF(党员先锋服务队!C127&gt;0,"参加党员先锋服务队"&amp;党员先锋服务队!C127&amp;"学时；","")</f>
        <v/>
      </c>
      <c r="P127" t="str">
        <f>IF(爱在35楼!C127&gt;0,"参加爱在卅五楼活动"&amp;爱在35楼!C127&amp;"学时；","")</f>
        <v/>
      </c>
      <c r="Q127" t="str">
        <f>IF(新年晚会!C127&gt;0,"参加新年晚会志愿活动"&amp;新年晚会!C127&amp;"学时；","")</f>
        <v/>
      </c>
      <c r="R127" t="str">
        <f>IF(健身房!C127&gt;0,"参加地下健身房志愿服务活动"&amp;健身房!C127&amp;"学时；","")</f>
        <v/>
      </c>
      <c r="S127" t="str">
        <f>IF(书房!C127&gt;0,"参加元培书房志愿服务活动"&amp;书房!C127&amp;"学时；","")</f>
        <v/>
      </c>
    </row>
    <row r="128" spans="1:19">
      <c r="A128" s="8" t="s">
        <v>137</v>
      </c>
      <c r="B128" s="8">
        <v>2100017703</v>
      </c>
      <c r="C128" t="str">
        <f t="shared" si="1"/>
        <v>参加元行力行自行车小分队1.5学时；</v>
      </c>
      <c r="D128" t="str">
        <f>IF(自行车!C128&gt;0,"参加元行力行自行车小分队"&amp;自行车!C128&amp;"学时；","")</f>
        <v>参加元行力行自行车小分队1.5学时；</v>
      </c>
      <c r="E128" t="str">
        <f>IF(未名湖!C128&gt;0,"参加元行力行未名湖志愿服务"&amp;未名湖!C128&amp;"学时；","")</f>
        <v/>
      </c>
      <c r="F128" t="str">
        <f>IF(大钊阅览室!C128&gt;0,"参加大钊阅览室志愿服务"&amp;大钊阅览室!C128&amp;"学时；","")</f>
        <v/>
      </c>
      <c r="G128" t="str">
        <f>IF(动物园!C128&gt;0,"参加北京动物园志愿服务"&amp;动物园!C128&amp;"学时；","")</f>
        <v/>
      </c>
      <c r="H128" t="str">
        <f>IF(传薪!C128&gt;0,"参加元行传薪系列志愿服务"&amp;传薪!C128&amp;"学时；","")</f>
        <v/>
      </c>
      <c r="I128" t="str">
        <f>IF(门厅!C128&gt;0,"参加35楼门厅管理志愿服务"&amp;门厅!C128&amp;"学时；","")</f>
        <v/>
      </c>
      <c r="J128" t="str">
        <f>IF(临川学校!C128&gt;0,"参加北京临川学校志愿服务"&amp;临川学校!C128&amp;"学时；","")</f>
        <v/>
      </c>
      <c r="K128" t="str">
        <f>IF(一二九!C128&gt;0,"参加一二九后勤组"&amp;一二九!C128&amp;"学时；","")</f>
        <v/>
      </c>
      <c r="L128" t="str">
        <f>IF(运动会!C128&gt;0,"参加运动会志愿服务"&amp;运动会!C128&amp;"学时；","")</f>
        <v/>
      </c>
      <c r="M128" t="str">
        <f>IF(咖啡厅!C128&gt;0,"参加元气咖啡厅志愿服务"&amp;咖啡厅!C128&amp;"学时；","")</f>
        <v/>
      </c>
      <c r="N128" t="str">
        <f>IF(书院课助教!C128&gt;0,"担任书院课助教"&amp;书院课助教!C128&amp;"学时；","")</f>
        <v/>
      </c>
      <c r="O128" t="str">
        <f>IF(党员先锋服务队!C128&gt;0,"参加党员先锋服务队"&amp;党员先锋服务队!C128&amp;"学时；","")</f>
        <v/>
      </c>
      <c r="P128" t="str">
        <f>IF(爱在35楼!C128&gt;0,"参加爱在卅五楼活动"&amp;爱在35楼!C128&amp;"学时；","")</f>
        <v/>
      </c>
      <c r="Q128" t="str">
        <f>IF(新年晚会!C128&gt;0,"参加新年晚会志愿活动"&amp;新年晚会!C128&amp;"学时；","")</f>
        <v/>
      </c>
      <c r="R128" t="str">
        <f>IF(健身房!C128&gt;0,"参加地下健身房志愿服务活动"&amp;健身房!C128&amp;"学时；","")</f>
        <v/>
      </c>
      <c r="S128" t="str">
        <f>IF(书房!C128&gt;0,"参加元培书房志愿服务活动"&amp;书房!C128&amp;"学时；","")</f>
        <v/>
      </c>
    </row>
    <row r="129" spans="1:19">
      <c r="A129" s="8" t="s">
        <v>138</v>
      </c>
      <c r="B129" s="8">
        <v>2300017471</v>
      </c>
      <c r="C129" t="str">
        <f t="shared" si="1"/>
        <v>参加元行传薪系列志愿服务8学时；参加元培书房志愿服务活动12学时；</v>
      </c>
      <c r="D129" t="str">
        <f>IF(自行车!C129&gt;0,"参加元行力行自行车小分队"&amp;自行车!C129&amp;"学时；","")</f>
        <v/>
      </c>
      <c r="E129" t="str">
        <f>IF(未名湖!C129&gt;0,"参加元行力行未名湖志愿服务"&amp;未名湖!C129&amp;"学时；","")</f>
        <v/>
      </c>
      <c r="F129" t="str">
        <f>IF(大钊阅览室!C129&gt;0,"参加大钊阅览室志愿服务"&amp;大钊阅览室!C129&amp;"学时；","")</f>
        <v/>
      </c>
      <c r="G129" t="str">
        <f>IF(动物园!C129&gt;0,"参加北京动物园志愿服务"&amp;动物园!C129&amp;"学时；","")</f>
        <v/>
      </c>
      <c r="H129" t="str">
        <f>IF(传薪!C129&gt;0,"参加元行传薪系列志愿服务"&amp;传薪!C129&amp;"学时；","")</f>
        <v>参加元行传薪系列志愿服务8学时；</v>
      </c>
      <c r="I129" t="str">
        <f>IF(门厅!C129&gt;0,"参加35楼门厅管理志愿服务"&amp;门厅!C129&amp;"学时；","")</f>
        <v/>
      </c>
      <c r="J129" t="str">
        <f>IF(临川学校!C129&gt;0,"参加北京临川学校志愿服务"&amp;临川学校!C129&amp;"学时；","")</f>
        <v/>
      </c>
      <c r="K129" t="str">
        <f>IF(一二九!C129&gt;0,"参加一二九后勤组"&amp;一二九!C129&amp;"学时；","")</f>
        <v/>
      </c>
      <c r="L129" t="str">
        <f>IF(运动会!C129&gt;0,"参加运动会志愿服务"&amp;运动会!C129&amp;"学时；","")</f>
        <v/>
      </c>
      <c r="M129" t="str">
        <f>IF(咖啡厅!C129&gt;0,"参加元气咖啡厅志愿服务"&amp;咖啡厅!C129&amp;"学时；","")</f>
        <v/>
      </c>
      <c r="N129" t="str">
        <f>IF(书院课助教!C129&gt;0,"担任书院课助教"&amp;书院课助教!C129&amp;"学时；","")</f>
        <v/>
      </c>
      <c r="O129" t="str">
        <f>IF(党员先锋服务队!C129&gt;0,"参加党员先锋服务队"&amp;党员先锋服务队!C129&amp;"学时；","")</f>
        <v/>
      </c>
      <c r="P129" t="str">
        <f>IF(爱在35楼!C129&gt;0,"参加爱在卅五楼活动"&amp;爱在35楼!C129&amp;"学时；","")</f>
        <v/>
      </c>
      <c r="Q129" t="str">
        <f>IF(新年晚会!C129&gt;0,"参加新年晚会志愿活动"&amp;新年晚会!C129&amp;"学时；","")</f>
        <v/>
      </c>
      <c r="R129" t="str">
        <f>IF(健身房!C129&gt;0,"参加地下健身房志愿服务活动"&amp;健身房!C129&amp;"学时；","")</f>
        <v/>
      </c>
      <c r="S129" t="str">
        <f>IF(书房!C129&gt;0,"参加元培书房志愿服务活动"&amp;书房!C129&amp;"学时；","")</f>
        <v>参加元培书房志愿服务活动12学时；</v>
      </c>
    </row>
    <row r="130" spans="1:19">
      <c r="A130" s="8" t="s">
        <v>139</v>
      </c>
      <c r="B130" s="8">
        <v>2300017467</v>
      </c>
      <c r="C130" t="str">
        <f t="shared" si="1"/>
        <v>参加元行传薪系列志愿服务4学时；参加35楼门厅管理志愿服务0.5学时；参加一二九后勤组2学时；参加元培书房志愿服务活动26学时；</v>
      </c>
      <c r="D130" t="str">
        <f>IF(自行车!C130&gt;0,"参加元行力行自行车小分队"&amp;自行车!C130&amp;"学时；","")</f>
        <v/>
      </c>
      <c r="E130" t="str">
        <f>IF(未名湖!C130&gt;0,"参加元行力行未名湖志愿服务"&amp;未名湖!C130&amp;"学时；","")</f>
        <v/>
      </c>
      <c r="F130" t="str">
        <f>IF(大钊阅览室!C130&gt;0,"参加大钊阅览室志愿服务"&amp;大钊阅览室!C130&amp;"学时；","")</f>
        <v/>
      </c>
      <c r="G130" t="str">
        <f>IF(动物园!C130&gt;0,"参加北京动物园志愿服务"&amp;动物园!C130&amp;"学时；","")</f>
        <v/>
      </c>
      <c r="H130" t="str">
        <f>IF(传薪!C130&gt;0,"参加元行传薪系列志愿服务"&amp;传薪!C130&amp;"学时；","")</f>
        <v>参加元行传薪系列志愿服务4学时；</v>
      </c>
      <c r="I130" t="str">
        <f>IF(门厅!C130&gt;0,"参加35楼门厅管理志愿服务"&amp;门厅!C130&amp;"学时；","")</f>
        <v>参加35楼门厅管理志愿服务0.5学时；</v>
      </c>
      <c r="J130" t="str">
        <f>IF(临川学校!C130&gt;0,"参加北京临川学校志愿服务"&amp;临川学校!C130&amp;"学时；","")</f>
        <v/>
      </c>
      <c r="K130" t="str">
        <f>IF(一二九!C130&gt;0,"参加一二九后勤组"&amp;一二九!C130&amp;"学时；","")</f>
        <v>参加一二九后勤组2学时；</v>
      </c>
      <c r="L130" t="str">
        <f>IF(运动会!C130&gt;0,"参加运动会志愿服务"&amp;运动会!C130&amp;"学时；","")</f>
        <v/>
      </c>
      <c r="M130" t="str">
        <f>IF(咖啡厅!C130&gt;0,"参加元气咖啡厅志愿服务"&amp;咖啡厅!C130&amp;"学时；","")</f>
        <v/>
      </c>
      <c r="N130" t="str">
        <f>IF(书院课助教!C130&gt;0,"担任书院课助教"&amp;书院课助教!C130&amp;"学时；","")</f>
        <v/>
      </c>
      <c r="O130" t="str">
        <f>IF(党员先锋服务队!C130&gt;0,"参加党员先锋服务队"&amp;党员先锋服务队!C130&amp;"学时；","")</f>
        <v/>
      </c>
      <c r="P130" t="str">
        <f>IF(爱在35楼!C130&gt;0,"参加爱在卅五楼活动"&amp;爱在35楼!C130&amp;"学时；","")</f>
        <v/>
      </c>
      <c r="Q130" t="str">
        <f>IF(新年晚会!C130&gt;0,"参加新年晚会志愿活动"&amp;新年晚会!C130&amp;"学时；","")</f>
        <v/>
      </c>
      <c r="R130" t="str">
        <f>IF(健身房!C130&gt;0,"参加地下健身房志愿服务活动"&amp;健身房!C130&amp;"学时；","")</f>
        <v/>
      </c>
      <c r="S130" t="str">
        <f>IF(书房!C130&gt;0,"参加元培书房志愿服务活动"&amp;书房!C130&amp;"学时；","")</f>
        <v>参加元培书房志愿服务活动26学时；</v>
      </c>
    </row>
    <row r="131" spans="1:19">
      <c r="A131" s="8" t="s">
        <v>140</v>
      </c>
      <c r="B131" s="8">
        <v>2300017780</v>
      </c>
      <c r="C131" t="str">
        <f t="shared" ref="C131:C194" si="2">_xlfn.CONCAT(D131:S131)</f>
        <v>参加新年晚会志愿活动3学时；</v>
      </c>
      <c r="D131" t="str">
        <f>IF(自行车!C131&gt;0,"参加元行力行自行车小分队"&amp;自行车!C131&amp;"学时；","")</f>
        <v/>
      </c>
      <c r="E131" t="str">
        <f>IF(未名湖!C131&gt;0,"参加元行力行未名湖志愿服务"&amp;未名湖!C131&amp;"学时；","")</f>
        <v/>
      </c>
      <c r="F131" t="str">
        <f>IF(大钊阅览室!C131&gt;0,"参加大钊阅览室志愿服务"&amp;大钊阅览室!C131&amp;"学时；","")</f>
        <v/>
      </c>
      <c r="G131" t="str">
        <f>IF(动物园!C131&gt;0,"参加北京动物园志愿服务"&amp;动物园!C131&amp;"学时；","")</f>
        <v/>
      </c>
      <c r="H131" t="str">
        <f>IF(传薪!C131&gt;0,"参加元行传薪系列志愿服务"&amp;传薪!C131&amp;"学时；","")</f>
        <v/>
      </c>
      <c r="I131" t="str">
        <f>IF(门厅!C131&gt;0,"参加35楼门厅管理志愿服务"&amp;门厅!C131&amp;"学时；","")</f>
        <v/>
      </c>
      <c r="J131" t="str">
        <f>IF(临川学校!C131&gt;0,"参加北京临川学校志愿服务"&amp;临川学校!C131&amp;"学时；","")</f>
        <v/>
      </c>
      <c r="K131" t="str">
        <f>IF(一二九!C131&gt;0,"参加一二九后勤组"&amp;一二九!C131&amp;"学时；","")</f>
        <v/>
      </c>
      <c r="L131" t="str">
        <f>IF(运动会!C131&gt;0,"参加运动会志愿服务"&amp;运动会!C131&amp;"学时；","")</f>
        <v/>
      </c>
      <c r="M131" t="str">
        <f>IF(咖啡厅!C131&gt;0,"参加元气咖啡厅志愿服务"&amp;咖啡厅!C131&amp;"学时；","")</f>
        <v/>
      </c>
      <c r="N131" t="str">
        <f>IF(书院课助教!C131&gt;0,"担任书院课助教"&amp;书院课助教!C131&amp;"学时；","")</f>
        <v/>
      </c>
      <c r="O131" t="str">
        <f>IF(党员先锋服务队!C131&gt;0,"参加党员先锋服务队"&amp;党员先锋服务队!C131&amp;"学时；","")</f>
        <v/>
      </c>
      <c r="P131" t="str">
        <f>IF(爱在35楼!C131&gt;0,"参加爱在卅五楼活动"&amp;爱在35楼!C131&amp;"学时；","")</f>
        <v/>
      </c>
      <c r="Q131" t="str">
        <f>IF(新年晚会!C131&gt;0,"参加新年晚会志愿活动"&amp;新年晚会!C131&amp;"学时；","")</f>
        <v>参加新年晚会志愿活动3学时；</v>
      </c>
      <c r="R131" t="str">
        <f>IF(健身房!C131&gt;0,"参加地下健身房志愿服务活动"&amp;健身房!C131&amp;"学时；","")</f>
        <v/>
      </c>
      <c r="S131" t="str">
        <f>IF(书房!C131&gt;0,"参加元培书房志愿服务活动"&amp;书房!C131&amp;"学时；","")</f>
        <v/>
      </c>
    </row>
    <row r="132" spans="1:19">
      <c r="A132" s="8" t="s">
        <v>141</v>
      </c>
      <c r="B132" s="8">
        <v>2300017461</v>
      </c>
      <c r="C132" t="str">
        <f t="shared" si="2"/>
        <v>参加元行力行自行车小分队2学时；参加北京动物园志愿服务5学时；参加元行传薪系列志愿服务3.5学时；参加35楼门厅管理志愿服务1.5学时；</v>
      </c>
      <c r="D132" t="str">
        <f>IF(自行车!C132&gt;0,"参加元行力行自行车小分队"&amp;自行车!C132&amp;"学时；","")</f>
        <v>参加元行力行自行车小分队2学时；</v>
      </c>
      <c r="E132" t="str">
        <f>IF(未名湖!C132&gt;0,"参加元行力行未名湖志愿服务"&amp;未名湖!C132&amp;"学时；","")</f>
        <v/>
      </c>
      <c r="F132" t="str">
        <f>IF(大钊阅览室!C132&gt;0,"参加大钊阅览室志愿服务"&amp;大钊阅览室!C132&amp;"学时；","")</f>
        <v/>
      </c>
      <c r="G132" t="str">
        <f>IF(动物园!C132&gt;0,"参加北京动物园志愿服务"&amp;动物园!C132&amp;"学时；","")</f>
        <v>参加北京动物园志愿服务5学时；</v>
      </c>
      <c r="H132" t="str">
        <f>IF(传薪!C132&gt;0,"参加元行传薪系列志愿服务"&amp;传薪!C132&amp;"学时；","")</f>
        <v>参加元行传薪系列志愿服务3.5学时；</v>
      </c>
      <c r="I132" t="str">
        <f>IF(门厅!C132&gt;0,"参加35楼门厅管理志愿服务"&amp;门厅!C132&amp;"学时；","")</f>
        <v>参加35楼门厅管理志愿服务1.5学时；</v>
      </c>
      <c r="J132" t="str">
        <f>IF(临川学校!C132&gt;0,"参加北京临川学校志愿服务"&amp;临川学校!C132&amp;"学时；","")</f>
        <v/>
      </c>
      <c r="K132" t="str">
        <f>IF(一二九!C132&gt;0,"参加一二九后勤组"&amp;一二九!C132&amp;"学时；","")</f>
        <v/>
      </c>
      <c r="L132" t="str">
        <f>IF(运动会!C132&gt;0,"参加运动会志愿服务"&amp;运动会!C132&amp;"学时；","")</f>
        <v/>
      </c>
      <c r="M132" t="str">
        <f>IF(咖啡厅!C132&gt;0,"参加元气咖啡厅志愿服务"&amp;咖啡厅!C132&amp;"学时；","")</f>
        <v/>
      </c>
      <c r="N132" t="str">
        <f>IF(书院课助教!C132&gt;0,"担任书院课助教"&amp;书院课助教!C132&amp;"学时；","")</f>
        <v/>
      </c>
      <c r="O132" t="str">
        <f>IF(党员先锋服务队!C132&gt;0,"参加党员先锋服务队"&amp;党员先锋服务队!C132&amp;"学时；","")</f>
        <v/>
      </c>
      <c r="P132" t="str">
        <f>IF(爱在35楼!C132&gt;0,"参加爱在卅五楼活动"&amp;爱在35楼!C132&amp;"学时；","")</f>
        <v/>
      </c>
      <c r="Q132" t="str">
        <f>IF(新年晚会!C132&gt;0,"参加新年晚会志愿活动"&amp;新年晚会!C132&amp;"学时；","")</f>
        <v/>
      </c>
      <c r="R132" t="str">
        <f>IF(健身房!C132&gt;0,"参加地下健身房志愿服务活动"&amp;健身房!C132&amp;"学时；","")</f>
        <v/>
      </c>
      <c r="S132" t="str">
        <f>IF(书房!C132&gt;0,"参加元培书房志愿服务活动"&amp;书房!C132&amp;"学时；","")</f>
        <v/>
      </c>
    </row>
    <row r="133" spans="1:19">
      <c r="A133" s="8" t="s">
        <v>142</v>
      </c>
      <c r="B133" s="8">
        <v>2300017712</v>
      </c>
      <c r="C133" t="str">
        <f t="shared" si="2"/>
        <v>参加党员先锋服务队4.5学时；</v>
      </c>
      <c r="D133" t="str">
        <f>IF(自行车!C133&gt;0,"参加元行力行自行车小分队"&amp;自行车!C133&amp;"学时；","")</f>
        <v/>
      </c>
      <c r="E133" t="str">
        <f>IF(未名湖!C133&gt;0,"参加元行力行未名湖志愿服务"&amp;未名湖!C133&amp;"学时；","")</f>
        <v/>
      </c>
      <c r="F133" t="str">
        <f>IF(大钊阅览室!C133&gt;0,"参加大钊阅览室志愿服务"&amp;大钊阅览室!C133&amp;"学时；","")</f>
        <v/>
      </c>
      <c r="G133" t="str">
        <f>IF(动物园!C133&gt;0,"参加北京动物园志愿服务"&amp;动物园!C133&amp;"学时；","")</f>
        <v/>
      </c>
      <c r="H133" t="str">
        <f>IF(传薪!C133&gt;0,"参加元行传薪系列志愿服务"&amp;传薪!C133&amp;"学时；","")</f>
        <v/>
      </c>
      <c r="I133" t="str">
        <f>IF(门厅!C133&gt;0,"参加35楼门厅管理志愿服务"&amp;门厅!C133&amp;"学时；","")</f>
        <v/>
      </c>
      <c r="J133" t="str">
        <f>IF(临川学校!C133&gt;0,"参加北京临川学校志愿服务"&amp;临川学校!C133&amp;"学时；","")</f>
        <v/>
      </c>
      <c r="K133" t="str">
        <f>IF(一二九!C133&gt;0,"参加一二九后勤组"&amp;一二九!C133&amp;"学时；","")</f>
        <v/>
      </c>
      <c r="L133" t="str">
        <f>IF(运动会!C133&gt;0,"参加运动会志愿服务"&amp;运动会!C133&amp;"学时；","")</f>
        <v/>
      </c>
      <c r="M133" t="str">
        <f>IF(咖啡厅!C133&gt;0,"参加元气咖啡厅志愿服务"&amp;咖啡厅!C133&amp;"学时；","")</f>
        <v/>
      </c>
      <c r="N133" t="str">
        <f>IF(书院课助教!C133&gt;0,"担任书院课助教"&amp;书院课助教!C133&amp;"学时；","")</f>
        <v/>
      </c>
      <c r="O133" t="str">
        <f>IF(党员先锋服务队!C133&gt;0,"参加党员先锋服务队"&amp;党员先锋服务队!C133&amp;"学时；","")</f>
        <v>参加党员先锋服务队4.5学时；</v>
      </c>
      <c r="P133" t="str">
        <f>IF(爱在35楼!C133&gt;0,"参加爱在卅五楼活动"&amp;爱在35楼!C133&amp;"学时；","")</f>
        <v/>
      </c>
      <c r="Q133" t="str">
        <f>IF(新年晚会!C133&gt;0,"参加新年晚会志愿活动"&amp;新年晚会!C133&amp;"学时；","")</f>
        <v/>
      </c>
      <c r="R133" t="str">
        <f>IF(健身房!C133&gt;0,"参加地下健身房志愿服务活动"&amp;健身房!C133&amp;"学时；","")</f>
        <v/>
      </c>
      <c r="S133" t="str">
        <f>IF(书房!C133&gt;0,"参加元培书房志愿服务活动"&amp;书房!C133&amp;"学时；","")</f>
        <v/>
      </c>
    </row>
    <row r="134" spans="1:19">
      <c r="A134" s="8" t="s">
        <v>143</v>
      </c>
      <c r="B134" s="8">
        <v>2300017789</v>
      </c>
      <c r="C134" t="str">
        <f t="shared" si="2"/>
        <v/>
      </c>
      <c r="D134" t="str">
        <f>IF(自行车!C134&gt;0,"参加元行力行自行车小分队"&amp;自行车!C134&amp;"学时；","")</f>
        <v/>
      </c>
      <c r="E134" t="str">
        <f>IF(未名湖!C134&gt;0,"参加元行力行未名湖志愿服务"&amp;未名湖!C134&amp;"学时；","")</f>
        <v/>
      </c>
      <c r="F134" t="str">
        <f>IF(大钊阅览室!C134&gt;0,"参加大钊阅览室志愿服务"&amp;大钊阅览室!C134&amp;"学时；","")</f>
        <v/>
      </c>
      <c r="G134" t="str">
        <f>IF(动物园!C134&gt;0,"参加北京动物园志愿服务"&amp;动物园!C134&amp;"学时；","")</f>
        <v/>
      </c>
      <c r="H134" t="str">
        <f>IF(传薪!C134&gt;0,"参加元行传薪系列志愿服务"&amp;传薪!C134&amp;"学时；","")</f>
        <v/>
      </c>
      <c r="I134" t="str">
        <f>IF(门厅!C134&gt;0,"参加35楼门厅管理志愿服务"&amp;门厅!C134&amp;"学时；","")</f>
        <v/>
      </c>
      <c r="J134" t="str">
        <f>IF(临川学校!C134&gt;0,"参加北京临川学校志愿服务"&amp;临川学校!C134&amp;"学时；","")</f>
        <v/>
      </c>
      <c r="K134" t="str">
        <f>IF(一二九!C134&gt;0,"参加一二九后勤组"&amp;一二九!C134&amp;"学时；","")</f>
        <v/>
      </c>
      <c r="L134" t="str">
        <f>IF(运动会!C134&gt;0,"参加运动会志愿服务"&amp;运动会!C134&amp;"学时；","")</f>
        <v/>
      </c>
      <c r="M134" t="str">
        <f>IF(咖啡厅!C134&gt;0,"参加元气咖啡厅志愿服务"&amp;咖啡厅!C134&amp;"学时；","")</f>
        <v/>
      </c>
      <c r="N134" t="str">
        <f>IF(书院课助教!C134&gt;0,"担任书院课助教"&amp;书院课助教!C134&amp;"学时；","")</f>
        <v/>
      </c>
      <c r="O134" t="str">
        <f>IF(党员先锋服务队!C134&gt;0,"参加党员先锋服务队"&amp;党员先锋服务队!C134&amp;"学时；","")</f>
        <v/>
      </c>
      <c r="P134" t="str">
        <f>IF(爱在35楼!C134&gt;0,"参加爱在卅五楼活动"&amp;爱在35楼!C134&amp;"学时；","")</f>
        <v/>
      </c>
      <c r="Q134" t="str">
        <f>IF(新年晚会!C134&gt;0,"参加新年晚会志愿活动"&amp;新年晚会!C134&amp;"学时；","")</f>
        <v/>
      </c>
      <c r="R134" t="str">
        <f>IF(健身房!C134&gt;0,"参加地下健身房志愿服务活动"&amp;健身房!C134&amp;"学时；","")</f>
        <v/>
      </c>
      <c r="S134" t="str">
        <f>IF(书房!C134&gt;0,"参加元培书房志愿服务活动"&amp;书房!C134&amp;"学时；","")</f>
        <v/>
      </c>
    </row>
    <row r="135" spans="1:19">
      <c r="A135" s="8" t="s">
        <v>144</v>
      </c>
      <c r="B135" s="8">
        <v>2200017714</v>
      </c>
      <c r="C135" t="str">
        <f t="shared" si="2"/>
        <v>参加元行力行自行车小分队1学时；参加地下健身房志愿服务活动17学时；</v>
      </c>
      <c r="D135" t="str">
        <f>IF(自行车!C135&gt;0,"参加元行力行自行车小分队"&amp;自行车!C135&amp;"学时；","")</f>
        <v>参加元行力行自行车小分队1学时；</v>
      </c>
      <c r="E135" t="str">
        <f>IF(未名湖!C135&gt;0,"参加元行力行未名湖志愿服务"&amp;未名湖!C135&amp;"学时；","")</f>
        <v/>
      </c>
      <c r="F135" t="str">
        <f>IF(大钊阅览室!C135&gt;0,"参加大钊阅览室志愿服务"&amp;大钊阅览室!C135&amp;"学时；","")</f>
        <v/>
      </c>
      <c r="G135" t="str">
        <f>IF(动物园!C135&gt;0,"参加北京动物园志愿服务"&amp;动物园!C135&amp;"学时；","")</f>
        <v/>
      </c>
      <c r="H135" t="str">
        <f>IF(传薪!C135&gt;0,"参加元行传薪系列志愿服务"&amp;传薪!C135&amp;"学时；","")</f>
        <v/>
      </c>
      <c r="I135" t="str">
        <f>IF(门厅!C135&gt;0,"参加35楼门厅管理志愿服务"&amp;门厅!C135&amp;"学时；","")</f>
        <v/>
      </c>
      <c r="J135" t="str">
        <f>IF(临川学校!C135&gt;0,"参加北京临川学校志愿服务"&amp;临川学校!C135&amp;"学时；","")</f>
        <v/>
      </c>
      <c r="K135" t="str">
        <f>IF(一二九!C135&gt;0,"参加一二九后勤组"&amp;一二九!C135&amp;"学时；","")</f>
        <v/>
      </c>
      <c r="L135" t="str">
        <f>IF(运动会!C135&gt;0,"参加运动会志愿服务"&amp;运动会!C135&amp;"学时；","")</f>
        <v/>
      </c>
      <c r="M135" t="str">
        <f>IF(咖啡厅!C135&gt;0,"参加元气咖啡厅志愿服务"&amp;咖啡厅!C135&amp;"学时；","")</f>
        <v/>
      </c>
      <c r="N135" t="str">
        <f>IF(书院课助教!C135&gt;0,"担任书院课助教"&amp;书院课助教!C135&amp;"学时；","")</f>
        <v/>
      </c>
      <c r="O135" t="str">
        <f>IF(党员先锋服务队!C135&gt;0,"参加党员先锋服务队"&amp;党员先锋服务队!C135&amp;"学时；","")</f>
        <v/>
      </c>
      <c r="P135" t="str">
        <f>IF(爱在35楼!C135&gt;0,"参加爱在卅五楼活动"&amp;爱在35楼!C135&amp;"学时；","")</f>
        <v/>
      </c>
      <c r="Q135" t="str">
        <f>IF(新年晚会!C135&gt;0,"参加新年晚会志愿活动"&amp;新年晚会!C135&amp;"学时；","")</f>
        <v/>
      </c>
      <c r="R135" t="str">
        <f>IF(健身房!C135&gt;0,"参加地下健身房志愿服务活动"&amp;健身房!C135&amp;"学时；","")</f>
        <v>参加地下健身房志愿服务活动17学时；</v>
      </c>
      <c r="S135" t="str">
        <f>IF(书房!C135&gt;0,"参加元培书房志愿服务活动"&amp;书房!C135&amp;"学时；","")</f>
        <v/>
      </c>
    </row>
    <row r="136" spans="1:19">
      <c r="A136" s="8" t="s">
        <v>145</v>
      </c>
      <c r="B136" s="8">
        <v>2300017810</v>
      </c>
      <c r="C136" t="str">
        <f t="shared" si="2"/>
        <v>参加北京动物园志愿服务4学时；参加35楼门厅管理志愿服务3学时；参加元培书房志愿服务活动1学时；</v>
      </c>
      <c r="D136" t="str">
        <f>IF(自行车!C136&gt;0,"参加元行力行自行车小分队"&amp;自行车!C136&amp;"学时；","")</f>
        <v/>
      </c>
      <c r="E136" t="str">
        <f>IF(未名湖!C136&gt;0,"参加元行力行未名湖志愿服务"&amp;未名湖!C136&amp;"学时；","")</f>
        <v/>
      </c>
      <c r="F136" t="str">
        <f>IF(大钊阅览室!C136&gt;0,"参加大钊阅览室志愿服务"&amp;大钊阅览室!C136&amp;"学时；","")</f>
        <v/>
      </c>
      <c r="G136" t="str">
        <f>IF(动物园!C136&gt;0,"参加北京动物园志愿服务"&amp;动物园!C136&amp;"学时；","")</f>
        <v>参加北京动物园志愿服务4学时；</v>
      </c>
      <c r="H136" t="str">
        <f>IF(传薪!C136&gt;0,"参加元行传薪系列志愿服务"&amp;传薪!C136&amp;"学时；","")</f>
        <v/>
      </c>
      <c r="I136" t="str">
        <f>IF(门厅!C136&gt;0,"参加35楼门厅管理志愿服务"&amp;门厅!C136&amp;"学时；","")</f>
        <v>参加35楼门厅管理志愿服务3学时；</v>
      </c>
      <c r="J136" t="str">
        <f>IF(临川学校!C136&gt;0,"参加北京临川学校志愿服务"&amp;临川学校!C136&amp;"学时；","")</f>
        <v/>
      </c>
      <c r="K136" t="str">
        <f>IF(一二九!C136&gt;0,"参加一二九后勤组"&amp;一二九!C136&amp;"学时；","")</f>
        <v/>
      </c>
      <c r="L136" t="str">
        <f>IF(运动会!C136&gt;0,"参加运动会志愿服务"&amp;运动会!C136&amp;"学时；","")</f>
        <v/>
      </c>
      <c r="M136" t="str">
        <f>IF(咖啡厅!C136&gt;0,"参加元气咖啡厅志愿服务"&amp;咖啡厅!C136&amp;"学时；","")</f>
        <v/>
      </c>
      <c r="N136" t="str">
        <f>IF(书院课助教!C136&gt;0,"担任书院课助教"&amp;书院课助教!C136&amp;"学时；","")</f>
        <v/>
      </c>
      <c r="O136" t="str">
        <f>IF(党员先锋服务队!C136&gt;0,"参加党员先锋服务队"&amp;党员先锋服务队!C136&amp;"学时；","")</f>
        <v/>
      </c>
      <c r="P136" t="str">
        <f>IF(爱在35楼!C136&gt;0,"参加爱在卅五楼活动"&amp;爱在35楼!C136&amp;"学时；","")</f>
        <v/>
      </c>
      <c r="Q136" t="str">
        <f>IF(新年晚会!C136&gt;0,"参加新年晚会志愿活动"&amp;新年晚会!C136&amp;"学时；","")</f>
        <v/>
      </c>
      <c r="R136" t="str">
        <f>IF(健身房!C136&gt;0,"参加地下健身房志愿服务活动"&amp;健身房!C136&amp;"学时；","")</f>
        <v/>
      </c>
      <c r="S136" t="str">
        <f>IF(书房!C136&gt;0,"参加元培书房志愿服务活动"&amp;书房!C136&amp;"学时；","")</f>
        <v>参加元培书房志愿服务活动1学时；</v>
      </c>
    </row>
    <row r="137" spans="1:19">
      <c r="A137" s="8" t="s">
        <v>146</v>
      </c>
      <c r="B137" s="8">
        <v>2300017806</v>
      </c>
      <c r="C137" t="str">
        <f t="shared" si="2"/>
        <v/>
      </c>
      <c r="D137" t="str">
        <f>IF(自行车!C137&gt;0,"参加元行力行自行车小分队"&amp;自行车!C137&amp;"学时；","")</f>
        <v/>
      </c>
      <c r="E137" t="str">
        <f>IF(未名湖!C137&gt;0,"参加元行力行未名湖志愿服务"&amp;未名湖!C137&amp;"学时；","")</f>
        <v/>
      </c>
      <c r="F137" t="str">
        <f>IF(大钊阅览室!C137&gt;0,"参加大钊阅览室志愿服务"&amp;大钊阅览室!C137&amp;"学时；","")</f>
        <v/>
      </c>
      <c r="G137" t="str">
        <f>IF(动物园!C137&gt;0,"参加北京动物园志愿服务"&amp;动物园!C137&amp;"学时；","")</f>
        <v/>
      </c>
      <c r="H137" t="str">
        <f>IF(传薪!C137&gt;0,"参加元行传薪系列志愿服务"&amp;传薪!C137&amp;"学时；","")</f>
        <v/>
      </c>
      <c r="I137" t="str">
        <f>IF(门厅!C137&gt;0,"参加35楼门厅管理志愿服务"&amp;门厅!C137&amp;"学时；","")</f>
        <v/>
      </c>
      <c r="J137" t="str">
        <f>IF(临川学校!C137&gt;0,"参加北京临川学校志愿服务"&amp;临川学校!C137&amp;"学时；","")</f>
        <v/>
      </c>
      <c r="K137" t="str">
        <f>IF(一二九!C137&gt;0,"参加一二九后勤组"&amp;一二九!C137&amp;"学时；","")</f>
        <v/>
      </c>
      <c r="L137" t="str">
        <f>IF(运动会!C137&gt;0,"参加运动会志愿服务"&amp;运动会!C137&amp;"学时；","")</f>
        <v/>
      </c>
      <c r="M137" t="str">
        <f>IF(咖啡厅!C137&gt;0,"参加元气咖啡厅志愿服务"&amp;咖啡厅!C137&amp;"学时；","")</f>
        <v/>
      </c>
      <c r="N137" t="str">
        <f>IF(书院课助教!C137&gt;0,"担任书院课助教"&amp;书院课助教!C137&amp;"学时；","")</f>
        <v/>
      </c>
      <c r="O137" t="str">
        <f>IF(党员先锋服务队!C137&gt;0,"参加党员先锋服务队"&amp;党员先锋服务队!C137&amp;"学时；","")</f>
        <v/>
      </c>
      <c r="P137" t="str">
        <f>IF(爱在35楼!C137&gt;0,"参加爱在卅五楼活动"&amp;爱在35楼!C137&amp;"学时；","")</f>
        <v/>
      </c>
      <c r="Q137" t="str">
        <f>IF(新年晚会!C137&gt;0,"参加新年晚会志愿活动"&amp;新年晚会!C137&amp;"学时；","")</f>
        <v/>
      </c>
      <c r="R137" t="str">
        <f>IF(健身房!C137&gt;0,"参加地下健身房志愿服务活动"&amp;健身房!C137&amp;"学时；","")</f>
        <v/>
      </c>
      <c r="S137" t="str">
        <f>IF(书房!C137&gt;0,"参加元培书房志愿服务活动"&amp;书房!C137&amp;"学时；","")</f>
        <v/>
      </c>
    </row>
    <row r="138" spans="1:19">
      <c r="A138" s="8" t="s">
        <v>147</v>
      </c>
      <c r="B138" s="8">
        <v>2300017750</v>
      </c>
      <c r="C138" t="str">
        <f t="shared" si="2"/>
        <v>参加北京动物园志愿服务4学时；参加运动会志愿服务2学时；参加元气咖啡厅志愿服务20学时；</v>
      </c>
      <c r="D138" t="str">
        <f>IF(自行车!C138&gt;0,"参加元行力行自行车小分队"&amp;自行车!C138&amp;"学时；","")</f>
        <v/>
      </c>
      <c r="E138" t="str">
        <f>IF(未名湖!C138&gt;0,"参加元行力行未名湖志愿服务"&amp;未名湖!C138&amp;"学时；","")</f>
        <v/>
      </c>
      <c r="F138" t="str">
        <f>IF(大钊阅览室!C138&gt;0,"参加大钊阅览室志愿服务"&amp;大钊阅览室!C138&amp;"学时；","")</f>
        <v/>
      </c>
      <c r="G138" t="str">
        <f>IF(动物园!C138&gt;0,"参加北京动物园志愿服务"&amp;动物园!C138&amp;"学时；","")</f>
        <v>参加北京动物园志愿服务4学时；</v>
      </c>
      <c r="H138" t="str">
        <f>IF(传薪!C138&gt;0,"参加元行传薪系列志愿服务"&amp;传薪!C138&amp;"学时；","")</f>
        <v/>
      </c>
      <c r="I138" t="str">
        <f>IF(门厅!C138&gt;0,"参加35楼门厅管理志愿服务"&amp;门厅!C138&amp;"学时；","")</f>
        <v/>
      </c>
      <c r="J138" t="str">
        <f>IF(临川学校!C138&gt;0,"参加北京临川学校志愿服务"&amp;临川学校!C138&amp;"学时；","")</f>
        <v/>
      </c>
      <c r="K138" t="str">
        <f>IF(一二九!C138&gt;0,"参加一二九后勤组"&amp;一二九!C138&amp;"学时；","")</f>
        <v/>
      </c>
      <c r="L138" t="str">
        <f>IF(运动会!C138&gt;0,"参加运动会志愿服务"&amp;运动会!C138&amp;"学时；","")</f>
        <v>参加运动会志愿服务2学时；</v>
      </c>
      <c r="M138" t="str">
        <f>IF(咖啡厅!C138&gt;0,"参加元气咖啡厅志愿服务"&amp;咖啡厅!C138&amp;"学时；","")</f>
        <v>参加元气咖啡厅志愿服务20学时；</v>
      </c>
      <c r="N138" t="str">
        <f>IF(书院课助教!C138&gt;0,"担任书院课助教"&amp;书院课助教!C138&amp;"学时；","")</f>
        <v/>
      </c>
      <c r="O138" t="str">
        <f>IF(党员先锋服务队!C138&gt;0,"参加党员先锋服务队"&amp;党员先锋服务队!C138&amp;"学时；","")</f>
        <v/>
      </c>
      <c r="P138" t="str">
        <f>IF(爱在35楼!C138&gt;0,"参加爱在卅五楼活动"&amp;爱在35楼!C138&amp;"学时；","")</f>
        <v/>
      </c>
      <c r="Q138" t="str">
        <f>IF(新年晚会!C138&gt;0,"参加新年晚会志愿活动"&amp;新年晚会!C138&amp;"学时；","")</f>
        <v/>
      </c>
      <c r="R138" t="str">
        <f>IF(健身房!C138&gt;0,"参加地下健身房志愿服务活动"&amp;健身房!C138&amp;"学时；","")</f>
        <v/>
      </c>
      <c r="S138" t="str">
        <f>IF(书房!C138&gt;0,"参加元培书房志愿服务活动"&amp;书房!C138&amp;"学时；","")</f>
        <v/>
      </c>
    </row>
    <row r="139" spans="1:19">
      <c r="A139" s="8" t="s">
        <v>148</v>
      </c>
      <c r="B139" s="8">
        <v>2300017777</v>
      </c>
      <c r="C139" t="str">
        <f t="shared" si="2"/>
        <v>参加一二九后勤组6学时；参加运动会志愿服务2学时；</v>
      </c>
      <c r="D139" t="str">
        <f>IF(自行车!C139&gt;0,"参加元行力行自行车小分队"&amp;自行车!C139&amp;"学时；","")</f>
        <v/>
      </c>
      <c r="E139" t="str">
        <f>IF(未名湖!C139&gt;0,"参加元行力行未名湖志愿服务"&amp;未名湖!C139&amp;"学时；","")</f>
        <v/>
      </c>
      <c r="F139" t="str">
        <f>IF(大钊阅览室!C139&gt;0,"参加大钊阅览室志愿服务"&amp;大钊阅览室!C139&amp;"学时；","")</f>
        <v/>
      </c>
      <c r="G139" t="str">
        <f>IF(动物园!C139&gt;0,"参加北京动物园志愿服务"&amp;动物园!C139&amp;"学时；","")</f>
        <v/>
      </c>
      <c r="H139" t="str">
        <f>IF(传薪!C139&gt;0,"参加元行传薪系列志愿服务"&amp;传薪!C139&amp;"学时；","")</f>
        <v/>
      </c>
      <c r="I139" t="str">
        <f>IF(门厅!C139&gt;0,"参加35楼门厅管理志愿服务"&amp;门厅!C139&amp;"学时；","")</f>
        <v/>
      </c>
      <c r="J139" t="str">
        <f>IF(临川学校!C139&gt;0,"参加北京临川学校志愿服务"&amp;临川学校!C139&amp;"学时；","")</f>
        <v/>
      </c>
      <c r="K139" t="str">
        <f>IF(一二九!C139&gt;0,"参加一二九后勤组"&amp;一二九!C139&amp;"学时；","")</f>
        <v>参加一二九后勤组6学时；</v>
      </c>
      <c r="L139" t="str">
        <f>IF(运动会!C139&gt;0,"参加运动会志愿服务"&amp;运动会!C139&amp;"学时；","")</f>
        <v>参加运动会志愿服务2学时；</v>
      </c>
      <c r="M139" t="str">
        <f>IF(咖啡厅!C139&gt;0,"参加元气咖啡厅志愿服务"&amp;咖啡厅!C139&amp;"学时；","")</f>
        <v/>
      </c>
      <c r="N139" t="str">
        <f>IF(书院课助教!C139&gt;0,"担任书院课助教"&amp;书院课助教!C139&amp;"学时；","")</f>
        <v/>
      </c>
      <c r="O139" t="str">
        <f>IF(党员先锋服务队!C139&gt;0,"参加党员先锋服务队"&amp;党员先锋服务队!C139&amp;"学时；","")</f>
        <v/>
      </c>
      <c r="P139" t="str">
        <f>IF(爱在35楼!C139&gt;0,"参加爱在卅五楼活动"&amp;爱在35楼!C139&amp;"学时；","")</f>
        <v/>
      </c>
      <c r="Q139" t="str">
        <f>IF(新年晚会!C139&gt;0,"参加新年晚会志愿活动"&amp;新年晚会!C139&amp;"学时；","")</f>
        <v/>
      </c>
      <c r="R139" t="str">
        <f>IF(健身房!C139&gt;0,"参加地下健身房志愿服务活动"&amp;健身房!C139&amp;"学时；","")</f>
        <v/>
      </c>
      <c r="S139" t="str">
        <f>IF(书房!C139&gt;0,"参加元培书房志愿服务活动"&amp;书房!C139&amp;"学时；","")</f>
        <v/>
      </c>
    </row>
    <row r="140" spans="1:19">
      <c r="A140" s="8" t="s">
        <v>149</v>
      </c>
      <c r="B140" s="8">
        <v>2300017798</v>
      </c>
      <c r="C140" t="str">
        <f t="shared" si="2"/>
        <v/>
      </c>
      <c r="D140" t="str">
        <f>IF(自行车!C140&gt;0,"参加元行力行自行车小分队"&amp;自行车!C140&amp;"学时；","")</f>
        <v/>
      </c>
      <c r="E140" t="str">
        <f>IF(未名湖!C140&gt;0,"参加元行力行未名湖志愿服务"&amp;未名湖!C140&amp;"学时；","")</f>
        <v/>
      </c>
      <c r="F140" t="str">
        <f>IF(大钊阅览室!C140&gt;0,"参加大钊阅览室志愿服务"&amp;大钊阅览室!C140&amp;"学时；","")</f>
        <v/>
      </c>
      <c r="G140" t="str">
        <f>IF(动物园!C140&gt;0,"参加北京动物园志愿服务"&amp;动物园!C140&amp;"学时；","")</f>
        <v/>
      </c>
      <c r="H140" t="str">
        <f>IF(传薪!C140&gt;0,"参加元行传薪系列志愿服务"&amp;传薪!C140&amp;"学时；","")</f>
        <v/>
      </c>
      <c r="I140" t="str">
        <f>IF(门厅!C140&gt;0,"参加35楼门厅管理志愿服务"&amp;门厅!C140&amp;"学时；","")</f>
        <v/>
      </c>
      <c r="J140" t="str">
        <f>IF(临川学校!C140&gt;0,"参加北京临川学校志愿服务"&amp;临川学校!C140&amp;"学时；","")</f>
        <v/>
      </c>
      <c r="K140" t="str">
        <f>IF(一二九!C140&gt;0,"参加一二九后勤组"&amp;一二九!C140&amp;"学时；","")</f>
        <v/>
      </c>
      <c r="L140" t="str">
        <f>IF(运动会!C140&gt;0,"参加运动会志愿服务"&amp;运动会!C140&amp;"学时；","")</f>
        <v/>
      </c>
      <c r="M140" t="str">
        <f>IF(咖啡厅!C140&gt;0,"参加元气咖啡厅志愿服务"&amp;咖啡厅!C140&amp;"学时；","")</f>
        <v/>
      </c>
      <c r="N140" t="str">
        <f>IF(书院课助教!C140&gt;0,"担任书院课助教"&amp;书院课助教!C140&amp;"学时；","")</f>
        <v/>
      </c>
      <c r="O140" t="str">
        <f>IF(党员先锋服务队!C140&gt;0,"参加党员先锋服务队"&amp;党员先锋服务队!C140&amp;"学时；","")</f>
        <v/>
      </c>
      <c r="P140" t="str">
        <f>IF(爱在35楼!C140&gt;0,"参加爱在卅五楼活动"&amp;爱在35楼!C140&amp;"学时；","")</f>
        <v/>
      </c>
      <c r="Q140" t="str">
        <f>IF(新年晚会!C140&gt;0,"参加新年晚会志愿活动"&amp;新年晚会!C140&amp;"学时；","")</f>
        <v/>
      </c>
      <c r="R140" t="str">
        <f>IF(健身房!C140&gt;0,"参加地下健身房志愿服务活动"&amp;健身房!C140&amp;"学时；","")</f>
        <v/>
      </c>
      <c r="S140" t="str">
        <f>IF(书房!C140&gt;0,"参加元培书房志愿服务活动"&amp;书房!C140&amp;"学时；","")</f>
        <v/>
      </c>
    </row>
    <row r="141" spans="1:19">
      <c r="A141" s="8" t="s">
        <v>150</v>
      </c>
      <c r="B141" s="8">
        <v>2300017733</v>
      </c>
      <c r="C141" t="str">
        <f t="shared" si="2"/>
        <v>参加新年晚会志愿活动3学时；</v>
      </c>
      <c r="D141" t="str">
        <f>IF(自行车!C141&gt;0,"参加元行力行自行车小分队"&amp;自行车!C141&amp;"学时；","")</f>
        <v/>
      </c>
      <c r="E141" t="str">
        <f>IF(未名湖!C141&gt;0,"参加元行力行未名湖志愿服务"&amp;未名湖!C141&amp;"学时；","")</f>
        <v/>
      </c>
      <c r="F141" t="str">
        <f>IF(大钊阅览室!C141&gt;0,"参加大钊阅览室志愿服务"&amp;大钊阅览室!C141&amp;"学时；","")</f>
        <v/>
      </c>
      <c r="G141" t="str">
        <f>IF(动物园!C141&gt;0,"参加北京动物园志愿服务"&amp;动物园!C141&amp;"学时；","")</f>
        <v/>
      </c>
      <c r="H141" t="str">
        <f>IF(传薪!C141&gt;0,"参加元行传薪系列志愿服务"&amp;传薪!C141&amp;"学时；","")</f>
        <v/>
      </c>
      <c r="I141" t="str">
        <f>IF(门厅!C141&gt;0,"参加35楼门厅管理志愿服务"&amp;门厅!C141&amp;"学时；","")</f>
        <v/>
      </c>
      <c r="J141" t="str">
        <f>IF(临川学校!C141&gt;0,"参加北京临川学校志愿服务"&amp;临川学校!C141&amp;"学时；","")</f>
        <v/>
      </c>
      <c r="K141" t="str">
        <f>IF(一二九!C141&gt;0,"参加一二九后勤组"&amp;一二九!C141&amp;"学时；","")</f>
        <v/>
      </c>
      <c r="L141" t="str">
        <f>IF(运动会!C141&gt;0,"参加运动会志愿服务"&amp;运动会!C141&amp;"学时；","")</f>
        <v/>
      </c>
      <c r="M141" t="str">
        <f>IF(咖啡厅!C141&gt;0,"参加元气咖啡厅志愿服务"&amp;咖啡厅!C141&amp;"学时；","")</f>
        <v/>
      </c>
      <c r="N141" t="str">
        <f>IF(书院课助教!C141&gt;0,"担任书院课助教"&amp;书院课助教!C141&amp;"学时；","")</f>
        <v/>
      </c>
      <c r="O141" t="str">
        <f>IF(党员先锋服务队!C141&gt;0,"参加党员先锋服务队"&amp;党员先锋服务队!C141&amp;"学时；","")</f>
        <v/>
      </c>
      <c r="P141" t="str">
        <f>IF(爱在35楼!C141&gt;0,"参加爱在卅五楼活动"&amp;爱在35楼!C141&amp;"学时；","")</f>
        <v/>
      </c>
      <c r="Q141" t="str">
        <f>IF(新年晚会!C141&gt;0,"参加新年晚会志愿活动"&amp;新年晚会!C141&amp;"学时；","")</f>
        <v>参加新年晚会志愿活动3学时；</v>
      </c>
      <c r="R141" t="str">
        <f>IF(健身房!C141&gt;0,"参加地下健身房志愿服务活动"&amp;健身房!C141&amp;"学时；","")</f>
        <v/>
      </c>
      <c r="S141" t="str">
        <f>IF(书房!C141&gt;0,"参加元培书房志愿服务活动"&amp;书房!C141&amp;"学时；","")</f>
        <v/>
      </c>
    </row>
    <row r="142" spans="1:19">
      <c r="A142" s="8" t="s">
        <v>151</v>
      </c>
      <c r="B142" s="8">
        <v>2300017757</v>
      </c>
      <c r="C142" t="str">
        <f t="shared" si="2"/>
        <v/>
      </c>
      <c r="D142" t="str">
        <f>IF(自行车!C142&gt;0,"参加元行力行自行车小分队"&amp;自行车!C142&amp;"学时；","")</f>
        <v/>
      </c>
      <c r="E142" t="str">
        <f>IF(未名湖!C142&gt;0,"参加元行力行未名湖志愿服务"&amp;未名湖!C142&amp;"学时；","")</f>
        <v/>
      </c>
      <c r="F142" t="str">
        <f>IF(大钊阅览室!C142&gt;0,"参加大钊阅览室志愿服务"&amp;大钊阅览室!C142&amp;"学时；","")</f>
        <v/>
      </c>
      <c r="G142" t="str">
        <f>IF(动物园!C142&gt;0,"参加北京动物园志愿服务"&amp;动物园!C142&amp;"学时；","")</f>
        <v/>
      </c>
      <c r="H142" t="str">
        <f>IF(传薪!C142&gt;0,"参加元行传薪系列志愿服务"&amp;传薪!C142&amp;"学时；","")</f>
        <v/>
      </c>
      <c r="I142" t="str">
        <f>IF(门厅!C142&gt;0,"参加35楼门厅管理志愿服务"&amp;门厅!C142&amp;"学时；","")</f>
        <v/>
      </c>
      <c r="J142" t="str">
        <f>IF(临川学校!C142&gt;0,"参加北京临川学校志愿服务"&amp;临川学校!C142&amp;"学时；","")</f>
        <v/>
      </c>
      <c r="K142" t="str">
        <f>IF(一二九!C142&gt;0,"参加一二九后勤组"&amp;一二九!C142&amp;"学时；","")</f>
        <v/>
      </c>
      <c r="L142" t="str">
        <f>IF(运动会!C142&gt;0,"参加运动会志愿服务"&amp;运动会!C142&amp;"学时；","")</f>
        <v/>
      </c>
      <c r="M142" t="str">
        <f>IF(咖啡厅!C142&gt;0,"参加元气咖啡厅志愿服务"&amp;咖啡厅!C142&amp;"学时；","")</f>
        <v/>
      </c>
      <c r="N142" t="str">
        <f>IF(书院课助教!C142&gt;0,"担任书院课助教"&amp;书院课助教!C142&amp;"学时；","")</f>
        <v/>
      </c>
      <c r="O142" t="str">
        <f>IF(党员先锋服务队!C142&gt;0,"参加党员先锋服务队"&amp;党员先锋服务队!C142&amp;"学时；","")</f>
        <v/>
      </c>
      <c r="P142" t="str">
        <f>IF(爱在35楼!C142&gt;0,"参加爱在卅五楼活动"&amp;爱在35楼!C142&amp;"学时；","")</f>
        <v/>
      </c>
      <c r="Q142" t="str">
        <f>IF(新年晚会!C142&gt;0,"参加新年晚会志愿活动"&amp;新年晚会!C142&amp;"学时；","")</f>
        <v/>
      </c>
      <c r="R142" t="str">
        <f>IF(健身房!C142&gt;0,"参加地下健身房志愿服务活动"&amp;健身房!C142&amp;"学时；","")</f>
        <v/>
      </c>
      <c r="S142" t="str">
        <f>IF(书房!C142&gt;0,"参加元培书房志愿服务活动"&amp;书房!C142&amp;"学时；","")</f>
        <v/>
      </c>
    </row>
    <row r="143" spans="1:19">
      <c r="A143" s="8" t="s">
        <v>152</v>
      </c>
      <c r="B143" s="8">
        <v>2300017804</v>
      </c>
      <c r="C143" t="str">
        <f t="shared" si="2"/>
        <v>参加元行力行自行车小分队0.5学时；</v>
      </c>
      <c r="D143" t="str">
        <f>IF(自行车!C143&gt;0,"参加元行力行自行车小分队"&amp;自行车!C143&amp;"学时；","")</f>
        <v>参加元行力行自行车小分队0.5学时；</v>
      </c>
      <c r="E143" t="str">
        <f>IF(未名湖!C143&gt;0,"参加元行力行未名湖志愿服务"&amp;未名湖!C143&amp;"学时；","")</f>
        <v/>
      </c>
      <c r="F143" t="str">
        <f>IF(大钊阅览室!C143&gt;0,"参加大钊阅览室志愿服务"&amp;大钊阅览室!C143&amp;"学时；","")</f>
        <v/>
      </c>
      <c r="G143" t="str">
        <f>IF(动物园!C143&gt;0,"参加北京动物园志愿服务"&amp;动物园!C143&amp;"学时；","")</f>
        <v/>
      </c>
      <c r="H143" t="str">
        <f>IF(传薪!C143&gt;0,"参加元行传薪系列志愿服务"&amp;传薪!C143&amp;"学时；","")</f>
        <v/>
      </c>
      <c r="I143" t="str">
        <f>IF(门厅!C143&gt;0,"参加35楼门厅管理志愿服务"&amp;门厅!C143&amp;"学时；","")</f>
        <v/>
      </c>
      <c r="J143" t="str">
        <f>IF(临川学校!C143&gt;0,"参加北京临川学校志愿服务"&amp;临川学校!C143&amp;"学时；","")</f>
        <v/>
      </c>
      <c r="K143" t="str">
        <f>IF(一二九!C143&gt;0,"参加一二九后勤组"&amp;一二九!C143&amp;"学时；","")</f>
        <v/>
      </c>
      <c r="L143" t="str">
        <f>IF(运动会!C143&gt;0,"参加运动会志愿服务"&amp;运动会!C143&amp;"学时；","")</f>
        <v/>
      </c>
      <c r="M143" t="str">
        <f>IF(咖啡厅!C143&gt;0,"参加元气咖啡厅志愿服务"&amp;咖啡厅!C143&amp;"学时；","")</f>
        <v/>
      </c>
      <c r="N143" t="str">
        <f>IF(书院课助教!C143&gt;0,"担任书院课助教"&amp;书院课助教!C143&amp;"学时；","")</f>
        <v/>
      </c>
      <c r="O143" t="str">
        <f>IF(党员先锋服务队!C143&gt;0,"参加党员先锋服务队"&amp;党员先锋服务队!C143&amp;"学时；","")</f>
        <v/>
      </c>
      <c r="P143" t="str">
        <f>IF(爱在35楼!C143&gt;0,"参加爱在卅五楼活动"&amp;爱在35楼!C143&amp;"学时；","")</f>
        <v/>
      </c>
      <c r="Q143" t="str">
        <f>IF(新年晚会!C143&gt;0,"参加新年晚会志愿活动"&amp;新年晚会!C143&amp;"学时；","")</f>
        <v/>
      </c>
      <c r="R143" t="str">
        <f>IF(健身房!C143&gt;0,"参加地下健身房志愿服务活动"&amp;健身房!C143&amp;"学时；","")</f>
        <v/>
      </c>
      <c r="S143" t="str">
        <f>IF(书房!C143&gt;0,"参加元培书房志愿服务活动"&amp;书房!C143&amp;"学时；","")</f>
        <v/>
      </c>
    </row>
    <row r="144" spans="1:19">
      <c r="A144" s="8" t="s">
        <v>153</v>
      </c>
      <c r="B144" s="8">
        <v>2300017446</v>
      </c>
      <c r="C144" t="str">
        <f t="shared" si="2"/>
        <v>参加元行力行自行车小分队1学时；参加北京动物园志愿服务4学时；参加35楼门厅管理志愿服务2.5学时；参加一二九后勤组6.5学时；参加运动会志愿服务2学时；参加党员先锋服务队0.5学时；参加爱在卅五楼活动1学时；</v>
      </c>
      <c r="D144" t="str">
        <f>IF(自行车!C144&gt;0,"参加元行力行自行车小分队"&amp;自行车!C144&amp;"学时；","")</f>
        <v>参加元行力行自行车小分队1学时；</v>
      </c>
      <c r="E144" t="str">
        <f>IF(未名湖!C144&gt;0,"参加元行力行未名湖志愿服务"&amp;未名湖!C144&amp;"学时；","")</f>
        <v/>
      </c>
      <c r="F144" t="str">
        <f>IF(大钊阅览室!C144&gt;0,"参加大钊阅览室志愿服务"&amp;大钊阅览室!C144&amp;"学时；","")</f>
        <v/>
      </c>
      <c r="G144" t="str">
        <f>IF(动物园!C144&gt;0,"参加北京动物园志愿服务"&amp;动物园!C144&amp;"学时；","")</f>
        <v>参加北京动物园志愿服务4学时；</v>
      </c>
      <c r="H144" t="str">
        <f>IF(传薪!C144&gt;0,"参加元行传薪系列志愿服务"&amp;传薪!C144&amp;"学时；","")</f>
        <v/>
      </c>
      <c r="I144" t="str">
        <f>IF(门厅!C144&gt;0,"参加35楼门厅管理志愿服务"&amp;门厅!C144&amp;"学时；","")</f>
        <v>参加35楼门厅管理志愿服务2.5学时；</v>
      </c>
      <c r="J144" t="str">
        <f>IF(临川学校!C144&gt;0,"参加北京临川学校志愿服务"&amp;临川学校!C144&amp;"学时；","")</f>
        <v/>
      </c>
      <c r="K144" t="str">
        <f>IF(一二九!C144&gt;0,"参加一二九后勤组"&amp;一二九!C144&amp;"学时；","")</f>
        <v>参加一二九后勤组6.5学时；</v>
      </c>
      <c r="L144" t="str">
        <f>IF(运动会!C144&gt;0,"参加运动会志愿服务"&amp;运动会!C144&amp;"学时；","")</f>
        <v>参加运动会志愿服务2学时；</v>
      </c>
      <c r="M144" t="str">
        <f>IF(咖啡厅!C144&gt;0,"参加元气咖啡厅志愿服务"&amp;咖啡厅!C144&amp;"学时；","")</f>
        <v/>
      </c>
      <c r="N144" t="str">
        <f>IF(书院课助教!C144&gt;0,"担任书院课助教"&amp;书院课助教!C144&amp;"学时；","")</f>
        <v/>
      </c>
      <c r="O144" t="str">
        <f>IF(党员先锋服务队!C144&gt;0,"参加党员先锋服务队"&amp;党员先锋服务队!C144&amp;"学时；","")</f>
        <v>参加党员先锋服务队0.5学时；</v>
      </c>
      <c r="P144" t="str">
        <f>IF(爱在35楼!C144&gt;0,"参加爱在卅五楼活动"&amp;爱在35楼!C144&amp;"学时；","")</f>
        <v>参加爱在卅五楼活动1学时；</v>
      </c>
      <c r="Q144" t="str">
        <f>IF(新年晚会!C144&gt;0,"参加新年晚会志愿活动"&amp;新年晚会!C144&amp;"学时；","")</f>
        <v/>
      </c>
      <c r="R144" t="str">
        <f>IF(健身房!C144&gt;0,"参加地下健身房志愿服务活动"&amp;健身房!C144&amp;"学时；","")</f>
        <v/>
      </c>
      <c r="S144" t="str">
        <f>IF(书房!C144&gt;0,"参加元培书房志愿服务活动"&amp;书房!C144&amp;"学时；","")</f>
        <v/>
      </c>
    </row>
    <row r="145" spans="1:19">
      <c r="A145" s="8" t="s">
        <v>154</v>
      </c>
      <c r="B145" s="8">
        <v>2300017826</v>
      </c>
      <c r="C145" t="str">
        <f t="shared" si="2"/>
        <v>参加北京动物园志愿服务4学时；参加党员先锋服务队2学时；参加新年晚会志愿活动3学时；</v>
      </c>
      <c r="D145" t="str">
        <f>IF(自行车!C145&gt;0,"参加元行力行自行车小分队"&amp;自行车!C145&amp;"学时；","")</f>
        <v/>
      </c>
      <c r="E145" t="str">
        <f>IF(未名湖!C145&gt;0,"参加元行力行未名湖志愿服务"&amp;未名湖!C145&amp;"学时；","")</f>
        <v/>
      </c>
      <c r="F145" t="str">
        <f>IF(大钊阅览室!C145&gt;0,"参加大钊阅览室志愿服务"&amp;大钊阅览室!C145&amp;"学时；","")</f>
        <v/>
      </c>
      <c r="G145" t="str">
        <f>IF(动物园!C145&gt;0,"参加北京动物园志愿服务"&amp;动物园!C145&amp;"学时；","")</f>
        <v>参加北京动物园志愿服务4学时；</v>
      </c>
      <c r="H145" t="str">
        <f>IF(传薪!C145&gt;0,"参加元行传薪系列志愿服务"&amp;传薪!C145&amp;"学时；","")</f>
        <v/>
      </c>
      <c r="I145" t="str">
        <f>IF(门厅!C145&gt;0,"参加35楼门厅管理志愿服务"&amp;门厅!C145&amp;"学时；","")</f>
        <v/>
      </c>
      <c r="J145" t="str">
        <f>IF(临川学校!C145&gt;0,"参加北京临川学校志愿服务"&amp;临川学校!C145&amp;"学时；","")</f>
        <v/>
      </c>
      <c r="K145" t="str">
        <f>IF(一二九!C145&gt;0,"参加一二九后勤组"&amp;一二九!C145&amp;"学时；","")</f>
        <v/>
      </c>
      <c r="L145" t="str">
        <f>IF(运动会!C145&gt;0,"参加运动会志愿服务"&amp;运动会!C145&amp;"学时；","")</f>
        <v/>
      </c>
      <c r="M145" t="str">
        <f>IF(咖啡厅!C145&gt;0,"参加元气咖啡厅志愿服务"&amp;咖啡厅!C145&amp;"学时；","")</f>
        <v/>
      </c>
      <c r="N145" t="str">
        <f>IF(书院课助教!C145&gt;0,"担任书院课助教"&amp;书院课助教!C145&amp;"学时；","")</f>
        <v/>
      </c>
      <c r="O145" t="str">
        <f>IF(党员先锋服务队!C145&gt;0,"参加党员先锋服务队"&amp;党员先锋服务队!C145&amp;"学时；","")</f>
        <v>参加党员先锋服务队2学时；</v>
      </c>
      <c r="P145" t="str">
        <f>IF(爱在35楼!C145&gt;0,"参加爱在卅五楼活动"&amp;爱在35楼!C145&amp;"学时；","")</f>
        <v/>
      </c>
      <c r="Q145" t="str">
        <f>IF(新年晚会!C145&gt;0,"参加新年晚会志愿活动"&amp;新年晚会!C145&amp;"学时；","")</f>
        <v>参加新年晚会志愿活动3学时；</v>
      </c>
      <c r="R145" t="str">
        <f>IF(健身房!C145&gt;0,"参加地下健身房志愿服务活动"&amp;健身房!C145&amp;"学时；","")</f>
        <v/>
      </c>
      <c r="S145" t="str">
        <f>IF(书房!C145&gt;0,"参加元培书房志愿服务活动"&amp;书房!C145&amp;"学时；","")</f>
        <v/>
      </c>
    </row>
    <row r="146" spans="1:19">
      <c r="A146" s="8" t="s">
        <v>155</v>
      </c>
      <c r="B146" s="8">
        <v>2300017742</v>
      </c>
      <c r="C146" t="str">
        <f t="shared" si="2"/>
        <v/>
      </c>
      <c r="D146" t="str">
        <f>IF(自行车!C146&gt;0,"参加元行力行自行车小分队"&amp;自行车!C146&amp;"学时；","")</f>
        <v/>
      </c>
      <c r="E146" t="str">
        <f>IF(未名湖!C146&gt;0,"参加元行力行未名湖志愿服务"&amp;未名湖!C146&amp;"学时；","")</f>
        <v/>
      </c>
      <c r="F146" t="str">
        <f>IF(大钊阅览室!C146&gt;0,"参加大钊阅览室志愿服务"&amp;大钊阅览室!C146&amp;"学时；","")</f>
        <v/>
      </c>
      <c r="G146" t="str">
        <f>IF(动物园!C146&gt;0,"参加北京动物园志愿服务"&amp;动物园!C146&amp;"学时；","")</f>
        <v/>
      </c>
      <c r="H146" t="str">
        <f>IF(传薪!C146&gt;0,"参加元行传薪系列志愿服务"&amp;传薪!C146&amp;"学时；","")</f>
        <v/>
      </c>
      <c r="I146" t="str">
        <f>IF(门厅!C146&gt;0,"参加35楼门厅管理志愿服务"&amp;门厅!C146&amp;"学时；","")</f>
        <v/>
      </c>
      <c r="J146" t="str">
        <f>IF(临川学校!C146&gt;0,"参加北京临川学校志愿服务"&amp;临川学校!C146&amp;"学时；","")</f>
        <v/>
      </c>
      <c r="K146" t="str">
        <f>IF(一二九!C146&gt;0,"参加一二九后勤组"&amp;一二九!C146&amp;"学时；","")</f>
        <v/>
      </c>
      <c r="L146" t="str">
        <f>IF(运动会!C146&gt;0,"参加运动会志愿服务"&amp;运动会!C146&amp;"学时；","")</f>
        <v/>
      </c>
      <c r="M146" t="str">
        <f>IF(咖啡厅!C146&gt;0,"参加元气咖啡厅志愿服务"&amp;咖啡厅!C146&amp;"学时；","")</f>
        <v/>
      </c>
      <c r="N146" t="str">
        <f>IF(书院课助教!C146&gt;0,"担任书院课助教"&amp;书院课助教!C146&amp;"学时；","")</f>
        <v/>
      </c>
      <c r="O146" t="str">
        <f>IF(党员先锋服务队!C146&gt;0,"参加党员先锋服务队"&amp;党员先锋服务队!C146&amp;"学时；","")</f>
        <v/>
      </c>
      <c r="P146" t="str">
        <f>IF(爱在35楼!C146&gt;0,"参加爱在卅五楼活动"&amp;爱在35楼!C146&amp;"学时；","")</f>
        <v/>
      </c>
      <c r="Q146" t="str">
        <f>IF(新年晚会!C146&gt;0,"参加新年晚会志愿活动"&amp;新年晚会!C146&amp;"学时；","")</f>
        <v/>
      </c>
      <c r="R146" t="str">
        <f>IF(健身房!C146&gt;0,"参加地下健身房志愿服务活动"&amp;健身房!C146&amp;"学时；","")</f>
        <v/>
      </c>
      <c r="S146" t="str">
        <f>IF(书房!C146&gt;0,"参加元培书房志愿服务活动"&amp;书房!C146&amp;"学时；","")</f>
        <v/>
      </c>
    </row>
    <row r="147" spans="1:19">
      <c r="A147" s="8" t="s">
        <v>156</v>
      </c>
      <c r="B147" s="8">
        <v>2300017472</v>
      </c>
      <c r="C147" t="str">
        <f t="shared" si="2"/>
        <v>参加北京动物园志愿服务4学时；参加元行传薪系列志愿服务3.5学时；</v>
      </c>
      <c r="D147" t="str">
        <f>IF(自行车!C147&gt;0,"参加元行力行自行车小分队"&amp;自行车!C147&amp;"学时；","")</f>
        <v/>
      </c>
      <c r="E147" t="str">
        <f>IF(未名湖!C147&gt;0,"参加元行力行未名湖志愿服务"&amp;未名湖!C147&amp;"学时；","")</f>
        <v/>
      </c>
      <c r="F147" t="str">
        <f>IF(大钊阅览室!C147&gt;0,"参加大钊阅览室志愿服务"&amp;大钊阅览室!C147&amp;"学时；","")</f>
        <v/>
      </c>
      <c r="G147" t="str">
        <f>IF(动物园!C147&gt;0,"参加北京动物园志愿服务"&amp;动物园!C147&amp;"学时；","")</f>
        <v>参加北京动物园志愿服务4学时；</v>
      </c>
      <c r="H147" t="str">
        <f>IF(传薪!C147&gt;0,"参加元行传薪系列志愿服务"&amp;传薪!C147&amp;"学时；","")</f>
        <v>参加元行传薪系列志愿服务3.5学时；</v>
      </c>
      <c r="I147" t="str">
        <f>IF(门厅!C147&gt;0,"参加35楼门厅管理志愿服务"&amp;门厅!C147&amp;"学时；","")</f>
        <v/>
      </c>
      <c r="J147" t="str">
        <f>IF(临川学校!C147&gt;0,"参加北京临川学校志愿服务"&amp;临川学校!C147&amp;"学时；","")</f>
        <v/>
      </c>
      <c r="K147" t="str">
        <f>IF(一二九!C147&gt;0,"参加一二九后勤组"&amp;一二九!C147&amp;"学时；","")</f>
        <v/>
      </c>
      <c r="L147" t="str">
        <f>IF(运动会!C147&gt;0,"参加运动会志愿服务"&amp;运动会!C147&amp;"学时；","")</f>
        <v/>
      </c>
      <c r="M147" t="str">
        <f>IF(咖啡厅!C147&gt;0,"参加元气咖啡厅志愿服务"&amp;咖啡厅!C147&amp;"学时；","")</f>
        <v/>
      </c>
      <c r="N147" t="str">
        <f>IF(书院课助教!C147&gt;0,"担任书院课助教"&amp;书院课助教!C147&amp;"学时；","")</f>
        <v/>
      </c>
      <c r="O147" t="str">
        <f>IF(党员先锋服务队!C147&gt;0,"参加党员先锋服务队"&amp;党员先锋服务队!C147&amp;"学时；","")</f>
        <v/>
      </c>
      <c r="P147" t="str">
        <f>IF(爱在35楼!C147&gt;0,"参加爱在卅五楼活动"&amp;爱在35楼!C147&amp;"学时；","")</f>
        <v/>
      </c>
      <c r="Q147" t="str">
        <f>IF(新年晚会!C147&gt;0,"参加新年晚会志愿活动"&amp;新年晚会!C147&amp;"学时；","")</f>
        <v/>
      </c>
      <c r="R147" t="str">
        <f>IF(健身房!C147&gt;0,"参加地下健身房志愿服务活动"&amp;健身房!C147&amp;"学时；","")</f>
        <v/>
      </c>
      <c r="S147" t="str">
        <f>IF(书房!C147&gt;0,"参加元培书房志愿服务活动"&amp;书房!C147&amp;"学时；","")</f>
        <v/>
      </c>
    </row>
    <row r="148" spans="1:19">
      <c r="A148" s="8" t="s">
        <v>157</v>
      </c>
      <c r="B148" s="8">
        <v>2300017795</v>
      </c>
      <c r="C148" t="str">
        <f t="shared" si="2"/>
        <v/>
      </c>
      <c r="D148" t="str">
        <f>IF(自行车!C148&gt;0,"参加元行力行自行车小分队"&amp;自行车!C148&amp;"学时；","")</f>
        <v/>
      </c>
      <c r="E148" t="str">
        <f>IF(未名湖!C148&gt;0,"参加元行力行未名湖志愿服务"&amp;未名湖!C148&amp;"学时；","")</f>
        <v/>
      </c>
      <c r="F148" t="str">
        <f>IF(大钊阅览室!C148&gt;0,"参加大钊阅览室志愿服务"&amp;大钊阅览室!C148&amp;"学时；","")</f>
        <v/>
      </c>
      <c r="G148" t="str">
        <f>IF(动物园!C148&gt;0,"参加北京动物园志愿服务"&amp;动物园!C148&amp;"学时；","")</f>
        <v/>
      </c>
      <c r="H148" t="str">
        <f>IF(传薪!C148&gt;0,"参加元行传薪系列志愿服务"&amp;传薪!C148&amp;"学时；","")</f>
        <v/>
      </c>
      <c r="I148" t="str">
        <f>IF(门厅!C148&gt;0,"参加35楼门厅管理志愿服务"&amp;门厅!C148&amp;"学时；","")</f>
        <v/>
      </c>
      <c r="J148" t="str">
        <f>IF(临川学校!C148&gt;0,"参加北京临川学校志愿服务"&amp;临川学校!C148&amp;"学时；","")</f>
        <v/>
      </c>
      <c r="K148" t="str">
        <f>IF(一二九!C148&gt;0,"参加一二九后勤组"&amp;一二九!C148&amp;"学时；","")</f>
        <v/>
      </c>
      <c r="L148" t="str">
        <f>IF(运动会!C148&gt;0,"参加运动会志愿服务"&amp;运动会!C148&amp;"学时；","")</f>
        <v/>
      </c>
      <c r="M148" t="str">
        <f>IF(咖啡厅!C148&gt;0,"参加元气咖啡厅志愿服务"&amp;咖啡厅!C148&amp;"学时；","")</f>
        <v/>
      </c>
      <c r="N148" t="str">
        <f>IF(书院课助教!C148&gt;0,"担任书院课助教"&amp;书院课助教!C148&amp;"学时；","")</f>
        <v/>
      </c>
      <c r="O148" t="str">
        <f>IF(党员先锋服务队!C148&gt;0,"参加党员先锋服务队"&amp;党员先锋服务队!C148&amp;"学时；","")</f>
        <v/>
      </c>
      <c r="P148" t="str">
        <f>IF(爱在35楼!C148&gt;0,"参加爱在卅五楼活动"&amp;爱在35楼!C148&amp;"学时；","")</f>
        <v/>
      </c>
      <c r="Q148" t="str">
        <f>IF(新年晚会!C148&gt;0,"参加新年晚会志愿活动"&amp;新年晚会!C148&amp;"学时；","")</f>
        <v/>
      </c>
      <c r="R148" t="str">
        <f>IF(健身房!C148&gt;0,"参加地下健身房志愿服务活动"&amp;健身房!C148&amp;"学时；","")</f>
        <v/>
      </c>
      <c r="S148" t="str">
        <f>IF(书房!C148&gt;0,"参加元培书房志愿服务活动"&amp;书房!C148&amp;"学时；","")</f>
        <v/>
      </c>
    </row>
    <row r="149" spans="1:19">
      <c r="A149" s="8" t="s">
        <v>158</v>
      </c>
      <c r="B149" s="8">
        <v>2300017802</v>
      </c>
      <c r="C149" t="str">
        <f t="shared" si="2"/>
        <v>参加运动会志愿服务2学时；</v>
      </c>
      <c r="D149" t="str">
        <f>IF(自行车!C149&gt;0,"参加元行力行自行车小分队"&amp;自行车!C149&amp;"学时；","")</f>
        <v/>
      </c>
      <c r="E149" t="str">
        <f>IF(未名湖!C149&gt;0,"参加元行力行未名湖志愿服务"&amp;未名湖!C149&amp;"学时；","")</f>
        <v/>
      </c>
      <c r="F149" t="str">
        <f>IF(大钊阅览室!C149&gt;0,"参加大钊阅览室志愿服务"&amp;大钊阅览室!C149&amp;"学时；","")</f>
        <v/>
      </c>
      <c r="G149" t="str">
        <f>IF(动物园!C149&gt;0,"参加北京动物园志愿服务"&amp;动物园!C149&amp;"学时；","")</f>
        <v/>
      </c>
      <c r="H149" t="str">
        <f>IF(传薪!C149&gt;0,"参加元行传薪系列志愿服务"&amp;传薪!C149&amp;"学时；","")</f>
        <v/>
      </c>
      <c r="I149" t="str">
        <f>IF(门厅!C149&gt;0,"参加35楼门厅管理志愿服务"&amp;门厅!C149&amp;"学时；","")</f>
        <v/>
      </c>
      <c r="J149" t="str">
        <f>IF(临川学校!C149&gt;0,"参加北京临川学校志愿服务"&amp;临川学校!C149&amp;"学时；","")</f>
        <v/>
      </c>
      <c r="K149" t="str">
        <f>IF(一二九!C149&gt;0,"参加一二九后勤组"&amp;一二九!C149&amp;"学时；","")</f>
        <v/>
      </c>
      <c r="L149" t="str">
        <f>IF(运动会!C149&gt;0,"参加运动会志愿服务"&amp;运动会!C149&amp;"学时；","")</f>
        <v>参加运动会志愿服务2学时；</v>
      </c>
      <c r="M149" t="str">
        <f>IF(咖啡厅!C149&gt;0,"参加元气咖啡厅志愿服务"&amp;咖啡厅!C149&amp;"学时；","")</f>
        <v/>
      </c>
      <c r="N149" t="str">
        <f>IF(书院课助教!C149&gt;0,"担任书院课助教"&amp;书院课助教!C149&amp;"学时；","")</f>
        <v/>
      </c>
      <c r="O149" t="str">
        <f>IF(党员先锋服务队!C149&gt;0,"参加党员先锋服务队"&amp;党员先锋服务队!C149&amp;"学时；","")</f>
        <v/>
      </c>
      <c r="P149" t="str">
        <f>IF(爱在35楼!C149&gt;0,"参加爱在卅五楼活动"&amp;爱在35楼!C149&amp;"学时；","")</f>
        <v/>
      </c>
      <c r="Q149" t="str">
        <f>IF(新年晚会!C149&gt;0,"参加新年晚会志愿活动"&amp;新年晚会!C149&amp;"学时；","")</f>
        <v/>
      </c>
      <c r="R149" t="str">
        <f>IF(健身房!C149&gt;0,"参加地下健身房志愿服务活动"&amp;健身房!C149&amp;"学时；","")</f>
        <v/>
      </c>
      <c r="S149" t="str">
        <f>IF(书房!C149&gt;0,"参加元培书房志愿服务活动"&amp;书房!C149&amp;"学时；","")</f>
        <v/>
      </c>
    </row>
    <row r="150" spans="1:19">
      <c r="A150" s="8" t="s">
        <v>159</v>
      </c>
      <c r="B150" s="8">
        <v>2300017791</v>
      </c>
      <c r="C150" t="str">
        <f t="shared" si="2"/>
        <v>参加元行力行未名湖志愿服务1.5学时；参加北京动物园志愿服务4学时；</v>
      </c>
      <c r="D150" t="str">
        <f>IF(自行车!C150&gt;0,"参加元行力行自行车小分队"&amp;自行车!C150&amp;"学时；","")</f>
        <v/>
      </c>
      <c r="E150" t="str">
        <f>IF(未名湖!C150&gt;0,"参加元行力行未名湖志愿服务"&amp;未名湖!C150&amp;"学时；","")</f>
        <v>参加元行力行未名湖志愿服务1.5学时；</v>
      </c>
      <c r="F150" t="str">
        <f>IF(大钊阅览室!C150&gt;0,"参加大钊阅览室志愿服务"&amp;大钊阅览室!C150&amp;"学时；","")</f>
        <v/>
      </c>
      <c r="G150" t="str">
        <f>IF(动物园!C150&gt;0,"参加北京动物园志愿服务"&amp;动物园!C150&amp;"学时；","")</f>
        <v>参加北京动物园志愿服务4学时；</v>
      </c>
      <c r="H150" t="str">
        <f>IF(传薪!C150&gt;0,"参加元行传薪系列志愿服务"&amp;传薪!C150&amp;"学时；","")</f>
        <v/>
      </c>
      <c r="I150" t="str">
        <f>IF(门厅!C150&gt;0,"参加35楼门厅管理志愿服务"&amp;门厅!C150&amp;"学时；","")</f>
        <v/>
      </c>
      <c r="J150" t="str">
        <f>IF(临川学校!C150&gt;0,"参加北京临川学校志愿服务"&amp;临川学校!C150&amp;"学时；","")</f>
        <v/>
      </c>
      <c r="K150" t="str">
        <f>IF(一二九!C150&gt;0,"参加一二九后勤组"&amp;一二九!C150&amp;"学时；","")</f>
        <v/>
      </c>
      <c r="L150" t="str">
        <f>IF(运动会!C150&gt;0,"参加运动会志愿服务"&amp;运动会!C150&amp;"学时；","")</f>
        <v/>
      </c>
      <c r="M150" t="str">
        <f>IF(咖啡厅!C150&gt;0,"参加元气咖啡厅志愿服务"&amp;咖啡厅!C150&amp;"学时；","")</f>
        <v/>
      </c>
      <c r="N150" t="str">
        <f>IF(书院课助教!C150&gt;0,"担任书院课助教"&amp;书院课助教!C150&amp;"学时；","")</f>
        <v/>
      </c>
      <c r="O150" t="str">
        <f>IF(党员先锋服务队!C150&gt;0,"参加党员先锋服务队"&amp;党员先锋服务队!C150&amp;"学时；","")</f>
        <v/>
      </c>
      <c r="P150" t="str">
        <f>IF(爱在35楼!C150&gt;0,"参加爱在卅五楼活动"&amp;爱在35楼!C150&amp;"学时；","")</f>
        <v/>
      </c>
      <c r="Q150" t="str">
        <f>IF(新年晚会!C150&gt;0,"参加新年晚会志愿活动"&amp;新年晚会!C150&amp;"学时；","")</f>
        <v/>
      </c>
      <c r="R150" t="str">
        <f>IF(健身房!C150&gt;0,"参加地下健身房志愿服务活动"&amp;健身房!C150&amp;"学时；","")</f>
        <v/>
      </c>
      <c r="S150" t="str">
        <f>IF(书房!C150&gt;0,"参加元培书房志愿服务活动"&amp;书房!C150&amp;"学时；","")</f>
        <v/>
      </c>
    </row>
    <row r="151" spans="1:19">
      <c r="A151" s="8" t="s">
        <v>160</v>
      </c>
      <c r="B151" s="8">
        <v>2300017477</v>
      </c>
      <c r="C151" t="str">
        <f t="shared" si="2"/>
        <v>参加35楼门厅管理志愿服务0.5学时；</v>
      </c>
      <c r="D151" t="str">
        <f>IF(自行车!C151&gt;0,"参加元行力行自行车小分队"&amp;自行车!C151&amp;"学时；","")</f>
        <v/>
      </c>
      <c r="E151" t="str">
        <f>IF(未名湖!C151&gt;0,"参加元行力行未名湖志愿服务"&amp;未名湖!C151&amp;"学时；","")</f>
        <v/>
      </c>
      <c r="F151" t="str">
        <f>IF(大钊阅览室!C151&gt;0,"参加大钊阅览室志愿服务"&amp;大钊阅览室!C151&amp;"学时；","")</f>
        <v/>
      </c>
      <c r="G151" t="str">
        <f>IF(动物园!C151&gt;0,"参加北京动物园志愿服务"&amp;动物园!C151&amp;"学时；","")</f>
        <v/>
      </c>
      <c r="H151" t="str">
        <f>IF(传薪!C151&gt;0,"参加元行传薪系列志愿服务"&amp;传薪!C151&amp;"学时；","")</f>
        <v/>
      </c>
      <c r="I151" t="str">
        <f>IF(门厅!C151&gt;0,"参加35楼门厅管理志愿服务"&amp;门厅!C151&amp;"学时；","")</f>
        <v>参加35楼门厅管理志愿服务0.5学时；</v>
      </c>
      <c r="J151" t="str">
        <f>IF(临川学校!C151&gt;0,"参加北京临川学校志愿服务"&amp;临川学校!C151&amp;"学时；","")</f>
        <v/>
      </c>
      <c r="K151" t="str">
        <f>IF(一二九!C151&gt;0,"参加一二九后勤组"&amp;一二九!C151&amp;"学时；","")</f>
        <v/>
      </c>
      <c r="L151" t="str">
        <f>IF(运动会!C151&gt;0,"参加运动会志愿服务"&amp;运动会!C151&amp;"学时；","")</f>
        <v/>
      </c>
      <c r="M151" t="str">
        <f>IF(咖啡厅!C151&gt;0,"参加元气咖啡厅志愿服务"&amp;咖啡厅!C151&amp;"学时；","")</f>
        <v/>
      </c>
      <c r="N151" t="str">
        <f>IF(书院课助教!C151&gt;0,"担任书院课助教"&amp;书院课助教!C151&amp;"学时；","")</f>
        <v/>
      </c>
      <c r="O151" t="str">
        <f>IF(党员先锋服务队!C151&gt;0,"参加党员先锋服务队"&amp;党员先锋服务队!C151&amp;"学时；","")</f>
        <v/>
      </c>
      <c r="P151" t="str">
        <f>IF(爱在35楼!C151&gt;0,"参加爱在卅五楼活动"&amp;爱在35楼!C151&amp;"学时；","")</f>
        <v/>
      </c>
      <c r="Q151" t="str">
        <f>IF(新年晚会!C151&gt;0,"参加新年晚会志愿活动"&amp;新年晚会!C151&amp;"学时；","")</f>
        <v/>
      </c>
      <c r="R151" t="str">
        <f>IF(健身房!C151&gt;0,"参加地下健身房志愿服务活动"&amp;健身房!C151&amp;"学时；","")</f>
        <v/>
      </c>
      <c r="S151" t="str">
        <f>IF(书房!C151&gt;0,"参加元培书房志愿服务活动"&amp;书房!C151&amp;"学时；","")</f>
        <v/>
      </c>
    </row>
    <row r="152" spans="1:19">
      <c r="A152" s="8" t="s">
        <v>161</v>
      </c>
      <c r="B152" s="8">
        <v>2300017815</v>
      </c>
      <c r="C152" t="str">
        <f t="shared" si="2"/>
        <v/>
      </c>
      <c r="D152" t="str">
        <f>IF(自行车!C152&gt;0,"参加元行力行自行车小分队"&amp;自行车!C152&amp;"学时；","")</f>
        <v/>
      </c>
      <c r="E152" t="str">
        <f>IF(未名湖!C152&gt;0,"参加元行力行未名湖志愿服务"&amp;未名湖!C152&amp;"学时；","")</f>
        <v/>
      </c>
      <c r="F152" t="str">
        <f>IF(大钊阅览室!C152&gt;0,"参加大钊阅览室志愿服务"&amp;大钊阅览室!C152&amp;"学时；","")</f>
        <v/>
      </c>
      <c r="G152" t="str">
        <f>IF(动物园!C152&gt;0,"参加北京动物园志愿服务"&amp;动物园!C152&amp;"学时；","")</f>
        <v/>
      </c>
      <c r="H152" t="str">
        <f>IF(传薪!C152&gt;0,"参加元行传薪系列志愿服务"&amp;传薪!C152&amp;"学时；","")</f>
        <v/>
      </c>
      <c r="I152" t="str">
        <f>IF(门厅!C152&gt;0,"参加35楼门厅管理志愿服务"&amp;门厅!C152&amp;"学时；","")</f>
        <v/>
      </c>
      <c r="J152" t="str">
        <f>IF(临川学校!C152&gt;0,"参加北京临川学校志愿服务"&amp;临川学校!C152&amp;"学时；","")</f>
        <v/>
      </c>
      <c r="K152" t="str">
        <f>IF(一二九!C152&gt;0,"参加一二九后勤组"&amp;一二九!C152&amp;"学时；","")</f>
        <v/>
      </c>
      <c r="L152" t="str">
        <f>IF(运动会!C152&gt;0,"参加运动会志愿服务"&amp;运动会!C152&amp;"学时；","")</f>
        <v/>
      </c>
      <c r="M152" t="str">
        <f>IF(咖啡厅!C152&gt;0,"参加元气咖啡厅志愿服务"&amp;咖啡厅!C152&amp;"学时；","")</f>
        <v/>
      </c>
      <c r="N152" t="str">
        <f>IF(书院课助教!C152&gt;0,"担任书院课助教"&amp;书院课助教!C152&amp;"学时；","")</f>
        <v/>
      </c>
      <c r="O152" t="str">
        <f>IF(党员先锋服务队!C152&gt;0,"参加党员先锋服务队"&amp;党员先锋服务队!C152&amp;"学时；","")</f>
        <v/>
      </c>
      <c r="P152" t="str">
        <f>IF(爱在35楼!C152&gt;0,"参加爱在卅五楼活动"&amp;爱在35楼!C152&amp;"学时；","")</f>
        <v/>
      </c>
      <c r="Q152" t="str">
        <f>IF(新年晚会!C152&gt;0,"参加新年晚会志愿活动"&amp;新年晚会!C152&amp;"学时；","")</f>
        <v/>
      </c>
      <c r="R152" t="str">
        <f>IF(健身房!C152&gt;0,"参加地下健身房志愿服务活动"&amp;健身房!C152&amp;"学时；","")</f>
        <v/>
      </c>
      <c r="S152" t="str">
        <f>IF(书房!C152&gt;0,"参加元培书房志愿服务活动"&amp;书房!C152&amp;"学时；","")</f>
        <v/>
      </c>
    </row>
    <row r="153" spans="1:19">
      <c r="A153" s="8" t="s">
        <v>162</v>
      </c>
      <c r="B153" s="8">
        <v>2300017787</v>
      </c>
      <c r="C153" t="str">
        <f t="shared" si="2"/>
        <v/>
      </c>
      <c r="D153" t="str">
        <f>IF(自行车!C153&gt;0,"参加元行力行自行车小分队"&amp;自行车!C153&amp;"学时；","")</f>
        <v/>
      </c>
      <c r="E153" t="str">
        <f>IF(未名湖!C153&gt;0,"参加元行力行未名湖志愿服务"&amp;未名湖!C153&amp;"学时；","")</f>
        <v/>
      </c>
      <c r="F153" t="str">
        <f>IF(大钊阅览室!C153&gt;0,"参加大钊阅览室志愿服务"&amp;大钊阅览室!C153&amp;"学时；","")</f>
        <v/>
      </c>
      <c r="G153" t="str">
        <f>IF(动物园!C153&gt;0,"参加北京动物园志愿服务"&amp;动物园!C153&amp;"学时；","")</f>
        <v/>
      </c>
      <c r="H153" t="str">
        <f>IF(传薪!C153&gt;0,"参加元行传薪系列志愿服务"&amp;传薪!C153&amp;"学时；","")</f>
        <v/>
      </c>
      <c r="I153" t="str">
        <f>IF(门厅!C153&gt;0,"参加35楼门厅管理志愿服务"&amp;门厅!C153&amp;"学时；","")</f>
        <v/>
      </c>
      <c r="J153" t="str">
        <f>IF(临川学校!C153&gt;0,"参加北京临川学校志愿服务"&amp;临川学校!C153&amp;"学时；","")</f>
        <v/>
      </c>
      <c r="K153" t="str">
        <f>IF(一二九!C153&gt;0,"参加一二九后勤组"&amp;一二九!C153&amp;"学时；","")</f>
        <v/>
      </c>
      <c r="L153" t="str">
        <f>IF(运动会!C153&gt;0,"参加运动会志愿服务"&amp;运动会!C153&amp;"学时；","")</f>
        <v/>
      </c>
      <c r="M153" t="str">
        <f>IF(咖啡厅!C153&gt;0,"参加元气咖啡厅志愿服务"&amp;咖啡厅!C153&amp;"学时；","")</f>
        <v/>
      </c>
      <c r="N153" t="str">
        <f>IF(书院课助教!C153&gt;0,"担任书院课助教"&amp;书院课助教!C153&amp;"学时；","")</f>
        <v/>
      </c>
      <c r="O153" t="str">
        <f>IF(党员先锋服务队!C153&gt;0,"参加党员先锋服务队"&amp;党员先锋服务队!C153&amp;"学时；","")</f>
        <v/>
      </c>
      <c r="P153" t="str">
        <f>IF(爱在35楼!C153&gt;0,"参加爱在卅五楼活动"&amp;爱在35楼!C153&amp;"学时；","")</f>
        <v/>
      </c>
      <c r="Q153" t="str">
        <f>IF(新年晚会!C153&gt;0,"参加新年晚会志愿活动"&amp;新年晚会!C153&amp;"学时；","")</f>
        <v/>
      </c>
      <c r="R153" t="str">
        <f>IF(健身房!C153&gt;0,"参加地下健身房志愿服务活动"&amp;健身房!C153&amp;"学时；","")</f>
        <v/>
      </c>
      <c r="S153" t="str">
        <f>IF(书房!C153&gt;0,"参加元培书房志愿服务活动"&amp;书房!C153&amp;"学时；","")</f>
        <v/>
      </c>
    </row>
    <row r="154" spans="1:19">
      <c r="A154" s="8" t="s">
        <v>163</v>
      </c>
      <c r="B154" s="8">
        <v>2300017827</v>
      </c>
      <c r="C154" t="str">
        <f t="shared" si="2"/>
        <v>参加北京动物园志愿服务4学时；</v>
      </c>
      <c r="D154" t="str">
        <f>IF(自行车!C154&gt;0,"参加元行力行自行车小分队"&amp;自行车!C154&amp;"学时；","")</f>
        <v/>
      </c>
      <c r="E154" t="str">
        <f>IF(未名湖!C154&gt;0,"参加元行力行未名湖志愿服务"&amp;未名湖!C154&amp;"学时；","")</f>
        <v/>
      </c>
      <c r="F154" t="str">
        <f>IF(大钊阅览室!C154&gt;0,"参加大钊阅览室志愿服务"&amp;大钊阅览室!C154&amp;"学时；","")</f>
        <v/>
      </c>
      <c r="G154" t="str">
        <f>IF(动物园!C154&gt;0,"参加北京动物园志愿服务"&amp;动物园!C154&amp;"学时；","")</f>
        <v>参加北京动物园志愿服务4学时；</v>
      </c>
      <c r="H154" t="str">
        <f>IF(传薪!C154&gt;0,"参加元行传薪系列志愿服务"&amp;传薪!C154&amp;"学时；","")</f>
        <v/>
      </c>
      <c r="I154" t="str">
        <f>IF(门厅!C154&gt;0,"参加35楼门厅管理志愿服务"&amp;门厅!C154&amp;"学时；","")</f>
        <v/>
      </c>
      <c r="J154" t="str">
        <f>IF(临川学校!C154&gt;0,"参加北京临川学校志愿服务"&amp;临川学校!C154&amp;"学时；","")</f>
        <v/>
      </c>
      <c r="K154" t="str">
        <f>IF(一二九!C154&gt;0,"参加一二九后勤组"&amp;一二九!C154&amp;"学时；","")</f>
        <v/>
      </c>
      <c r="L154" t="str">
        <f>IF(运动会!C154&gt;0,"参加运动会志愿服务"&amp;运动会!C154&amp;"学时；","")</f>
        <v/>
      </c>
      <c r="M154" t="str">
        <f>IF(咖啡厅!C154&gt;0,"参加元气咖啡厅志愿服务"&amp;咖啡厅!C154&amp;"学时；","")</f>
        <v/>
      </c>
      <c r="N154" t="str">
        <f>IF(书院课助教!C154&gt;0,"担任书院课助教"&amp;书院课助教!C154&amp;"学时；","")</f>
        <v/>
      </c>
      <c r="O154" t="str">
        <f>IF(党员先锋服务队!C154&gt;0,"参加党员先锋服务队"&amp;党员先锋服务队!C154&amp;"学时；","")</f>
        <v/>
      </c>
      <c r="P154" t="str">
        <f>IF(爱在35楼!C154&gt;0,"参加爱在卅五楼活动"&amp;爱在35楼!C154&amp;"学时；","")</f>
        <v/>
      </c>
      <c r="Q154" t="str">
        <f>IF(新年晚会!C154&gt;0,"参加新年晚会志愿活动"&amp;新年晚会!C154&amp;"学时；","")</f>
        <v/>
      </c>
      <c r="R154" t="str">
        <f>IF(健身房!C154&gt;0,"参加地下健身房志愿服务活动"&amp;健身房!C154&amp;"学时；","")</f>
        <v/>
      </c>
      <c r="S154" t="str">
        <f>IF(书房!C154&gt;0,"参加元培书房志愿服务活动"&amp;书房!C154&amp;"学时；","")</f>
        <v/>
      </c>
    </row>
    <row r="155" spans="1:19">
      <c r="A155" s="8" t="s">
        <v>164</v>
      </c>
      <c r="B155" s="8">
        <v>2200017467</v>
      </c>
      <c r="C155" t="str">
        <f t="shared" si="2"/>
        <v>参加新年晚会志愿活动3学时；</v>
      </c>
      <c r="D155" t="str">
        <f>IF(自行车!C155&gt;0,"参加元行力行自行车小分队"&amp;自行车!C155&amp;"学时；","")</f>
        <v/>
      </c>
      <c r="E155" t="str">
        <f>IF(未名湖!C155&gt;0,"参加元行力行未名湖志愿服务"&amp;未名湖!C155&amp;"学时；","")</f>
        <v/>
      </c>
      <c r="F155" t="str">
        <f>IF(大钊阅览室!C155&gt;0,"参加大钊阅览室志愿服务"&amp;大钊阅览室!C155&amp;"学时；","")</f>
        <v/>
      </c>
      <c r="G155" t="str">
        <f>IF(动物园!C155&gt;0,"参加北京动物园志愿服务"&amp;动物园!C155&amp;"学时；","")</f>
        <v/>
      </c>
      <c r="H155" t="str">
        <f>IF(传薪!C155&gt;0,"参加元行传薪系列志愿服务"&amp;传薪!C155&amp;"学时；","")</f>
        <v/>
      </c>
      <c r="I155" t="str">
        <f>IF(门厅!C155&gt;0,"参加35楼门厅管理志愿服务"&amp;门厅!C155&amp;"学时；","")</f>
        <v/>
      </c>
      <c r="J155" t="str">
        <f>IF(临川学校!C155&gt;0,"参加北京临川学校志愿服务"&amp;临川学校!C155&amp;"学时；","")</f>
        <v/>
      </c>
      <c r="K155" t="str">
        <f>IF(一二九!C155&gt;0,"参加一二九后勤组"&amp;一二九!C155&amp;"学时；","")</f>
        <v/>
      </c>
      <c r="L155" t="str">
        <f>IF(运动会!C155&gt;0,"参加运动会志愿服务"&amp;运动会!C155&amp;"学时；","")</f>
        <v/>
      </c>
      <c r="M155" t="str">
        <f>IF(咖啡厅!C155&gt;0,"参加元气咖啡厅志愿服务"&amp;咖啡厅!C155&amp;"学时；","")</f>
        <v/>
      </c>
      <c r="N155" t="str">
        <f>IF(书院课助教!C155&gt;0,"担任书院课助教"&amp;书院课助教!C155&amp;"学时；","")</f>
        <v/>
      </c>
      <c r="O155" t="str">
        <f>IF(党员先锋服务队!C155&gt;0,"参加党员先锋服务队"&amp;党员先锋服务队!C155&amp;"学时；","")</f>
        <v/>
      </c>
      <c r="P155" t="str">
        <f>IF(爱在35楼!C155&gt;0,"参加爱在卅五楼活动"&amp;爱在35楼!C155&amp;"学时；","")</f>
        <v/>
      </c>
      <c r="Q155" t="str">
        <f>IF(新年晚会!C155&gt;0,"参加新年晚会志愿活动"&amp;新年晚会!C155&amp;"学时；","")</f>
        <v>参加新年晚会志愿活动3学时；</v>
      </c>
      <c r="R155" t="str">
        <f>IF(健身房!C155&gt;0,"参加地下健身房志愿服务活动"&amp;健身房!C155&amp;"学时；","")</f>
        <v/>
      </c>
      <c r="S155" t="str">
        <f>IF(书房!C155&gt;0,"参加元培书房志愿服务活动"&amp;书房!C155&amp;"学时；","")</f>
        <v/>
      </c>
    </row>
    <row r="156" spans="1:19">
      <c r="A156" s="8" t="s">
        <v>165</v>
      </c>
      <c r="B156" s="8">
        <v>2300017469</v>
      </c>
      <c r="C156" t="str">
        <f t="shared" si="2"/>
        <v/>
      </c>
      <c r="D156" t="str">
        <f>IF(自行车!C156&gt;0,"参加元行力行自行车小分队"&amp;自行车!C156&amp;"学时；","")</f>
        <v/>
      </c>
      <c r="E156" t="str">
        <f>IF(未名湖!C156&gt;0,"参加元行力行未名湖志愿服务"&amp;未名湖!C156&amp;"学时；","")</f>
        <v/>
      </c>
      <c r="F156" t="str">
        <f>IF(大钊阅览室!C156&gt;0,"参加大钊阅览室志愿服务"&amp;大钊阅览室!C156&amp;"学时；","")</f>
        <v/>
      </c>
      <c r="G156" t="str">
        <f>IF(动物园!C156&gt;0,"参加北京动物园志愿服务"&amp;动物园!C156&amp;"学时；","")</f>
        <v/>
      </c>
      <c r="H156" t="str">
        <f>IF(传薪!C156&gt;0,"参加元行传薪系列志愿服务"&amp;传薪!C156&amp;"学时；","")</f>
        <v/>
      </c>
      <c r="I156" t="str">
        <f>IF(门厅!C156&gt;0,"参加35楼门厅管理志愿服务"&amp;门厅!C156&amp;"学时；","")</f>
        <v/>
      </c>
      <c r="J156" t="str">
        <f>IF(临川学校!C156&gt;0,"参加北京临川学校志愿服务"&amp;临川学校!C156&amp;"学时；","")</f>
        <v/>
      </c>
      <c r="K156" t="str">
        <f>IF(一二九!C156&gt;0,"参加一二九后勤组"&amp;一二九!C156&amp;"学时；","")</f>
        <v/>
      </c>
      <c r="L156" t="str">
        <f>IF(运动会!C156&gt;0,"参加运动会志愿服务"&amp;运动会!C156&amp;"学时；","")</f>
        <v/>
      </c>
      <c r="M156" t="str">
        <f>IF(咖啡厅!C156&gt;0,"参加元气咖啡厅志愿服务"&amp;咖啡厅!C156&amp;"学时；","")</f>
        <v/>
      </c>
      <c r="N156" t="str">
        <f>IF(书院课助教!C156&gt;0,"担任书院课助教"&amp;书院课助教!C156&amp;"学时；","")</f>
        <v/>
      </c>
      <c r="O156" t="str">
        <f>IF(党员先锋服务队!C156&gt;0,"参加党员先锋服务队"&amp;党员先锋服务队!C156&amp;"学时；","")</f>
        <v/>
      </c>
      <c r="P156" t="str">
        <f>IF(爱在35楼!C156&gt;0,"参加爱在卅五楼活动"&amp;爱在35楼!C156&amp;"学时；","")</f>
        <v/>
      </c>
      <c r="Q156" t="str">
        <f>IF(新年晚会!C156&gt;0,"参加新年晚会志愿活动"&amp;新年晚会!C156&amp;"学时；","")</f>
        <v/>
      </c>
      <c r="R156" t="str">
        <f>IF(健身房!C156&gt;0,"参加地下健身房志愿服务活动"&amp;健身房!C156&amp;"学时；","")</f>
        <v/>
      </c>
      <c r="S156" t="str">
        <f>IF(书房!C156&gt;0,"参加元培书房志愿服务活动"&amp;书房!C156&amp;"学时；","")</f>
        <v/>
      </c>
    </row>
    <row r="157" spans="1:19">
      <c r="A157" s="8" t="s">
        <v>166</v>
      </c>
      <c r="B157" s="8">
        <v>2300017844</v>
      </c>
      <c r="C157" t="str">
        <f t="shared" si="2"/>
        <v>参加元行力行自行车小分队0.5学时；参加35楼门厅管理志愿服务0.5学时；参加运动会志愿服务2学时；参加新年晚会志愿活动3学时；</v>
      </c>
      <c r="D157" t="str">
        <f>IF(自行车!C157&gt;0,"参加元行力行自行车小分队"&amp;自行车!C157&amp;"学时；","")</f>
        <v>参加元行力行自行车小分队0.5学时；</v>
      </c>
      <c r="E157" t="str">
        <f>IF(未名湖!C157&gt;0,"参加元行力行未名湖志愿服务"&amp;未名湖!C157&amp;"学时；","")</f>
        <v/>
      </c>
      <c r="F157" t="str">
        <f>IF(大钊阅览室!C157&gt;0,"参加大钊阅览室志愿服务"&amp;大钊阅览室!C157&amp;"学时；","")</f>
        <v/>
      </c>
      <c r="G157" t="str">
        <f>IF(动物园!C157&gt;0,"参加北京动物园志愿服务"&amp;动物园!C157&amp;"学时；","")</f>
        <v/>
      </c>
      <c r="H157" t="str">
        <f>IF(传薪!C157&gt;0,"参加元行传薪系列志愿服务"&amp;传薪!C157&amp;"学时；","")</f>
        <v/>
      </c>
      <c r="I157" t="str">
        <f>IF(门厅!C157&gt;0,"参加35楼门厅管理志愿服务"&amp;门厅!C157&amp;"学时；","")</f>
        <v>参加35楼门厅管理志愿服务0.5学时；</v>
      </c>
      <c r="J157" t="str">
        <f>IF(临川学校!C157&gt;0,"参加北京临川学校志愿服务"&amp;临川学校!C157&amp;"学时；","")</f>
        <v/>
      </c>
      <c r="K157" t="str">
        <f>IF(一二九!C157&gt;0,"参加一二九后勤组"&amp;一二九!C157&amp;"学时；","")</f>
        <v/>
      </c>
      <c r="L157" t="str">
        <f>IF(运动会!C157&gt;0,"参加运动会志愿服务"&amp;运动会!C157&amp;"学时；","")</f>
        <v>参加运动会志愿服务2学时；</v>
      </c>
      <c r="M157" t="str">
        <f>IF(咖啡厅!C157&gt;0,"参加元气咖啡厅志愿服务"&amp;咖啡厅!C157&amp;"学时；","")</f>
        <v/>
      </c>
      <c r="N157" t="str">
        <f>IF(书院课助教!C157&gt;0,"担任书院课助教"&amp;书院课助教!C157&amp;"学时；","")</f>
        <v/>
      </c>
      <c r="O157" t="str">
        <f>IF(党员先锋服务队!C157&gt;0,"参加党员先锋服务队"&amp;党员先锋服务队!C157&amp;"学时；","")</f>
        <v/>
      </c>
      <c r="P157" t="str">
        <f>IF(爱在35楼!C157&gt;0,"参加爱在卅五楼活动"&amp;爱在35楼!C157&amp;"学时；","")</f>
        <v/>
      </c>
      <c r="Q157" t="str">
        <f>IF(新年晚会!C157&gt;0,"参加新年晚会志愿活动"&amp;新年晚会!C157&amp;"学时；","")</f>
        <v>参加新年晚会志愿活动3学时；</v>
      </c>
      <c r="R157" t="str">
        <f>IF(健身房!C157&gt;0,"参加地下健身房志愿服务活动"&amp;健身房!C157&amp;"学时；","")</f>
        <v/>
      </c>
      <c r="S157" t="str">
        <f>IF(书房!C157&gt;0,"参加元培书房志愿服务活动"&amp;书房!C157&amp;"学时；","")</f>
        <v/>
      </c>
    </row>
    <row r="158" spans="1:19">
      <c r="A158" s="8" t="s">
        <v>167</v>
      </c>
      <c r="B158" s="8">
        <v>2200017730</v>
      </c>
      <c r="C158" t="str">
        <f t="shared" si="2"/>
        <v/>
      </c>
      <c r="D158" t="str">
        <f>IF(自行车!C158&gt;0,"参加元行力行自行车小分队"&amp;自行车!C158&amp;"学时；","")</f>
        <v/>
      </c>
      <c r="E158" t="str">
        <f>IF(未名湖!C158&gt;0,"参加元行力行未名湖志愿服务"&amp;未名湖!C158&amp;"学时；","")</f>
        <v/>
      </c>
      <c r="F158" t="str">
        <f>IF(大钊阅览室!C158&gt;0,"参加大钊阅览室志愿服务"&amp;大钊阅览室!C158&amp;"学时；","")</f>
        <v/>
      </c>
      <c r="G158" t="str">
        <f>IF(动物园!C158&gt;0,"参加北京动物园志愿服务"&amp;动物园!C158&amp;"学时；","")</f>
        <v/>
      </c>
      <c r="H158" t="str">
        <f>IF(传薪!C158&gt;0,"参加元行传薪系列志愿服务"&amp;传薪!C158&amp;"学时；","")</f>
        <v/>
      </c>
      <c r="I158" t="str">
        <f>IF(门厅!C158&gt;0,"参加35楼门厅管理志愿服务"&amp;门厅!C158&amp;"学时；","")</f>
        <v/>
      </c>
      <c r="J158" t="str">
        <f>IF(临川学校!C158&gt;0,"参加北京临川学校志愿服务"&amp;临川学校!C158&amp;"学时；","")</f>
        <v/>
      </c>
      <c r="K158" t="str">
        <f>IF(一二九!C158&gt;0,"参加一二九后勤组"&amp;一二九!C158&amp;"学时；","")</f>
        <v/>
      </c>
      <c r="L158" t="str">
        <f>IF(运动会!C158&gt;0,"参加运动会志愿服务"&amp;运动会!C158&amp;"学时；","")</f>
        <v/>
      </c>
      <c r="M158" t="str">
        <f>IF(咖啡厅!C158&gt;0,"参加元气咖啡厅志愿服务"&amp;咖啡厅!C158&amp;"学时；","")</f>
        <v/>
      </c>
      <c r="N158" t="str">
        <f>IF(书院课助教!C158&gt;0,"担任书院课助教"&amp;书院课助教!C158&amp;"学时；","")</f>
        <v/>
      </c>
      <c r="O158" t="str">
        <f>IF(党员先锋服务队!C158&gt;0,"参加党员先锋服务队"&amp;党员先锋服务队!C158&amp;"学时；","")</f>
        <v/>
      </c>
      <c r="P158" t="str">
        <f>IF(爱在35楼!C158&gt;0,"参加爱在卅五楼活动"&amp;爱在35楼!C158&amp;"学时；","")</f>
        <v/>
      </c>
      <c r="Q158" t="str">
        <f>IF(新年晚会!C158&gt;0,"参加新年晚会志愿活动"&amp;新年晚会!C158&amp;"学时；","")</f>
        <v/>
      </c>
      <c r="R158" t="str">
        <f>IF(健身房!C158&gt;0,"参加地下健身房志愿服务活动"&amp;健身房!C158&amp;"学时；","")</f>
        <v/>
      </c>
      <c r="S158" t="str">
        <f>IF(书房!C158&gt;0,"参加元培书房志愿服务活动"&amp;书房!C158&amp;"学时；","")</f>
        <v/>
      </c>
    </row>
    <row r="159" spans="1:19">
      <c r="A159" s="8" t="s">
        <v>168</v>
      </c>
      <c r="B159" s="8">
        <v>2300017818</v>
      </c>
      <c r="C159" t="str">
        <f t="shared" si="2"/>
        <v>参加北京动物园志愿服务4学时；</v>
      </c>
      <c r="D159" t="str">
        <f>IF(自行车!C159&gt;0,"参加元行力行自行车小分队"&amp;自行车!C159&amp;"学时；","")</f>
        <v/>
      </c>
      <c r="E159" t="str">
        <f>IF(未名湖!C159&gt;0,"参加元行力行未名湖志愿服务"&amp;未名湖!C159&amp;"学时；","")</f>
        <v/>
      </c>
      <c r="F159" t="str">
        <f>IF(大钊阅览室!C159&gt;0,"参加大钊阅览室志愿服务"&amp;大钊阅览室!C159&amp;"学时；","")</f>
        <v/>
      </c>
      <c r="G159" t="str">
        <f>IF(动物园!C159&gt;0,"参加北京动物园志愿服务"&amp;动物园!C159&amp;"学时；","")</f>
        <v>参加北京动物园志愿服务4学时；</v>
      </c>
      <c r="H159" t="str">
        <f>IF(传薪!C159&gt;0,"参加元行传薪系列志愿服务"&amp;传薪!C159&amp;"学时；","")</f>
        <v/>
      </c>
      <c r="I159" t="str">
        <f>IF(门厅!C159&gt;0,"参加35楼门厅管理志愿服务"&amp;门厅!C159&amp;"学时；","")</f>
        <v/>
      </c>
      <c r="J159" t="str">
        <f>IF(临川学校!C159&gt;0,"参加北京临川学校志愿服务"&amp;临川学校!C159&amp;"学时；","")</f>
        <v/>
      </c>
      <c r="K159" t="str">
        <f>IF(一二九!C159&gt;0,"参加一二九后勤组"&amp;一二九!C159&amp;"学时；","")</f>
        <v/>
      </c>
      <c r="L159" t="str">
        <f>IF(运动会!C159&gt;0,"参加运动会志愿服务"&amp;运动会!C159&amp;"学时；","")</f>
        <v/>
      </c>
      <c r="M159" t="str">
        <f>IF(咖啡厅!C159&gt;0,"参加元气咖啡厅志愿服务"&amp;咖啡厅!C159&amp;"学时；","")</f>
        <v/>
      </c>
      <c r="N159" t="str">
        <f>IF(书院课助教!C159&gt;0,"担任书院课助教"&amp;书院课助教!C159&amp;"学时；","")</f>
        <v/>
      </c>
      <c r="O159" t="str">
        <f>IF(党员先锋服务队!C159&gt;0,"参加党员先锋服务队"&amp;党员先锋服务队!C159&amp;"学时；","")</f>
        <v/>
      </c>
      <c r="P159" t="str">
        <f>IF(爱在35楼!C159&gt;0,"参加爱在卅五楼活动"&amp;爱在35楼!C159&amp;"学时；","")</f>
        <v/>
      </c>
      <c r="Q159" t="str">
        <f>IF(新年晚会!C159&gt;0,"参加新年晚会志愿活动"&amp;新年晚会!C159&amp;"学时；","")</f>
        <v/>
      </c>
      <c r="R159" t="str">
        <f>IF(健身房!C159&gt;0,"参加地下健身房志愿服务活动"&amp;健身房!C159&amp;"学时；","")</f>
        <v/>
      </c>
      <c r="S159" t="str">
        <f>IF(书房!C159&gt;0,"参加元培书房志愿服务活动"&amp;书房!C159&amp;"学时；","")</f>
        <v/>
      </c>
    </row>
    <row r="160" spans="1:19">
      <c r="A160" s="8" t="s">
        <v>169</v>
      </c>
      <c r="B160" s="8">
        <v>2300017854</v>
      </c>
      <c r="C160" t="str">
        <f t="shared" si="2"/>
        <v>参加元行力行未名湖志愿服务1.5学时；</v>
      </c>
      <c r="D160" t="str">
        <f>IF(自行车!C160&gt;0,"参加元行力行自行车小分队"&amp;自行车!C160&amp;"学时；","")</f>
        <v/>
      </c>
      <c r="E160" t="str">
        <f>IF(未名湖!C160&gt;0,"参加元行力行未名湖志愿服务"&amp;未名湖!C160&amp;"学时；","")</f>
        <v>参加元行力行未名湖志愿服务1.5学时；</v>
      </c>
      <c r="F160" t="str">
        <f>IF(大钊阅览室!C160&gt;0,"参加大钊阅览室志愿服务"&amp;大钊阅览室!C160&amp;"学时；","")</f>
        <v/>
      </c>
      <c r="G160" t="str">
        <f>IF(动物园!C160&gt;0,"参加北京动物园志愿服务"&amp;动物园!C160&amp;"学时；","")</f>
        <v/>
      </c>
      <c r="H160" t="str">
        <f>IF(传薪!C160&gt;0,"参加元行传薪系列志愿服务"&amp;传薪!C160&amp;"学时；","")</f>
        <v/>
      </c>
      <c r="I160" t="str">
        <f>IF(门厅!C160&gt;0,"参加35楼门厅管理志愿服务"&amp;门厅!C160&amp;"学时；","")</f>
        <v/>
      </c>
      <c r="J160" t="str">
        <f>IF(临川学校!C160&gt;0,"参加北京临川学校志愿服务"&amp;临川学校!C160&amp;"学时；","")</f>
        <v/>
      </c>
      <c r="K160" t="str">
        <f>IF(一二九!C160&gt;0,"参加一二九后勤组"&amp;一二九!C160&amp;"学时；","")</f>
        <v/>
      </c>
      <c r="L160" t="str">
        <f>IF(运动会!C160&gt;0,"参加运动会志愿服务"&amp;运动会!C160&amp;"学时；","")</f>
        <v/>
      </c>
      <c r="M160" t="str">
        <f>IF(咖啡厅!C160&gt;0,"参加元气咖啡厅志愿服务"&amp;咖啡厅!C160&amp;"学时；","")</f>
        <v/>
      </c>
      <c r="N160" t="str">
        <f>IF(书院课助教!C160&gt;0,"担任书院课助教"&amp;书院课助教!C160&amp;"学时；","")</f>
        <v/>
      </c>
      <c r="O160" t="str">
        <f>IF(党员先锋服务队!C160&gt;0,"参加党员先锋服务队"&amp;党员先锋服务队!C160&amp;"学时；","")</f>
        <v/>
      </c>
      <c r="P160" t="str">
        <f>IF(爱在35楼!C160&gt;0,"参加爱在卅五楼活动"&amp;爱在35楼!C160&amp;"学时；","")</f>
        <v/>
      </c>
      <c r="Q160" t="str">
        <f>IF(新年晚会!C160&gt;0,"参加新年晚会志愿活动"&amp;新年晚会!C160&amp;"学时；","")</f>
        <v/>
      </c>
      <c r="R160" t="str">
        <f>IF(健身房!C160&gt;0,"参加地下健身房志愿服务活动"&amp;健身房!C160&amp;"学时；","")</f>
        <v/>
      </c>
      <c r="S160" t="str">
        <f>IF(书房!C160&gt;0,"参加元培书房志愿服务活动"&amp;书房!C160&amp;"学时；","")</f>
        <v/>
      </c>
    </row>
    <row r="161" spans="1:19">
      <c r="A161" s="8" t="s">
        <v>170</v>
      </c>
      <c r="B161" s="8">
        <v>2300017790</v>
      </c>
      <c r="C161" t="str">
        <f t="shared" si="2"/>
        <v>参加运动会志愿服务2学时；参加党员先锋服务队5学时；参加爱在卅五楼活动1学时；</v>
      </c>
      <c r="D161" t="str">
        <f>IF(自行车!C161&gt;0,"参加元行力行自行车小分队"&amp;自行车!C161&amp;"学时；","")</f>
        <v/>
      </c>
      <c r="E161" t="str">
        <f>IF(未名湖!C161&gt;0,"参加元行力行未名湖志愿服务"&amp;未名湖!C161&amp;"学时；","")</f>
        <v/>
      </c>
      <c r="F161" t="str">
        <f>IF(大钊阅览室!C161&gt;0,"参加大钊阅览室志愿服务"&amp;大钊阅览室!C161&amp;"学时；","")</f>
        <v/>
      </c>
      <c r="G161" t="str">
        <f>IF(动物园!C161&gt;0,"参加北京动物园志愿服务"&amp;动物园!C161&amp;"学时；","")</f>
        <v/>
      </c>
      <c r="H161" t="str">
        <f>IF(传薪!C161&gt;0,"参加元行传薪系列志愿服务"&amp;传薪!C161&amp;"学时；","")</f>
        <v/>
      </c>
      <c r="I161" t="str">
        <f>IF(门厅!C161&gt;0,"参加35楼门厅管理志愿服务"&amp;门厅!C161&amp;"学时；","")</f>
        <v/>
      </c>
      <c r="J161" t="str">
        <f>IF(临川学校!C161&gt;0,"参加北京临川学校志愿服务"&amp;临川学校!C161&amp;"学时；","")</f>
        <v/>
      </c>
      <c r="K161" t="str">
        <f>IF(一二九!C161&gt;0,"参加一二九后勤组"&amp;一二九!C161&amp;"学时；","")</f>
        <v/>
      </c>
      <c r="L161" t="str">
        <f>IF(运动会!C161&gt;0,"参加运动会志愿服务"&amp;运动会!C161&amp;"学时；","")</f>
        <v>参加运动会志愿服务2学时；</v>
      </c>
      <c r="M161" t="str">
        <f>IF(咖啡厅!C161&gt;0,"参加元气咖啡厅志愿服务"&amp;咖啡厅!C161&amp;"学时；","")</f>
        <v/>
      </c>
      <c r="N161" t="str">
        <f>IF(书院课助教!C161&gt;0,"担任书院课助教"&amp;书院课助教!C161&amp;"学时；","")</f>
        <v/>
      </c>
      <c r="O161" t="str">
        <f>IF(党员先锋服务队!C161&gt;0,"参加党员先锋服务队"&amp;党员先锋服务队!C161&amp;"学时；","")</f>
        <v>参加党员先锋服务队5学时；</v>
      </c>
      <c r="P161" t="str">
        <f>IF(爱在35楼!C161&gt;0,"参加爱在卅五楼活动"&amp;爱在35楼!C161&amp;"学时；","")</f>
        <v>参加爱在卅五楼活动1学时；</v>
      </c>
      <c r="Q161" t="str">
        <f>IF(新年晚会!C161&gt;0,"参加新年晚会志愿活动"&amp;新年晚会!C161&amp;"学时；","")</f>
        <v/>
      </c>
      <c r="R161" t="str">
        <f>IF(健身房!C161&gt;0,"参加地下健身房志愿服务活动"&amp;健身房!C161&amp;"学时；","")</f>
        <v/>
      </c>
      <c r="S161" t="str">
        <f>IF(书房!C161&gt;0,"参加元培书房志愿服务活动"&amp;书房!C161&amp;"学时；","")</f>
        <v/>
      </c>
    </row>
    <row r="162" spans="1:19">
      <c r="A162" s="8" t="s">
        <v>171</v>
      </c>
      <c r="B162" s="8">
        <v>2300017468</v>
      </c>
      <c r="C162" t="str">
        <f t="shared" si="2"/>
        <v>参加北京动物园志愿服务4学时；参加一二九后勤组4学时；参加爱在卅五楼活动2学时；</v>
      </c>
      <c r="D162" t="str">
        <f>IF(自行车!C162&gt;0,"参加元行力行自行车小分队"&amp;自行车!C162&amp;"学时；","")</f>
        <v/>
      </c>
      <c r="E162" t="str">
        <f>IF(未名湖!C162&gt;0,"参加元行力行未名湖志愿服务"&amp;未名湖!C162&amp;"学时；","")</f>
        <v/>
      </c>
      <c r="F162" t="str">
        <f>IF(大钊阅览室!C162&gt;0,"参加大钊阅览室志愿服务"&amp;大钊阅览室!C162&amp;"学时；","")</f>
        <v/>
      </c>
      <c r="G162" t="str">
        <f>IF(动物园!C162&gt;0,"参加北京动物园志愿服务"&amp;动物园!C162&amp;"学时；","")</f>
        <v>参加北京动物园志愿服务4学时；</v>
      </c>
      <c r="H162" t="str">
        <f>IF(传薪!C162&gt;0,"参加元行传薪系列志愿服务"&amp;传薪!C162&amp;"学时；","")</f>
        <v/>
      </c>
      <c r="I162" t="str">
        <f>IF(门厅!C162&gt;0,"参加35楼门厅管理志愿服务"&amp;门厅!C162&amp;"学时；","")</f>
        <v/>
      </c>
      <c r="J162" t="str">
        <f>IF(临川学校!C162&gt;0,"参加北京临川学校志愿服务"&amp;临川学校!C162&amp;"学时；","")</f>
        <v/>
      </c>
      <c r="K162" t="str">
        <f>IF(一二九!C162&gt;0,"参加一二九后勤组"&amp;一二九!C162&amp;"学时；","")</f>
        <v>参加一二九后勤组4学时；</v>
      </c>
      <c r="L162" t="str">
        <f>IF(运动会!C162&gt;0,"参加运动会志愿服务"&amp;运动会!C162&amp;"学时；","")</f>
        <v/>
      </c>
      <c r="M162" t="str">
        <f>IF(咖啡厅!C162&gt;0,"参加元气咖啡厅志愿服务"&amp;咖啡厅!C162&amp;"学时；","")</f>
        <v/>
      </c>
      <c r="N162" t="str">
        <f>IF(书院课助教!C162&gt;0,"担任书院课助教"&amp;书院课助教!C162&amp;"学时；","")</f>
        <v/>
      </c>
      <c r="O162" t="str">
        <f>IF(党员先锋服务队!C162&gt;0,"参加党员先锋服务队"&amp;党员先锋服务队!C162&amp;"学时；","")</f>
        <v/>
      </c>
      <c r="P162" t="str">
        <f>IF(爱在35楼!C162&gt;0,"参加爱在卅五楼活动"&amp;爱在35楼!C162&amp;"学时；","")</f>
        <v>参加爱在卅五楼活动2学时；</v>
      </c>
      <c r="Q162" t="str">
        <f>IF(新年晚会!C162&gt;0,"参加新年晚会志愿活动"&amp;新年晚会!C162&amp;"学时；","")</f>
        <v/>
      </c>
      <c r="R162" t="str">
        <f>IF(健身房!C162&gt;0,"参加地下健身房志愿服务活动"&amp;健身房!C162&amp;"学时；","")</f>
        <v/>
      </c>
      <c r="S162" t="str">
        <f>IF(书房!C162&gt;0,"参加元培书房志愿服务活动"&amp;书房!C162&amp;"学时；","")</f>
        <v/>
      </c>
    </row>
    <row r="163" spans="1:19">
      <c r="A163" s="8" t="s">
        <v>172</v>
      </c>
      <c r="B163" s="8">
        <v>2300017800</v>
      </c>
      <c r="C163" t="str">
        <f t="shared" si="2"/>
        <v>参加元行力行未名湖志愿服务3学时；参加元行传薪系列志愿服务4.5学时；</v>
      </c>
      <c r="D163" t="str">
        <f>IF(自行车!C163&gt;0,"参加元行力行自行车小分队"&amp;自行车!C163&amp;"学时；","")</f>
        <v/>
      </c>
      <c r="E163" t="str">
        <f>IF(未名湖!C163&gt;0,"参加元行力行未名湖志愿服务"&amp;未名湖!C163&amp;"学时；","")</f>
        <v>参加元行力行未名湖志愿服务3学时；</v>
      </c>
      <c r="F163" t="str">
        <f>IF(大钊阅览室!C163&gt;0,"参加大钊阅览室志愿服务"&amp;大钊阅览室!C163&amp;"学时；","")</f>
        <v/>
      </c>
      <c r="G163" t="str">
        <f>IF(动物园!C163&gt;0,"参加北京动物园志愿服务"&amp;动物园!C163&amp;"学时；","")</f>
        <v/>
      </c>
      <c r="H163" t="str">
        <f>IF(传薪!C163&gt;0,"参加元行传薪系列志愿服务"&amp;传薪!C163&amp;"学时；","")</f>
        <v>参加元行传薪系列志愿服务4.5学时；</v>
      </c>
      <c r="I163" t="str">
        <f>IF(门厅!C163&gt;0,"参加35楼门厅管理志愿服务"&amp;门厅!C163&amp;"学时；","")</f>
        <v/>
      </c>
      <c r="J163" t="str">
        <f>IF(临川学校!C163&gt;0,"参加北京临川学校志愿服务"&amp;临川学校!C163&amp;"学时；","")</f>
        <v/>
      </c>
      <c r="K163" t="str">
        <f>IF(一二九!C163&gt;0,"参加一二九后勤组"&amp;一二九!C163&amp;"学时；","")</f>
        <v/>
      </c>
      <c r="L163" t="str">
        <f>IF(运动会!C163&gt;0,"参加运动会志愿服务"&amp;运动会!C163&amp;"学时；","")</f>
        <v/>
      </c>
      <c r="M163" t="str">
        <f>IF(咖啡厅!C163&gt;0,"参加元气咖啡厅志愿服务"&amp;咖啡厅!C163&amp;"学时；","")</f>
        <v/>
      </c>
      <c r="N163" t="str">
        <f>IF(书院课助教!C163&gt;0,"担任书院课助教"&amp;书院课助教!C163&amp;"学时；","")</f>
        <v/>
      </c>
      <c r="O163" t="str">
        <f>IF(党员先锋服务队!C163&gt;0,"参加党员先锋服务队"&amp;党员先锋服务队!C163&amp;"学时；","")</f>
        <v/>
      </c>
      <c r="P163" t="str">
        <f>IF(爱在35楼!C163&gt;0,"参加爱在卅五楼活动"&amp;爱在35楼!C163&amp;"学时；","")</f>
        <v/>
      </c>
      <c r="Q163" t="str">
        <f>IF(新年晚会!C163&gt;0,"参加新年晚会志愿活动"&amp;新年晚会!C163&amp;"学时；","")</f>
        <v/>
      </c>
      <c r="R163" t="str">
        <f>IF(健身房!C163&gt;0,"参加地下健身房志愿服务活动"&amp;健身房!C163&amp;"学时；","")</f>
        <v/>
      </c>
      <c r="S163" t="str">
        <f>IF(书房!C163&gt;0,"参加元培书房志愿服务活动"&amp;书房!C163&amp;"学时；","")</f>
        <v/>
      </c>
    </row>
    <row r="164" spans="1:19">
      <c r="A164" s="8" t="s">
        <v>173</v>
      </c>
      <c r="B164" s="8">
        <v>2200017814</v>
      </c>
      <c r="C164" t="str">
        <f t="shared" si="2"/>
        <v/>
      </c>
      <c r="D164" t="str">
        <f>IF(自行车!C164&gt;0,"参加元行力行自行车小分队"&amp;自行车!C164&amp;"学时；","")</f>
        <v/>
      </c>
      <c r="E164" t="str">
        <f>IF(未名湖!C164&gt;0,"参加元行力行未名湖志愿服务"&amp;未名湖!C164&amp;"学时；","")</f>
        <v/>
      </c>
      <c r="F164" t="str">
        <f>IF(大钊阅览室!C164&gt;0,"参加大钊阅览室志愿服务"&amp;大钊阅览室!C164&amp;"学时；","")</f>
        <v/>
      </c>
      <c r="G164" t="str">
        <f>IF(动物园!C164&gt;0,"参加北京动物园志愿服务"&amp;动物园!C164&amp;"学时；","")</f>
        <v/>
      </c>
      <c r="H164" t="str">
        <f>IF(传薪!C164&gt;0,"参加元行传薪系列志愿服务"&amp;传薪!C164&amp;"学时；","")</f>
        <v/>
      </c>
      <c r="I164" t="str">
        <f>IF(门厅!C164&gt;0,"参加35楼门厅管理志愿服务"&amp;门厅!C164&amp;"学时；","")</f>
        <v/>
      </c>
      <c r="J164" t="str">
        <f>IF(临川学校!C164&gt;0,"参加北京临川学校志愿服务"&amp;临川学校!C164&amp;"学时；","")</f>
        <v/>
      </c>
      <c r="K164" t="str">
        <f>IF(一二九!C164&gt;0,"参加一二九后勤组"&amp;一二九!C164&amp;"学时；","")</f>
        <v/>
      </c>
      <c r="L164" t="str">
        <f>IF(运动会!C164&gt;0,"参加运动会志愿服务"&amp;运动会!C164&amp;"学时；","")</f>
        <v/>
      </c>
      <c r="M164" t="str">
        <f>IF(咖啡厅!C164&gt;0,"参加元气咖啡厅志愿服务"&amp;咖啡厅!C164&amp;"学时；","")</f>
        <v/>
      </c>
      <c r="N164" t="str">
        <f>IF(书院课助教!C164&gt;0,"担任书院课助教"&amp;书院课助教!C164&amp;"学时；","")</f>
        <v/>
      </c>
      <c r="O164" t="str">
        <f>IF(党员先锋服务队!C164&gt;0,"参加党员先锋服务队"&amp;党员先锋服务队!C164&amp;"学时；","")</f>
        <v/>
      </c>
      <c r="P164" t="str">
        <f>IF(爱在35楼!C164&gt;0,"参加爱在卅五楼活动"&amp;爱在35楼!C164&amp;"学时；","")</f>
        <v/>
      </c>
      <c r="Q164" t="str">
        <f>IF(新年晚会!C164&gt;0,"参加新年晚会志愿活动"&amp;新年晚会!C164&amp;"学时；","")</f>
        <v/>
      </c>
      <c r="R164" t="str">
        <f>IF(健身房!C164&gt;0,"参加地下健身房志愿服务活动"&amp;健身房!C164&amp;"学时；","")</f>
        <v/>
      </c>
      <c r="S164" t="str">
        <f>IF(书房!C164&gt;0,"参加元培书房志愿服务活动"&amp;书房!C164&amp;"学时；","")</f>
        <v/>
      </c>
    </row>
    <row r="165" spans="1:19">
      <c r="A165" s="8" t="s">
        <v>174</v>
      </c>
      <c r="B165" s="8">
        <v>2200067730</v>
      </c>
      <c r="C165" t="str">
        <f t="shared" si="2"/>
        <v>参加35楼门厅管理志愿服务0.5学时；</v>
      </c>
      <c r="D165" t="str">
        <f>IF(自行车!C165&gt;0,"参加元行力行自行车小分队"&amp;自行车!C165&amp;"学时；","")</f>
        <v/>
      </c>
      <c r="E165" t="str">
        <f>IF(未名湖!C165&gt;0,"参加元行力行未名湖志愿服务"&amp;未名湖!C165&amp;"学时；","")</f>
        <v/>
      </c>
      <c r="F165" t="str">
        <f>IF(大钊阅览室!C165&gt;0,"参加大钊阅览室志愿服务"&amp;大钊阅览室!C165&amp;"学时；","")</f>
        <v/>
      </c>
      <c r="G165" t="str">
        <f>IF(动物园!C165&gt;0,"参加北京动物园志愿服务"&amp;动物园!C165&amp;"学时；","")</f>
        <v/>
      </c>
      <c r="H165" t="str">
        <f>IF(传薪!C165&gt;0,"参加元行传薪系列志愿服务"&amp;传薪!C165&amp;"学时；","")</f>
        <v/>
      </c>
      <c r="I165" t="str">
        <f>IF(门厅!C165&gt;0,"参加35楼门厅管理志愿服务"&amp;门厅!C165&amp;"学时；","")</f>
        <v>参加35楼门厅管理志愿服务0.5学时；</v>
      </c>
      <c r="J165" t="str">
        <f>IF(临川学校!C165&gt;0,"参加北京临川学校志愿服务"&amp;临川学校!C165&amp;"学时；","")</f>
        <v/>
      </c>
      <c r="K165" t="str">
        <f>IF(一二九!C165&gt;0,"参加一二九后勤组"&amp;一二九!C165&amp;"学时；","")</f>
        <v/>
      </c>
      <c r="L165" t="str">
        <f>IF(运动会!C165&gt;0,"参加运动会志愿服务"&amp;运动会!C165&amp;"学时；","")</f>
        <v/>
      </c>
      <c r="M165" t="str">
        <f>IF(咖啡厅!C165&gt;0,"参加元气咖啡厅志愿服务"&amp;咖啡厅!C165&amp;"学时；","")</f>
        <v/>
      </c>
      <c r="N165" t="str">
        <f>IF(书院课助教!C165&gt;0,"担任书院课助教"&amp;书院课助教!C165&amp;"学时；","")</f>
        <v/>
      </c>
      <c r="O165" t="str">
        <f>IF(党员先锋服务队!C165&gt;0,"参加党员先锋服务队"&amp;党员先锋服务队!C165&amp;"学时；","")</f>
        <v/>
      </c>
      <c r="P165" t="str">
        <f>IF(爱在35楼!C165&gt;0,"参加爱在卅五楼活动"&amp;爱在35楼!C165&amp;"学时；","")</f>
        <v/>
      </c>
      <c r="Q165" t="str">
        <f>IF(新年晚会!C165&gt;0,"参加新年晚会志愿活动"&amp;新年晚会!C165&amp;"学时；","")</f>
        <v/>
      </c>
      <c r="R165" t="str">
        <f>IF(健身房!C165&gt;0,"参加地下健身房志愿服务活动"&amp;健身房!C165&amp;"学时；","")</f>
        <v/>
      </c>
      <c r="S165" t="str">
        <f>IF(书房!C165&gt;0,"参加元培书房志愿服务活动"&amp;书房!C165&amp;"学时；","")</f>
        <v/>
      </c>
    </row>
    <row r="166" spans="1:19">
      <c r="A166" s="8" t="s">
        <v>175</v>
      </c>
      <c r="B166" s="8">
        <v>2200067723</v>
      </c>
      <c r="C166" t="str">
        <f t="shared" si="2"/>
        <v/>
      </c>
      <c r="D166" t="str">
        <f>IF(自行车!C166&gt;0,"参加元行力行自行车小分队"&amp;自行车!C166&amp;"学时；","")</f>
        <v/>
      </c>
      <c r="E166" t="str">
        <f>IF(未名湖!C166&gt;0,"参加元行力行未名湖志愿服务"&amp;未名湖!C166&amp;"学时；","")</f>
        <v/>
      </c>
      <c r="F166" t="str">
        <f>IF(大钊阅览室!C166&gt;0,"参加大钊阅览室志愿服务"&amp;大钊阅览室!C166&amp;"学时；","")</f>
        <v/>
      </c>
      <c r="G166" t="str">
        <f>IF(动物园!C166&gt;0,"参加北京动物园志愿服务"&amp;动物园!C166&amp;"学时；","")</f>
        <v/>
      </c>
      <c r="H166" t="str">
        <f>IF(传薪!C166&gt;0,"参加元行传薪系列志愿服务"&amp;传薪!C166&amp;"学时；","")</f>
        <v/>
      </c>
      <c r="I166" t="str">
        <f>IF(门厅!C166&gt;0,"参加35楼门厅管理志愿服务"&amp;门厅!C166&amp;"学时；","")</f>
        <v/>
      </c>
      <c r="J166" t="str">
        <f>IF(临川学校!C166&gt;0,"参加北京临川学校志愿服务"&amp;临川学校!C166&amp;"学时；","")</f>
        <v/>
      </c>
      <c r="K166" t="str">
        <f>IF(一二九!C166&gt;0,"参加一二九后勤组"&amp;一二九!C166&amp;"学时；","")</f>
        <v/>
      </c>
      <c r="L166" t="str">
        <f>IF(运动会!C166&gt;0,"参加运动会志愿服务"&amp;运动会!C166&amp;"学时；","")</f>
        <v/>
      </c>
      <c r="M166" t="str">
        <f>IF(咖啡厅!C166&gt;0,"参加元气咖啡厅志愿服务"&amp;咖啡厅!C166&amp;"学时；","")</f>
        <v/>
      </c>
      <c r="N166" t="str">
        <f>IF(书院课助教!C166&gt;0,"担任书院课助教"&amp;书院课助教!C166&amp;"学时；","")</f>
        <v/>
      </c>
      <c r="O166" t="str">
        <f>IF(党员先锋服务队!C166&gt;0,"参加党员先锋服务队"&amp;党员先锋服务队!C166&amp;"学时；","")</f>
        <v/>
      </c>
      <c r="P166" t="str">
        <f>IF(爱在35楼!C166&gt;0,"参加爱在卅五楼活动"&amp;爱在35楼!C166&amp;"学时；","")</f>
        <v/>
      </c>
      <c r="Q166" t="str">
        <f>IF(新年晚会!C166&gt;0,"参加新年晚会志愿活动"&amp;新年晚会!C166&amp;"学时；","")</f>
        <v/>
      </c>
      <c r="R166" t="str">
        <f>IF(健身房!C166&gt;0,"参加地下健身房志愿服务活动"&amp;健身房!C166&amp;"学时；","")</f>
        <v/>
      </c>
      <c r="S166" t="str">
        <f>IF(书房!C166&gt;0,"参加元培书房志愿服务活动"&amp;书房!C166&amp;"学时；","")</f>
        <v/>
      </c>
    </row>
    <row r="167" spans="1:19">
      <c r="A167" s="8" t="s">
        <v>176</v>
      </c>
      <c r="B167" s="8">
        <v>2200067728</v>
      </c>
      <c r="C167" t="str">
        <f t="shared" si="2"/>
        <v>参加元行力行自行车小分队5学时；参加35楼门厅管理志愿服务3.5学时；</v>
      </c>
      <c r="D167" t="str">
        <f>IF(自行车!C167&gt;0,"参加元行力行自行车小分队"&amp;自行车!C167&amp;"学时；","")</f>
        <v>参加元行力行自行车小分队5学时；</v>
      </c>
      <c r="E167" t="str">
        <f>IF(未名湖!C167&gt;0,"参加元行力行未名湖志愿服务"&amp;未名湖!C167&amp;"学时；","")</f>
        <v/>
      </c>
      <c r="F167" t="str">
        <f>IF(大钊阅览室!C167&gt;0,"参加大钊阅览室志愿服务"&amp;大钊阅览室!C167&amp;"学时；","")</f>
        <v/>
      </c>
      <c r="G167" t="str">
        <f>IF(动物园!C167&gt;0,"参加北京动物园志愿服务"&amp;动物园!C167&amp;"学时；","")</f>
        <v/>
      </c>
      <c r="H167" t="str">
        <f>IF(传薪!C167&gt;0,"参加元行传薪系列志愿服务"&amp;传薪!C167&amp;"学时；","")</f>
        <v/>
      </c>
      <c r="I167" t="str">
        <f>IF(门厅!C167&gt;0,"参加35楼门厅管理志愿服务"&amp;门厅!C167&amp;"学时；","")</f>
        <v>参加35楼门厅管理志愿服务3.5学时；</v>
      </c>
      <c r="J167" t="str">
        <f>IF(临川学校!C167&gt;0,"参加北京临川学校志愿服务"&amp;临川学校!C167&amp;"学时；","")</f>
        <v/>
      </c>
      <c r="K167" t="str">
        <f>IF(一二九!C167&gt;0,"参加一二九后勤组"&amp;一二九!C167&amp;"学时；","")</f>
        <v/>
      </c>
      <c r="L167" t="str">
        <f>IF(运动会!C167&gt;0,"参加运动会志愿服务"&amp;运动会!C167&amp;"学时；","")</f>
        <v/>
      </c>
      <c r="M167" t="str">
        <f>IF(咖啡厅!C167&gt;0,"参加元气咖啡厅志愿服务"&amp;咖啡厅!C167&amp;"学时；","")</f>
        <v/>
      </c>
      <c r="N167" t="str">
        <f>IF(书院课助教!C167&gt;0,"担任书院课助教"&amp;书院课助教!C167&amp;"学时；","")</f>
        <v/>
      </c>
      <c r="O167" t="str">
        <f>IF(党员先锋服务队!C167&gt;0,"参加党员先锋服务队"&amp;党员先锋服务队!C167&amp;"学时；","")</f>
        <v/>
      </c>
      <c r="P167" t="str">
        <f>IF(爱在35楼!C167&gt;0,"参加爱在卅五楼活动"&amp;爱在35楼!C167&amp;"学时；","")</f>
        <v/>
      </c>
      <c r="Q167" t="str">
        <f>IF(新年晚会!C167&gt;0,"参加新年晚会志愿活动"&amp;新年晚会!C167&amp;"学时；","")</f>
        <v/>
      </c>
      <c r="R167" t="str">
        <f>IF(健身房!C167&gt;0,"参加地下健身房志愿服务活动"&amp;健身房!C167&amp;"学时；","")</f>
        <v/>
      </c>
      <c r="S167" t="str">
        <f>IF(书房!C167&gt;0,"参加元培书房志愿服务活动"&amp;书房!C167&amp;"学时；","")</f>
        <v/>
      </c>
    </row>
    <row r="168" spans="1:19">
      <c r="A168" s="8" t="s">
        <v>177</v>
      </c>
      <c r="B168" s="8">
        <v>2200067726</v>
      </c>
      <c r="C168" t="str">
        <f t="shared" si="2"/>
        <v>参加元行力行自行车小分队4学时；</v>
      </c>
      <c r="D168" t="str">
        <f>IF(自行车!C168&gt;0,"参加元行力行自行车小分队"&amp;自行车!C168&amp;"学时；","")</f>
        <v>参加元行力行自行车小分队4学时；</v>
      </c>
      <c r="E168" t="str">
        <f>IF(未名湖!C168&gt;0,"参加元行力行未名湖志愿服务"&amp;未名湖!C168&amp;"学时；","")</f>
        <v/>
      </c>
      <c r="F168" t="str">
        <f>IF(大钊阅览室!C168&gt;0,"参加大钊阅览室志愿服务"&amp;大钊阅览室!C168&amp;"学时；","")</f>
        <v/>
      </c>
      <c r="G168" t="str">
        <f>IF(动物园!C168&gt;0,"参加北京动物园志愿服务"&amp;动物园!C168&amp;"学时；","")</f>
        <v/>
      </c>
      <c r="H168" t="str">
        <f>IF(传薪!C168&gt;0,"参加元行传薪系列志愿服务"&amp;传薪!C168&amp;"学时；","")</f>
        <v/>
      </c>
      <c r="I168" t="str">
        <f>IF(门厅!C168&gt;0,"参加35楼门厅管理志愿服务"&amp;门厅!C168&amp;"学时；","")</f>
        <v/>
      </c>
      <c r="J168" t="str">
        <f>IF(临川学校!C168&gt;0,"参加北京临川学校志愿服务"&amp;临川学校!C168&amp;"学时；","")</f>
        <v/>
      </c>
      <c r="K168" t="str">
        <f>IF(一二九!C168&gt;0,"参加一二九后勤组"&amp;一二九!C168&amp;"学时；","")</f>
        <v/>
      </c>
      <c r="L168" t="str">
        <f>IF(运动会!C168&gt;0,"参加运动会志愿服务"&amp;运动会!C168&amp;"学时；","")</f>
        <v/>
      </c>
      <c r="M168" t="str">
        <f>IF(咖啡厅!C168&gt;0,"参加元气咖啡厅志愿服务"&amp;咖啡厅!C168&amp;"学时；","")</f>
        <v/>
      </c>
      <c r="N168" t="str">
        <f>IF(书院课助教!C168&gt;0,"担任书院课助教"&amp;书院课助教!C168&amp;"学时；","")</f>
        <v/>
      </c>
      <c r="O168" t="str">
        <f>IF(党员先锋服务队!C168&gt;0,"参加党员先锋服务队"&amp;党员先锋服务队!C168&amp;"学时；","")</f>
        <v/>
      </c>
      <c r="P168" t="str">
        <f>IF(爱在35楼!C168&gt;0,"参加爱在卅五楼活动"&amp;爱在35楼!C168&amp;"学时；","")</f>
        <v/>
      </c>
      <c r="Q168" t="str">
        <f>IF(新年晚会!C168&gt;0,"参加新年晚会志愿活动"&amp;新年晚会!C168&amp;"学时；","")</f>
        <v/>
      </c>
      <c r="R168" t="str">
        <f>IF(健身房!C168&gt;0,"参加地下健身房志愿服务活动"&amp;健身房!C168&amp;"学时；","")</f>
        <v/>
      </c>
      <c r="S168" t="str">
        <f>IF(书房!C168&gt;0,"参加元培书房志愿服务活动"&amp;书房!C168&amp;"学时；","")</f>
        <v/>
      </c>
    </row>
    <row r="169" spans="1:19">
      <c r="A169" s="8" t="s">
        <v>178</v>
      </c>
      <c r="B169" s="8">
        <v>2200067731</v>
      </c>
      <c r="C169" t="str">
        <f t="shared" si="2"/>
        <v>参加元行力行自行车小分队8.5学时；</v>
      </c>
      <c r="D169" t="str">
        <f>IF(自行车!C169&gt;0,"参加元行力行自行车小分队"&amp;自行车!C169&amp;"学时；","")</f>
        <v>参加元行力行自行车小分队8.5学时；</v>
      </c>
      <c r="E169" t="str">
        <f>IF(未名湖!C169&gt;0,"参加元行力行未名湖志愿服务"&amp;未名湖!C169&amp;"学时；","")</f>
        <v/>
      </c>
      <c r="F169" t="str">
        <f>IF(大钊阅览室!C169&gt;0,"参加大钊阅览室志愿服务"&amp;大钊阅览室!C169&amp;"学时；","")</f>
        <v/>
      </c>
      <c r="G169" t="str">
        <f>IF(动物园!C169&gt;0,"参加北京动物园志愿服务"&amp;动物园!C169&amp;"学时；","")</f>
        <v/>
      </c>
      <c r="H169" t="str">
        <f>IF(传薪!C169&gt;0,"参加元行传薪系列志愿服务"&amp;传薪!C169&amp;"学时；","")</f>
        <v/>
      </c>
      <c r="I169" t="str">
        <f>IF(门厅!C169&gt;0,"参加35楼门厅管理志愿服务"&amp;门厅!C169&amp;"学时；","")</f>
        <v/>
      </c>
      <c r="J169" t="str">
        <f>IF(临川学校!C169&gt;0,"参加北京临川学校志愿服务"&amp;临川学校!C169&amp;"学时；","")</f>
        <v/>
      </c>
      <c r="K169" t="str">
        <f>IF(一二九!C169&gt;0,"参加一二九后勤组"&amp;一二九!C169&amp;"学时；","")</f>
        <v/>
      </c>
      <c r="L169" t="str">
        <f>IF(运动会!C169&gt;0,"参加运动会志愿服务"&amp;运动会!C169&amp;"学时；","")</f>
        <v/>
      </c>
      <c r="M169" t="str">
        <f>IF(咖啡厅!C169&gt;0,"参加元气咖啡厅志愿服务"&amp;咖啡厅!C169&amp;"学时；","")</f>
        <v/>
      </c>
      <c r="N169" t="str">
        <f>IF(书院课助教!C169&gt;0,"担任书院课助教"&amp;书院课助教!C169&amp;"学时；","")</f>
        <v/>
      </c>
      <c r="O169" t="str">
        <f>IF(党员先锋服务队!C169&gt;0,"参加党员先锋服务队"&amp;党员先锋服务队!C169&amp;"学时；","")</f>
        <v/>
      </c>
      <c r="P169" t="str">
        <f>IF(爱在35楼!C169&gt;0,"参加爱在卅五楼活动"&amp;爱在35楼!C169&amp;"学时；","")</f>
        <v/>
      </c>
      <c r="Q169" t="str">
        <f>IF(新年晚会!C169&gt;0,"参加新年晚会志愿活动"&amp;新年晚会!C169&amp;"学时；","")</f>
        <v/>
      </c>
      <c r="R169" t="str">
        <f>IF(健身房!C169&gt;0,"参加地下健身房志愿服务活动"&amp;健身房!C169&amp;"学时；","")</f>
        <v/>
      </c>
      <c r="S169" t="str">
        <f>IF(书房!C169&gt;0,"参加元培书房志愿服务活动"&amp;书房!C169&amp;"学时；","")</f>
        <v/>
      </c>
    </row>
    <row r="170" spans="1:19">
      <c r="A170" s="8" t="s">
        <v>179</v>
      </c>
      <c r="B170" s="8">
        <v>2200067732</v>
      </c>
      <c r="C170" t="str">
        <f t="shared" si="2"/>
        <v>参加元行力行自行车小分队0.5学时；参加元行力行未名湖志愿服务3学时；参加35楼门厅管理志愿服务0.5学时；参加地下健身房志愿服务活动3学时；</v>
      </c>
      <c r="D170" t="str">
        <f>IF(自行车!C170&gt;0,"参加元行力行自行车小分队"&amp;自行车!C170&amp;"学时；","")</f>
        <v>参加元行力行自行车小分队0.5学时；</v>
      </c>
      <c r="E170" t="str">
        <f>IF(未名湖!C170&gt;0,"参加元行力行未名湖志愿服务"&amp;未名湖!C170&amp;"学时；","")</f>
        <v>参加元行力行未名湖志愿服务3学时；</v>
      </c>
      <c r="F170" t="str">
        <f>IF(大钊阅览室!C170&gt;0,"参加大钊阅览室志愿服务"&amp;大钊阅览室!C170&amp;"学时；","")</f>
        <v/>
      </c>
      <c r="G170" t="str">
        <f>IF(动物园!C170&gt;0,"参加北京动物园志愿服务"&amp;动物园!C170&amp;"学时；","")</f>
        <v/>
      </c>
      <c r="H170" t="str">
        <f>IF(传薪!C170&gt;0,"参加元行传薪系列志愿服务"&amp;传薪!C170&amp;"学时；","")</f>
        <v/>
      </c>
      <c r="I170" t="str">
        <f>IF(门厅!C170&gt;0,"参加35楼门厅管理志愿服务"&amp;门厅!C170&amp;"学时；","")</f>
        <v>参加35楼门厅管理志愿服务0.5学时；</v>
      </c>
      <c r="J170" t="str">
        <f>IF(临川学校!C170&gt;0,"参加北京临川学校志愿服务"&amp;临川学校!C170&amp;"学时；","")</f>
        <v/>
      </c>
      <c r="K170" t="str">
        <f>IF(一二九!C170&gt;0,"参加一二九后勤组"&amp;一二九!C170&amp;"学时；","")</f>
        <v/>
      </c>
      <c r="L170" t="str">
        <f>IF(运动会!C170&gt;0,"参加运动会志愿服务"&amp;运动会!C170&amp;"学时；","")</f>
        <v/>
      </c>
      <c r="M170" t="str">
        <f>IF(咖啡厅!C170&gt;0,"参加元气咖啡厅志愿服务"&amp;咖啡厅!C170&amp;"学时；","")</f>
        <v/>
      </c>
      <c r="N170" t="str">
        <f>IF(书院课助教!C170&gt;0,"担任书院课助教"&amp;书院课助教!C170&amp;"学时；","")</f>
        <v/>
      </c>
      <c r="O170" t="str">
        <f>IF(党员先锋服务队!C170&gt;0,"参加党员先锋服务队"&amp;党员先锋服务队!C170&amp;"学时；","")</f>
        <v/>
      </c>
      <c r="P170" t="str">
        <f>IF(爱在35楼!C170&gt;0,"参加爱在卅五楼活动"&amp;爱在35楼!C170&amp;"学时；","")</f>
        <v/>
      </c>
      <c r="Q170" t="str">
        <f>IF(新年晚会!C170&gt;0,"参加新年晚会志愿活动"&amp;新年晚会!C170&amp;"学时；","")</f>
        <v/>
      </c>
      <c r="R170" t="str">
        <f>IF(健身房!C170&gt;0,"参加地下健身房志愿服务活动"&amp;健身房!C170&amp;"学时；","")</f>
        <v>参加地下健身房志愿服务活动3学时；</v>
      </c>
      <c r="S170" t="str">
        <f>IF(书房!C170&gt;0,"参加元培书房志愿服务活动"&amp;书房!C170&amp;"学时；","")</f>
        <v/>
      </c>
    </row>
    <row r="171" spans="1:19">
      <c r="A171" s="8" t="s">
        <v>180</v>
      </c>
      <c r="B171" s="8">
        <v>2200067727</v>
      </c>
      <c r="C171" t="str">
        <f t="shared" si="2"/>
        <v>参加元行力行自行车小分队5学时；</v>
      </c>
      <c r="D171" t="str">
        <f>IF(自行车!C171&gt;0,"参加元行力行自行车小分队"&amp;自行车!C171&amp;"学时；","")</f>
        <v>参加元行力行自行车小分队5学时；</v>
      </c>
      <c r="E171" t="str">
        <f>IF(未名湖!C171&gt;0,"参加元行力行未名湖志愿服务"&amp;未名湖!C171&amp;"学时；","")</f>
        <v/>
      </c>
      <c r="F171" t="str">
        <f>IF(大钊阅览室!C171&gt;0,"参加大钊阅览室志愿服务"&amp;大钊阅览室!C171&amp;"学时；","")</f>
        <v/>
      </c>
      <c r="G171" t="str">
        <f>IF(动物园!C171&gt;0,"参加北京动物园志愿服务"&amp;动物园!C171&amp;"学时；","")</f>
        <v/>
      </c>
      <c r="H171" t="str">
        <f>IF(传薪!C171&gt;0,"参加元行传薪系列志愿服务"&amp;传薪!C171&amp;"学时；","")</f>
        <v/>
      </c>
      <c r="I171" t="str">
        <f>IF(门厅!C171&gt;0,"参加35楼门厅管理志愿服务"&amp;门厅!C171&amp;"学时；","")</f>
        <v/>
      </c>
      <c r="J171" t="str">
        <f>IF(临川学校!C171&gt;0,"参加北京临川学校志愿服务"&amp;临川学校!C171&amp;"学时；","")</f>
        <v/>
      </c>
      <c r="K171" t="str">
        <f>IF(一二九!C171&gt;0,"参加一二九后勤组"&amp;一二九!C171&amp;"学时；","")</f>
        <v/>
      </c>
      <c r="L171" t="str">
        <f>IF(运动会!C171&gt;0,"参加运动会志愿服务"&amp;运动会!C171&amp;"学时；","")</f>
        <v/>
      </c>
      <c r="M171" t="str">
        <f>IF(咖啡厅!C171&gt;0,"参加元气咖啡厅志愿服务"&amp;咖啡厅!C171&amp;"学时；","")</f>
        <v/>
      </c>
      <c r="N171" t="str">
        <f>IF(书院课助教!C171&gt;0,"担任书院课助教"&amp;书院课助教!C171&amp;"学时；","")</f>
        <v/>
      </c>
      <c r="O171" t="str">
        <f>IF(党员先锋服务队!C171&gt;0,"参加党员先锋服务队"&amp;党员先锋服务队!C171&amp;"学时；","")</f>
        <v/>
      </c>
      <c r="P171" t="str">
        <f>IF(爱在35楼!C171&gt;0,"参加爱在卅五楼活动"&amp;爱在35楼!C171&amp;"学时；","")</f>
        <v/>
      </c>
      <c r="Q171" t="str">
        <f>IF(新年晚会!C171&gt;0,"参加新年晚会志愿活动"&amp;新年晚会!C171&amp;"学时；","")</f>
        <v/>
      </c>
      <c r="R171" t="str">
        <f>IF(健身房!C171&gt;0,"参加地下健身房志愿服务活动"&amp;健身房!C171&amp;"学时；","")</f>
        <v/>
      </c>
      <c r="S171" t="str">
        <f>IF(书房!C171&gt;0,"参加元培书房志愿服务活动"&amp;书房!C171&amp;"学时；","")</f>
        <v/>
      </c>
    </row>
    <row r="172" spans="1:19">
      <c r="A172" s="8" t="s">
        <v>181</v>
      </c>
      <c r="B172" s="8">
        <v>2200067729</v>
      </c>
      <c r="C172" t="str">
        <f t="shared" si="2"/>
        <v>参加元行力行自行车小分队2.5学时；</v>
      </c>
      <c r="D172" t="str">
        <f>IF(自行车!C172&gt;0,"参加元行力行自行车小分队"&amp;自行车!C172&amp;"学时；","")</f>
        <v>参加元行力行自行车小分队2.5学时；</v>
      </c>
      <c r="E172" t="str">
        <f>IF(未名湖!C172&gt;0,"参加元行力行未名湖志愿服务"&amp;未名湖!C172&amp;"学时；","")</f>
        <v/>
      </c>
      <c r="F172" t="str">
        <f>IF(大钊阅览室!C172&gt;0,"参加大钊阅览室志愿服务"&amp;大钊阅览室!C172&amp;"学时；","")</f>
        <v/>
      </c>
      <c r="G172" t="str">
        <f>IF(动物园!C172&gt;0,"参加北京动物园志愿服务"&amp;动物园!C172&amp;"学时；","")</f>
        <v/>
      </c>
      <c r="H172" t="str">
        <f>IF(传薪!C172&gt;0,"参加元行传薪系列志愿服务"&amp;传薪!C172&amp;"学时；","")</f>
        <v/>
      </c>
      <c r="I172" t="str">
        <f>IF(门厅!C172&gt;0,"参加35楼门厅管理志愿服务"&amp;门厅!C172&amp;"学时；","")</f>
        <v/>
      </c>
      <c r="J172" t="str">
        <f>IF(临川学校!C172&gt;0,"参加北京临川学校志愿服务"&amp;临川学校!C172&amp;"学时；","")</f>
        <v/>
      </c>
      <c r="K172" t="str">
        <f>IF(一二九!C172&gt;0,"参加一二九后勤组"&amp;一二九!C172&amp;"学时；","")</f>
        <v/>
      </c>
      <c r="L172" t="str">
        <f>IF(运动会!C172&gt;0,"参加运动会志愿服务"&amp;运动会!C172&amp;"学时；","")</f>
        <v/>
      </c>
      <c r="M172" t="str">
        <f>IF(咖啡厅!C172&gt;0,"参加元气咖啡厅志愿服务"&amp;咖啡厅!C172&amp;"学时；","")</f>
        <v/>
      </c>
      <c r="N172" t="str">
        <f>IF(书院课助教!C172&gt;0,"担任书院课助教"&amp;书院课助教!C172&amp;"学时；","")</f>
        <v/>
      </c>
      <c r="O172" t="str">
        <f>IF(党员先锋服务队!C172&gt;0,"参加党员先锋服务队"&amp;党员先锋服务队!C172&amp;"学时；","")</f>
        <v/>
      </c>
      <c r="P172" t="str">
        <f>IF(爱在35楼!C172&gt;0,"参加爱在卅五楼活动"&amp;爱在35楼!C172&amp;"学时；","")</f>
        <v/>
      </c>
      <c r="Q172" t="str">
        <f>IF(新年晚会!C172&gt;0,"参加新年晚会志愿活动"&amp;新年晚会!C172&amp;"学时；","")</f>
        <v/>
      </c>
      <c r="R172" t="str">
        <f>IF(健身房!C172&gt;0,"参加地下健身房志愿服务活动"&amp;健身房!C172&amp;"学时；","")</f>
        <v/>
      </c>
      <c r="S172" t="str">
        <f>IF(书房!C172&gt;0,"参加元培书房志愿服务活动"&amp;书房!C172&amp;"学时；","")</f>
        <v/>
      </c>
    </row>
    <row r="173" spans="1:19">
      <c r="A173" s="8" t="s">
        <v>182</v>
      </c>
      <c r="B173" s="8">
        <v>2200017850</v>
      </c>
      <c r="C173" t="str">
        <f t="shared" si="2"/>
        <v>参加元行力行自行车小分队3.5学时；</v>
      </c>
      <c r="D173" t="str">
        <f>IF(自行车!C173&gt;0,"参加元行力行自行车小分队"&amp;自行车!C173&amp;"学时；","")</f>
        <v>参加元行力行自行车小分队3.5学时；</v>
      </c>
      <c r="E173" t="str">
        <f>IF(未名湖!C173&gt;0,"参加元行力行未名湖志愿服务"&amp;未名湖!C173&amp;"学时；","")</f>
        <v/>
      </c>
      <c r="F173" t="str">
        <f>IF(大钊阅览室!C173&gt;0,"参加大钊阅览室志愿服务"&amp;大钊阅览室!C173&amp;"学时；","")</f>
        <v/>
      </c>
      <c r="G173" t="str">
        <f>IF(动物园!C173&gt;0,"参加北京动物园志愿服务"&amp;动物园!C173&amp;"学时；","")</f>
        <v/>
      </c>
      <c r="H173" t="str">
        <f>IF(传薪!C173&gt;0,"参加元行传薪系列志愿服务"&amp;传薪!C173&amp;"学时；","")</f>
        <v/>
      </c>
      <c r="I173" t="str">
        <f>IF(门厅!C173&gt;0,"参加35楼门厅管理志愿服务"&amp;门厅!C173&amp;"学时；","")</f>
        <v/>
      </c>
      <c r="J173" t="str">
        <f>IF(临川学校!C173&gt;0,"参加北京临川学校志愿服务"&amp;临川学校!C173&amp;"学时；","")</f>
        <v/>
      </c>
      <c r="K173" t="str">
        <f>IF(一二九!C173&gt;0,"参加一二九后勤组"&amp;一二九!C173&amp;"学时；","")</f>
        <v/>
      </c>
      <c r="L173" t="str">
        <f>IF(运动会!C173&gt;0,"参加运动会志愿服务"&amp;运动会!C173&amp;"学时；","")</f>
        <v/>
      </c>
      <c r="M173" t="str">
        <f>IF(咖啡厅!C173&gt;0,"参加元气咖啡厅志愿服务"&amp;咖啡厅!C173&amp;"学时；","")</f>
        <v/>
      </c>
      <c r="N173" t="str">
        <f>IF(书院课助教!C173&gt;0,"担任书院课助教"&amp;书院课助教!C173&amp;"学时；","")</f>
        <v/>
      </c>
      <c r="O173" t="str">
        <f>IF(党员先锋服务队!C173&gt;0,"参加党员先锋服务队"&amp;党员先锋服务队!C173&amp;"学时；","")</f>
        <v/>
      </c>
      <c r="P173" t="str">
        <f>IF(爱在35楼!C173&gt;0,"参加爱在卅五楼活动"&amp;爱在35楼!C173&amp;"学时；","")</f>
        <v/>
      </c>
      <c r="Q173" t="str">
        <f>IF(新年晚会!C173&gt;0,"参加新年晚会志愿活动"&amp;新年晚会!C173&amp;"学时；","")</f>
        <v/>
      </c>
      <c r="R173" t="str">
        <f>IF(健身房!C173&gt;0,"参加地下健身房志愿服务活动"&amp;健身房!C173&amp;"学时；","")</f>
        <v/>
      </c>
      <c r="S173" t="str">
        <f>IF(书房!C173&gt;0,"参加元培书房志愿服务活动"&amp;书房!C173&amp;"学时；","")</f>
        <v/>
      </c>
    </row>
    <row r="174" spans="1:19">
      <c r="A174" s="8" t="s">
        <v>183</v>
      </c>
      <c r="B174" s="8">
        <v>2200067724</v>
      </c>
      <c r="C174" t="str">
        <f t="shared" si="2"/>
        <v>参加元行力行自行车小分队4学时；</v>
      </c>
      <c r="D174" t="str">
        <f>IF(自行车!C174&gt;0,"参加元行力行自行车小分队"&amp;自行车!C174&amp;"学时；","")</f>
        <v>参加元行力行自行车小分队4学时；</v>
      </c>
      <c r="E174" t="str">
        <f>IF(未名湖!C174&gt;0,"参加元行力行未名湖志愿服务"&amp;未名湖!C174&amp;"学时；","")</f>
        <v/>
      </c>
      <c r="F174" t="str">
        <f>IF(大钊阅览室!C174&gt;0,"参加大钊阅览室志愿服务"&amp;大钊阅览室!C174&amp;"学时；","")</f>
        <v/>
      </c>
      <c r="G174" t="str">
        <f>IF(动物园!C174&gt;0,"参加北京动物园志愿服务"&amp;动物园!C174&amp;"学时；","")</f>
        <v/>
      </c>
      <c r="H174" t="str">
        <f>IF(传薪!C174&gt;0,"参加元行传薪系列志愿服务"&amp;传薪!C174&amp;"学时；","")</f>
        <v/>
      </c>
      <c r="I174" t="str">
        <f>IF(门厅!C174&gt;0,"参加35楼门厅管理志愿服务"&amp;门厅!C174&amp;"学时；","")</f>
        <v/>
      </c>
      <c r="J174" t="str">
        <f>IF(临川学校!C174&gt;0,"参加北京临川学校志愿服务"&amp;临川学校!C174&amp;"学时；","")</f>
        <v/>
      </c>
      <c r="K174" t="str">
        <f>IF(一二九!C174&gt;0,"参加一二九后勤组"&amp;一二九!C174&amp;"学时；","")</f>
        <v/>
      </c>
      <c r="L174" t="str">
        <f>IF(运动会!C174&gt;0,"参加运动会志愿服务"&amp;运动会!C174&amp;"学时；","")</f>
        <v/>
      </c>
      <c r="M174" t="str">
        <f>IF(咖啡厅!C174&gt;0,"参加元气咖啡厅志愿服务"&amp;咖啡厅!C174&amp;"学时；","")</f>
        <v/>
      </c>
      <c r="N174" t="str">
        <f>IF(书院课助教!C174&gt;0,"担任书院课助教"&amp;书院课助教!C174&amp;"学时；","")</f>
        <v/>
      </c>
      <c r="O174" t="str">
        <f>IF(党员先锋服务队!C174&gt;0,"参加党员先锋服务队"&amp;党员先锋服务队!C174&amp;"学时；","")</f>
        <v/>
      </c>
      <c r="P174" t="str">
        <f>IF(爱在35楼!C174&gt;0,"参加爱在卅五楼活动"&amp;爱在35楼!C174&amp;"学时；","")</f>
        <v/>
      </c>
      <c r="Q174" t="str">
        <f>IF(新年晚会!C174&gt;0,"参加新年晚会志愿活动"&amp;新年晚会!C174&amp;"学时；","")</f>
        <v/>
      </c>
      <c r="R174" t="str">
        <f>IF(健身房!C174&gt;0,"参加地下健身房志愿服务活动"&amp;健身房!C174&amp;"学时；","")</f>
        <v/>
      </c>
      <c r="S174" t="str">
        <f>IF(书房!C174&gt;0,"参加元培书房志愿服务活动"&amp;书房!C174&amp;"学时；","")</f>
        <v/>
      </c>
    </row>
    <row r="175" spans="1:19">
      <c r="A175" s="8" t="s">
        <v>184</v>
      </c>
      <c r="B175" s="8">
        <v>2200067733</v>
      </c>
      <c r="C175" t="str">
        <f t="shared" si="2"/>
        <v>参加元行力行自行车小分队3学时；参加35楼门厅管理志愿服务1.5学时；</v>
      </c>
      <c r="D175" t="str">
        <f>IF(自行车!C175&gt;0,"参加元行力行自行车小分队"&amp;自行车!C175&amp;"学时；","")</f>
        <v>参加元行力行自行车小分队3学时；</v>
      </c>
      <c r="E175" t="str">
        <f>IF(未名湖!C175&gt;0,"参加元行力行未名湖志愿服务"&amp;未名湖!C175&amp;"学时；","")</f>
        <v/>
      </c>
      <c r="F175" t="str">
        <f>IF(大钊阅览室!C175&gt;0,"参加大钊阅览室志愿服务"&amp;大钊阅览室!C175&amp;"学时；","")</f>
        <v/>
      </c>
      <c r="G175" t="str">
        <f>IF(动物园!C175&gt;0,"参加北京动物园志愿服务"&amp;动物园!C175&amp;"学时；","")</f>
        <v/>
      </c>
      <c r="H175" t="str">
        <f>IF(传薪!C175&gt;0,"参加元行传薪系列志愿服务"&amp;传薪!C175&amp;"学时；","")</f>
        <v/>
      </c>
      <c r="I175" t="str">
        <f>IF(门厅!C175&gt;0,"参加35楼门厅管理志愿服务"&amp;门厅!C175&amp;"学时；","")</f>
        <v>参加35楼门厅管理志愿服务1.5学时；</v>
      </c>
      <c r="J175" t="str">
        <f>IF(临川学校!C175&gt;0,"参加北京临川学校志愿服务"&amp;临川学校!C175&amp;"学时；","")</f>
        <v/>
      </c>
      <c r="K175" t="str">
        <f>IF(一二九!C175&gt;0,"参加一二九后勤组"&amp;一二九!C175&amp;"学时；","")</f>
        <v/>
      </c>
      <c r="L175" t="str">
        <f>IF(运动会!C175&gt;0,"参加运动会志愿服务"&amp;运动会!C175&amp;"学时；","")</f>
        <v/>
      </c>
      <c r="M175" t="str">
        <f>IF(咖啡厅!C175&gt;0,"参加元气咖啡厅志愿服务"&amp;咖啡厅!C175&amp;"学时；","")</f>
        <v/>
      </c>
      <c r="N175" t="str">
        <f>IF(书院课助教!C175&gt;0,"担任书院课助教"&amp;书院课助教!C175&amp;"学时；","")</f>
        <v/>
      </c>
      <c r="O175" t="str">
        <f>IF(党员先锋服务队!C175&gt;0,"参加党员先锋服务队"&amp;党员先锋服务队!C175&amp;"学时；","")</f>
        <v/>
      </c>
      <c r="P175" t="str">
        <f>IF(爱在35楼!C175&gt;0,"参加爱在卅五楼活动"&amp;爱在35楼!C175&amp;"学时；","")</f>
        <v/>
      </c>
      <c r="Q175" t="str">
        <f>IF(新年晚会!C175&gt;0,"参加新年晚会志愿活动"&amp;新年晚会!C175&amp;"学时；","")</f>
        <v/>
      </c>
      <c r="R175" t="str">
        <f>IF(健身房!C175&gt;0,"参加地下健身房志愿服务活动"&amp;健身房!C175&amp;"学时；","")</f>
        <v/>
      </c>
      <c r="S175" t="str">
        <f>IF(书房!C175&gt;0,"参加元培书房志愿服务活动"&amp;书房!C175&amp;"学时；","")</f>
        <v/>
      </c>
    </row>
    <row r="176" spans="1:19">
      <c r="A176" s="8" t="s">
        <v>185</v>
      </c>
      <c r="B176" s="8">
        <v>2200067722</v>
      </c>
      <c r="C176" t="str">
        <f t="shared" si="2"/>
        <v>参加元行力行自行车小分队7学时；</v>
      </c>
      <c r="D176" t="str">
        <f>IF(自行车!C176&gt;0,"参加元行力行自行车小分队"&amp;自行车!C176&amp;"学时；","")</f>
        <v>参加元行力行自行车小分队7学时；</v>
      </c>
      <c r="E176" t="str">
        <f>IF(未名湖!C176&gt;0,"参加元行力行未名湖志愿服务"&amp;未名湖!C176&amp;"学时；","")</f>
        <v/>
      </c>
      <c r="F176" t="str">
        <f>IF(大钊阅览室!C176&gt;0,"参加大钊阅览室志愿服务"&amp;大钊阅览室!C176&amp;"学时；","")</f>
        <v/>
      </c>
      <c r="G176" t="str">
        <f>IF(动物园!C176&gt;0,"参加北京动物园志愿服务"&amp;动物园!C176&amp;"学时；","")</f>
        <v/>
      </c>
      <c r="H176" t="str">
        <f>IF(传薪!C176&gt;0,"参加元行传薪系列志愿服务"&amp;传薪!C176&amp;"学时；","")</f>
        <v/>
      </c>
      <c r="I176" t="str">
        <f>IF(门厅!C176&gt;0,"参加35楼门厅管理志愿服务"&amp;门厅!C176&amp;"学时；","")</f>
        <v/>
      </c>
      <c r="J176" t="str">
        <f>IF(临川学校!C176&gt;0,"参加北京临川学校志愿服务"&amp;临川学校!C176&amp;"学时；","")</f>
        <v/>
      </c>
      <c r="K176" t="str">
        <f>IF(一二九!C176&gt;0,"参加一二九后勤组"&amp;一二九!C176&amp;"学时；","")</f>
        <v/>
      </c>
      <c r="L176" t="str">
        <f>IF(运动会!C176&gt;0,"参加运动会志愿服务"&amp;运动会!C176&amp;"学时；","")</f>
        <v/>
      </c>
      <c r="M176" t="str">
        <f>IF(咖啡厅!C176&gt;0,"参加元气咖啡厅志愿服务"&amp;咖啡厅!C176&amp;"学时；","")</f>
        <v/>
      </c>
      <c r="N176" t="str">
        <f>IF(书院课助教!C176&gt;0,"担任书院课助教"&amp;书院课助教!C176&amp;"学时；","")</f>
        <v/>
      </c>
      <c r="O176" t="str">
        <f>IF(党员先锋服务队!C176&gt;0,"参加党员先锋服务队"&amp;党员先锋服务队!C176&amp;"学时；","")</f>
        <v/>
      </c>
      <c r="P176" t="str">
        <f>IF(爱在35楼!C176&gt;0,"参加爱在卅五楼活动"&amp;爱在35楼!C176&amp;"学时；","")</f>
        <v/>
      </c>
      <c r="Q176" t="str">
        <f>IF(新年晚会!C176&gt;0,"参加新年晚会志愿活动"&amp;新年晚会!C176&amp;"学时；","")</f>
        <v/>
      </c>
      <c r="R176" t="str">
        <f>IF(健身房!C176&gt;0,"参加地下健身房志愿服务活动"&amp;健身房!C176&amp;"学时；","")</f>
        <v/>
      </c>
      <c r="S176" t="str">
        <f>IF(书房!C176&gt;0,"参加元培书房志愿服务活动"&amp;书房!C176&amp;"学时；","")</f>
        <v/>
      </c>
    </row>
    <row r="177" spans="1:19">
      <c r="A177" s="8" t="s">
        <v>186</v>
      </c>
      <c r="B177" s="8">
        <v>2300017736</v>
      </c>
      <c r="C177" t="str">
        <f t="shared" si="2"/>
        <v>参加元行力行未名湖志愿服务1.5学时；参加35楼门厅管理志愿服务1学时；参加党员先锋服务队6学时；参加新年晚会志愿活动3学时；</v>
      </c>
      <c r="D177" t="str">
        <f>IF(自行车!C177&gt;0,"参加元行力行自行车小分队"&amp;自行车!C177&amp;"学时；","")</f>
        <v/>
      </c>
      <c r="E177" t="str">
        <f>IF(未名湖!C177&gt;0,"参加元行力行未名湖志愿服务"&amp;未名湖!C177&amp;"学时；","")</f>
        <v>参加元行力行未名湖志愿服务1.5学时；</v>
      </c>
      <c r="F177" t="str">
        <f>IF(大钊阅览室!C177&gt;0,"参加大钊阅览室志愿服务"&amp;大钊阅览室!C177&amp;"学时；","")</f>
        <v/>
      </c>
      <c r="G177" t="str">
        <f>IF(动物园!C177&gt;0,"参加北京动物园志愿服务"&amp;动物园!C177&amp;"学时；","")</f>
        <v/>
      </c>
      <c r="H177" t="str">
        <f>IF(传薪!C177&gt;0,"参加元行传薪系列志愿服务"&amp;传薪!C177&amp;"学时；","")</f>
        <v/>
      </c>
      <c r="I177" t="str">
        <f>IF(门厅!C177&gt;0,"参加35楼门厅管理志愿服务"&amp;门厅!C177&amp;"学时；","")</f>
        <v>参加35楼门厅管理志愿服务1学时；</v>
      </c>
      <c r="J177" t="str">
        <f>IF(临川学校!C177&gt;0,"参加北京临川学校志愿服务"&amp;临川学校!C177&amp;"学时；","")</f>
        <v/>
      </c>
      <c r="K177" t="str">
        <f>IF(一二九!C177&gt;0,"参加一二九后勤组"&amp;一二九!C177&amp;"学时；","")</f>
        <v/>
      </c>
      <c r="L177" t="str">
        <f>IF(运动会!C177&gt;0,"参加运动会志愿服务"&amp;运动会!C177&amp;"学时；","")</f>
        <v/>
      </c>
      <c r="M177" t="str">
        <f>IF(咖啡厅!C177&gt;0,"参加元气咖啡厅志愿服务"&amp;咖啡厅!C177&amp;"学时；","")</f>
        <v/>
      </c>
      <c r="N177" t="str">
        <f>IF(书院课助教!C177&gt;0,"担任书院课助教"&amp;书院课助教!C177&amp;"学时；","")</f>
        <v/>
      </c>
      <c r="O177" t="str">
        <f>IF(党员先锋服务队!C177&gt;0,"参加党员先锋服务队"&amp;党员先锋服务队!C177&amp;"学时；","")</f>
        <v>参加党员先锋服务队6学时；</v>
      </c>
      <c r="P177" t="str">
        <f>IF(爱在35楼!C177&gt;0,"参加爱在卅五楼活动"&amp;爱在35楼!C177&amp;"学时；","")</f>
        <v/>
      </c>
      <c r="Q177" t="str">
        <f>IF(新年晚会!C177&gt;0,"参加新年晚会志愿活动"&amp;新年晚会!C177&amp;"学时；","")</f>
        <v>参加新年晚会志愿活动3学时；</v>
      </c>
      <c r="R177" t="str">
        <f>IF(健身房!C177&gt;0,"参加地下健身房志愿服务活动"&amp;健身房!C177&amp;"学时；","")</f>
        <v/>
      </c>
      <c r="S177" t="str">
        <f>IF(书房!C177&gt;0,"参加元培书房志愿服务活动"&amp;书房!C177&amp;"学时；","")</f>
        <v/>
      </c>
    </row>
    <row r="178" spans="1:19">
      <c r="A178" s="8" t="s">
        <v>187</v>
      </c>
      <c r="B178" s="8">
        <v>2300017783</v>
      </c>
      <c r="C178" t="str">
        <f t="shared" si="2"/>
        <v/>
      </c>
      <c r="D178" t="str">
        <f>IF(自行车!C178&gt;0,"参加元行力行自行车小分队"&amp;自行车!C178&amp;"学时；","")</f>
        <v/>
      </c>
      <c r="E178" t="str">
        <f>IF(未名湖!C178&gt;0,"参加元行力行未名湖志愿服务"&amp;未名湖!C178&amp;"学时；","")</f>
        <v/>
      </c>
      <c r="F178" t="str">
        <f>IF(大钊阅览室!C178&gt;0,"参加大钊阅览室志愿服务"&amp;大钊阅览室!C178&amp;"学时；","")</f>
        <v/>
      </c>
      <c r="G178" t="str">
        <f>IF(动物园!C178&gt;0,"参加北京动物园志愿服务"&amp;动物园!C178&amp;"学时；","")</f>
        <v/>
      </c>
      <c r="H178" t="str">
        <f>IF(传薪!C178&gt;0,"参加元行传薪系列志愿服务"&amp;传薪!C178&amp;"学时；","")</f>
        <v/>
      </c>
      <c r="I178" t="str">
        <f>IF(门厅!C178&gt;0,"参加35楼门厅管理志愿服务"&amp;门厅!C178&amp;"学时；","")</f>
        <v/>
      </c>
      <c r="J178" t="str">
        <f>IF(临川学校!C178&gt;0,"参加北京临川学校志愿服务"&amp;临川学校!C178&amp;"学时；","")</f>
        <v/>
      </c>
      <c r="K178" t="str">
        <f>IF(一二九!C178&gt;0,"参加一二九后勤组"&amp;一二九!C178&amp;"学时；","")</f>
        <v/>
      </c>
      <c r="L178" t="str">
        <f>IF(运动会!C178&gt;0,"参加运动会志愿服务"&amp;运动会!C178&amp;"学时；","")</f>
        <v/>
      </c>
      <c r="M178" t="str">
        <f>IF(咖啡厅!C178&gt;0,"参加元气咖啡厅志愿服务"&amp;咖啡厅!C178&amp;"学时；","")</f>
        <v/>
      </c>
      <c r="N178" t="str">
        <f>IF(书院课助教!C178&gt;0,"担任书院课助教"&amp;书院课助教!C178&amp;"学时；","")</f>
        <v/>
      </c>
      <c r="O178" t="str">
        <f>IF(党员先锋服务队!C178&gt;0,"参加党员先锋服务队"&amp;党员先锋服务队!C178&amp;"学时；","")</f>
        <v/>
      </c>
      <c r="P178" t="str">
        <f>IF(爱在35楼!C178&gt;0,"参加爱在卅五楼活动"&amp;爱在35楼!C178&amp;"学时；","")</f>
        <v/>
      </c>
      <c r="Q178" t="str">
        <f>IF(新年晚会!C178&gt;0,"参加新年晚会志愿活动"&amp;新年晚会!C178&amp;"学时；","")</f>
        <v/>
      </c>
      <c r="R178" t="str">
        <f>IF(健身房!C178&gt;0,"参加地下健身房志愿服务活动"&amp;健身房!C178&amp;"学时；","")</f>
        <v/>
      </c>
      <c r="S178" t="str">
        <f>IF(书房!C178&gt;0,"参加元培书房志愿服务活动"&amp;书房!C178&amp;"学时；","")</f>
        <v/>
      </c>
    </row>
    <row r="179" spans="1:19">
      <c r="A179" s="8" t="s">
        <v>188</v>
      </c>
      <c r="B179" s="8">
        <v>2300017738</v>
      </c>
      <c r="C179" t="str">
        <f t="shared" si="2"/>
        <v>参加元行力行自行车小分队2学时；</v>
      </c>
      <c r="D179" t="str">
        <f>IF(自行车!C179&gt;0,"参加元行力行自行车小分队"&amp;自行车!C179&amp;"学时；","")</f>
        <v>参加元行力行自行车小分队2学时；</v>
      </c>
      <c r="E179" t="str">
        <f>IF(未名湖!C179&gt;0,"参加元行力行未名湖志愿服务"&amp;未名湖!C179&amp;"学时；","")</f>
        <v/>
      </c>
      <c r="F179" t="str">
        <f>IF(大钊阅览室!C179&gt;0,"参加大钊阅览室志愿服务"&amp;大钊阅览室!C179&amp;"学时；","")</f>
        <v/>
      </c>
      <c r="G179" t="str">
        <f>IF(动物园!C179&gt;0,"参加北京动物园志愿服务"&amp;动物园!C179&amp;"学时；","")</f>
        <v/>
      </c>
      <c r="H179" t="str">
        <f>IF(传薪!C179&gt;0,"参加元行传薪系列志愿服务"&amp;传薪!C179&amp;"学时；","")</f>
        <v/>
      </c>
      <c r="I179" t="str">
        <f>IF(门厅!C179&gt;0,"参加35楼门厅管理志愿服务"&amp;门厅!C179&amp;"学时；","")</f>
        <v/>
      </c>
      <c r="J179" t="str">
        <f>IF(临川学校!C179&gt;0,"参加北京临川学校志愿服务"&amp;临川学校!C179&amp;"学时；","")</f>
        <v/>
      </c>
      <c r="K179" t="str">
        <f>IF(一二九!C179&gt;0,"参加一二九后勤组"&amp;一二九!C179&amp;"学时；","")</f>
        <v/>
      </c>
      <c r="L179" t="str">
        <f>IF(运动会!C179&gt;0,"参加运动会志愿服务"&amp;运动会!C179&amp;"学时；","")</f>
        <v/>
      </c>
      <c r="M179" t="str">
        <f>IF(咖啡厅!C179&gt;0,"参加元气咖啡厅志愿服务"&amp;咖啡厅!C179&amp;"学时；","")</f>
        <v/>
      </c>
      <c r="N179" t="str">
        <f>IF(书院课助教!C179&gt;0,"担任书院课助教"&amp;书院课助教!C179&amp;"学时；","")</f>
        <v/>
      </c>
      <c r="O179" t="str">
        <f>IF(党员先锋服务队!C179&gt;0,"参加党员先锋服务队"&amp;党员先锋服务队!C179&amp;"学时；","")</f>
        <v/>
      </c>
      <c r="P179" t="str">
        <f>IF(爱在35楼!C179&gt;0,"参加爱在卅五楼活动"&amp;爱在35楼!C179&amp;"学时；","")</f>
        <v/>
      </c>
      <c r="Q179" t="str">
        <f>IF(新年晚会!C179&gt;0,"参加新年晚会志愿活动"&amp;新年晚会!C179&amp;"学时；","")</f>
        <v/>
      </c>
      <c r="R179" t="str">
        <f>IF(健身房!C179&gt;0,"参加地下健身房志愿服务活动"&amp;健身房!C179&amp;"学时；","")</f>
        <v/>
      </c>
      <c r="S179" t="str">
        <f>IF(书房!C179&gt;0,"参加元培书房志愿服务活动"&amp;书房!C179&amp;"学时；","")</f>
        <v/>
      </c>
    </row>
    <row r="180" spans="1:19">
      <c r="A180" s="8" t="s">
        <v>189</v>
      </c>
      <c r="B180" s="8">
        <v>2300017784</v>
      </c>
      <c r="C180" t="str">
        <f t="shared" si="2"/>
        <v>参加北京动物园志愿服务4学时；</v>
      </c>
      <c r="D180" t="str">
        <f>IF(自行车!C180&gt;0,"参加元行力行自行车小分队"&amp;自行车!C180&amp;"学时；","")</f>
        <v/>
      </c>
      <c r="E180" t="str">
        <f>IF(未名湖!C180&gt;0,"参加元行力行未名湖志愿服务"&amp;未名湖!C180&amp;"学时；","")</f>
        <v/>
      </c>
      <c r="F180" t="str">
        <f>IF(大钊阅览室!C180&gt;0,"参加大钊阅览室志愿服务"&amp;大钊阅览室!C180&amp;"学时；","")</f>
        <v/>
      </c>
      <c r="G180" t="str">
        <f>IF(动物园!C180&gt;0,"参加北京动物园志愿服务"&amp;动物园!C180&amp;"学时；","")</f>
        <v>参加北京动物园志愿服务4学时；</v>
      </c>
      <c r="H180" t="str">
        <f>IF(传薪!C180&gt;0,"参加元行传薪系列志愿服务"&amp;传薪!C180&amp;"学时；","")</f>
        <v/>
      </c>
      <c r="I180" t="str">
        <f>IF(门厅!C180&gt;0,"参加35楼门厅管理志愿服务"&amp;门厅!C180&amp;"学时；","")</f>
        <v/>
      </c>
      <c r="J180" t="str">
        <f>IF(临川学校!C180&gt;0,"参加北京临川学校志愿服务"&amp;临川学校!C180&amp;"学时；","")</f>
        <v/>
      </c>
      <c r="K180" t="str">
        <f>IF(一二九!C180&gt;0,"参加一二九后勤组"&amp;一二九!C180&amp;"学时；","")</f>
        <v/>
      </c>
      <c r="L180" t="str">
        <f>IF(运动会!C180&gt;0,"参加运动会志愿服务"&amp;运动会!C180&amp;"学时；","")</f>
        <v/>
      </c>
      <c r="M180" t="str">
        <f>IF(咖啡厅!C180&gt;0,"参加元气咖啡厅志愿服务"&amp;咖啡厅!C180&amp;"学时；","")</f>
        <v/>
      </c>
      <c r="N180" t="str">
        <f>IF(书院课助教!C180&gt;0,"担任书院课助教"&amp;书院课助教!C180&amp;"学时；","")</f>
        <v/>
      </c>
      <c r="O180" t="str">
        <f>IF(党员先锋服务队!C180&gt;0,"参加党员先锋服务队"&amp;党员先锋服务队!C180&amp;"学时；","")</f>
        <v/>
      </c>
      <c r="P180" t="str">
        <f>IF(爱在35楼!C180&gt;0,"参加爱在卅五楼活动"&amp;爱在35楼!C180&amp;"学时；","")</f>
        <v/>
      </c>
      <c r="Q180" t="str">
        <f>IF(新年晚会!C180&gt;0,"参加新年晚会志愿活动"&amp;新年晚会!C180&amp;"学时；","")</f>
        <v/>
      </c>
      <c r="R180" t="str">
        <f>IF(健身房!C180&gt;0,"参加地下健身房志愿服务活动"&amp;健身房!C180&amp;"学时；","")</f>
        <v/>
      </c>
      <c r="S180" t="str">
        <f>IF(书房!C180&gt;0,"参加元培书房志愿服务活动"&amp;书房!C180&amp;"学时；","")</f>
        <v/>
      </c>
    </row>
    <row r="181" spans="1:19">
      <c r="A181" s="8" t="s">
        <v>190</v>
      </c>
      <c r="B181" s="8">
        <v>2300017705</v>
      </c>
      <c r="C181" t="str">
        <f t="shared" si="2"/>
        <v>参加元行力行自行车小分队2学时；参加元行力行未名湖志愿服务4.5学时；参加运动会志愿服务2学时；</v>
      </c>
      <c r="D181" t="str">
        <f>IF(自行车!C181&gt;0,"参加元行力行自行车小分队"&amp;自行车!C181&amp;"学时；","")</f>
        <v>参加元行力行自行车小分队2学时；</v>
      </c>
      <c r="E181" t="str">
        <f>IF(未名湖!C181&gt;0,"参加元行力行未名湖志愿服务"&amp;未名湖!C181&amp;"学时；","")</f>
        <v>参加元行力行未名湖志愿服务4.5学时；</v>
      </c>
      <c r="F181" t="str">
        <f>IF(大钊阅览室!C181&gt;0,"参加大钊阅览室志愿服务"&amp;大钊阅览室!C181&amp;"学时；","")</f>
        <v/>
      </c>
      <c r="G181" t="str">
        <f>IF(动物园!C181&gt;0,"参加北京动物园志愿服务"&amp;动物园!C181&amp;"学时；","")</f>
        <v/>
      </c>
      <c r="H181" t="str">
        <f>IF(传薪!C181&gt;0,"参加元行传薪系列志愿服务"&amp;传薪!C181&amp;"学时；","")</f>
        <v/>
      </c>
      <c r="I181" t="str">
        <f>IF(门厅!C181&gt;0,"参加35楼门厅管理志愿服务"&amp;门厅!C181&amp;"学时；","")</f>
        <v/>
      </c>
      <c r="J181" t="str">
        <f>IF(临川学校!C181&gt;0,"参加北京临川学校志愿服务"&amp;临川学校!C181&amp;"学时；","")</f>
        <v/>
      </c>
      <c r="K181" t="str">
        <f>IF(一二九!C181&gt;0,"参加一二九后勤组"&amp;一二九!C181&amp;"学时；","")</f>
        <v/>
      </c>
      <c r="L181" t="str">
        <f>IF(运动会!C181&gt;0,"参加运动会志愿服务"&amp;运动会!C181&amp;"学时；","")</f>
        <v>参加运动会志愿服务2学时；</v>
      </c>
      <c r="M181" t="str">
        <f>IF(咖啡厅!C181&gt;0,"参加元气咖啡厅志愿服务"&amp;咖啡厅!C181&amp;"学时；","")</f>
        <v/>
      </c>
      <c r="N181" t="str">
        <f>IF(书院课助教!C181&gt;0,"担任书院课助教"&amp;书院课助教!C181&amp;"学时；","")</f>
        <v/>
      </c>
      <c r="O181" t="str">
        <f>IF(党员先锋服务队!C181&gt;0,"参加党员先锋服务队"&amp;党员先锋服务队!C181&amp;"学时；","")</f>
        <v/>
      </c>
      <c r="P181" t="str">
        <f>IF(爱在35楼!C181&gt;0,"参加爱在卅五楼活动"&amp;爱在35楼!C181&amp;"学时；","")</f>
        <v/>
      </c>
      <c r="Q181" t="str">
        <f>IF(新年晚会!C181&gt;0,"参加新年晚会志愿活动"&amp;新年晚会!C181&amp;"学时；","")</f>
        <v/>
      </c>
      <c r="R181" t="str">
        <f>IF(健身房!C181&gt;0,"参加地下健身房志愿服务活动"&amp;健身房!C181&amp;"学时；","")</f>
        <v/>
      </c>
      <c r="S181" t="str">
        <f>IF(书房!C181&gt;0,"参加元培书房志愿服务活动"&amp;书房!C181&amp;"学时；","")</f>
        <v/>
      </c>
    </row>
    <row r="182" spans="1:19">
      <c r="A182" s="8" t="s">
        <v>191</v>
      </c>
      <c r="B182" s="8">
        <v>2300017846</v>
      </c>
      <c r="C182" t="str">
        <f t="shared" si="2"/>
        <v>参加北京动物园志愿服务4学时；</v>
      </c>
      <c r="D182" t="str">
        <f>IF(自行车!C182&gt;0,"参加元行力行自行车小分队"&amp;自行车!C182&amp;"学时；","")</f>
        <v/>
      </c>
      <c r="E182" t="str">
        <f>IF(未名湖!C182&gt;0,"参加元行力行未名湖志愿服务"&amp;未名湖!C182&amp;"学时；","")</f>
        <v/>
      </c>
      <c r="F182" t="str">
        <f>IF(大钊阅览室!C182&gt;0,"参加大钊阅览室志愿服务"&amp;大钊阅览室!C182&amp;"学时；","")</f>
        <v/>
      </c>
      <c r="G182" t="str">
        <f>IF(动物园!C182&gt;0,"参加北京动物园志愿服务"&amp;动物园!C182&amp;"学时；","")</f>
        <v>参加北京动物园志愿服务4学时；</v>
      </c>
      <c r="H182" t="str">
        <f>IF(传薪!C182&gt;0,"参加元行传薪系列志愿服务"&amp;传薪!C182&amp;"学时；","")</f>
        <v/>
      </c>
      <c r="I182" t="str">
        <f>IF(门厅!C182&gt;0,"参加35楼门厅管理志愿服务"&amp;门厅!C182&amp;"学时；","")</f>
        <v/>
      </c>
      <c r="J182" t="str">
        <f>IF(临川学校!C182&gt;0,"参加北京临川学校志愿服务"&amp;临川学校!C182&amp;"学时；","")</f>
        <v/>
      </c>
      <c r="K182" t="str">
        <f>IF(一二九!C182&gt;0,"参加一二九后勤组"&amp;一二九!C182&amp;"学时；","")</f>
        <v/>
      </c>
      <c r="L182" t="str">
        <f>IF(运动会!C182&gt;0,"参加运动会志愿服务"&amp;运动会!C182&amp;"学时；","")</f>
        <v/>
      </c>
      <c r="M182" t="str">
        <f>IF(咖啡厅!C182&gt;0,"参加元气咖啡厅志愿服务"&amp;咖啡厅!C182&amp;"学时；","")</f>
        <v/>
      </c>
      <c r="N182" t="str">
        <f>IF(书院课助教!C182&gt;0,"担任书院课助教"&amp;书院课助教!C182&amp;"学时；","")</f>
        <v/>
      </c>
      <c r="O182" t="str">
        <f>IF(党员先锋服务队!C182&gt;0,"参加党员先锋服务队"&amp;党员先锋服务队!C182&amp;"学时；","")</f>
        <v/>
      </c>
      <c r="P182" t="str">
        <f>IF(爱在35楼!C182&gt;0,"参加爱在卅五楼活动"&amp;爱在35楼!C182&amp;"学时；","")</f>
        <v/>
      </c>
      <c r="Q182" t="str">
        <f>IF(新年晚会!C182&gt;0,"参加新年晚会志愿活动"&amp;新年晚会!C182&amp;"学时；","")</f>
        <v/>
      </c>
      <c r="R182" t="str">
        <f>IF(健身房!C182&gt;0,"参加地下健身房志愿服务活动"&amp;健身房!C182&amp;"学时；","")</f>
        <v/>
      </c>
      <c r="S182" t="str">
        <f>IF(书房!C182&gt;0,"参加元培书房志愿服务活动"&amp;书房!C182&amp;"学时；","")</f>
        <v/>
      </c>
    </row>
    <row r="183" spans="1:19">
      <c r="A183" s="8" t="s">
        <v>192</v>
      </c>
      <c r="B183" s="8">
        <v>2300017415</v>
      </c>
      <c r="C183" t="str">
        <f t="shared" si="2"/>
        <v/>
      </c>
      <c r="D183" t="str">
        <f>IF(自行车!C183&gt;0,"参加元行力行自行车小分队"&amp;自行车!C183&amp;"学时；","")</f>
        <v/>
      </c>
      <c r="E183" t="str">
        <f>IF(未名湖!C183&gt;0,"参加元行力行未名湖志愿服务"&amp;未名湖!C183&amp;"学时；","")</f>
        <v/>
      </c>
      <c r="F183" t="str">
        <f>IF(大钊阅览室!C183&gt;0,"参加大钊阅览室志愿服务"&amp;大钊阅览室!C183&amp;"学时；","")</f>
        <v/>
      </c>
      <c r="G183" t="str">
        <f>IF(动物园!C183&gt;0,"参加北京动物园志愿服务"&amp;动物园!C183&amp;"学时；","")</f>
        <v/>
      </c>
      <c r="H183" t="str">
        <f>IF(传薪!C183&gt;0,"参加元行传薪系列志愿服务"&amp;传薪!C183&amp;"学时；","")</f>
        <v/>
      </c>
      <c r="I183" t="str">
        <f>IF(门厅!C183&gt;0,"参加35楼门厅管理志愿服务"&amp;门厅!C183&amp;"学时；","")</f>
        <v/>
      </c>
      <c r="J183" t="str">
        <f>IF(临川学校!C183&gt;0,"参加北京临川学校志愿服务"&amp;临川学校!C183&amp;"学时；","")</f>
        <v/>
      </c>
      <c r="K183" t="str">
        <f>IF(一二九!C183&gt;0,"参加一二九后勤组"&amp;一二九!C183&amp;"学时；","")</f>
        <v/>
      </c>
      <c r="L183" t="str">
        <f>IF(运动会!C183&gt;0,"参加运动会志愿服务"&amp;运动会!C183&amp;"学时；","")</f>
        <v/>
      </c>
      <c r="M183" t="str">
        <f>IF(咖啡厅!C183&gt;0,"参加元气咖啡厅志愿服务"&amp;咖啡厅!C183&amp;"学时；","")</f>
        <v/>
      </c>
      <c r="N183" t="str">
        <f>IF(书院课助教!C183&gt;0,"担任书院课助教"&amp;书院课助教!C183&amp;"学时；","")</f>
        <v/>
      </c>
      <c r="O183" t="str">
        <f>IF(党员先锋服务队!C183&gt;0,"参加党员先锋服务队"&amp;党员先锋服务队!C183&amp;"学时；","")</f>
        <v/>
      </c>
      <c r="P183" t="str">
        <f>IF(爱在35楼!C183&gt;0,"参加爱在卅五楼活动"&amp;爱在35楼!C183&amp;"学时；","")</f>
        <v/>
      </c>
      <c r="Q183" t="str">
        <f>IF(新年晚会!C183&gt;0,"参加新年晚会志愿活动"&amp;新年晚会!C183&amp;"学时；","")</f>
        <v/>
      </c>
      <c r="R183" t="str">
        <f>IF(健身房!C183&gt;0,"参加地下健身房志愿服务活动"&amp;健身房!C183&amp;"学时；","")</f>
        <v/>
      </c>
      <c r="S183" t="str">
        <f>IF(书房!C183&gt;0,"参加元培书房志愿服务活动"&amp;书房!C183&amp;"学时；","")</f>
        <v/>
      </c>
    </row>
    <row r="184" spans="1:19">
      <c r="A184" s="8" t="s">
        <v>193</v>
      </c>
      <c r="B184" s="8">
        <v>2300017785</v>
      </c>
      <c r="C184" t="str">
        <f t="shared" si="2"/>
        <v>参加北京动物园志愿服务4学时；</v>
      </c>
      <c r="D184" t="str">
        <f>IF(自行车!C184&gt;0,"参加元行力行自行车小分队"&amp;自行车!C184&amp;"学时；","")</f>
        <v/>
      </c>
      <c r="E184" t="str">
        <f>IF(未名湖!C184&gt;0,"参加元行力行未名湖志愿服务"&amp;未名湖!C184&amp;"学时；","")</f>
        <v/>
      </c>
      <c r="F184" t="str">
        <f>IF(大钊阅览室!C184&gt;0,"参加大钊阅览室志愿服务"&amp;大钊阅览室!C184&amp;"学时；","")</f>
        <v/>
      </c>
      <c r="G184" t="str">
        <f>IF(动物园!C184&gt;0,"参加北京动物园志愿服务"&amp;动物园!C184&amp;"学时；","")</f>
        <v>参加北京动物园志愿服务4学时；</v>
      </c>
      <c r="H184" t="str">
        <f>IF(传薪!C184&gt;0,"参加元行传薪系列志愿服务"&amp;传薪!C184&amp;"学时；","")</f>
        <v/>
      </c>
      <c r="I184" t="str">
        <f>IF(门厅!C184&gt;0,"参加35楼门厅管理志愿服务"&amp;门厅!C184&amp;"学时；","")</f>
        <v/>
      </c>
      <c r="J184" t="str">
        <f>IF(临川学校!C184&gt;0,"参加北京临川学校志愿服务"&amp;临川学校!C184&amp;"学时；","")</f>
        <v/>
      </c>
      <c r="K184" t="str">
        <f>IF(一二九!C184&gt;0,"参加一二九后勤组"&amp;一二九!C184&amp;"学时；","")</f>
        <v/>
      </c>
      <c r="L184" t="str">
        <f>IF(运动会!C184&gt;0,"参加运动会志愿服务"&amp;运动会!C184&amp;"学时；","")</f>
        <v/>
      </c>
      <c r="M184" t="str">
        <f>IF(咖啡厅!C184&gt;0,"参加元气咖啡厅志愿服务"&amp;咖啡厅!C184&amp;"学时；","")</f>
        <v/>
      </c>
      <c r="N184" t="str">
        <f>IF(书院课助教!C184&gt;0,"担任书院课助教"&amp;书院课助教!C184&amp;"学时；","")</f>
        <v/>
      </c>
      <c r="O184" t="str">
        <f>IF(党员先锋服务队!C184&gt;0,"参加党员先锋服务队"&amp;党员先锋服务队!C184&amp;"学时；","")</f>
        <v/>
      </c>
      <c r="P184" t="str">
        <f>IF(爱在35楼!C184&gt;0,"参加爱在卅五楼活动"&amp;爱在35楼!C184&amp;"学时；","")</f>
        <v/>
      </c>
      <c r="Q184" t="str">
        <f>IF(新年晚会!C184&gt;0,"参加新年晚会志愿活动"&amp;新年晚会!C184&amp;"学时；","")</f>
        <v/>
      </c>
      <c r="R184" t="str">
        <f>IF(健身房!C184&gt;0,"参加地下健身房志愿服务活动"&amp;健身房!C184&amp;"学时；","")</f>
        <v/>
      </c>
      <c r="S184" t="str">
        <f>IF(书房!C184&gt;0,"参加元培书房志愿服务活动"&amp;书房!C184&amp;"学时；","")</f>
        <v/>
      </c>
    </row>
    <row r="185" spans="1:19">
      <c r="A185" s="8" t="s">
        <v>194</v>
      </c>
      <c r="B185" s="8">
        <v>2300017831</v>
      </c>
      <c r="C185" t="str">
        <f t="shared" si="2"/>
        <v>参加北京动物园志愿服务4学时；参加35楼门厅管理志愿服务0.5学时；</v>
      </c>
      <c r="D185" t="str">
        <f>IF(自行车!C185&gt;0,"参加元行力行自行车小分队"&amp;自行车!C185&amp;"学时；","")</f>
        <v/>
      </c>
      <c r="E185" t="str">
        <f>IF(未名湖!C185&gt;0,"参加元行力行未名湖志愿服务"&amp;未名湖!C185&amp;"学时；","")</f>
        <v/>
      </c>
      <c r="F185" t="str">
        <f>IF(大钊阅览室!C185&gt;0,"参加大钊阅览室志愿服务"&amp;大钊阅览室!C185&amp;"学时；","")</f>
        <v/>
      </c>
      <c r="G185" t="str">
        <f>IF(动物园!C185&gt;0,"参加北京动物园志愿服务"&amp;动物园!C185&amp;"学时；","")</f>
        <v>参加北京动物园志愿服务4学时；</v>
      </c>
      <c r="H185" t="str">
        <f>IF(传薪!C185&gt;0,"参加元行传薪系列志愿服务"&amp;传薪!C185&amp;"学时；","")</f>
        <v/>
      </c>
      <c r="I185" t="str">
        <f>IF(门厅!C185&gt;0,"参加35楼门厅管理志愿服务"&amp;门厅!C185&amp;"学时；","")</f>
        <v>参加35楼门厅管理志愿服务0.5学时；</v>
      </c>
      <c r="J185" t="str">
        <f>IF(临川学校!C185&gt;0,"参加北京临川学校志愿服务"&amp;临川学校!C185&amp;"学时；","")</f>
        <v/>
      </c>
      <c r="K185" t="str">
        <f>IF(一二九!C185&gt;0,"参加一二九后勤组"&amp;一二九!C185&amp;"学时；","")</f>
        <v/>
      </c>
      <c r="L185" t="str">
        <f>IF(运动会!C185&gt;0,"参加运动会志愿服务"&amp;运动会!C185&amp;"学时；","")</f>
        <v/>
      </c>
      <c r="M185" t="str">
        <f>IF(咖啡厅!C185&gt;0,"参加元气咖啡厅志愿服务"&amp;咖啡厅!C185&amp;"学时；","")</f>
        <v/>
      </c>
      <c r="N185" t="str">
        <f>IF(书院课助教!C185&gt;0,"担任书院课助教"&amp;书院课助教!C185&amp;"学时；","")</f>
        <v/>
      </c>
      <c r="O185" t="str">
        <f>IF(党员先锋服务队!C185&gt;0,"参加党员先锋服务队"&amp;党员先锋服务队!C185&amp;"学时；","")</f>
        <v/>
      </c>
      <c r="P185" t="str">
        <f>IF(爱在35楼!C185&gt;0,"参加爱在卅五楼活动"&amp;爱在35楼!C185&amp;"学时；","")</f>
        <v/>
      </c>
      <c r="Q185" t="str">
        <f>IF(新年晚会!C185&gt;0,"参加新年晚会志愿活动"&amp;新年晚会!C185&amp;"学时；","")</f>
        <v/>
      </c>
      <c r="R185" t="str">
        <f>IF(健身房!C185&gt;0,"参加地下健身房志愿服务活动"&amp;健身房!C185&amp;"学时；","")</f>
        <v/>
      </c>
      <c r="S185" t="str">
        <f>IF(书房!C185&gt;0,"参加元培书房志愿服务活动"&amp;书房!C185&amp;"学时；","")</f>
        <v/>
      </c>
    </row>
    <row r="186" spans="1:19">
      <c r="A186" s="8" t="s">
        <v>195</v>
      </c>
      <c r="B186" s="8">
        <v>2200067725</v>
      </c>
      <c r="C186" t="str">
        <f t="shared" si="2"/>
        <v>参加35楼门厅管理志愿服务4.5学时；参加元培书房志愿服务活动16学时；</v>
      </c>
      <c r="D186" t="str">
        <f>IF(自行车!C186&gt;0,"参加元行力行自行车小分队"&amp;自行车!C186&amp;"学时；","")</f>
        <v/>
      </c>
      <c r="E186" t="str">
        <f>IF(未名湖!C186&gt;0,"参加元行力行未名湖志愿服务"&amp;未名湖!C186&amp;"学时；","")</f>
        <v/>
      </c>
      <c r="F186" t="str">
        <f>IF(大钊阅览室!C186&gt;0,"参加大钊阅览室志愿服务"&amp;大钊阅览室!C186&amp;"学时；","")</f>
        <v/>
      </c>
      <c r="G186" t="str">
        <f>IF(动物园!C186&gt;0,"参加北京动物园志愿服务"&amp;动物园!C186&amp;"学时；","")</f>
        <v/>
      </c>
      <c r="H186" t="str">
        <f>IF(传薪!C186&gt;0,"参加元行传薪系列志愿服务"&amp;传薪!C186&amp;"学时；","")</f>
        <v/>
      </c>
      <c r="I186" t="str">
        <f>IF(门厅!C186&gt;0,"参加35楼门厅管理志愿服务"&amp;门厅!C186&amp;"学时；","")</f>
        <v>参加35楼门厅管理志愿服务4.5学时；</v>
      </c>
      <c r="J186" t="str">
        <f>IF(临川学校!C186&gt;0,"参加北京临川学校志愿服务"&amp;临川学校!C186&amp;"学时；","")</f>
        <v/>
      </c>
      <c r="K186" t="str">
        <f>IF(一二九!C186&gt;0,"参加一二九后勤组"&amp;一二九!C186&amp;"学时；","")</f>
        <v/>
      </c>
      <c r="L186" t="str">
        <f>IF(运动会!C186&gt;0,"参加运动会志愿服务"&amp;运动会!C186&amp;"学时；","")</f>
        <v/>
      </c>
      <c r="M186" t="str">
        <f>IF(咖啡厅!C186&gt;0,"参加元气咖啡厅志愿服务"&amp;咖啡厅!C186&amp;"学时；","")</f>
        <v/>
      </c>
      <c r="N186" t="str">
        <f>IF(书院课助教!C186&gt;0,"担任书院课助教"&amp;书院课助教!C186&amp;"学时；","")</f>
        <v/>
      </c>
      <c r="O186" t="str">
        <f>IF(党员先锋服务队!C186&gt;0,"参加党员先锋服务队"&amp;党员先锋服务队!C186&amp;"学时；","")</f>
        <v/>
      </c>
      <c r="P186" t="str">
        <f>IF(爱在35楼!C186&gt;0,"参加爱在卅五楼活动"&amp;爱在35楼!C186&amp;"学时；","")</f>
        <v/>
      </c>
      <c r="Q186" t="str">
        <f>IF(新年晚会!C186&gt;0,"参加新年晚会志愿活动"&amp;新年晚会!C186&amp;"学时；","")</f>
        <v/>
      </c>
      <c r="R186" t="str">
        <f>IF(健身房!C186&gt;0,"参加地下健身房志愿服务活动"&amp;健身房!C186&amp;"学时；","")</f>
        <v/>
      </c>
      <c r="S186" t="str">
        <f>IF(书房!C186&gt;0,"参加元培书房志愿服务活动"&amp;书房!C186&amp;"学时；","")</f>
        <v>参加元培书房志愿服务活动16学时；</v>
      </c>
    </row>
    <row r="187" spans="1:19">
      <c r="A187" s="8" t="s">
        <v>196</v>
      </c>
      <c r="B187" s="8">
        <v>2300017839</v>
      </c>
      <c r="C187" t="str">
        <f t="shared" si="2"/>
        <v>参加北京动物园志愿服务4学时；参加党员先锋服务队4学时；</v>
      </c>
      <c r="D187" t="str">
        <f>IF(自行车!C187&gt;0,"参加元行力行自行车小分队"&amp;自行车!C187&amp;"学时；","")</f>
        <v/>
      </c>
      <c r="E187" t="str">
        <f>IF(未名湖!C187&gt;0,"参加元行力行未名湖志愿服务"&amp;未名湖!C187&amp;"学时；","")</f>
        <v/>
      </c>
      <c r="F187" t="str">
        <f>IF(大钊阅览室!C187&gt;0,"参加大钊阅览室志愿服务"&amp;大钊阅览室!C187&amp;"学时；","")</f>
        <v/>
      </c>
      <c r="G187" t="str">
        <f>IF(动物园!C187&gt;0,"参加北京动物园志愿服务"&amp;动物园!C187&amp;"学时；","")</f>
        <v>参加北京动物园志愿服务4学时；</v>
      </c>
      <c r="H187" t="str">
        <f>IF(传薪!C187&gt;0,"参加元行传薪系列志愿服务"&amp;传薪!C187&amp;"学时；","")</f>
        <v/>
      </c>
      <c r="I187" t="str">
        <f>IF(门厅!C187&gt;0,"参加35楼门厅管理志愿服务"&amp;门厅!C187&amp;"学时；","")</f>
        <v/>
      </c>
      <c r="J187" t="str">
        <f>IF(临川学校!C187&gt;0,"参加北京临川学校志愿服务"&amp;临川学校!C187&amp;"学时；","")</f>
        <v/>
      </c>
      <c r="K187" t="str">
        <f>IF(一二九!C187&gt;0,"参加一二九后勤组"&amp;一二九!C187&amp;"学时；","")</f>
        <v/>
      </c>
      <c r="L187" t="str">
        <f>IF(运动会!C187&gt;0,"参加运动会志愿服务"&amp;运动会!C187&amp;"学时；","")</f>
        <v/>
      </c>
      <c r="M187" t="str">
        <f>IF(咖啡厅!C187&gt;0,"参加元气咖啡厅志愿服务"&amp;咖啡厅!C187&amp;"学时；","")</f>
        <v/>
      </c>
      <c r="N187" t="str">
        <f>IF(书院课助教!C187&gt;0,"担任书院课助教"&amp;书院课助教!C187&amp;"学时；","")</f>
        <v/>
      </c>
      <c r="O187" t="str">
        <f>IF(党员先锋服务队!C187&gt;0,"参加党员先锋服务队"&amp;党员先锋服务队!C187&amp;"学时；","")</f>
        <v>参加党员先锋服务队4学时；</v>
      </c>
      <c r="P187" t="str">
        <f>IF(爱在35楼!C187&gt;0,"参加爱在卅五楼活动"&amp;爱在35楼!C187&amp;"学时；","")</f>
        <v/>
      </c>
      <c r="Q187" t="str">
        <f>IF(新年晚会!C187&gt;0,"参加新年晚会志愿活动"&amp;新年晚会!C187&amp;"学时；","")</f>
        <v/>
      </c>
      <c r="R187" t="str">
        <f>IF(健身房!C187&gt;0,"参加地下健身房志愿服务活动"&amp;健身房!C187&amp;"学时；","")</f>
        <v/>
      </c>
      <c r="S187" t="str">
        <f>IF(书房!C187&gt;0,"参加元培书房志愿服务活动"&amp;书房!C187&amp;"学时；","")</f>
        <v/>
      </c>
    </row>
    <row r="188" spans="1:19">
      <c r="A188" s="8" t="s">
        <v>197</v>
      </c>
      <c r="B188" s="8">
        <v>2200017771</v>
      </c>
      <c r="C188" t="str">
        <f t="shared" si="2"/>
        <v>参加元气咖啡厅志愿服务25学时；</v>
      </c>
      <c r="D188" t="str">
        <f>IF(自行车!C188&gt;0,"参加元行力行自行车小分队"&amp;自行车!C188&amp;"学时；","")</f>
        <v/>
      </c>
      <c r="E188" t="str">
        <f>IF(未名湖!C188&gt;0,"参加元行力行未名湖志愿服务"&amp;未名湖!C188&amp;"学时；","")</f>
        <v/>
      </c>
      <c r="F188" t="str">
        <f>IF(大钊阅览室!C188&gt;0,"参加大钊阅览室志愿服务"&amp;大钊阅览室!C188&amp;"学时；","")</f>
        <v/>
      </c>
      <c r="G188" t="str">
        <f>IF(动物园!C188&gt;0,"参加北京动物园志愿服务"&amp;动物园!C188&amp;"学时；","")</f>
        <v/>
      </c>
      <c r="H188" t="str">
        <f>IF(传薪!C188&gt;0,"参加元行传薪系列志愿服务"&amp;传薪!C188&amp;"学时；","")</f>
        <v/>
      </c>
      <c r="I188" t="str">
        <f>IF(门厅!C188&gt;0,"参加35楼门厅管理志愿服务"&amp;门厅!C188&amp;"学时；","")</f>
        <v/>
      </c>
      <c r="J188" t="str">
        <f>IF(临川学校!C188&gt;0,"参加北京临川学校志愿服务"&amp;临川学校!C188&amp;"学时；","")</f>
        <v/>
      </c>
      <c r="K188" t="str">
        <f>IF(一二九!C188&gt;0,"参加一二九后勤组"&amp;一二九!C188&amp;"学时；","")</f>
        <v/>
      </c>
      <c r="L188" t="str">
        <f>IF(运动会!C188&gt;0,"参加运动会志愿服务"&amp;运动会!C188&amp;"学时；","")</f>
        <v/>
      </c>
      <c r="M188" t="str">
        <f>IF(咖啡厅!C188&gt;0,"参加元气咖啡厅志愿服务"&amp;咖啡厅!C188&amp;"学时；","")</f>
        <v>参加元气咖啡厅志愿服务25学时；</v>
      </c>
      <c r="N188" t="str">
        <f>IF(书院课助教!C188&gt;0,"担任书院课助教"&amp;书院课助教!C188&amp;"学时；","")</f>
        <v/>
      </c>
      <c r="O188" t="str">
        <f>IF(党员先锋服务队!C188&gt;0,"参加党员先锋服务队"&amp;党员先锋服务队!C188&amp;"学时；","")</f>
        <v/>
      </c>
      <c r="P188" t="str">
        <f>IF(爱在35楼!C188&gt;0,"参加爱在卅五楼活动"&amp;爱在35楼!C188&amp;"学时；","")</f>
        <v/>
      </c>
      <c r="Q188" t="str">
        <f>IF(新年晚会!C188&gt;0,"参加新年晚会志愿活动"&amp;新年晚会!C188&amp;"学时；","")</f>
        <v/>
      </c>
      <c r="R188" t="str">
        <f>IF(健身房!C188&gt;0,"参加地下健身房志愿服务活动"&amp;健身房!C188&amp;"学时；","")</f>
        <v/>
      </c>
      <c r="S188" t="str">
        <f>IF(书房!C188&gt;0,"参加元培书房志愿服务活动"&amp;书房!C188&amp;"学时；","")</f>
        <v/>
      </c>
    </row>
    <row r="189" spans="1:19">
      <c r="A189" s="8" t="s">
        <v>198</v>
      </c>
      <c r="B189" s="8">
        <v>2300067732</v>
      </c>
      <c r="C189" t="str">
        <f t="shared" si="2"/>
        <v>参加元行力行自行车小分队0.5学时；参加元行力行未名湖志愿服务1.5学时；参加35楼门厅管理志愿服务0.5学时；</v>
      </c>
      <c r="D189" t="str">
        <f>IF(自行车!C189&gt;0,"参加元行力行自行车小分队"&amp;自行车!C189&amp;"学时；","")</f>
        <v>参加元行力行自行车小分队0.5学时；</v>
      </c>
      <c r="E189" t="str">
        <f>IF(未名湖!C189&gt;0,"参加元行力行未名湖志愿服务"&amp;未名湖!C189&amp;"学时；","")</f>
        <v>参加元行力行未名湖志愿服务1.5学时；</v>
      </c>
      <c r="F189" t="str">
        <f>IF(大钊阅览室!C189&gt;0,"参加大钊阅览室志愿服务"&amp;大钊阅览室!C189&amp;"学时；","")</f>
        <v/>
      </c>
      <c r="G189" t="str">
        <f>IF(动物园!C189&gt;0,"参加北京动物园志愿服务"&amp;动物园!C189&amp;"学时；","")</f>
        <v/>
      </c>
      <c r="H189" t="str">
        <f>IF(传薪!C189&gt;0,"参加元行传薪系列志愿服务"&amp;传薪!C189&amp;"学时；","")</f>
        <v/>
      </c>
      <c r="I189" t="str">
        <f>IF(门厅!C189&gt;0,"参加35楼门厅管理志愿服务"&amp;门厅!C189&amp;"学时；","")</f>
        <v>参加35楼门厅管理志愿服务0.5学时；</v>
      </c>
      <c r="J189" t="str">
        <f>IF(临川学校!C189&gt;0,"参加北京临川学校志愿服务"&amp;临川学校!C189&amp;"学时；","")</f>
        <v/>
      </c>
      <c r="K189" t="str">
        <f>IF(一二九!C189&gt;0,"参加一二九后勤组"&amp;一二九!C189&amp;"学时；","")</f>
        <v/>
      </c>
      <c r="L189" t="str">
        <f>IF(运动会!C189&gt;0,"参加运动会志愿服务"&amp;运动会!C189&amp;"学时；","")</f>
        <v/>
      </c>
      <c r="M189" t="str">
        <f>IF(咖啡厅!C189&gt;0,"参加元气咖啡厅志愿服务"&amp;咖啡厅!C189&amp;"学时；","")</f>
        <v/>
      </c>
      <c r="N189" t="str">
        <f>IF(书院课助教!C189&gt;0,"担任书院课助教"&amp;书院课助教!C189&amp;"学时；","")</f>
        <v/>
      </c>
      <c r="O189" t="str">
        <f>IF(党员先锋服务队!C189&gt;0,"参加党员先锋服务队"&amp;党员先锋服务队!C189&amp;"学时；","")</f>
        <v/>
      </c>
      <c r="P189" t="str">
        <f>IF(爱在35楼!C189&gt;0,"参加爱在卅五楼活动"&amp;爱在35楼!C189&amp;"学时；","")</f>
        <v/>
      </c>
      <c r="Q189" t="str">
        <f>IF(新年晚会!C189&gt;0,"参加新年晚会志愿活动"&amp;新年晚会!C189&amp;"学时；","")</f>
        <v/>
      </c>
      <c r="R189" t="str">
        <f>IF(健身房!C189&gt;0,"参加地下健身房志愿服务活动"&amp;健身房!C189&amp;"学时；","")</f>
        <v/>
      </c>
      <c r="S189" t="str">
        <f>IF(书房!C189&gt;0,"参加元培书房志愿服务活动"&amp;书房!C189&amp;"学时；","")</f>
        <v/>
      </c>
    </row>
    <row r="190" spans="1:19">
      <c r="A190" s="8" t="s">
        <v>199</v>
      </c>
      <c r="B190" s="8">
        <v>2300017462</v>
      </c>
      <c r="C190" t="str">
        <f t="shared" si="2"/>
        <v>参加元行力行自行车小分队0.5学时；参加党员先锋服务队2学时；</v>
      </c>
      <c r="D190" t="str">
        <f>IF(自行车!C190&gt;0,"参加元行力行自行车小分队"&amp;自行车!C190&amp;"学时；","")</f>
        <v>参加元行力行自行车小分队0.5学时；</v>
      </c>
      <c r="E190" t="str">
        <f>IF(未名湖!C190&gt;0,"参加元行力行未名湖志愿服务"&amp;未名湖!C190&amp;"学时；","")</f>
        <v/>
      </c>
      <c r="F190" t="str">
        <f>IF(大钊阅览室!C190&gt;0,"参加大钊阅览室志愿服务"&amp;大钊阅览室!C190&amp;"学时；","")</f>
        <v/>
      </c>
      <c r="G190" t="str">
        <f>IF(动物园!C190&gt;0,"参加北京动物园志愿服务"&amp;动物园!C190&amp;"学时；","")</f>
        <v/>
      </c>
      <c r="H190" t="str">
        <f>IF(传薪!C190&gt;0,"参加元行传薪系列志愿服务"&amp;传薪!C190&amp;"学时；","")</f>
        <v/>
      </c>
      <c r="I190" t="str">
        <f>IF(门厅!C190&gt;0,"参加35楼门厅管理志愿服务"&amp;门厅!C190&amp;"学时；","")</f>
        <v/>
      </c>
      <c r="J190" t="str">
        <f>IF(临川学校!C190&gt;0,"参加北京临川学校志愿服务"&amp;临川学校!C190&amp;"学时；","")</f>
        <v/>
      </c>
      <c r="K190" t="str">
        <f>IF(一二九!C190&gt;0,"参加一二九后勤组"&amp;一二九!C190&amp;"学时；","")</f>
        <v/>
      </c>
      <c r="L190" t="str">
        <f>IF(运动会!C190&gt;0,"参加运动会志愿服务"&amp;运动会!C190&amp;"学时；","")</f>
        <v/>
      </c>
      <c r="M190" t="str">
        <f>IF(咖啡厅!C190&gt;0,"参加元气咖啡厅志愿服务"&amp;咖啡厅!C190&amp;"学时；","")</f>
        <v/>
      </c>
      <c r="N190" t="str">
        <f>IF(书院课助教!C190&gt;0,"担任书院课助教"&amp;书院课助教!C190&amp;"学时；","")</f>
        <v/>
      </c>
      <c r="O190" t="str">
        <f>IF(党员先锋服务队!C190&gt;0,"参加党员先锋服务队"&amp;党员先锋服务队!C190&amp;"学时；","")</f>
        <v>参加党员先锋服务队2学时；</v>
      </c>
      <c r="P190" t="str">
        <f>IF(爱在35楼!C190&gt;0,"参加爱在卅五楼活动"&amp;爱在35楼!C190&amp;"学时；","")</f>
        <v/>
      </c>
      <c r="Q190" t="str">
        <f>IF(新年晚会!C190&gt;0,"参加新年晚会志愿活动"&amp;新年晚会!C190&amp;"学时；","")</f>
        <v/>
      </c>
      <c r="R190" t="str">
        <f>IF(健身房!C190&gt;0,"参加地下健身房志愿服务活动"&amp;健身房!C190&amp;"学时；","")</f>
        <v/>
      </c>
      <c r="S190" t="str">
        <f>IF(书房!C190&gt;0,"参加元培书房志愿服务活动"&amp;书房!C190&amp;"学时；","")</f>
        <v/>
      </c>
    </row>
    <row r="191" spans="1:19">
      <c r="A191" s="8" t="s">
        <v>200</v>
      </c>
      <c r="B191" s="8">
        <v>2200017486</v>
      </c>
      <c r="C191" t="str">
        <f t="shared" si="2"/>
        <v>参加元培书房志愿服务活动27学时；</v>
      </c>
      <c r="D191" t="str">
        <f>IF(自行车!C191&gt;0,"参加元行力行自行车小分队"&amp;自行车!C191&amp;"学时；","")</f>
        <v/>
      </c>
      <c r="E191" t="str">
        <f>IF(未名湖!C191&gt;0,"参加元行力行未名湖志愿服务"&amp;未名湖!C191&amp;"学时；","")</f>
        <v/>
      </c>
      <c r="F191" t="str">
        <f>IF(大钊阅览室!C191&gt;0,"参加大钊阅览室志愿服务"&amp;大钊阅览室!C191&amp;"学时；","")</f>
        <v/>
      </c>
      <c r="G191" t="str">
        <f>IF(动物园!C191&gt;0,"参加北京动物园志愿服务"&amp;动物园!C191&amp;"学时；","")</f>
        <v/>
      </c>
      <c r="H191" t="str">
        <f>IF(传薪!C191&gt;0,"参加元行传薪系列志愿服务"&amp;传薪!C191&amp;"学时；","")</f>
        <v/>
      </c>
      <c r="I191" t="str">
        <f>IF(门厅!C191&gt;0,"参加35楼门厅管理志愿服务"&amp;门厅!C191&amp;"学时；","")</f>
        <v/>
      </c>
      <c r="J191" t="str">
        <f>IF(临川学校!C191&gt;0,"参加北京临川学校志愿服务"&amp;临川学校!C191&amp;"学时；","")</f>
        <v/>
      </c>
      <c r="K191" t="str">
        <f>IF(一二九!C191&gt;0,"参加一二九后勤组"&amp;一二九!C191&amp;"学时；","")</f>
        <v/>
      </c>
      <c r="L191" t="str">
        <f>IF(运动会!C191&gt;0,"参加运动会志愿服务"&amp;运动会!C191&amp;"学时；","")</f>
        <v/>
      </c>
      <c r="M191" t="str">
        <f>IF(咖啡厅!C191&gt;0,"参加元气咖啡厅志愿服务"&amp;咖啡厅!C191&amp;"学时；","")</f>
        <v/>
      </c>
      <c r="N191" t="str">
        <f>IF(书院课助教!C191&gt;0,"担任书院课助教"&amp;书院课助教!C191&amp;"学时；","")</f>
        <v/>
      </c>
      <c r="O191" t="str">
        <f>IF(党员先锋服务队!C191&gt;0,"参加党员先锋服务队"&amp;党员先锋服务队!C191&amp;"学时；","")</f>
        <v/>
      </c>
      <c r="P191" t="str">
        <f>IF(爱在35楼!C191&gt;0,"参加爱在卅五楼活动"&amp;爱在35楼!C191&amp;"学时；","")</f>
        <v/>
      </c>
      <c r="Q191" t="str">
        <f>IF(新年晚会!C191&gt;0,"参加新年晚会志愿活动"&amp;新年晚会!C191&amp;"学时；","")</f>
        <v/>
      </c>
      <c r="R191" t="str">
        <f>IF(健身房!C191&gt;0,"参加地下健身房志愿服务活动"&amp;健身房!C191&amp;"学时；","")</f>
        <v/>
      </c>
      <c r="S191" t="str">
        <f>IF(书房!C191&gt;0,"参加元培书房志愿服务活动"&amp;书房!C191&amp;"学时；","")</f>
        <v>参加元培书房志愿服务活动27学时；</v>
      </c>
    </row>
    <row r="192" spans="1:19">
      <c r="A192" s="8" t="s">
        <v>201</v>
      </c>
      <c r="B192" s="8">
        <v>2300017731</v>
      </c>
      <c r="C192" t="str">
        <f t="shared" si="2"/>
        <v>参加元行力行未名湖志愿服务4.5学时；参加大钊阅览室志愿服务2学时；</v>
      </c>
      <c r="D192" t="str">
        <f>IF(自行车!C192&gt;0,"参加元行力行自行车小分队"&amp;自行车!C192&amp;"学时；","")</f>
        <v/>
      </c>
      <c r="E192" t="str">
        <f>IF(未名湖!C192&gt;0,"参加元行力行未名湖志愿服务"&amp;未名湖!C192&amp;"学时；","")</f>
        <v>参加元行力行未名湖志愿服务4.5学时；</v>
      </c>
      <c r="F192" t="str">
        <f>IF(大钊阅览室!C192&gt;0,"参加大钊阅览室志愿服务"&amp;大钊阅览室!C192&amp;"学时；","")</f>
        <v>参加大钊阅览室志愿服务2学时；</v>
      </c>
      <c r="G192" t="str">
        <f>IF(动物园!C192&gt;0,"参加北京动物园志愿服务"&amp;动物园!C192&amp;"学时；","")</f>
        <v/>
      </c>
      <c r="H192" t="str">
        <f>IF(传薪!C192&gt;0,"参加元行传薪系列志愿服务"&amp;传薪!C192&amp;"学时；","")</f>
        <v/>
      </c>
      <c r="I192" t="str">
        <f>IF(门厅!C192&gt;0,"参加35楼门厅管理志愿服务"&amp;门厅!C192&amp;"学时；","")</f>
        <v/>
      </c>
      <c r="J192" t="str">
        <f>IF(临川学校!C192&gt;0,"参加北京临川学校志愿服务"&amp;临川学校!C192&amp;"学时；","")</f>
        <v/>
      </c>
      <c r="K192" t="str">
        <f>IF(一二九!C192&gt;0,"参加一二九后勤组"&amp;一二九!C192&amp;"学时；","")</f>
        <v/>
      </c>
      <c r="L192" t="str">
        <f>IF(运动会!C192&gt;0,"参加运动会志愿服务"&amp;运动会!C192&amp;"学时；","")</f>
        <v/>
      </c>
      <c r="M192" t="str">
        <f>IF(咖啡厅!C192&gt;0,"参加元气咖啡厅志愿服务"&amp;咖啡厅!C192&amp;"学时；","")</f>
        <v/>
      </c>
      <c r="N192" t="str">
        <f>IF(书院课助教!C192&gt;0,"担任书院课助教"&amp;书院课助教!C192&amp;"学时；","")</f>
        <v/>
      </c>
      <c r="O192" t="str">
        <f>IF(党员先锋服务队!C192&gt;0,"参加党员先锋服务队"&amp;党员先锋服务队!C192&amp;"学时；","")</f>
        <v/>
      </c>
      <c r="P192" t="str">
        <f>IF(爱在35楼!C192&gt;0,"参加爱在卅五楼活动"&amp;爱在35楼!C192&amp;"学时；","")</f>
        <v/>
      </c>
      <c r="Q192" t="str">
        <f>IF(新年晚会!C192&gt;0,"参加新年晚会志愿活动"&amp;新年晚会!C192&amp;"学时；","")</f>
        <v/>
      </c>
      <c r="R192" t="str">
        <f>IF(健身房!C192&gt;0,"参加地下健身房志愿服务活动"&amp;健身房!C192&amp;"学时；","")</f>
        <v/>
      </c>
      <c r="S192" t="str">
        <f>IF(书房!C192&gt;0,"参加元培书房志愿服务活动"&amp;书房!C192&amp;"学时；","")</f>
        <v/>
      </c>
    </row>
    <row r="193" spans="1:19">
      <c r="A193" s="8" t="s">
        <v>202</v>
      </c>
      <c r="B193" s="8">
        <v>2300017409</v>
      </c>
      <c r="C193" t="str">
        <f t="shared" si="2"/>
        <v/>
      </c>
      <c r="D193" t="str">
        <f>IF(自行车!C193&gt;0,"参加元行力行自行车小分队"&amp;自行车!C193&amp;"学时；","")</f>
        <v/>
      </c>
      <c r="E193" t="str">
        <f>IF(未名湖!C193&gt;0,"参加元行力行未名湖志愿服务"&amp;未名湖!C193&amp;"学时；","")</f>
        <v/>
      </c>
      <c r="F193" t="str">
        <f>IF(大钊阅览室!C193&gt;0,"参加大钊阅览室志愿服务"&amp;大钊阅览室!C193&amp;"学时；","")</f>
        <v/>
      </c>
      <c r="G193" t="str">
        <f>IF(动物园!C193&gt;0,"参加北京动物园志愿服务"&amp;动物园!C193&amp;"学时；","")</f>
        <v/>
      </c>
      <c r="H193" t="str">
        <f>IF(传薪!C193&gt;0,"参加元行传薪系列志愿服务"&amp;传薪!C193&amp;"学时；","")</f>
        <v/>
      </c>
      <c r="I193" t="str">
        <f>IF(门厅!C193&gt;0,"参加35楼门厅管理志愿服务"&amp;门厅!C193&amp;"学时；","")</f>
        <v/>
      </c>
      <c r="J193" t="str">
        <f>IF(临川学校!C193&gt;0,"参加北京临川学校志愿服务"&amp;临川学校!C193&amp;"学时；","")</f>
        <v/>
      </c>
      <c r="K193" t="str">
        <f>IF(一二九!C193&gt;0,"参加一二九后勤组"&amp;一二九!C193&amp;"学时；","")</f>
        <v/>
      </c>
      <c r="L193" t="str">
        <f>IF(运动会!C193&gt;0,"参加运动会志愿服务"&amp;运动会!C193&amp;"学时；","")</f>
        <v/>
      </c>
      <c r="M193" t="str">
        <f>IF(咖啡厅!C193&gt;0,"参加元气咖啡厅志愿服务"&amp;咖啡厅!C193&amp;"学时；","")</f>
        <v/>
      </c>
      <c r="N193" t="str">
        <f>IF(书院课助教!C193&gt;0,"担任书院课助教"&amp;书院课助教!C193&amp;"学时；","")</f>
        <v/>
      </c>
      <c r="O193" t="str">
        <f>IF(党员先锋服务队!C193&gt;0,"参加党员先锋服务队"&amp;党员先锋服务队!C193&amp;"学时；","")</f>
        <v/>
      </c>
      <c r="P193" t="str">
        <f>IF(爱在35楼!C193&gt;0,"参加爱在卅五楼活动"&amp;爱在35楼!C193&amp;"学时；","")</f>
        <v/>
      </c>
      <c r="Q193" t="str">
        <f>IF(新年晚会!C193&gt;0,"参加新年晚会志愿活动"&amp;新年晚会!C193&amp;"学时；","")</f>
        <v/>
      </c>
      <c r="R193" t="str">
        <f>IF(健身房!C193&gt;0,"参加地下健身房志愿服务活动"&amp;健身房!C193&amp;"学时；","")</f>
        <v/>
      </c>
      <c r="S193" t="str">
        <f>IF(书房!C193&gt;0,"参加元培书房志愿服务活动"&amp;书房!C193&amp;"学时；","")</f>
        <v/>
      </c>
    </row>
    <row r="194" spans="1:19">
      <c r="A194" s="8" t="s">
        <v>203</v>
      </c>
      <c r="B194" s="8">
        <v>2300017767</v>
      </c>
      <c r="C194" t="str">
        <f t="shared" si="2"/>
        <v>参加运动会志愿服务2学时；参加地下健身房志愿服务活动1学时；参加元培书房志愿服务活动12学时；</v>
      </c>
      <c r="D194" t="str">
        <f>IF(自行车!C194&gt;0,"参加元行力行自行车小分队"&amp;自行车!C194&amp;"学时；","")</f>
        <v/>
      </c>
      <c r="E194" t="str">
        <f>IF(未名湖!C194&gt;0,"参加元行力行未名湖志愿服务"&amp;未名湖!C194&amp;"学时；","")</f>
        <v/>
      </c>
      <c r="F194" t="str">
        <f>IF(大钊阅览室!C194&gt;0,"参加大钊阅览室志愿服务"&amp;大钊阅览室!C194&amp;"学时；","")</f>
        <v/>
      </c>
      <c r="G194" t="str">
        <f>IF(动物园!C194&gt;0,"参加北京动物园志愿服务"&amp;动物园!C194&amp;"学时；","")</f>
        <v/>
      </c>
      <c r="H194" t="str">
        <f>IF(传薪!C194&gt;0,"参加元行传薪系列志愿服务"&amp;传薪!C194&amp;"学时；","")</f>
        <v/>
      </c>
      <c r="I194" t="str">
        <f>IF(门厅!C194&gt;0,"参加35楼门厅管理志愿服务"&amp;门厅!C194&amp;"学时；","")</f>
        <v/>
      </c>
      <c r="J194" t="str">
        <f>IF(临川学校!C194&gt;0,"参加北京临川学校志愿服务"&amp;临川学校!C194&amp;"学时；","")</f>
        <v/>
      </c>
      <c r="K194" t="str">
        <f>IF(一二九!C194&gt;0,"参加一二九后勤组"&amp;一二九!C194&amp;"学时；","")</f>
        <v/>
      </c>
      <c r="L194" t="str">
        <f>IF(运动会!C194&gt;0,"参加运动会志愿服务"&amp;运动会!C194&amp;"学时；","")</f>
        <v>参加运动会志愿服务2学时；</v>
      </c>
      <c r="M194" t="str">
        <f>IF(咖啡厅!C194&gt;0,"参加元气咖啡厅志愿服务"&amp;咖啡厅!C194&amp;"学时；","")</f>
        <v/>
      </c>
      <c r="N194" t="str">
        <f>IF(书院课助教!C194&gt;0,"担任书院课助教"&amp;书院课助教!C194&amp;"学时；","")</f>
        <v/>
      </c>
      <c r="O194" t="str">
        <f>IF(党员先锋服务队!C194&gt;0,"参加党员先锋服务队"&amp;党员先锋服务队!C194&amp;"学时；","")</f>
        <v/>
      </c>
      <c r="P194" t="str">
        <f>IF(爱在35楼!C194&gt;0,"参加爱在卅五楼活动"&amp;爱在35楼!C194&amp;"学时；","")</f>
        <v/>
      </c>
      <c r="Q194" t="str">
        <f>IF(新年晚会!C194&gt;0,"参加新年晚会志愿活动"&amp;新年晚会!C194&amp;"学时；","")</f>
        <v/>
      </c>
      <c r="R194" t="str">
        <f>IF(健身房!C194&gt;0,"参加地下健身房志愿服务活动"&amp;健身房!C194&amp;"学时；","")</f>
        <v>参加地下健身房志愿服务活动1学时；</v>
      </c>
      <c r="S194" t="str">
        <f>IF(书房!C194&gt;0,"参加元培书房志愿服务活动"&amp;书房!C194&amp;"学时；","")</f>
        <v>参加元培书房志愿服务活动12学时；</v>
      </c>
    </row>
    <row r="195" spans="1:19">
      <c r="A195" s="8" t="s">
        <v>204</v>
      </c>
      <c r="B195" s="8">
        <v>2300017463</v>
      </c>
      <c r="C195" t="str">
        <f t="shared" ref="C195:C216" si="3">_xlfn.CONCAT(D195:S195)</f>
        <v>参加北京动物园志愿服务9学时；参加35楼门厅管理志愿服务3学时；</v>
      </c>
      <c r="D195" t="str">
        <f>IF(自行车!C195&gt;0,"参加元行力行自行车小分队"&amp;自行车!C195&amp;"学时；","")</f>
        <v/>
      </c>
      <c r="E195" t="str">
        <f>IF(未名湖!C195&gt;0,"参加元行力行未名湖志愿服务"&amp;未名湖!C195&amp;"学时；","")</f>
        <v/>
      </c>
      <c r="F195" t="str">
        <f>IF(大钊阅览室!C195&gt;0,"参加大钊阅览室志愿服务"&amp;大钊阅览室!C195&amp;"学时；","")</f>
        <v/>
      </c>
      <c r="G195" t="str">
        <f>IF(动物园!C195&gt;0,"参加北京动物园志愿服务"&amp;动物园!C195&amp;"学时；","")</f>
        <v>参加北京动物园志愿服务9学时；</v>
      </c>
      <c r="H195" t="str">
        <f>IF(传薪!C195&gt;0,"参加元行传薪系列志愿服务"&amp;传薪!C195&amp;"学时；","")</f>
        <v/>
      </c>
      <c r="I195" t="str">
        <f>IF(门厅!C195&gt;0,"参加35楼门厅管理志愿服务"&amp;门厅!C195&amp;"学时；","")</f>
        <v>参加35楼门厅管理志愿服务3学时；</v>
      </c>
      <c r="J195" t="str">
        <f>IF(临川学校!C195&gt;0,"参加北京临川学校志愿服务"&amp;临川学校!C195&amp;"学时；","")</f>
        <v/>
      </c>
      <c r="K195" t="str">
        <f>IF(一二九!C195&gt;0,"参加一二九后勤组"&amp;一二九!C195&amp;"学时；","")</f>
        <v/>
      </c>
      <c r="L195" t="str">
        <f>IF(运动会!C195&gt;0,"参加运动会志愿服务"&amp;运动会!C195&amp;"学时；","")</f>
        <v/>
      </c>
      <c r="M195" t="str">
        <f>IF(咖啡厅!C195&gt;0,"参加元气咖啡厅志愿服务"&amp;咖啡厅!C195&amp;"学时；","")</f>
        <v/>
      </c>
      <c r="N195" t="str">
        <f>IF(书院课助教!C195&gt;0,"担任书院课助教"&amp;书院课助教!C195&amp;"学时；","")</f>
        <v/>
      </c>
      <c r="O195" t="str">
        <f>IF(党员先锋服务队!C195&gt;0,"参加党员先锋服务队"&amp;党员先锋服务队!C195&amp;"学时；","")</f>
        <v/>
      </c>
      <c r="P195" t="str">
        <f>IF(爱在35楼!C195&gt;0,"参加爱在卅五楼活动"&amp;爱在35楼!C195&amp;"学时；","")</f>
        <v/>
      </c>
      <c r="Q195" t="str">
        <f>IF(新年晚会!C195&gt;0,"参加新年晚会志愿活动"&amp;新年晚会!C195&amp;"学时；","")</f>
        <v/>
      </c>
      <c r="R195" t="str">
        <f>IF(健身房!C195&gt;0,"参加地下健身房志愿服务活动"&amp;健身房!C195&amp;"学时；","")</f>
        <v/>
      </c>
      <c r="S195" t="str">
        <f>IF(书房!C195&gt;0,"参加元培书房志愿服务活动"&amp;书房!C195&amp;"学时；","")</f>
        <v/>
      </c>
    </row>
    <row r="196" spans="1:19">
      <c r="A196" s="8" t="s">
        <v>205</v>
      </c>
      <c r="B196" s="8">
        <v>2300067740</v>
      </c>
      <c r="C196" t="str">
        <f t="shared" si="3"/>
        <v>参加元行力行自行车小分队1.5学时；参加元行力行未名湖志愿服务3学时；参加35楼门厅管理志愿服务2.5学时；</v>
      </c>
      <c r="D196" t="str">
        <f>IF(自行车!C196&gt;0,"参加元行力行自行车小分队"&amp;自行车!C196&amp;"学时；","")</f>
        <v>参加元行力行自行车小分队1.5学时；</v>
      </c>
      <c r="E196" t="str">
        <f>IF(未名湖!C196&gt;0,"参加元行力行未名湖志愿服务"&amp;未名湖!C196&amp;"学时；","")</f>
        <v>参加元行力行未名湖志愿服务3学时；</v>
      </c>
      <c r="F196" t="str">
        <f>IF(大钊阅览室!C196&gt;0,"参加大钊阅览室志愿服务"&amp;大钊阅览室!C196&amp;"学时；","")</f>
        <v/>
      </c>
      <c r="G196" t="str">
        <f>IF(动物园!C196&gt;0,"参加北京动物园志愿服务"&amp;动物园!C196&amp;"学时；","")</f>
        <v/>
      </c>
      <c r="H196" t="str">
        <f>IF(传薪!C196&gt;0,"参加元行传薪系列志愿服务"&amp;传薪!C196&amp;"学时；","")</f>
        <v/>
      </c>
      <c r="I196" t="str">
        <f>IF(门厅!C196&gt;0,"参加35楼门厅管理志愿服务"&amp;门厅!C196&amp;"学时；","")</f>
        <v>参加35楼门厅管理志愿服务2.5学时；</v>
      </c>
      <c r="J196" t="str">
        <f>IF(临川学校!C196&gt;0,"参加北京临川学校志愿服务"&amp;临川学校!C196&amp;"学时；","")</f>
        <v/>
      </c>
      <c r="K196" t="str">
        <f>IF(一二九!C196&gt;0,"参加一二九后勤组"&amp;一二九!C196&amp;"学时；","")</f>
        <v/>
      </c>
      <c r="L196" t="str">
        <f>IF(运动会!C196&gt;0,"参加运动会志愿服务"&amp;运动会!C196&amp;"学时；","")</f>
        <v/>
      </c>
      <c r="M196" t="str">
        <f>IF(咖啡厅!C196&gt;0,"参加元气咖啡厅志愿服务"&amp;咖啡厅!C196&amp;"学时；","")</f>
        <v/>
      </c>
      <c r="N196" t="str">
        <f>IF(书院课助教!C196&gt;0,"担任书院课助教"&amp;书院课助教!C196&amp;"学时；","")</f>
        <v/>
      </c>
      <c r="O196" t="str">
        <f>IF(党员先锋服务队!C196&gt;0,"参加党员先锋服务队"&amp;党员先锋服务队!C196&amp;"学时；","")</f>
        <v/>
      </c>
      <c r="P196" t="str">
        <f>IF(爱在35楼!C196&gt;0,"参加爱在卅五楼活动"&amp;爱在35楼!C196&amp;"学时；","")</f>
        <v/>
      </c>
      <c r="Q196" t="str">
        <f>IF(新年晚会!C196&gt;0,"参加新年晚会志愿活动"&amp;新年晚会!C196&amp;"学时；","")</f>
        <v/>
      </c>
      <c r="R196" t="str">
        <f>IF(健身房!C196&gt;0,"参加地下健身房志愿服务活动"&amp;健身房!C196&amp;"学时；","")</f>
        <v/>
      </c>
      <c r="S196" t="str">
        <f>IF(书房!C196&gt;0,"参加元培书房志愿服务活动"&amp;书房!C196&amp;"学时；","")</f>
        <v/>
      </c>
    </row>
    <row r="197" spans="1:19">
      <c r="A197" s="8" t="s">
        <v>206</v>
      </c>
      <c r="B197" s="8">
        <v>2300017779</v>
      </c>
      <c r="C197" t="str">
        <f t="shared" si="3"/>
        <v>参加元行力行自行车小分队1学时；参加元行力行未名湖志愿服务1.5学时；</v>
      </c>
      <c r="D197" t="str">
        <f>IF(自行车!C197&gt;0,"参加元行力行自行车小分队"&amp;自行车!C197&amp;"学时；","")</f>
        <v>参加元行力行自行车小分队1学时；</v>
      </c>
      <c r="E197" t="str">
        <f>IF(未名湖!C197&gt;0,"参加元行力行未名湖志愿服务"&amp;未名湖!C197&amp;"学时；","")</f>
        <v>参加元行力行未名湖志愿服务1.5学时；</v>
      </c>
      <c r="F197" t="str">
        <f>IF(大钊阅览室!C197&gt;0,"参加大钊阅览室志愿服务"&amp;大钊阅览室!C197&amp;"学时；","")</f>
        <v/>
      </c>
      <c r="G197" t="str">
        <f>IF(动物园!C197&gt;0,"参加北京动物园志愿服务"&amp;动物园!C197&amp;"学时；","")</f>
        <v/>
      </c>
      <c r="H197" t="str">
        <f>IF(传薪!C197&gt;0,"参加元行传薪系列志愿服务"&amp;传薪!C197&amp;"学时；","")</f>
        <v/>
      </c>
      <c r="I197" t="str">
        <f>IF(门厅!C197&gt;0,"参加35楼门厅管理志愿服务"&amp;门厅!C197&amp;"学时；","")</f>
        <v/>
      </c>
      <c r="J197" t="str">
        <f>IF(临川学校!C197&gt;0,"参加北京临川学校志愿服务"&amp;临川学校!C197&amp;"学时；","")</f>
        <v/>
      </c>
      <c r="K197" t="str">
        <f>IF(一二九!C197&gt;0,"参加一二九后勤组"&amp;一二九!C197&amp;"学时；","")</f>
        <v/>
      </c>
      <c r="L197" t="str">
        <f>IF(运动会!C197&gt;0,"参加运动会志愿服务"&amp;运动会!C197&amp;"学时；","")</f>
        <v/>
      </c>
      <c r="M197" t="str">
        <f>IF(咖啡厅!C197&gt;0,"参加元气咖啡厅志愿服务"&amp;咖啡厅!C197&amp;"学时；","")</f>
        <v/>
      </c>
      <c r="N197" t="str">
        <f>IF(书院课助教!C197&gt;0,"担任书院课助教"&amp;书院课助教!C197&amp;"学时；","")</f>
        <v/>
      </c>
      <c r="O197" t="str">
        <f>IF(党员先锋服务队!C197&gt;0,"参加党员先锋服务队"&amp;党员先锋服务队!C197&amp;"学时；","")</f>
        <v/>
      </c>
      <c r="P197" t="str">
        <f>IF(爱在35楼!C197&gt;0,"参加爱在卅五楼活动"&amp;爱在35楼!C197&amp;"学时；","")</f>
        <v/>
      </c>
      <c r="Q197" t="str">
        <f>IF(新年晚会!C197&gt;0,"参加新年晚会志愿活动"&amp;新年晚会!C197&amp;"学时；","")</f>
        <v/>
      </c>
      <c r="R197" t="str">
        <f>IF(健身房!C197&gt;0,"参加地下健身房志愿服务活动"&amp;健身房!C197&amp;"学时；","")</f>
        <v/>
      </c>
      <c r="S197" t="str">
        <f>IF(书房!C197&gt;0,"参加元培书房志愿服务活动"&amp;书房!C197&amp;"学时；","")</f>
        <v/>
      </c>
    </row>
    <row r="198" spans="1:19">
      <c r="A198" s="8" t="s">
        <v>207</v>
      </c>
      <c r="B198" s="8">
        <v>2300017452</v>
      </c>
      <c r="C198" t="str">
        <f t="shared" si="3"/>
        <v>参加北京动物园志愿服务8学时；参加35楼门厅管理志愿服务1学时；</v>
      </c>
      <c r="D198" t="str">
        <f>IF(自行车!C198&gt;0,"参加元行力行自行车小分队"&amp;自行车!C198&amp;"学时；","")</f>
        <v/>
      </c>
      <c r="E198" t="str">
        <f>IF(未名湖!C198&gt;0,"参加元行力行未名湖志愿服务"&amp;未名湖!C198&amp;"学时；","")</f>
        <v/>
      </c>
      <c r="F198" t="str">
        <f>IF(大钊阅览室!C198&gt;0,"参加大钊阅览室志愿服务"&amp;大钊阅览室!C198&amp;"学时；","")</f>
        <v/>
      </c>
      <c r="G198" t="str">
        <f>IF(动物园!C198&gt;0,"参加北京动物园志愿服务"&amp;动物园!C198&amp;"学时；","")</f>
        <v>参加北京动物园志愿服务8学时；</v>
      </c>
      <c r="H198" t="str">
        <f>IF(传薪!C198&gt;0,"参加元行传薪系列志愿服务"&amp;传薪!C198&amp;"学时；","")</f>
        <v/>
      </c>
      <c r="I198" t="str">
        <f>IF(门厅!C198&gt;0,"参加35楼门厅管理志愿服务"&amp;门厅!C198&amp;"学时；","")</f>
        <v>参加35楼门厅管理志愿服务1学时；</v>
      </c>
      <c r="J198" t="str">
        <f>IF(临川学校!C198&gt;0,"参加北京临川学校志愿服务"&amp;临川学校!C198&amp;"学时；","")</f>
        <v/>
      </c>
      <c r="K198" t="str">
        <f>IF(一二九!C198&gt;0,"参加一二九后勤组"&amp;一二九!C198&amp;"学时；","")</f>
        <v/>
      </c>
      <c r="L198" t="str">
        <f>IF(运动会!C198&gt;0,"参加运动会志愿服务"&amp;运动会!C198&amp;"学时；","")</f>
        <v/>
      </c>
      <c r="M198" t="str">
        <f>IF(咖啡厅!C198&gt;0,"参加元气咖啡厅志愿服务"&amp;咖啡厅!C198&amp;"学时；","")</f>
        <v/>
      </c>
      <c r="N198" t="str">
        <f>IF(书院课助教!C198&gt;0,"担任书院课助教"&amp;书院课助教!C198&amp;"学时；","")</f>
        <v/>
      </c>
      <c r="O198" t="str">
        <f>IF(党员先锋服务队!C198&gt;0,"参加党员先锋服务队"&amp;党员先锋服务队!C198&amp;"学时；","")</f>
        <v/>
      </c>
      <c r="P198" t="str">
        <f>IF(爱在35楼!C198&gt;0,"参加爱在卅五楼活动"&amp;爱在35楼!C198&amp;"学时；","")</f>
        <v/>
      </c>
      <c r="Q198" t="str">
        <f>IF(新年晚会!C198&gt;0,"参加新年晚会志愿活动"&amp;新年晚会!C198&amp;"学时；","")</f>
        <v/>
      </c>
      <c r="R198" t="str">
        <f>IF(健身房!C198&gt;0,"参加地下健身房志愿服务活动"&amp;健身房!C198&amp;"学时；","")</f>
        <v/>
      </c>
      <c r="S198" t="str">
        <f>IF(书房!C198&gt;0,"参加元培书房志愿服务活动"&amp;书房!C198&amp;"学时；","")</f>
        <v/>
      </c>
    </row>
    <row r="199" spans="1:19">
      <c r="A199" s="8" t="s">
        <v>208</v>
      </c>
      <c r="B199" s="8">
        <v>2300067736</v>
      </c>
      <c r="C199" t="str">
        <f t="shared" si="3"/>
        <v>参加元行力行自行车小分队1学时；参加元行力行未名湖志愿服务1.5学时；参加35楼门厅管理志愿服务0.5学时；</v>
      </c>
      <c r="D199" t="str">
        <f>IF(自行车!C199&gt;0,"参加元行力行自行车小分队"&amp;自行车!C199&amp;"学时；","")</f>
        <v>参加元行力行自行车小分队1学时；</v>
      </c>
      <c r="E199" t="str">
        <f>IF(未名湖!C199&gt;0,"参加元行力行未名湖志愿服务"&amp;未名湖!C199&amp;"学时；","")</f>
        <v>参加元行力行未名湖志愿服务1.5学时；</v>
      </c>
      <c r="F199" t="str">
        <f>IF(大钊阅览室!C199&gt;0,"参加大钊阅览室志愿服务"&amp;大钊阅览室!C199&amp;"学时；","")</f>
        <v/>
      </c>
      <c r="G199" t="str">
        <f>IF(动物园!C199&gt;0,"参加北京动物园志愿服务"&amp;动物园!C199&amp;"学时；","")</f>
        <v/>
      </c>
      <c r="H199" t="str">
        <f>IF(传薪!C199&gt;0,"参加元行传薪系列志愿服务"&amp;传薪!C199&amp;"学时；","")</f>
        <v/>
      </c>
      <c r="I199" t="str">
        <f>IF(门厅!C199&gt;0,"参加35楼门厅管理志愿服务"&amp;门厅!C199&amp;"学时；","")</f>
        <v>参加35楼门厅管理志愿服务0.5学时；</v>
      </c>
      <c r="J199" t="str">
        <f>IF(临川学校!C199&gt;0,"参加北京临川学校志愿服务"&amp;临川学校!C199&amp;"学时；","")</f>
        <v/>
      </c>
      <c r="K199" t="str">
        <f>IF(一二九!C199&gt;0,"参加一二九后勤组"&amp;一二九!C199&amp;"学时；","")</f>
        <v/>
      </c>
      <c r="L199" t="str">
        <f>IF(运动会!C199&gt;0,"参加运动会志愿服务"&amp;运动会!C199&amp;"学时；","")</f>
        <v/>
      </c>
      <c r="M199" t="str">
        <f>IF(咖啡厅!C199&gt;0,"参加元气咖啡厅志愿服务"&amp;咖啡厅!C199&amp;"学时；","")</f>
        <v/>
      </c>
      <c r="N199" t="str">
        <f>IF(书院课助教!C199&gt;0,"担任书院课助教"&amp;书院课助教!C199&amp;"学时；","")</f>
        <v/>
      </c>
      <c r="O199" t="str">
        <f>IF(党员先锋服务队!C199&gt;0,"参加党员先锋服务队"&amp;党员先锋服务队!C199&amp;"学时；","")</f>
        <v/>
      </c>
      <c r="P199" t="str">
        <f>IF(爱在35楼!C199&gt;0,"参加爱在卅五楼活动"&amp;爱在35楼!C199&amp;"学时；","")</f>
        <v/>
      </c>
      <c r="Q199" t="str">
        <f>IF(新年晚会!C199&gt;0,"参加新年晚会志愿活动"&amp;新年晚会!C199&amp;"学时；","")</f>
        <v/>
      </c>
      <c r="R199" t="str">
        <f>IF(健身房!C199&gt;0,"参加地下健身房志愿服务活动"&amp;健身房!C199&amp;"学时；","")</f>
        <v/>
      </c>
      <c r="S199" t="str">
        <f>IF(书房!C199&gt;0,"参加元培书房志愿服务活动"&amp;书房!C199&amp;"学时；","")</f>
        <v/>
      </c>
    </row>
    <row r="200" spans="1:19">
      <c r="A200" s="8" t="s">
        <v>209</v>
      </c>
      <c r="B200" s="8">
        <v>2300067741</v>
      </c>
      <c r="C200" t="str">
        <f t="shared" si="3"/>
        <v>参加元行力行自行车小分队1.5学时；参加元行力行未名湖志愿服务3学时；参加35楼门厅管理志愿服务2学时；</v>
      </c>
      <c r="D200" t="str">
        <f>IF(自行车!C200&gt;0,"参加元行力行自行车小分队"&amp;自行车!C200&amp;"学时；","")</f>
        <v>参加元行力行自行车小分队1.5学时；</v>
      </c>
      <c r="E200" t="str">
        <f>IF(未名湖!C200&gt;0,"参加元行力行未名湖志愿服务"&amp;未名湖!C200&amp;"学时；","")</f>
        <v>参加元行力行未名湖志愿服务3学时；</v>
      </c>
      <c r="F200" t="str">
        <f>IF(大钊阅览室!C200&gt;0,"参加大钊阅览室志愿服务"&amp;大钊阅览室!C200&amp;"学时；","")</f>
        <v/>
      </c>
      <c r="G200" t="str">
        <f>IF(动物园!C200&gt;0,"参加北京动物园志愿服务"&amp;动物园!C200&amp;"学时；","")</f>
        <v/>
      </c>
      <c r="H200" t="str">
        <f>IF(传薪!C200&gt;0,"参加元行传薪系列志愿服务"&amp;传薪!C200&amp;"学时；","")</f>
        <v/>
      </c>
      <c r="I200" t="str">
        <f>IF(门厅!C200&gt;0,"参加35楼门厅管理志愿服务"&amp;门厅!C200&amp;"学时；","")</f>
        <v>参加35楼门厅管理志愿服务2学时；</v>
      </c>
      <c r="J200" t="str">
        <f>IF(临川学校!C200&gt;0,"参加北京临川学校志愿服务"&amp;临川学校!C200&amp;"学时；","")</f>
        <v/>
      </c>
      <c r="K200" t="str">
        <f>IF(一二九!C200&gt;0,"参加一二九后勤组"&amp;一二九!C200&amp;"学时；","")</f>
        <v/>
      </c>
      <c r="L200" t="str">
        <f>IF(运动会!C200&gt;0,"参加运动会志愿服务"&amp;运动会!C200&amp;"学时；","")</f>
        <v/>
      </c>
      <c r="M200" t="str">
        <f>IF(咖啡厅!C200&gt;0,"参加元气咖啡厅志愿服务"&amp;咖啡厅!C200&amp;"学时；","")</f>
        <v/>
      </c>
      <c r="N200" t="str">
        <f>IF(书院课助教!C200&gt;0,"担任书院课助教"&amp;书院课助教!C200&amp;"学时；","")</f>
        <v/>
      </c>
      <c r="O200" t="str">
        <f>IF(党员先锋服务队!C200&gt;0,"参加党员先锋服务队"&amp;党员先锋服务队!C200&amp;"学时；","")</f>
        <v/>
      </c>
      <c r="P200" t="str">
        <f>IF(爱在35楼!C200&gt;0,"参加爱在卅五楼活动"&amp;爱在35楼!C200&amp;"学时；","")</f>
        <v/>
      </c>
      <c r="Q200" t="str">
        <f>IF(新年晚会!C200&gt;0,"参加新年晚会志愿活动"&amp;新年晚会!C200&amp;"学时；","")</f>
        <v/>
      </c>
      <c r="R200" t="str">
        <f>IF(健身房!C200&gt;0,"参加地下健身房志愿服务活动"&amp;健身房!C200&amp;"学时；","")</f>
        <v/>
      </c>
      <c r="S200" t="str">
        <f>IF(书房!C200&gt;0,"参加元培书房志愿服务活动"&amp;书房!C200&amp;"学时；","")</f>
        <v/>
      </c>
    </row>
    <row r="201" spans="1:19">
      <c r="A201" s="8" t="s">
        <v>210</v>
      </c>
      <c r="B201" s="8">
        <v>2300067731</v>
      </c>
      <c r="C201" t="str">
        <f t="shared" si="3"/>
        <v>参加元行力行自行车小分队3学时；参加元行力行未名湖志愿服务1.5学时；参加35楼门厅管理志愿服务2学时；</v>
      </c>
      <c r="D201" t="str">
        <f>IF(自行车!C201&gt;0,"参加元行力行自行车小分队"&amp;自行车!C201&amp;"学时；","")</f>
        <v>参加元行力行自行车小分队3学时；</v>
      </c>
      <c r="E201" t="str">
        <f>IF(未名湖!C201&gt;0,"参加元行力行未名湖志愿服务"&amp;未名湖!C201&amp;"学时；","")</f>
        <v>参加元行力行未名湖志愿服务1.5学时；</v>
      </c>
      <c r="F201" t="str">
        <f>IF(大钊阅览室!C201&gt;0,"参加大钊阅览室志愿服务"&amp;大钊阅览室!C201&amp;"学时；","")</f>
        <v/>
      </c>
      <c r="G201" t="str">
        <f>IF(动物园!C201&gt;0,"参加北京动物园志愿服务"&amp;动物园!C201&amp;"学时；","")</f>
        <v/>
      </c>
      <c r="H201" t="str">
        <f>IF(传薪!C201&gt;0,"参加元行传薪系列志愿服务"&amp;传薪!C201&amp;"学时；","")</f>
        <v/>
      </c>
      <c r="I201" t="str">
        <f>IF(门厅!C201&gt;0,"参加35楼门厅管理志愿服务"&amp;门厅!C201&amp;"学时；","")</f>
        <v>参加35楼门厅管理志愿服务2学时；</v>
      </c>
      <c r="J201" t="str">
        <f>IF(临川学校!C201&gt;0,"参加北京临川学校志愿服务"&amp;临川学校!C201&amp;"学时；","")</f>
        <v/>
      </c>
      <c r="K201" t="str">
        <f>IF(一二九!C201&gt;0,"参加一二九后勤组"&amp;一二九!C201&amp;"学时；","")</f>
        <v/>
      </c>
      <c r="L201" t="str">
        <f>IF(运动会!C201&gt;0,"参加运动会志愿服务"&amp;运动会!C201&amp;"学时；","")</f>
        <v/>
      </c>
      <c r="M201" t="str">
        <f>IF(咖啡厅!C201&gt;0,"参加元气咖啡厅志愿服务"&amp;咖啡厅!C201&amp;"学时；","")</f>
        <v/>
      </c>
      <c r="N201" t="str">
        <f>IF(书院课助教!C201&gt;0,"担任书院课助教"&amp;书院课助教!C201&amp;"学时；","")</f>
        <v/>
      </c>
      <c r="O201" t="str">
        <f>IF(党员先锋服务队!C201&gt;0,"参加党员先锋服务队"&amp;党员先锋服务队!C201&amp;"学时；","")</f>
        <v/>
      </c>
      <c r="P201" t="str">
        <f>IF(爱在35楼!C201&gt;0,"参加爱在卅五楼活动"&amp;爱在35楼!C201&amp;"学时；","")</f>
        <v/>
      </c>
      <c r="Q201" t="str">
        <f>IF(新年晚会!C201&gt;0,"参加新年晚会志愿活动"&amp;新年晚会!C201&amp;"学时；","")</f>
        <v/>
      </c>
      <c r="R201" t="str">
        <f>IF(健身房!C201&gt;0,"参加地下健身房志愿服务活动"&amp;健身房!C201&amp;"学时；","")</f>
        <v/>
      </c>
      <c r="S201" t="str">
        <f>IF(书房!C201&gt;0,"参加元培书房志愿服务活动"&amp;书房!C201&amp;"学时；","")</f>
        <v/>
      </c>
    </row>
    <row r="202" spans="1:19">
      <c r="A202" s="8" t="s">
        <v>211</v>
      </c>
      <c r="B202" s="8">
        <v>2300067739</v>
      </c>
      <c r="C202" t="str">
        <f t="shared" si="3"/>
        <v>参加元行力行未名湖志愿服务1.5学时；参加35楼门厅管理志愿服务0.5学时；</v>
      </c>
      <c r="D202" t="str">
        <f>IF(自行车!C202&gt;0,"参加元行力行自行车小分队"&amp;自行车!C202&amp;"学时；","")</f>
        <v/>
      </c>
      <c r="E202" t="str">
        <f>IF(未名湖!C202&gt;0,"参加元行力行未名湖志愿服务"&amp;未名湖!C202&amp;"学时；","")</f>
        <v>参加元行力行未名湖志愿服务1.5学时；</v>
      </c>
      <c r="F202" t="str">
        <f>IF(大钊阅览室!C202&gt;0,"参加大钊阅览室志愿服务"&amp;大钊阅览室!C202&amp;"学时；","")</f>
        <v/>
      </c>
      <c r="G202" t="str">
        <f>IF(动物园!C202&gt;0,"参加北京动物园志愿服务"&amp;动物园!C202&amp;"学时；","")</f>
        <v/>
      </c>
      <c r="H202" t="str">
        <f>IF(传薪!C202&gt;0,"参加元行传薪系列志愿服务"&amp;传薪!C202&amp;"学时；","")</f>
        <v/>
      </c>
      <c r="I202" t="str">
        <f>IF(门厅!C202&gt;0,"参加35楼门厅管理志愿服务"&amp;门厅!C202&amp;"学时；","")</f>
        <v>参加35楼门厅管理志愿服务0.5学时；</v>
      </c>
      <c r="J202" t="str">
        <f>IF(临川学校!C202&gt;0,"参加北京临川学校志愿服务"&amp;临川学校!C202&amp;"学时；","")</f>
        <v/>
      </c>
      <c r="K202" t="str">
        <f>IF(一二九!C202&gt;0,"参加一二九后勤组"&amp;一二九!C202&amp;"学时；","")</f>
        <v/>
      </c>
      <c r="L202" t="str">
        <f>IF(运动会!C202&gt;0,"参加运动会志愿服务"&amp;运动会!C202&amp;"学时；","")</f>
        <v/>
      </c>
      <c r="M202" t="str">
        <f>IF(咖啡厅!C202&gt;0,"参加元气咖啡厅志愿服务"&amp;咖啡厅!C202&amp;"学时；","")</f>
        <v/>
      </c>
      <c r="N202" t="str">
        <f>IF(书院课助教!C202&gt;0,"担任书院课助教"&amp;书院课助教!C202&amp;"学时；","")</f>
        <v/>
      </c>
      <c r="O202" t="str">
        <f>IF(党员先锋服务队!C202&gt;0,"参加党员先锋服务队"&amp;党员先锋服务队!C202&amp;"学时；","")</f>
        <v/>
      </c>
      <c r="P202" t="str">
        <f>IF(爱在35楼!C202&gt;0,"参加爱在卅五楼活动"&amp;爱在35楼!C202&amp;"学时；","")</f>
        <v/>
      </c>
      <c r="Q202" t="str">
        <f>IF(新年晚会!C202&gt;0,"参加新年晚会志愿活动"&amp;新年晚会!C202&amp;"学时；","")</f>
        <v/>
      </c>
      <c r="R202" t="str">
        <f>IF(健身房!C202&gt;0,"参加地下健身房志愿服务活动"&amp;健身房!C202&amp;"学时；","")</f>
        <v/>
      </c>
      <c r="S202" t="str">
        <f>IF(书房!C202&gt;0,"参加元培书房志愿服务活动"&amp;书房!C202&amp;"学时；","")</f>
        <v/>
      </c>
    </row>
    <row r="203" spans="1:19">
      <c r="A203" s="8" t="s">
        <v>212</v>
      </c>
      <c r="B203" s="8">
        <v>2300067733</v>
      </c>
      <c r="C203" t="str">
        <f t="shared" si="3"/>
        <v>参加元行力行自行车小分队1.5学时；参加元行力行未名湖志愿服务3学时；参加35楼门厅管理志愿服务4学时；</v>
      </c>
      <c r="D203" t="str">
        <f>IF(自行车!C203&gt;0,"参加元行力行自行车小分队"&amp;自行车!C203&amp;"学时；","")</f>
        <v>参加元行力行自行车小分队1.5学时；</v>
      </c>
      <c r="E203" t="str">
        <f>IF(未名湖!C203&gt;0,"参加元行力行未名湖志愿服务"&amp;未名湖!C203&amp;"学时；","")</f>
        <v>参加元行力行未名湖志愿服务3学时；</v>
      </c>
      <c r="F203" t="str">
        <f>IF(大钊阅览室!C203&gt;0,"参加大钊阅览室志愿服务"&amp;大钊阅览室!C203&amp;"学时；","")</f>
        <v/>
      </c>
      <c r="G203" t="str">
        <f>IF(动物园!C203&gt;0,"参加北京动物园志愿服务"&amp;动物园!C203&amp;"学时；","")</f>
        <v/>
      </c>
      <c r="H203" t="str">
        <f>IF(传薪!C203&gt;0,"参加元行传薪系列志愿服务"&amp;传薪!C203&amp;"学时；","")</f>
        <v/>
      </c>
      <c r="I203" t="str">
        <f>IF(门厅!C203&gt;0,"参加35楼门厅管理志愿服务"&amp;门厅!C203&amp;"学时；","")</f>
        <v>参加35楼门厅管理志愿服务4学时；</v>
      </c>
      <c r="J203" t="str">
        <f>IF(临川学校!C203&gt;0,"参加北京临川学校志愿服务"&amp;临川学校!C203&amp;"学时；","")</f>
        <v/>
      </c>
      <c r="K203" t="str">
        <f>IF(一二九!C203&gt;0,"参加一二九后勤组"&amp;一二九!C203&amp;"学时；","")</f>
        <v/>
      </c>
      <c r="L203" t="str">
        <f>IF(运动会!C203&gt;0,"参加运动会志愿服务"&amp;运动会!C203&amp;"学时；","")</f>
        <v/>
      </c>
      <c r="M203" t="str">
        <f>IF(咖啡厅!C203&gt;0,"参加元气咖啡厅志愿服务"&amp;咖啡厅!C203&amp;"学时；","")</f>
        <v/>
      </c>
      <c r="N203" t="str">
        <f>IF(书院课助教!C203&gt;0,"担任书院课助教"&amp;书院课助教!C203&amp;"学时；","")</f>
        <v/>
      </c>
      <c r="O203" t="str">
        <f>IF(党员先锋服务队!C203&gt;0,"参加党员先锋服务队"&amp;党员先锋服务队!C203&amp;"学时；","")</f>
        <v/>
      </c>
      <c r="P203" t="str">
        <f>IF(爱在35楼!C203&gt;0,"参加爱在卅五楼活动"&amp;爱在35楼!C203&amp;"学时；","")</f>
        <v/>
      </c>
      <c r="Q203" t="str">
        <f>IF(新年晚会!C203&gt;0,"参加新年晚会志愿活动"&amp;新年晚会!C203&amp;"学时；","")</f>
        <v/>
      </c>
      <c r="R203" t="str">
        <f>IF(健身房!C203&gt;0,"参加地下健身房志愿服务活动"&amp;健身房!C203&amp;"学时；","")</f>
        <v/>
      </c>
      <c r="S203" t="str">
        <f>IF(书房!C203&gt;0,"参加元培书房志愿服务活动"&amp;书房!C203&amp;"学时；","")</f>
        <v/>
      </c>
    </row>
    <row r="204" spans="1:19">
      <c r="A204" s="8" t="s">
        <v>213</v>
      </c>
      <c r="B204" s="8">
        <v>2300067734</v>
      </c>
      <c r="C204" t="str">
        <f t="shared" si="3"/>
        <v>参加元行力行未名湖志愿服务1.5学时；参加35楼门厅管理志愿服务2.5学时；参加地下健身房志愿服务活动4学时；</v>
      </c>
      <c r="D204" t="str">
        <f>IF(自行车!C204&gt;0,"参加元行力行自行车小分队"&amp;自行车!C204&amp;"学时；","")</f>
        <v/>
      </c>
      <c r="E204" t="str">
        <f>IF(未名湖!C204&gt;0,"参加元行力行未名湖志愿服务"&amp;未名湖!C204&amp;"学时；","")</f>
        <v>参加元行力行未名湖志愿服务1.5学时；</v>
      </c>
      <c r="F204" t="str">
        <f>IF(大钊阅览室!C204&gt;0,"参加大钊阅览室志愿服务"&amp;大钊阅览室!C204&amp;"学时；","")</f>
        <v/>
      </c>
      <c r="G204" t="str">
        <f>IF(动物园!C204&gt;0,"参加北京动物园志愿服务"&amp;动物园!C204&amp;"学时；","")</f>
        <v/>
      </c>
      <c r="H204" t="str">
        <f>IF(传薪!C204&gt;0,"参加元行传薪系列志愿服务"&amp;传薪!C204&amp;"学时；","")</f>
        <v/>
      </c>
      <c r="I204" t="str">
        <f>IF(门厅!C204&gt;0,"参加35楼门厅管理志愿服务"&amp;门厅!C204&amp;"学时；","")</f>
        <v>参加35楼门厅管理志愿服务2.5学时；</v>
      </c>
      <c r="J204" t="str">
        <f>IF(临川学校!C204&gt;0,"参加北京临川学校志愿服务"&amp;临川学校!C204&amp;"学时；","")</f>
        <v/>
      </c>
      <c r="K204" t="str">
        <f>IF(一二九!C204&gt;0,"参加一二九后勤组"&amp;一二九!C204&amp;"学时；","")</f>
        <v/>
      </c>
      <c r="L204" t="str">
        <f>IF(运动会!C204&gt;0,"参加运动会志愿服务"&amp;运动会!C204&amp;"学时；","")</f>
        <v/>
      </c>
      <c r="M204" t="str">
        <f>IF(咖啡厅!C204&gt;0,"参加元气咖啡厅志愿服务"&amp;咖啡厅!C204&amp;"学时；","")</f>
        <v/>
      </c>
      <c r="N204" t="str">
        <f>IF(书院课助教!C204&gt;0,"担任书院课助教"&amp;书院课助教!C204&amp;"学时；","")</f>
        <v/>
      </c>
      <c r="O204" t="str">
        <f>IF(党员先锋服务队!C204&gt;0,"参加党员先锋服务队"&amp;党员先锋服务队!C204&amp;"学时；","")</f>
        <v/>
      </c>
      <c r="P204" t="str">
        <f>IF(爱在35楼!C204&gt;0,"参加爱在卅五楼活动"&amp;爱在35楼!C204&amp;"学时；","")</f>
        <v/>
      </c>
      <c r="Q204" t="str">
        <f>IF(新年晚会!C204&gt;0,"参加新年晚会志愿活动"&amp;新年晚会!C204&amp;"学时；","")</f>
        <v/>
      </c>
      <c r="R204" t="str">
        <f>IF(健身房!C204&gt;0,"参加地下健身房志愿服务活动"&amp;健身房!C204&amp;"学时；","")</f>
        <v>参加地下健身房志愿服务活动4学时；</v>
      </c>
      <c r="S204" t="str">
        <f>IF(书房!C204&gt;0,"参加元培书房志愿服务活动"&amp;书房!C204&amp;"学时；","")</f>
        <v/>
      </c>
    </row>
    <row r="205" spans="1:19">
      <c r="A205" s="8" t="s">
        <v>214</v>
      </c>
      <c r="B205" s="8">
        <v>2300067735</v>
      </c>
      <c r="C205" t="str">
        <f t="shared" si="3"/>
        <v>参加元行力行自行车小分队2学时；参加元行力行未名湖志愿服务1.5学时；参加35楼门厅管理志愿服务3学时；</v>
      </c>
      <c r="D205" t="str">
        <f>IF(自行车!C205&gt;0,"参加元行力行自行车小分队"&amp;自行车!C205&amp;"学时；","")</f>
        <v>参加元行力行自行车小分队2学时；</v>
      </c>
      <c r="E205" t="str">
        <f>IF(未名湖!C205&gt;0,"参加元行力行未名湖志愿服务"&amp;未名湖!C205&amp;"学时；","")</f>
        <v>参加元行力行未名湖志愿服务1.5学时；</v>
      </c>
      <c r="F205" t="str">
        <f>IF(大钊阅览室!C205&gt;0,"参加大钊阅览室志愿服务"&amp;大钊阅览室!C205&amp;"学时；","")</f>
        <v/>
      </c>
      <c r="G205" t="str">
        <f>IF(动物园!C205&gt;0,"参加北京动物园志愿服务"&amp;动物园!C205&amp;"学时；","")</f>
        <v/>
      </c>
      <c r="H205" t="str">
        <f>IF(传薪!C205&gt;0,"参加元行传薪系列志愿服务"&amp;传薪!C205&amp;"学时；","")</f>
        <v/>
      </c>
      <c r="I205" t="str">
        <f>IF(门厅!C205&gt;0,"参加35楼门厅管理志愿服务"&amp;门厅!C205&amp;"学时；","")</f>
        <v>参加35楼门厅管理志愿服务3学时；</v>
      </c>
      <c r="J205" t="str">
        <f>IF(临川学校!C205&gt;0,"参加北京临川学校志愿服务"&amp;临川学校!C205&amp;"学时；","")</f>
        <v/>
      </c>
      <c r="K205" t="str">
        <f>IF(一二九!C205&gt;0,"参加一二九后勤组"&amp;一二九!C205&amp;"学时；","")</f>
        <v/>
      </c>
      <c r="L205" t="str">
        <f>IF(运动会!C205&gt;0,"参加运动会志愿服务"&amp;运动会!C205&amp;"学时；","")</f>
        <v/>
      </c>
      <c r="M205" t="str">
        <f>IF(咖啡厅!C205&gt;0,"参加元气咖啡厅志愿服务"&amp;咖啡厅!C205&amp;"学时；","")</f>
        <v/>
      </c>
      <c r="N205" t="str">
        <f>IF(书院课助教!C205&gt;0,"担任书院课助教"&amp;书院课助教!C205&amp;"学时；","")</f>
        <v/>
      </c>
      <c r="O205" t="str">
        <f>IF(党员先锋服务队!C205&gt;0,"参加党员先锋服务队"&amp;党员先锋服务队!C205&amp;"学时；","")</f>
        <v/>
      </c>
      <c r="P205" t="str">
        <f>IF(爱在35楼!C205&gt;0,"参加爱在卅五楼活动"&amp;爱在35楼!C205&amp;"学时；","")</f>
        <v/>
      </c>
      <c r="Q205" t="str">
        <f>IF(新年晚会!C205&gt;0,"参加新年晚会志愿活动"&amp;新年晚会!C205&amp;"学时；","")</f>
        <v/>
      </c>
      <c r="R205" t="str">
        <f>IF(健身房!C205&gt;0,"参加地下健身房志愿服务活动"&amp;健身房!C205&amp;"学时；","")</f>
        <v/>
      </c>
      <c r="S205" t="str">
        <f>IF(书房!C205&gt;0,"参加元培书房志愿服务活动"&amp;书房!C205&amp;"学时；","")</f>
        <v/>
      </c>
    </row>
    <row r="206" spans="1:19">
      <c r="A206" s="8" t="s">
        <v>215</v>
      </c>
      <c r="B206" s="8">
        <v>2300067737</v>
      </c>
      <c r="C206" t="str">
        <f t="shared" si="3"/>
        <v>参加元行力行自行车小分队1学时；参加元行力行未名湖志愿服务6学时；参加35楼门厅管理志愿服务2学时；</v>
      </c>
      <c r="D206" t="str">
        <f>IF(自行车!C206&gt;0,"参加元行力行自行车小分队"&amp;自行车!C206&amp;"学时；","")</f>
        <v>参加元行力行自行车小分队1学时；</v>
      </c>
      <c r="E206" t="str">
        <f>IF(未名湖!C206&gt;0,"参加元行力行未名湖志愿服务"&amp;未名湖!C206&amp;"学时；","")</f>
        <v>参加元行力行未名湖志愿服务6学时；</v>
      </c>
      <c r="F206" t="str">
        <f>IF(大钊阅览室!C206&gt;0,"参加大钊阅览室志愿服务"&amp;大钊阅览室!C206&amp;"学时；","")</f>
        <v/>
      </c>
      <c r="G206" t="str">
        <f>IF(动物园!C206&gt;0,"参加北京动物园志愿服务"&amp;动物园!C206&amp;"学时；","")</f>
        <v/>
      </c>
      <c r="H206" t="str">
        <f>IF(传薪!C206&gt;0,"参加元行传薪系列志愿服务"&amp;传薪!C206&amp;"学时；","")</f>
        <v/>
      </c>
      <c r="I206" t="str">
        <f>IF(门厅!C206&gt;0,"参加35楼门厅管理志愿服务"&amp;门厅!C206&amp;"学时；","")</f>
        <v>参加35楼门厅管理志愿服务2学时；</v>
      </c>
      <c r="J206" t="str">
        <f>IF(临川学校!C206&gt;0,"参加北京临川学校志愿服务"&amp;临川学校!C206&amp;"学时；","")</f>
        <v/>
      </c>
      <c r="K206" t="str">
        <f>IF(一二九!C206&gt;0,"参加一二九后勤组"&amp;一二九!C206&amp;"学时；","")</f>
        <v/>
      </c>
      <c r="L206" t="str">
        <f>IF(运动会!C206&gt;0,"参加运动会志愿服务"&amp;运动会!C206&amp;"学时；","")</f>
        <v/>
      </c>
      <c r="M206" t="str">
        <f>IF(咖啡厅!C206&gt;0,"参加元气咖啡厅志愿服务"&amp;咖啡厅!C206&amp;"学时；","")</f>
        <v/>
      </c>
      <c r="N206" t="str">
        <f>IF(书院课助教!C206&gt;0,"担任书院课助教"&amp;书院课助教!C206&amp;"学时；","")</f>
        <v/>
      </c>
      <c r="O206" t="str">
        <f>IF(党员先锋服务队!C206&gt;0,"参加党员先锋服务队"&amp;党员先锋服务队!C206&amp;"学时；","")</f>
        <v/>
      </c>
      <c r="P206" t="str">
        <f>IF(爱在35楼!C206&gt;0,"参加爱在卅五楼活动"&amp;爱在35楼!C206&amp;"学时；","")</f>
        <v/>
      </c>
      <c r="Q206" t="str">
        <f>IF(新年晚会!C206&gt;0,"参加新年晚会志愿活动"&amp;新年晚会!C206&amp;"学时；","")</f>
        <v/>
      </c>
      <c r="R206" t="str">
        <f>IF(健身房!C206&gt;0,"参加地下健身房志愿服务活动"&amp;健身房!C206&amp;"学时；","")</f>
        <v/>
      </c>
      <c r="S206" t="str">
        <f>IF(书房!C206&gt;0,"参加元培书房志愿服务活动"&amp;书房!C206&amp;"学时；","")</f>
        <v/>
      </c>
    </row>
    <row r="207" spans="1:19">
      <c r="A207" s="8" t="s">
        <v>216</v>
      </c>
      <c r="B207" s="8">
        <v>2300067742</v>
      </c>
      <c r="C207" t="str">
        <f t="shared" si="3"/>
        <v>参加元行力行自行车小分队1.5学时；参加元行力行未名湖志愿服务3学时；参加35楼门厅管理志愿服务2学时；</v>
      </c>
      <c r="D207" t="str">
        <f>IF(自行车!C207&gt;0,"参加元行力行自行车小分队"&amp;自行车!C207&amp;"学时；","")</f>
        <v>参加元行力行自行车小分队1.5学时；</v>
      </c>
      <c r="E207" t="str">
        <f>IF(未名湖!C207&gt;0,"参加元行力行未名湖志愿服务"&amp;未名湖!C207&amp;"学时；","")</f>
        <v>参加元行力行未名湖志愿服务3学时；</v>
      </c>
      <c r="F207" t="str">
        <f>IF(大钊阅览室!C207&gt;0,"参加大钊阅览室志愿服务"&amp;大钊阅览室!C207&amp;"学时；","")</f>
        <v/>
      </c>
      <c r="G207" t="str">
        <f>IF(动物园!C207&gt;0,"参加北京动物园志愿服务"&amp;动物园!C207&amp;"学时；","")</f>
        <v/>
      </c>
      <c r="H207" t="str">
        <f>IF(传薪!C207&gt;0,"参加元行传薪系列志愿服务"&amp;传薪!C207&amp;"学时；","")</f>
        <v/>
      </c>
      <c r="I207" t="str">
        <f>IF(门厅!C207&gt;0,"参加35楼门厅管理志愿服务"&amp;门厅!C207&amp;"学时；","")</f>
        <v>参加35楼门厅管理志愿服务2学时；</v>
      </c>
      <c r="J207" t="str">
        <f>IF(临川学校!C207&gt;0,"参加北京临川学校志愿服务"&amp;临川学校!C207&amp;"学时；","")</f>
        <v/>
      </c>
      <c r="K207" t="str">
        <f>IF(一二九!C207&gt;0,"参加一二九后勤组"&amp;一二九!C207&amp;"学时；","")</f>
        <v/>
      </c>
      <c r="L207" t="str">
        <f>IF(运动会!C207&gt;0,"参加运动会志愿服务"&amp;运动会!C207&amp;"学时；","")</f>
        <v/>
      </c>
      <c r="M207" t="str">
        <f>IF(咖啡厅!C207&gt;0,"参加元气咖啡厅志愿服务"&amp;咖啡厅!C207&amp;"学时；","")</f>
        <v/>
      </c>
      <c r="N207" t="str">
        <f>IF(书院课助教!C207&gt;0,"担任书院课助教"&amp;书院课助教!C207&amp;"学时；","")</f>
        <v/>
      </c>
      <c r="O207" t="str">
        <f>IF(党员先锋服务队!C207&gt;0,"参加党员先锋服务队"&amp;党员先锋服务队!C207&amp;"学时；","")</f>
        <v/>
      </c>
      <c r="P207" t="str">
        <f>IF(爱在35楼!C207&gt;0,"参加爱在卅五楼活动"&amp;爱在35楼!C207&amp;"学时；","")</f>
        <v/>
      </c>
      <c r="Q207" t="str">
        <f>IF(新年晚会!C207&gt;0,"参加新年晚会志愿活动"&amp;新年晚会!C207&amp;"学时；","")</f>
        <v/>
      </c>
      <c r="R207" t="str">
        <f>IF(健身房!C207&gt;0,"参加地下健身房志愿服务活动"&amp;健身房!C207&amp;"学时；","")</f>
        <v/>
      </c>
      <c r="S207" t="str">
        <f>IF(书房!C207&gt;0,"参加元培书房志愿服务活动"&amp;书房!C207&amp;"学时；","")</f>
        <v/>
      </c>
    </row>
    <row r="208" spans="1:19">
      <c r="A208" s="8" t="s">
        <v>217</v>
      </c>
      <c r="B208" s="8">
        <v>2300017711</v>
      </c>
      <c r="C208" t="str">
        <f t="shared" si="3"/>
        <v>参加一二九后勤组7学时；参加党员先锋服务队4.5学时；</v>
      </c>
      <c r="D208" t="str">
        <f>IF(自行车!C208&gt;0,"参加元行力行自行车小分队"&amp;自行车!C208&amp;"学时；","")</f>
        <v/>
      </c>
      <c r="E208" t="str">
        <f>IF(未名湖!C208&gt;0,"参加元行力行未名湖志愿服务"&amp;未名湖!C208&amp;"学时；","")</f>
        <v/>
      </c>
      <c r="F208" t="str">
        <f>IF(大钊阅览室!C208&gt;0,"参加大钊阅览室志愿服务"&amp;大钊阅览室!C208&amp;"学时；","")</f>
        <v/>
      </c>
      <c r="G208" t="str">
        <f>IF(动物园!C208&gt;0,"参加北京动物园志愿服务"&amp;动物园!C208&amp;"学时；","")</f>
        <v/>
      </c>
      <c r="H208" t="str">
        <f>IF(传薪!C208&gt;0,"参加元行传薪系列志愿服务"&amp;传薪!C208&amp;"学时；","")</f>
        <v/>
      </c>
      <c r="I208" t="str">
        <f>IF(门厅!C208&gt;0,"参加35楼门厅管理志愿服务"&amp;门厅!C208&amp;"学时；","")</f>
        <v/>
      </c>
      <c r="J208" t="str">
        <f>IF(临川学校!C208&gt;0,"参加北京临川学校志愿服务"&amp;临川学校!C208&amp;"学时；","")</f>
        <v/>
      </c>
      <c r="K208" t="str">
        <f>IF(一二九!C208&gt;0,"参加一二九后勤组"&amp;一二九!C208&amp;"学时；","")</f>
        <v>参加一二九后勤组7学时；</v>
      </c>
      <c r="L208" t="str">
        <f>IF(运动会!C208&gt;0,"参加运动会志愿服务"&amp;运动会!C208&amp;"学时；","")</f>
        <v/>
      </c>
      <c r="M208" t="str">
        <f>IF(咖啡厅!C208&gt;0,"参加元气咖啡厅志愿服务"&amp;咖啡厅!C208&amp;"学时；","")</f>
        <v/>
      </c>
      <c r="N208" t="str">
        <f>IF(书院课助教!C208&gt;0,"担任书院课助教"&amp;书院课助教!C208&amp;"学时；","")</f>
        <v/>
      </c>
      <c r="O208" t="str">
        <f>IF(党员先锋服务队!C208&gt;0,"参加党员先锋服务队"&amp;党员先锋服务队!C208&amp;"学时；","")</f>
        <v>参加党员先锋服务队4.5学时；</v>
      </c>
      <c r="P208" t="str">
        <f>IF(爱在35楼!C208&gt;0,"参加爱在卅五楼活动"&amp;爱在35楼!C208&amp;"学时；","")</f>
        <v/>
      </c>
      <c r="Q208" t="str">
        <f>IF(新年晚会!C208&gt;0,"参加新年晚会志愿活动"&amp;新年晚会!C208&amp;"学时；","")</f>
        <v/>
      </c>
      <c r="R208" t="str">
        <f>IF(健身房!C208&gt;0,"参加地下健身房志愿服务活动"&amp;健身房!C208&amp;"学时；","")</f>
        <v/>
      </c>
      <c r="S208" t="str">
        <f>IF(书房!C208&gt;0,"参加元培书房志愿服务活动"&amp;书房!C208&amp;"学时；","")</f>
        <v/>
      </c>
    </row>
    <row r="209" spans="1:19">
      <c r="A209" s="8" t="s">
        <v>218</v>
      </c>
      <c r="B209" s="8">
        <v>2300017834</v>
      </c>
      <c r="C209" t="str">
        <f t="shared" si="3"/>
        <v>参加35楼门厅管理志愿服务3学时；参加元培书房志愿服务活动34学时；</v>
      </c>
      <c r="D209" t="str">
        <f>IF(自行车!C209&gt;0,"参加元行力行自行车小分队"&amp;自行车!C209&amp;"学时；","")</f>
        <v/>
      </c>
      <c r="E209" t="str">
        <f>IF(未名湖!C209&gt;0,"参加元行力行未名湖志愿服务"&amp;未名湖!C209&amp;"学时；","")</f>
        <v/>
      </c>
      <c r="F209" t="str">
        <f>IF(大钊阅览室!C209&gt;0,"参加大钊阅览室志愿服务"&amp;大钊阅览室!C209&amp;"学时；","")</f>
        <v/>
      </c>
      <c r="G209" t="str">
        <f>IF(动物园!C209&gt;0,"参加北京动物园志愿服务"&amp;动物园!C209&amp;"学时；","")</f>
        <v/>
      </c>
      <c r="H209" t="str">
        <f>IF(传薪!C209&gt;0,"参加元行传薪系列志愿服务"&amp;传薪!C209&amp;"学时；","")</f>
        <v/>
      </c>
      <c r="I209" t="str">
        <f>IF(门厅!C209&gt;0,"参加35楼门厅管理志愿服务"&amp;门厅!C209&amp;"学时；","")</f>
        <v>参加35楼门厅管理志愿服务3学时；</v>
      </c>
      <c r="J209" t="str">
        <f>IF(临川学校!C209&gt;0,"参加北京临川学校志愿服务"&amp;临川学校!C209&amp;"学时；","")</f>
        <v/>
      </c>
      <c r="K209" t="str">
        <f>IF(一二九!C209&gt;0,"参加一二九后勤组"&amp;一二九!C209&amp;"学时；","")</f>
        <v/>
      </c>
      <c r="L209" t="str">
        <f>IF(运动会!C209&gt;0,"参加运动会志愿服务"&amp;运动会!C209&amp;"学时；","")</f>
        <v/>
      </c>
      <c r="M209" t="str">
        <f>IF(咖啡厅!C209&gt;0,"参加元气咖啡厅志愿服务"&amp;咖啡厅!C209&amp;"学时；","")</f>
        <v/>
      </c>
      <c r="N209" t="str">
        <f>IF(书院课助教!C209&gt;0,"担任书院课助教"&amp;书院课助教!C209&amp;"学时；","")</f>
        <v/>
      </c>
      <c r="O209" t="str">
        <f>IF(党员先锋服务队!C209&gt;0,"参加党员先锋服务队"&amp;党员先锋服务队!C209&amp;"学时；","")</f>
        <v/>
      </c>
      <c r="P209" t="str">
        <f>IF(爱在35楼!C209&gt;0,"参加爱在卅五楼活动"&amp;爱在35楼!C209&amp;"学时；","")</f>
        <v/>
      </c>
      <c r="Q209" t="str">
        <f>IF(新年晚会!C209&gt;0,"参加新年晚会志愿活动"&amp;新年晚会!C209&amp;"学时；","")</f>
        <v/>
      </c>
      <c r="R209" t="str">
        <f>IF(健身房!C209&gt;0,"参加地下健身房志愿服务活动"&amp;健身房!C209&amp;"学时；","")</f>
        <v/>
      </c>
      <c r="S209" t="str">
        <f>IF(书房!C209&gt;0,"参加元培书房志愿服务活动"&amp;书房!C209&amp;"学时；","")</f>
        <v>参加元培书房志愿服务活动34学时；</v>
      </c>
    </row>
    <row r="210" spans="1:19">
      <c r="A210" s="8" t="s">
        <v>219</v>
      </c>
      <c r="B210" s="8">
        <v>2300017735</v>
      </c>
      <c r="C210" t="str">
        <f t="shared" si="3"/>
        <v>参加元培书房志愿服务活动28学时；</v>
      </c>
      <c r="D210" t="str">
        <f>IF(自行车!C210&gt;0,"参加元行力行自行车小分队"&amp;自行车!C210&amp;"学时；","")</f>
        <v/>
      </c>
      <c r="E210" t="str">
        <f>IF(未名湖!C210&gt;0,"参加元行力行未名湖志愿服务"&amp;未名湖!C210&amp;"学时；","")</f>
        <v/>
      </c>
      <c r="F210" t="str">
        <f>IF(大钊阅览室!C210&gt;0,"参加大钊阅览室志愿服务"&amp;大钊阅览室!C210&amp;"学时；","")</f>
        <v/>
      </c>
      <c r="G210" t="str">
        <f>IF(动物园!C210&gt;0,"参加北京动物园志愿服务"&amp;动物园!C210&amp;"学时；","")</f>
        <v/>
      </c>
      <c r="H210" t="str">
        <f>IF(传薪!C210&gt;0,"参加元行传薪系列志愿服务"&amp;传薪!C210&amp;"学时；","")</f>
        <v/>
      </c>
      <c r="I210" t="str">
        <f>IF(门厅!C210&gt;0,"参加35楼门厅管理志愿服务"&amp;门厅!C210&amp;"学时；","")</f>
        <v/>
      </c>
      <c r="J210" t="str">
        <f>IF(临川学校!C210&gt;0,"参加北京临川学校志愿服务"&amp;临川学校!C210&amp;"学时；","")</f>
        <v/>
      </c>
      <c r="K210" t="str">
        <f>IF(一二九!C210&gt;0,"参加一二九后勤组"&amp;一二九!C210&amp;"学时；","")</f>
        <v/>
      </c>
      <c r="L210" t="str">
        <f>IF(运动会!C210&gt;0,"参加运动会志愿服务"&amp;运动会!C210&amp;"学时；","")</f>
        <v/>
      </c>
      <c r="M210" t="str">
        <f>IF(咖啡厅!C210&gt;0,"参加元气咖啡厅志愿服务"&amp;咖啡厅!C210&amp;"学时；","")</f>
        <v/>
      </c>
      <c r="N210" t="str">
        <f>IF(书院课助教!C210&gt;0,"担任书院课助教"&amp;书院课助教!C210&amp;"学时；","")</f>
        <v/>
      </c>
      <c r="O210" t="str">
        <f>IF(党员先锋服务队!C210&gt;0,"参加党员先锋服务队"&amp;党员先锋服务队!C210&amp;"学时；","")</f>
        <v/>
      </c>
      <c r="P210" t="str">
        <f>IF(爱在35楼!C210&gt;0,"参加爱在卅五楼活动"&amp;爱在35楼!C210&amp;"学时；","")</f>
        <v/>
      </c>
      <c r="Q210" t="str">
        <f>IF(新年晚会!C210&gt;0,"参加新年晚会志愿活动"&amp;新年晚会!C210&amp;"学时；","")</f>
        <v/>
      </c>
      <c r="R210" t="str">
        <f>IF(健身房!C210&gt;0,"参加地下健身房志愿服务活动"&amp;健身房!C210&amp;"学时；","")</f>
        <v/>
      </c>
      <c r="S210" t="str">
        <f>IF(书房!C210&gt;0,"参加元培书房志愿服务活动"&amp;书房!C210&amp;"学时；","")</f>
        <v>参加元培书房志愿服务活动28学时；</v>
      </c>
    </row>
    <row r="211" spans="1:19">
      <c r="A211" s="8" t="s">
        <v>220</v>
      </c>
      <c r="B211" s="8">
        <v>2300017475</v>
      </c>
      <c r="C211" t="str">
        <f t="shared" si="3"/>
        <v>参加北京动物园志愿服务4学时；参加党员先锋服务队5学时；参加爱在卅五楼活动2学时；参加元培书房志愿服务活动24学时；</v>
      </c>
      <c r="D211" t="str">
        <f>IF(自行车!C211&gt;0,"参加元行力行自行车小分队"&amp;自行车!C211&amp;"学时；","")</f>
        <v/>
      </c>
      <c r="E211" t="str">
        <f>IF(未名湖!C211&gt;0,"参加元行力行未名湖志愿服务"&amp;未名湖!C211&amp;"学时；","")</f>
        <v/>
      </c>
      <c r="F211" t="str">
        <f>IF(大钊阅览室!C211&gt;0,"参加大钊阅览室志愿服务"&amp;大钊阅览室!C211&amp;"学时；","")</f>
        <v/>
      </c>
      <c r="G211" t="str">
        <f>IF(动物园!C211&gt;0,"参加北京动物园志愿服务"&amp;动物园!C211&amp;"学时；","")</f>
        <v>参加北京动物园志愿服务4学时；</v>
      </c>
      <c r="H211" t="str">
        <f>IF(传薪!C211&gt;0,"参加元行传薪系列志愿服务"&amp;传薪!C211&amp;"学时；","")</f>
        <v/>
      </c>
      <c r="I211" t="str">
        <f>IF(门厅!C211&gt;0,"参加35楼门厅管理志愿服务"&amp;门厅!C211&amp;"学时；","")</f>
        <v/>
      </c>
      <c r="J211" t="str">
        <f>IF(临川学校!C211&gt;0,"参加北京临川学校志愿服务"&amp;临川学校!C211&amp;"学时；","")</f>
        <v/>
      </c>
      <c r="K211" t="str">
        <f>IF(一二九!C211&gt;0,"参加一二九后勤组"&amp;一二九!C211&amp;"学时；","")</f>
        <v/>
      </c>
      <c r="L211" t="str">
        <f>IF(运动会!C211&gt;0,"参加运动会志愿服务"&amp;运动会!C211&amp;"学时；","")</f>
        <v/>
      </c>
      <c r="M211" t="str">
        <f>IF(咖啡厅!C211&gt;0,"参加元气咖啡厅志愿服务"&amp;咖啡厅!C211&amp;"学时；","")</f>
        <v/>
      </c>
      <c r="N211" t="str">
        <f>IF(书院课助教!C211&gt;0,"担任书院课助教"&amp;书院课助教!C211&amp;"学时；","")</f>
        <v/>
      </c>
      <c r="O211" t="str">
        <f>IF(党员先锋服务队!C211&gt;0,"参加党员先锋服务队"&amp;党员先锋服务队!C211&amp;"学时；","")</f>
        <v>参加党员先锋服务队5学时；</v>
      </c>
      <c r="P211" t="str">
        <f>IF(爱在35楼!C211&gt;0,"参加爱在卅五楼活动"&amp;爱在35楼!C211&amp;"学时；","")</f>
        <v>参加爱在卅五楼活动2学时；</v>
      </c>
      <c r="Q211" t="str">
        <f>IF(新年晚会!C211&gt;0,"参加新年晚会志愿活动"&amp;新年晚会!C211&amp;"学时；","")</f>
        <v/>
      </c>
      <c r="R211" t="str">
        <f>IF(健身房!C211&gt;0,"参加地下健身房志愿服务活动"&amp;健身房!C211&amp;"学时；","")</f>
        <v/>
      </c>
      <c r="S211" t="str">
        <f>IF(书房!C211&gt;0,"参加元培书房志愿服务活动"&amp;书房!C211&amp;"学时；","")</f>
        <v>参加元培书房志愿服务活动24学时；</v>
      </c>
    </row>
    <row r="212" spans="1:19">
      <c r="A212" s="8" t="s">
        <v>221</v>
      </c>
      <c r="B212" s="8">
        <v>2300017816</v>
      </c>
      <c r="C212" t="str">
        <f t="shared" si="3"/>
        <v>参加35楼门厅管理志愿服务2.5学时；</v>
      </c>
      <c r="D212" t="str">
        <f>IF(自行车!C212&gt;0,"参加元行力行自行车小分队"&amp;自行车!C212&amp;"学时；","")</f>
        <v/>
      </c>
      <c r="E212" t="str">
        <f>IF(未名湖!C212&gt;0,"参加元行力行未名湖志愿服务"&amp;未名湖!C212&amp;"学时；","")</f>
        <v/>
      </c>
      <c r="F212" t="str">
        <f>IF(大钊阅览室!C212&gt;0,"参加大钊阅览室志愿服务"&amp;大钊阅览室!C212&amp;"学时；","")</f>
        <v/>
      </c>
      <c r="G212" t="str">
        <f>IF(动物园!C212&gt;0,"参加北京动物园志愿服务"&amp;动物园!C212&amp;"学时；","")</f>
        <v/>
      </c>
      <c r="H212" t="str">
        <f>IF(传薪!C212&gt;0,"参加元行传薪系列志愿服务"&amp;传薪!C212&amp;"学时；","")</f>
        <v/>
      </c>
      <c r="I212" t="str">
        <f>IF(门厅!C212&gt;0,"参加35楼门厅管理志愿服务"&amp;门厅!C212&amp;"学时；","")</f>
        <v>参加35楼门厅管理志愿服务2.5学时；</v>
      </c>
      <c r="J212" t="str">
        <f>IF(临川学校!C212&gt;0,"参加北京临川学校志愿服务"&amp;临川学校!C212&amp;"学时；","")</f>
        <v/>
      </c>
      <c r="K212" t="str">
        <f>IF(一二九!C212&gt;0,"参加一二九后勤组"&amp;一二九!C212&amp;"学时；","")</f>
        <v/>
      </c>
      <c r="L212" t="str">
        <f>IF(运动会!C212&gt;0,"参加运动会志愿服务"&amp;运动会!C212&amp;"学时；","")</f>
        <v/>
      </c>
      <c r="M212" t="str">
        <f>IF(咖啡厅!C212&gt;0,"参加元气咖啡厅志愿服务"&amp;咖啡厅!C212&amp;"学时；","")</f>
        <v/>
      </c>
      <c r="N212" t="str">
        <f>IF(书院课助教!C212&gt;0,"担任书院课助教"&amp;书院课助教!C212&amp;"学时；","")</f>
        <v/>
      </c>
      <c r="O212" t="str">
        <f>IF(党员先锋服务队!C212&gt;0,"参加党员先锋服务队"&amp;党员先锋服务队!C212&amp;"学时；","")</f>
        <v/>
      </c>
      <c r="P212" t="str">
        <f>IF(爱在35楼!C212&gt;0,"参加爱在卅五楼活动"&amp;爱在35楼!C212&amp;"学时；","")</f>
        <v/>
      </c>
      <c r="Q212" t="str">
        <f>IF(新年晚会!C212&gt;0,"参加新年晚会志愿活动"&amp;新年晚会!C212&amp;"学时；","")</f>
        <v/>
      </c>
      <c r="R212" t="str">
        <f>IF(健身房!C212&gt;0,"参加地下健身房志愿服务活动"&amp;健身房!C212&amp;"学时；","")</f>
        <v/>
      </c>
      <c r="S212" t="str">
        <f>IF(书房!C212&gt;0,"参加元培书房志愿服务活动"&amp;书房!C212&amp;"学时；","")</f>
        <v/>
      </c>
    </row>
    <row r="213" spans="1:19">
      <c r="A213" s="8" t="s">
        <v>222</v>
      </c>
      <c r="B213" s="8">
        <v>2300017754</v>
      </c>
      <c r="C213" t="str">
        <f t="shared" si="3"/>
        <v>参加元行力行自行车小分队0.5学时；</v>
      </c>
      <c r="D213" t="str">
        <f>IF(自行车!C213&gt;0,"参加元行力行自行车小分队"&amp;自行车!C213&amp;"学时；","")</f>
        <v>参加元行力行自行车小分队0.5学时；</v>
      </c>
      <c r="E213" t="str">
        <f>IF(未名湖!C213&gt;0,"参加元行力行未名湖志愿服务"&amp;未名湖!C213&amp;"学时；","")</f>
        <v/>
      </c>
      <c r="F213" t="str">
        <f>IF(大钊阅览室!C213&gt;0,"参加大钊阅览室志愿服务"&amp;大钊阅览室!C213&amp;"学时；","")</f>
        <v/>
      </c>
      <c r="G213" t="str">
        <f>IF(动物园!C213&gt;0,"参加北京动物园志愿服务"&amp;动物园!C213&amp;"学时；","")</f>
        <v/>
      </c>
      <c r="H213" t="str">
        <f>IF(传薪!C213&gt;0,"参加元行传薪系列志愿服务"&amp;传薪!C213&amp;"学时；","")</f>
        <v/>
      </c>
      <c r="I213" t="str">
        <f>IF(门厅!C213&gt;0,"参加35楼门厅管理志愿服务"&amp;门厅!C213&amp;"学时；","")</f>
        <v/>
      </c>
      <c r="J213" t="str">
        <f>IF(临川学校!C213&gt;0,"参加北京临川学校志愿服务"&amp;临川学校!C213&amp;"学时；","")</f>
        <v/>
      </c>
      <c r="K213" t="str">
        <f>IF(一二九!C213&gt;0,"参加一二九后勤组"&amp;一二九!C213&amp;"学时；","")</f>
        <v/>
      </c>
      <c r="L213" t="str">
        <f>IF(运动会!C213&gt;0,"参加运动会志愿服务"&amp;运动会!C213&amp;"学时；","")</f>
        <v/>
      </c>
      <c r="M213" t="str">
        <f>IF(咖啡厅!C213&gt;0,"参加元气咖啡厅志愿服务"&amp;咖啡厅!C213&amp;"学时；","")</f>
        <v/>
      </c>
      <c r="N213" t="str">
        <f>IF(书院课助教!C213&gt;0,"担任书院课助教"&amp;书院课助教!C213&amp;"学时；","")</f>
        <v/>
      </c>
      <c r="O213" t="str">
        <f>IF(党员先锋服务队!C213&gt;0,"参加党员先锋服务队"&amp;党员先锋服务队!C213&amp;"学时；","")</f>
        <v/>
      </c>
      <c r="P213" t="str">
        <f>IF(爱在35楼!C213&gt;0,"参加爱在卅五楼活动"&amp;爱在35楼!C213&amp;"学时；","")</f>
        <v/>
      </c>
      <c r="Q213" t="str">
        <f>IF(新年晚会!C213&gt;0,"参加新年晚会志愿活动"&amp;新年晚会!C213&amp;"学时；","")</f>
        <v/>
      </c>
      <c r="R213" t="str">
        <f>IF(健身房!C213&gt;0,"参加地下健身房志愿服务活动"&amp;健身房!C213&amp;"学时；","")</f>
        <v/>
      </c>
      <c r="S213" t="str">
        <f>IF(书房!C213&gt;0,"参加元培书房志愿服务活动"&amp;书房!C213&amp;"学时；","")</f>
        <v/>
      </c>
    </row>
    <row r="214" spans="1:19">
      <c r="A214" s="8" t="s">
        <v>223</v>
      </c>
      <c r="B214" s="8">
        <v>2300017850</v>
      </c>
      <c r="C214" t="str">
        <f t="shared" si="3"/>
        <v/>
      </c>
      <c r="D214" t="str">
        <f>IF(自行车!C214&gt;0,"参加元行力行自行车小分队"&amp;自行车!C214&amp;"学时；","")</f>
        <v/>
      </c>
      <c r="E214" t="str">
        <f>IF(未名湖!C214&gt;0,"参加元行力行未名湖志愿服务"&amp;未名湖!C214&amp;"学时；","")</f>
        <v/>
      </c>
      <c r="F214" t="str">
        <f>IF(大钊阅览室!C214&gt;0,"参加大钊阅览室志愿服务"&amp;大钊阅览室!C214&amp;"学时；","")</f>
        <v/>
      </c>
      <c r="G214" t="str">
        <f>IF(动物园!C214&gt;0,"参加北京动物园志愿服务"&amp;动物园!C214&amp;"学时；","")</f>
        <v/>
      </c>
      <c r="H214" t="str">
        <f>IF(传薪!C214&gt;0,"参加元行传薪系列志愿服务"&amp;传薪!C214&amp;"学时；","")</f>
        <v/>
      </c>
      <c r="I214" t="str">
        <f>IF(门厅!C214&gt;0,"参加35楼门厅管理志愿服务"&amp;门厅!C214&amp;"学时；","")</f>
        <v/>
      </c>
      <c r="J214" t="str">
        <f>IF(临川学校!C214&gt;0,"参加北京临川学校志愿服务"&amp;临川学校!C214&amp;"学时；","")</f>
        <v/>
      </c>
      <c r="K214" t="str">
        <f>IF(一二九!C214&gt;0,"参加一二九后勤组"&amp;一二九!C214&amp;"学时；","")</f>
        <v/>
      </c>
      <c r="L214" t="str">
        <f>IF(运动会!C214&gt;0,"参加运动会志愿服务"&amp;运动会!C214&amp;"学时；","")</f>
        <v/>
      </c>
      <c r="M214" t="str">
        <f>IF(咖啡厅!C214&gt;0,"参加元气咖啡厅志愿服务"&amp;咖啡厅!C214&amp;"学时；","")</f>
        <v/>
      </c>
      <c r="N214" t="str">
        <f>IF(书院课助教!C214&gt;0,"担任书院课助教"&amp;书院课助教!C214&amp;"学时；","")</f>
        <v/>
      </c>
      <c r="O214" t="str">
        <f>IF(党员先锋服务队!C214&gt;0,"参加党员先锋服务队"&amp;党员先锋服务队!C214&amp;"学时；","")</f>
        <v/>
      </c>
      <c r="P214" t="str">
        <f>IF(爱在35楼!C214&gt;0,"参加爱在卅五楼活动"&amp;爱在35楼!C214&amp;"学时；","")</f>
        <v/>
      </c>
      <c r="Q214" t="str">
        <f>IF(新年晚会!C214&gt;0,"参加新年晚会志愿活动"&amp;新年晚会!C214&amp;"学时；","")</f>
        <v/>
      </c>
      <c r="R214" t="str">
        <f>IF(健身房!C214&gt;0,"参加地下健身房志愿服务活动"&amp;健身房!C214&amp;"学时；","")</f>
        <v/>
      </c>
      <c r="S214" t="str">
        <f>IF(书房!C214&gt;0,"参加元培书房志愿服务活动"&amp;书房!C214&amp;"学时；","")</f>
        <v/>
      </c>
    </row>
    <row r="215" spans="1:19">
      <c r="A215" s="8" t="s">
        <v>224</v>
      </c>
      <c r="B215" s="8">
        <v>2300017788</v>
      </c>
      <c r="C215" t="str">
        <f t="shared" si="3"/>
        <v>参加元行力行自行车小分队0.5学时；参加大钊阅览室志愿服务12学时；参加北京动物园志愿服务4学时；参加35楼门厅管理志愿服务2.5学时；参加党员先锋服务队2学时；</v>
      </c>
      <c r="D215" t="str">
        <f>IF(自行车!C215&gt;0,"参加元行力行自行车小分队"&amp;自行车!C215&amp;"学时；","")</f>
        <v>参加元行力行自行车小分队0.5学时；</v>
      </c>
      <c r="E215" t="str">
        <f>IF(未名湖!C215&gt;0,"参加元行力行未名湖志愿服务"&amp;未名湖!C215&amp;"学时；","")</f>
        <v/>
      </c>
      <c r="F215" t="str">
        <f>IF(大钊阅览室!C215&gt;0,"参加大钊阅览室志愿服务"&amp;大钊阅览室!C215&amp;"学时；","")</f>
        <v>参加大钊阅览室志愿服务12学时；</v>
      </c>
      <c r="G215" t="str">
        <f>IF(动物园!C215&gt;0,"参加北京动物园志愿服务"&amp;动物园!C215&amp;"学时；","")</f>
        <v>参加北京动物园志愿服务4学时；</v>
      </c>
      <c r="H215" t="str">
        <f>IF(传薪!C215&gt;0,"参加元行传薪系列志愿服务"&amp;传薪!C215&amp;"学时；","")</f>
        <v/>
      </c>
      <c r="I215" t="str">
        <f>IF(门厅!C215&gt;0,"参加35楼门厅管理志愿服务"&amp;门厅!C215&amp;"学时；","")</f>
        <v>参加35楼门厅管理志愿服务2.5学时；</v>
      </c>
      <c r="J215" t="str">
        <f>IF(临川学校!C215&gt;0,"参加北京临川学校志愿服务"&amp;临川学校!C215&amp;"学时；","")</f>
        <v/>
      </c>
      <c r="K215" t="str">
        <f>IF(一二九!C215&gt;0,"参加一二九后勤组"&amp;一二九!C215&amp;"学时；","")</f>
        <v/>
      </c>
      <c r="L215" t="str">
        <f>IF(运动会!C215&gt;0,"参加运动会志愿服务"&amp;运动会!C215&amp;"学时；","")</f>
        <v/>
      </c>
      <c r="M215" t="str">
        <f>IF(咖啡厅!C215&gt;0,"参加元气咖啡厅志愿服务"&amp;咖啡厅!C215&amp;"学时；","")</f>
        <v/>
      </c>
      <c r="N215" t="str">
        <f>IF(书院课助教!C215&gt;0,"担任书院课助教"&amp;书院课助教!C215&amp;"学时；","")</f>
        <v/>
      </c>
      <c r="O215" t="str">
        <f>IF(党员先锋服务队!C215&gt;0,"参加党员先锋服务队"&amp;党员先锋服务队!C215&amp;"学时；","")</f>
        <v>参加党员先锋服务队2学时；</v>
      </c>
      <c r="P215" t="str">
        <f>IF(爱在35楼!C215&gt;0,"参加爱在卅五楼活动"&amp;爱在35楼!C215&amp;"学时；","")</f>
        <v/>
      </c>
      <c r="Q215" t="str">
        <f>IF(新年晚会!C215&gt;0,"参加新年晚会志愿活动"&amp;新年晚会!C215&amp;"学时；","")</f>
        <v/>
      </c>
      <c r="R215" t="str">
        <f>IF(健身房!C215&gt;0,"参加地下健身房志愿服务活动"&amp;健身房!C215&amp;"学时；","")</f>
        <v/>
      </c>
      <c r="S215" t="str">
        <f>IF(书房!C215&gt;0,"参加元培书房志愿服务活动"&amp;书房!C215&amp;"学时；","")</f>
        <v/>
      </c>
    </row>
    <row r="216" spans="1:19">
      <c r="A216" s="8" t="s">
        <v>225</v>
      </c>
      <c r="B216" s="8">
        <v>2300017451</v>
      </c>
      <c r="C216" t="str">
        <f t="shared" si="3"/>
        <v>参加35楼门厅管理志愿服务1.5学时；参加党员先锋服务队1.5学时；</v>
      </c>
      <c r="D216" t="str">
        <f>IF(自行车!C216&gt;0,"参加元行力行自行车小分队"&amp;自行车!C216&amp;"学时；","")</f>
        <v/>
      </c>
      <c r="E216" t="str">
        <f>IF(未名湖!C216&gt;0,"参加元行力行未名湖志愿服务"&amp;未名湖!C216&amp;"学时；","")</f>
        <v/>
      </c>
      <c r="F216" t="str">
        <f>IF(大钊阅览室!C216&gt;0,"参加大钊阅览室志愿服务"&amp;大钊阅览室!C216&amp;"学时；","")</f>
        <v/>
      </c>
      <c r="G216" t="str">
        <f>IF(动物园!C216&gt;0,"参加北京动物园志愿服务"&amp;动物园!C216&amp;"学时；","")</f>
        <v/>
      </c>
      <c r="H216" t="str">
        <f>IF(传薪!C216&gt;0,"参加元行传薪系列志愿服务"&amp;传薪!C216&amp;"学时；","")</f>
        <v/>
      </c>
      <c r="I216" t="str">
        <f>IF(门厅!C216&gt;0,"参加35楼门厅管理志愿服务"&amp;门厅!C216&amp;"学时；","")</f>
        <v>参加35楼门厅管理志愿服务1.5学时；</v>
      </c>
      <c r="J216" t="str">
        <f>IF(临川学校!C216&gt;0,"参加北京临川学校志愿服务"&amp;临川学校!C216&amp;"学时；","")</f>
        <v/>
      </c>
      <c r="K216" t="str">
        <f>IF(一二九!C216&gt;0,"参加一二九后勤组"&amp;一二九!C216&amp;"学时；","")</f>
        <v/>
      </c>
      <c r="L216" t="str">
        <f>IF(运动会!C216&gt;0,"参加运动会志愿服务"&amp;运动会!C216&amp;"学时；","")</f>
        <v/>
      </c>
      <c r="M216" t="str">
        <f>IF(咖啡厅!C216&gt;0,"参加元气咖啡厅志愿服务"&amp;咖啡厅!C216&amp;"学时；","")</f>
        <v/>
      </c>
      <c r="N216" t="str">
        <f>IF(书院课助教!C216&gt;0,"担任书院课助教"&amp;书院课助教!C216&amp;"学时；","")</f>
        <v/>
      </c>
      <c r="O216" t="str">
        <f>IF(党员先锋服务队!C216&gt;0,"参加党员先锋服务队"&amp;党员先锋服务队!C216&amp;"学时；","")</f>
        <v>参加党员先锋服务队1.5学时；</v>
      </c>
      <c r="P216" t="str">
        <f>IF(爱在35楼!C216&gt;0,"参加爱在卅五楼活动"&amp;爱在35楼!C216&amp;"学时；","")</f>
        <v/>
      </c>
      <c r="Q216" t="str">
        <f>IF(新年晚会!C216&gt;0,"参加新年晚会志愿活动"&amp;新年晚会!C216&amp;"学时；","")</f>
        <v/>
      </c>
      <c r="R216" t="str">
        <f>IF(健身房!C216&gt;0,"参加地下健身房志愿服务活动"&amp;健身房!C216&amp;"学时；","")</f>
        <v/>
      </c>
      <c r="S216" t="str">
        <f>IF(书房!C216&gt;0,"参加元培书房志愿服务活动"&amp;书房!C216&amp;"学时；","")</f>
        <v/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自行车"/>
  <dimension ref="A1:D216"/>
  <sheetViews>
    <sheetView zoomScale="115" zoomScaleNormal="115" topLeftCell="A122" workbookViewId="0">
      <selection activeCell="D153" sqref="D153"/>
    </sheetView>
  </sheetViews>
  <sheetFormatPr defaultColWidth="9.81818181818182" defaultRowHeight="13" outlineLevelCol="3"/>
  <cols>
    <col min="2" max="2" width="13.7272727272727" customWidth="1"/>
  </cols>
  <sheetData>
    <row r="1" spans="1:4">
      <c r="A1" t="s">
        <v>0</v>
      </c>
      <c r="B1" t="s">
        <v>1</v>
      </c>
      <c r="C1" t="s">
        <v>248</v>
      </c>
      <c r="D1" t="s">
        <v>249</v>
      </c>
    </row>
    <row r="2" spans="1:2">
      <c r="A2" s="8" t="s">
        <v>11</v>
      </c>
      <c r="B2" s="8">
        <v>2200017462</v>
      </c>
    </row>
    <row r="3" spans="1:2">
      <c r="A3" s="8" t="s">
        <v>12</v>
      </c>
      <c r="B3" s="8">
        <v>2300017419</v>
      </c>
    </row>
    <row r="4" spans="1:3">
      <c r="A4" s="8" t="s">
        <v>13</v>
      </c>
      <c r="B4" s="8">
        <v>2300017793</v>
      </c>
      <c r="C4">
        <v>0.5</v>
      </c>
    </row>
    <row r="5" spans="1:2">
      <c r="A5" s="8" t="s">
        <v>14</v>
      </c>
      <c r="B5" s="8">
        <v>2300017803</v>
      </c>
    </row>
    <row r="6" spans="1:4">
      <c r="A6" s="8" t="s">
        <v>15</v>
      </c>
      <c r="B6" s="8">
        <v>2300017721</v>
      </c>
      <c r="D6">
        <v>2</v>
      </c>
    </row>
    <row r="7" spans="1:2">
      <c r="A7" s="8" t="s">
        <v>16</v>
      </c>
      <c r="B7" s="8">
        <v>2300017821</v>
      </c>
    </row>
    <row r="8" spans="1:3">
      <c r="A8" s="8" t="s">
        <v>17</v>
      </c>
      <c r="B8" s="8">
        <v>2200017835</v>
      </c>
      <c r="C8">
        <v>0.5</v>
      </c>
    </row>
    <row r="9" spans="1:2">
      <c r="A9" s="8" t="s">
        <v>18</v>
      </c>
      <c r="B9" s="8">
        <v>2300017813</v>
      </c>
    </row>
    <row r="10" spans="1:2">
      <c r="A10" s="8" t="s">
        <v>19</v>
      </c>
      <c r="B10" s="8">
        <v>2300017766</v>
      </c>
    </row>
    <row r="11" spans="1:4">
      <c r="A11" s="8" t="s">
        <v>20</v>
      </c>
      <c r="B11" s="8">
        <v>2200017454</v>
      </c>
      <c r="D11">
        <v>3</v>
      </c>
    </row>
    <row r="12" spans="1:2">
      <c r="A12" s="8" t="s">
        <v>21</v>
      </c>
      <c r="B12" s="8">
        <v>2300017723</v>
      </c>
    </row>
    <row r="13" spans="1:4">
      <c r="A13" s="8" t="s">
        <v>22</v>
      </c>
      <c r="B13" s="8">
        <v>2300017730</v>
      </c>
      <c r="D13">
        <v>14</v>
      </c>
    </row>
    <row r="14" spans="1:2">
      <c r="A14" s="8" t="s">
        <v>23</v>
      </c>
      <c r="B14" s="8">
        <v>2300017709</v>
      </c>
    </row>
    <row r="15" spans="1:2">
      <c r="A15" s="8" t="s">
        <v>24</v>
      </c>
      <c r="B15" s="8">
        <v>2300017414</v>
      </c>
    </row>
    <row r="16" spans="1:2">
      <c r="A16" s="8" t="s">
        <v>25</v>
      </c>
      <c r="B16" s="8">
        <v>2300017401</v>
      </c>
    </row>
    <row r="17" spans="1:2">
      <c r="A17" s="8" t="s">
        <v>26</v>
      </c>
      <c r="B17" s="8">
        <v>2200017827</v>
      </c>
    </row>
    <row r="18" spans="1:4">
      <c r="A18" s="8" t="s">
        <v>27</v>
      </c>
      <c r="B18" s="8">
        <v>2300017817</v>
      </c>
      <c r="D18">
        <v>3</v>
      </c>
    </row>
    <row r="19" spans="1:2">
      <c r="A19" s="8" t="s">
        <v>28</v>
      </c>
      <c r="B19" s="8">
        <v>2200017840</v>
      </c>
    </row>
    <row r="20" spans="1:4">
      <c r="A20" s="8" t="s">
        <v>29</v>
      </c>
      <c r="B20" s="8">
        <v>2300017417</v>
      </c>
      <c r="C20">
        <v>5.5</v>
      </c>
      <c r="D20">
        <v>7.5</v>
      </c>
    </row>
    <row r="21" spans="1:2">
      <c r="A21" s="8" t="s">
        <v>30</v>
      </c>
      <c r="B21" s="8">
        <v>2200016813</v>
      </c>
    </row>
    <row r="22" spans="1:2">
      <c r="A22" s="8" t="s">
        <v>31</v>
      </c>
      <c r="B22" s="8">
        <v>2300017768</v>
      </c>
    </row>
    <row r="23" spans="1:4">
      <c r="A23" s="8" t="s">
        <v>32</v>
      </c>
      <c r="B23" s="8">
        <v>2200017410</v>
      </c>
      <c r="D23">
        <v>4</v>
      </c>
    </row>
    <row r="24" spans="1:4">
      <c r="A24" s="8" t="s">
        <v>33</v>
      </c>
      <c r="B24" s="8">
        <v>2300017830</v>
      </c>
      <c r="D24">
        <v>3</v>
      </c>
    </row>
    <row r="25" spans="1:2">
      <c r="A25" s="8" t="s">
        <v>34</v>
      </c>
      <c r="B25" s="8">
        <v>2200017704</v>
      </c>
    </row>
    <row r="26" spans="1:2">
      <c r="A26" s="8" t="s">
        <v>35</v>
      </c>
      <c r="B26" s="8">
        <v>2300017748</v>
      </c>
    </row>
    <row r="27" spans="1:4">
      <c r="A27" s="8" t="s">
        <v>36</v>
      </c>
      <c r="B27" s="8">
        <v>2300017774</v>
      </c>
      <c r="D27">
        <v>11</v>
      </c>
    </row>
    <row r="28" spans="1:2">
      <c r="A28" s="8" t="s">
        <v>37</v>
      </c>
      <c r="B28" s="8">
        <v>2300017402</v>
      </c>
    </row>
    <row r="29" spans="1:4">
      <c r="A29" s="8" t="s">
        <v>38</v>
      </c>
      <c r="B29" s="8">
        <v>2300017706</v>
      </c>
      <c r="D29">
        <v>8.5</v>
      </c>
    </row>
    <row r="30" spans="1:2">
      <c r="A30" s="8" t="s">
        <v>39</v>
      </c>
      <c r="B30" s="8">
        <v>2300017832</v>
      </c>
    </row>
    <row r="31" spans="1:4">
      <c r="A31" s="8" t="s">
        <v>40</v>
      </c>
      <c r="B31" s="8">
        <v>2300017734</v>
      </c>
      <c r="D31">
        <v>6</v>
      </c>
    </row>
    <row r="32" spans="1:2">
      <c r="A32" s="8" t="s">
        <v>41</v>
      </c>
      <c r="B32" s="8">
        <v>2300017717</v>
      </c>
    </row>
    <row r="33" spans="1:2">
      <c r="A33" s="8" t="s">
        <v>42</v>
      </c>
      <c r="B33" s="8">
        <v>2300017741</v>
      </c>
    </row>
    <row r="34" spans="1:3">
      <c r="A34" s="8" t="s">
        <v>43</v>
      </c>
      <c r="B34" s="8">
        <v>2300017781</v>
      </c>
      <c r="C34">
        <v>1.5</v>
      </c>
    </row>
    <row r="35" spans="1:2">
      <c r="A35" s="8" t="s">
        <v>44</v>
      </c>
      <c r="B35" s="8">
        <v>2300017425</v>
      </c>
    </row>
    <row r="36" spans="1:4">
      <c r="A36" s="8" t="s">
        <v>45</v>
      </c>
      <c r="B36" s="8">
        <v>2300017796</v>
      </c>
      <c r="D36">
        <v>2.5</v>
      </c>
    </row>
    <row r="37" spans="1:2">
      <c r="A37" s="8" t="s">
        <v>46</v>
      </c>
      <c r="B37" s="8">
        <v>2300017835</v>
      </c>
    </row>
    <row r="38" spans="1:2">
      <c r="A38" s="8" t="s">
        <v>47</v>
      </c>
      <c r="B38" s="8">
        <v>2300017749</v>
      </c>
    </row>
    <row r="39" spans="1:2">
      <c r="A39" s="8" t="s">
        <v>48</v>
      </c>
      <c r="B39" s="8">
        <v>2300017456</v>
      </c>
    </row>
    <row r="40" spans="1:2">
      <c r="A40" s="8" t="s">
        <v>49</v>
      </c>
      <c r="B40" s="8">
        <v>2200017473</v>
      </c>
    </row>
    <row r="41" spans="1:4">
      <c r="A41" s="8" t="s">
        <v>50</v>
      </c>
      <c r="B41" s="8">
        <v>2300017762</v>
      </c>
      <c r="D41">
        <v>3</v>
      </c>
    </row>
    <row r="42" spans="1:3">
      <c r="A42" s="8" t="s">
        <v>51</v>
      </c>
      <c r="B42" s="8">
        <v>2300017718</v>
      </c>
      <c r="C42">
        <v>1</v>
      </c>
    </row>
    <row r="43" spans="1:4">
      <c r="A43" s="8" t="s">
        <v>52</v>
      </c>
      <c r="B43" s="8">
        <v>2300017752</v>
      </c>
      <c r="D43">
        <v>5</v>
      </c>
    </row>
    <row r="44" spans="1:2">
      <c r="A44" s="8" t="s">
        <v>53</v>
      </c>
      <c r="B44" s="8">
        <v>2200067719</v>
      </c>
    </row>
    <row r="45" spans="1:4">
      <c r="A45" s="8" t="s">
        <v>54</v>
      </c>
      <c r="B45" s="8">
        <v>2200017732</v>
      </c>
      <c r="D45">
        <v>4</v>
      </c>
    </row>
    <row r="46" spans="1:2">
      <c r="A46" s="8" t="s">
        <v>55</v>
      </c>
      <c r="B46" s="8">
        <v>2200017823</v>
      </c>
    </row>
    <row r="47" spans="1:2">
      <c r="A47" s="8" t="s">
        <v>56</v>
      </c>
      <c r="B47" s="8">
        <v>2200017458</v>
      </c>
    </row>
    <row r="48" spans="1:2">
      <c r="A48" s="8" t="s">
        <v>57</v>
      </c>
      <c r="B48" s="8">
        <v>2300017466</v>
      </c>
    </row>
    <row r="49" spans="1:3">
      <c r="A49" s="8" t="s">
        <v>58</v>
      </c>
      <c r="B49" s="8">
        <v>2300017713</v>
      </c>
      <c r="C49">
        <v>1</v>
      </c>
    </row>
    <row r="50" spans="1:4">
      <c r="A50" s="8" t="s">
        <v>59</v>
      </c>
      <c r="B50" s="8">
        <v>1900017748</v>
      </c>
      <c r="D50">
        <v>4</v>
      </c>
    </row>
    <row r="51" spans="1:4">
      <c r="A51" s="8" t="s">
        <v>60</v>
      </c>
      <c r="B51" s="8">
        <v>2300017703</v>
      </c>
      <c r="D51">
        <v>6</v>
      </c>
    </row>
    <row r="52" spans="1:2">
      <c r="A52" s="8" t="s">
        <v>61</v>
      </c>
      <c r="B52" s="8">
        <v>2200067702</v>
      </c>
    </row>
    <row r="53" spans="1:2">
      <c r="A53" s="8" t="s">
        <v>62</v>
      </c>
      <c r="B53" s="8">
        <v>2300017478</v>
      </c>
    </row>
    <row r="54" spans="1:4">
      <c r="A54" s="8" t="s">
        <v>63</v>
      </c>
      <c r="B54" s="8">
        <v>2300017727</v>
      </c>
      <c r="C54">
        <v>1.5</v>
      </c>
      <c r="D54">
        <v>0.5</v>
      </c>
    </row>
    <row r="55" spans="1:2">
      <c r="A55" s="8" t="s">
        <v>64</v>
      </c>
      <c r="B55" s="8">
        <v>2300017758</v>
      </c>
    </row>
    <row r="56" spans="1:2">
      <c r="A56" s="8" t="s">
        <v>65</v>
      </c>
      <c r="B56" s="8">
        <v>2300017719</v>
      </c>
    </row>
    <row r="57" spans="1:2">
      <c r="A57" s="8" t="s">
        <v>66</v>
      </c>
      <c r="B57" s="8">
        <v>2200017801</v>
      </c>
    </row>
    <row r="58" spans="1:2">
      <c r="A58" s="8" t="s">
        <v>67</v>
      </c>
      <c r="B58" s="8">
        <v>2300017473</v>
      </c>
    </row>
    <row r="59" spans="1:3">
      <c r="A59" s="8" t="s">
        <v>68</v>
      </c>
      <c r="B59" s="8">
        <v>2200017407</v>
      </c>
      <c r="C59">
        <v>2.5</v>
      </c>
    </row>
    <row r="60" spans="1:2">
      <c r="A60" s="8" t="s">
        <v>69</v>
      </c>
      <c r="B60" s="8">
        <v>2200017471</v>
      </c>
    </row>
    <row r="61" spans="1:2">
      <c r="A61" s="8" t="s">
        <v>70</v>
      </c>
      <c r="B61" s="8">
        <v>2200017461</v>
      </c>
    </row>
    <row r="62" spans="1:4">
      <c r="A62" s="8" t="s">
        <v>71</v>
      </c>
      <c r="B62" s="8">
        <v>2300017739</v>
      </c>
      <c r="D62">
        <v>4</v>
      </c>
    </row>
    <row r="63" spans="1:4">
      <c r="A63" s="8" t="s">
        <v>72</v>
      </c>
      <c r="B63" s="8">
        <v>2300017480</v>
      </c>
      <c r="C63">
        <v>0.5</v>
      </c>
      <c r="D63">
        <v>11</v>
      </c>
    </row>
    <row r="64" spans="1:2">
      <c r="A64" s="8" t="s">
        <v>73</v>
      </c>
      <c r="B64" s="8">
        <v>2200017800</v>
      </c>
    </row>
    <row r="65" spans="1:2">
      <c r="A65" s="8" t="s">
        <v>74</v>
      </c>
      <c r="B65" s="8">
        <v>2000017756</v>
      </c>
    </row>
    <row r="66" spans="1:2">
      <c r="A66" s="8" t="s">
        <v>75</v>
      </c>
      <c r="B66" s="8">
        <v>2300017702</v>
      </c>
    </row>
    <row r="67" spans="1:4">
      <c r="A67" s="8" t="s">
        <v>76</v>
      </c>
      <c r="B67" s="8">
        <v>2300017428</v>
      </c>
      <c r="D67">
        <v>4</v>
      </c>
    </row>
    <row r="68" spans="1:4">
      <c r="A68" s="8" t="s">
        <v>77</v>
      </c>
      <c r="B68" s="8">
        <v>2300017805</v>
      </c>
      <c r="D68">
        <v>2</v>
      </c>
    </row>
    <row r="69" spans="1:2">
      <c r="A69" s="8" t="s">
        <v>78</v>
      </c>
      <c r="B69" s="8">
        <v>2200017797</v>
      </c>
    </row>
    <row r="70" spans="1:4">
      <c r="A70" s="8" t="s">
        <v>79</v>
      </c>
      <c r="B70" s="8">
        <v>2200017707</v>
      </c>
      <c r="D70">
        <v>5.5</v>
      </c>
    </row>
    <row r="71" spans="1:2">
      <c r="A71" s="8" t="s">
        <v>80</v>
      </c>
      <c r="B71" s="8">
        <v>2300017411</v>
      </c>
    </row>
    <row r="72" spans="1:3">
      <c r="A72" s="8" t="s">
        <v>81</v>
      </c>
      <c r="B72" s="8">
        <v>2200017729</v>
      </c>
      <c r="C72">
        <v>1</v>
      </c>
    </row>
    <row r="73" spans="1:2">
      <c r="A73" s="8" t="s">
        <v>82</v>
      </c>
      <c r="B73" s="8">
        <v>2300017444</v>
      </c>
    </row>
    <row r="74" spans="1:2">
      <c r="A74" s="8" t="s">
        <v>83</v>
      </c>
      <c r="B74" s="8">
        <v>2300017701</v>
      </c>
    </row>
    <row r="75" spans="1:4">
      <c r="A75" s="8" t="s">
        <v>84</v>
      </c>
      <c r="B75" s="8">
        <v>2300017729</v>
      </c>
      <c r="D75">
        <v>2</v>
      </c>
    </row>
    <row r="76" spans="1:2">
      <c r="A76" s="8" t="s">
        <v>85</v>
      </c>
      <c r="B76" s="8">
        <v>2300017732</v>
      </c>
    </row>
    <row r="77" spans="1:4">
      <c r="A77" s="8" t="s">
        <v>86</v>
      </c>
      <c r="B77" s="8">
        <v>2300017725</v>
      </c>
      <c r="C77">
        <v>2</v>
      </c>
      <c r="D77">
        <v>6.5</v>
      </c>
    </row>
    <row r="78" spans="1:2">
      <c r="A78" s="8" t="s">
        <v>87</v>
      </c>
      <c r="B78" s="8">
        <v>2300017746</v>
      </c>
    </row>
    <row r="79" spans="1:3">
      <c r="A79" s="8" t="s">
        <v>88</v>
      </c>
      <c r="B79" s="8">
        <v>2300017840</v>
      </c>
      <c r="C79">
        <v>1</v>
      </c>
    </row>
    <row r="80" spans="1:4">
      <c r="A80" s="8" t="s">
        <v>89</v>
      </c>
      <c r="B80" s="8">
        <v>2300017426</v>
      </c>
      <c r="D80">
        <v>1</v>
      </c>
    </row>
    <row r="81" spans="1:2">
      <c r="A81" s="8" t="s">
        <v>90</v>
      </c>
      <c r="B81" s="8">
        <v>2300017445</v>
      </c>
    </row>
    <row r="82" spans="1:2">
      <c r="A82" s="8" t="s">
        <v>91</v>
      </c>
      <c r="B82" s="8">
        <v>2300017422</v>
      </c>
    </row>
    <row r="83" spans="1:2">
      <c r="A83" s="8" t="s">
        <v>92</v>
      </c>
      <c r="B83" s="8">
        <v>2300017761</v>
      </c>
    </row>
    <row r="84" spans="1:2">
      <c r="A84" s="8" t="s">
        <v>93</v>
      </c>
      <c r="B84" s="8">
        <v>2300017429</v>
      </c>
    </row>
    <row r="85" spans="1:3">
      <c r="A85" s="8" t="s">
        <v>94</v>
      </c>
      <c r="B85" s="8">
        <v>2300067720</v>
      </c>
      <c r="C85">
        <v>0.5</v>
      </c>
    </row>
    <row r="86" spans="1:4">
      <c r="A86" s="8" t="s">
        <v>95</v>
      </c>
      <c r="B86" s="8">
        <v>2300067710</v>
      </c>
      <c r="D86">
        <v>3</v>
      </c>
    </row>
    <row r="87" spans="1:4">
      <c r="A87" s="8" t="s">
        <v>96</v>
      </c>
      <c r="B87" s="8">
        <v>2300017764</v>
      </c>
      <c r="D87">
        <v>7.5</v>
      </c>
    </row>
    <row r="88" spans="1:4">
      <c r="A88" s="8" t="s">
        <v>97</v>
      </c>
      <c r="B88" s="8">
        <v>2300067707</v>
      </c>
      <c r="D88">
        <v>0.5</v>
      </c>
    </row>
    <row r="89" spans="1:2">
      <c r="A89" s="8" t="s">
        <v>98</v>
      </c>
      <c r="B89" s="8">
        <v>2300017786</v>
      </c>
    </row>
    <row r="90" spans="1:4">
      <c r="A90" s="8" t="s">
        <v>99</v>
      </c>
      <c r="B90" s="8">
        <v>2300067703</v>
      </c>
      <c r="C90">
        <v>1</v>
      </c>
      <c r="D90">
        <v>2</v>
      </c>
    </row>
    <row r="91" spans="1:4">
      <c r="A91" s="8" t="s">
        <v>100</v>
      </c>
      <c r="B91" s="8">
        <v>2300067714</v>
      </c>
      <c r="D91">
        <v>1</v>
      </c>
    </row>
    <row r="92" spans="1:4">
      <c r="A92" s="8" t="s">
        <v>101</v>
      </c>
      <c r="B92" s="8">
        <v>2300067730</v>
      </c>
      <c r="C92">
        <v>0.5</v>
      </c>
      <c r="D92">
        <v>4</v>
      </c>
    </row>
    <row r="93" spans="1:2">
      <c r="A93" s="8" t="s">
        <v>102</v>
      </c>
      <c r="B93" s="8">
        <v>2300017453</v>
      </c>
    </row>
    <row r="94" spans="1:4">
      <c r="A94" s="8" t="s">
        <v>103</v>
      </c>
      <c r="B94" s="8">
        <v>2300067706</v>
      </c>
      <c r="D94">
        <v>4</v>
      </c>
    </row>
    <row r="95" spans="1:4">
      <c r="A95" s="8" t="s">
        <v>104</v>
      </c>
      <c r="B95" s="8">
        <v>2300067727</v>
      </c>
      <c r="D95">
        <v>0.5</v>
      </c>
    </row>
    <row r="96" spans="1:4">
      <c r="A96" s="8" t="s">
        <v>105</v>
      </c>
      <c r="B96" s="8">
        <v>2300067701</v>
      </c>
      <c r="C96">
        <v>2</v>
      </c>
      <c r="D96">
        <v>1</v>
      </c>
    </row>
    <row r="97" spans="1:4">
      <c r="A97" s="8" t="s">
        <v>106</v>
      </c>
      <c r="B97" s="8">
        <v>2300067719</v>
      </c>
      <c r="D97">
        <v>3.5</v>
      </c>
    </row>
    <row r="98" spans="1:4">
      <c r="A98" s="8" t="s">
        <v>107</v>
      </c>
      <c r="B98" s="8">
        <v>2300067708</v>
      </c>
      <c r="D98">
        <v>5.5</v>
      </c>
    </row>
    <row r="99" spans="1:4">
      <c r="A99" s="8" t="s">
        <v>108</v>
      </c>
      <c r="B99" s="8">
        <v>2300067729</v>
      </c>
      <c r="C99">
        <v>0.5</v>
      </c>
      <c r="D99">
        <v>2</v>
      </c>
    </row>
    <row r="100" spans="1:4">
      <c r="A100" s="8" t="s">
        <v>109</v>
      </c>
      <c r="B100" s="8">
        <v>2300067705</v>
      </c>
      <c r="D100">
        <v>0.5</v>
      </c>
    </row>
    <row r="101" spans="1:4">
      <c r="A101" s="8" t="s">
        <v>110</v>
      </c>
      <c r="B101" s="8">
        <v>2300067722</v>
      </c>
      <c r="C101">
        <v>2.5</v>
      </c>
      <c r="D101">
        <v>3.5</v>
      </c>
    </row>
    <row r="102" spans="1:4">
      <c r="A102" s="8" t="s">
        <v>111</v>
      </c>
      <c r="B102" s="8">
        <v>2300067716</v>
      </c>
      <c r="C102">
        <v>2.5</v>
      </c>
      <c r="D102">
        <v>4.5</v>
      </c>
    </row>
    <row r="103" spans="1:4">
      <c r="A103" s="8" t="s">
        <v>112</v>
      </c>
      <c r="B103" s="8">
        <v>2300067721</v>
      </c>
      <c r="C103">
        <v>2.5</v>
      </c>
      <c r="D103">
        <v>5.5</v>
      </c>
    </row>
    <row r="104" spans="1:4">
      <c r="A104" s="8" t="s">
        <v>113</v>
      </c>
      <c r="B104" s="8">
        <v>2300067724</v>
      </c>
      <c r="C104">
        <v>1</v>
      </c>
      <c r="D104">
        <v>1</v>
      </c>
    </row>
    <row r="105" spans="1:4">
      <c r="A105" s="8" t="s">
        <v>114</v>
      </c>
      <c r="B105" s="8">
        <v>2300067715</v>
      </c>
      <c r="C105">
        <v>1</v>
      </c>
      <c r="D105">
        <v>5</v>
      </c>
    </row>
    <row r="106" spans="1:4">
      <c r="A106" s="8" t="s">
        <v>115</v>
      </c>
      <c r="B106" s="8">
        <v>2300067723</v>
      </c>
      <c r="C106">
        <v>1</v>
      </c>
      <c r="D106">
        <v>2</v>
      </c>
    </row>
    <row r="107" spans="1:4">
      <c r="A107" s="8" t="s">
        <v>116</v>
      </c>
      <c r="B107" s="8">
        <v>2300067713</v>
      </c>
      <c r="D107">
        <v>2.5</v>
      </c>
    </row>
    <row r="108" spans="1:4">
      <c r="A108" s="8" t="s">
        <v>117</v>
      </c>
      <c r="B108" s="8">
        <v>2300067717</v>
      </c>
      <c r="C108">
        <v>0.5</v>
      </c>
      <c r="D108">
        <v>2.5</v>
      </c>
    </row>
    <row r="109" spans="1:4">
      <c r="A109" s="8" t="s">
        <v>118</v>
      </c>
      <c r="B109" s="8">
        <v>2300067712</v>
      </c>
      <c r="C109">
        <v>0.5</v>
      </c>
      <c r="D109">
        <v>0.5</v>
      </c>
    </row>
    <row r="110" spans="1:4">
      <c r="A110" s="8" t="s">
        <v>119</v>
      </c>
      <c r="B110" s="8">
        <v>2300067702</v>
      </c>
      <c r="C110">
        <v>0.5</v>
      </c>
      <c r="D110">
        <v>1</v>
      </c>
    </row>
    <row r="111" spans="1:3">
      <c r="A111" s="8" t="s">
        <v>120</v>
      </c>
      <c r="B111" s="8">
        <v>2300067709</v>
      </c>
      <c r="C111">
        <v>1</v>
      </c>
    </row>
    <row r="112" spans="1:2">
      <c r="A112" s="8" t="s">
        <v>121</v>
      </c>
      <c r="B112" s="8">
        <v>2300067726</v>
      </c>
    </row>
    <row r="113" spans="1:4">
      <c r="A113" s="8" t="s">
        <v>122</v>
      </c>
      <c r="B113" s="8">
        <v>2300067704</v>
      </c>
      <c r="C113">
        <v>3</v>
      </c>
      <c r="D113">
        <v>3.5</v>
      </c>
    </row>
    <row r="114" spans="1:4">
      <c r="A114" s="8" t="s">
        <v>123</v>
      </c>
      <c r="B114" s="8">
        <v>2300067718</v>
      </c>
      <c r="C114">
        <v>1.5</v>
      </c>
      <c r="D114">
        <v>3.5</v>
      </c>
    </row>
    <row r="115" spans="1:4">
      <c r="A115" s="8" t="s">
        <v>124</v>
      </c>
      <c r="B115" s="8">
        <v>2300067725</v>
      </c>
      <c r="D115">
        <v>5.5</v>
      </c>
    </row>
    <row r="116" spans="1:2">
      <c r="A116" s="8" t="s">
        <v>125</v>
      </c>
      <c r="B116" s="8">
        <v>2300017412</v>
      </c>
    </row>
    <row r="117" spans="1:4">
      <c r="A117" s="8" t="s">
        <v>126</v>
      </c>
      <c r="B117" s="8">
        <v>2300067728</v>
      </c>
      <c r="C117">
        <v>1</v>
      </c>
      <c r="D117">
        <v>2</v>
      </c>
    </row>
    <row r="118" spans="1:4">
      <c r="A118" s="8" t="s">
        <v>127</v>
      </c>
      <c r="B118" s="8">
        <v>2300067711</v>
      </c>
      <c r="C118">
        <v>1.5</v>
      </c>
      <c r="D118">
        <v>1.5</v>
      </c>
    </row>
    <row r="119" spans="1:4">
      <c r="A119" s="8" t="s">
        <v>128</v>
      </c>
      <c r="B119" s="8">
        <v>2300017843</v>
      </c>
      <c r="D119">
        <v>6</v>
      </c>
    </row>
    <row r="120" spans="1:2">
      <c r="A120" s="8" t="s">
        <v>129</v>
      </c>
      <c r="B120" s="8">
        <v>2300017744</v>
      </c>
    </row>
    <row r="121" spans="1:4">
      <c r="A121" s="8" t="s">
        <v>130</v>
      </c>
      <c r="B121" s="8">
        <v>2300017405</v>
      </c>
      <c r="D121">
        <v>1</v>
      </c>
    </row>
    <row r="122" spans="1:2">
      <c r="A122" s="8" t="s">
        <v>131</v>
      </c>
      <c r="B122" s="8">
        <v>2300017751</v>
      </c>
    </row>
    <row r="123" spans="1:2">
      <c r="A123" s="8" t="s">
        <v>132</v>
      </c>
      <c r="B123" s="8">
        <v>2300017410</v>
      </c>
    </row>
    <row r="124" spans="1:4">
      <c r="A124" s="8" t="s">
        <v>133</v>
      </c>
      <c r="B124" s="8">
        <v>2200017760</v>
      </c>
      <c r="C124">
        <v>1</v>
      </c>
      <c r="D124">
        <v>11.5</v>
      </c>
    </row>
    <row r="125" spans="1:3">
      <c r="A125" s="8" t="s">
        <v>134</v>
      </c>
      <c r="B125" s="8">
        <v>2300017811</v>
      </c>
      <c r="C125">
        <v>4</v>
      </c>
    </row>
    <row r="126" spans="1:4">
      <c r="A126" s="8" t="s">
        <v>135</v>
      </c>
      <c r="B126" s="8">
        <v>2300017448</v>
      </c>
      <c r="D126">
        <v>6</v>
      </c>
    </row>
    <row r="127" spans="1:2">
      <c r="A127" s="8" t="s">
        <v>136</v>
      </c>
      <c r="B127" s="8">
        <v>2300017794</v>
      </c>
    </row>
    <row r="128" spans="1:3">
      <c r="A128" s="8" t="s">
        <v>137</v>
      </c>
      <c r="B128" s="8">
        <v>2100017703</v>
      </c>
      <c r="C128">
        <v>1.5</v>
      </c>
    </row>
    <row r="129" spans="1:2">
      <c r="A129" s="8" t="s">
        <v>138</v>
      </c>
      <c r="B129" s="8">
        <v>2300017471</v>
      </c>
    </row>
    <row r="130" spans="1:2">
      <c r="A130" s="8" t="s">
        <v>139</v>
      </c>
      <c r="B130" s="8">
        <v>2300017467</v>
      </c>
    </row>
    <row r="131" spans="1:2">
      <c r="A131" s="8" t="s">
        <v>140</v>
      </c>
      <c r="B131" s="8">
        <v>2300017780</v>
      </c>
    </row>
    <row r="132" spans="1:3">
      <c r="A132" s="8" t="s">
        <v>141</v>
      </c>
      <c r="B132" s="8">
        <v>2300017461</v>
      </c>
      <c r="C132">
        <v>2</v>
      </c>
    </row>
    <row r="133" spans="1:4">
      <c r="A133" s="8" t="s">
        <v>142</v>
      </c>
      <c r="B133" s="8">
        <v>2300017712</v>
      </c>
      <c r="D133">
        <v>1</v>
      </c>
    </row>
    <row r="134" spans="1:2">
      <c r="A134" s="8" t="s">
        <v>143</v>
      </c>
      <c r="B134" s="8">
        <v>2300017789</v>
      </c>
    </row>
    <row r="135" spans="1:3">
      <c r="A135" s="8" t="s">
        <v>144</v>
      </c>
      <c r="B135" s="8">
        <v>2200017714</v>
      </c>
      <c r="C135">
        <v>1</v>
      </c>
    </row>
    <row r="136" spans="1:2">
      <c r="A136" s="8" t="s">
        <v>145</v>
      </c>
      <c r="B136" s="8">
        <v>2300017810</v>
      </c>
    </row>
    <row r="137" spans="1:2">
      <c r="A137" s="8" t="s">
        <v>146</v>
      </c>
      <c r="B137" s="8">
        <v>2300017806</v>
      </c>
    </row>
    <row r="138" spans="1:2">
      <c r="A138" s="8" t="s">
        <v>147</v>
      </c>
      <c r="B138" s="8">
        <v>2300017750</v>
      </c>
    </row>
    <row r="139" spans="1:2">
      <c r="A139" s="8" t="s">
        <v>148</v>
      </c>
      <c r="B139" s="8">
        <v>2300017777</v>
      </c>
    </row>
    <row r="140" spans="1:4">
      <c r="A140" s="8" t="s">
        <v>149</v>
      </c>
      <c r="B140" s="8">
        <v>2300017798</v>
      </c>
      <c r="D140">
        <v>3</v>
      </c>
    </row>
    <row r="141" spans="1:4">
      <c r="A141" s="8" t="s">
        <v>150</v>
      </c>
      <c r="B141" s="8">
        <v>2300017733</v>
      </c>
      <c r="D141">
        <v>7.5</v>
      </c>
    </row>
    <row r="142" spans="1:2">
      <c r="A142" s="8" t="s">
        <v>151</v>
      </c>
      <c r="B142" s="8">
        <v>2300017757</v>
      </c>
    </row>
    <row r="143" spans="1:3">
      <c r="A143" s="8" t="s">
        <v>152</v>
      </c>
      <c r="B143" s="8">
        <v>2300017804</v>
      </c>
      <c r="C143">
        <v>0.5</v>
      </c>
    </row>
    <row r="144" spans="1:3">
      <c r="A144" s="8" t="s">
        <v>153</v>
      </c>
      <c r="B144" s="8">
        <v>2300017446</v>
      </c>
      <c r="C144">
        <v>1</v>
      </c>
    </row>
    <row r="145" spans="1:4">
      <c r="A145" s="8" t="s">
        <v>154</v>
      </c>
      <c r="B145" s="8">
        <v>2300017826</v>
      </c>
      <c r="D145">
        <v>4.5</v>
      </c>
    </row>
    <row r="146" spans="1:4">
      <c r="A146" s="8" t="s">
        <v>155</v>
      </c>
      <c r="B146" s="8">
        <v>2300017742</v>
      </c>
      <c r="D146">
        <v>7.5</v>
      </c>
    </row>
    <row r="147" spans="1:2">
      <c r="A147" s="8" t="s">
        <v>156</v>
      </c>
      <c r="B147" s="8">
        <v>2300017472</v>
      </c>
    </row>
    <row r="148" spans="1:4">
      <c r="A148" s="8" t="s">
        <v>157</v>
      </c>
      <c r="B148" s="8">
        <v>2300017795</v>
      </c>
      <c r="D148">
        <v>5</v>
      </c>
    </row>
    <row r="149" spans="1:2">
      <c r="A149" s="8" t="s">
        <v>158</v>
      </c>
      <c r="B149" s="8">
        <v>2300017802</v>
      </c>
    </row>
    <row r="150" spans="1:2">
      <c r="A150" s="8" t="s">
        <v>159</v>
      </c>
      <c r="B150" s="8">
        <v>2300017791</v>
      </c>
    </row>
    <row r="151" spans="1:2">
      <c r="A151" s="8" t="s">
        <v>160</v>
      </c>
      <c r="B151" s="8">
        <v>2300017477</v>
      </c>
    </row>
    <row r="152" spans="1:2">
      <c r="A152" s="8" t="s">
        <v>161</v>
      </c>
      <c r="B152" s="8">
        <v>2300017815</v>
      </c>
    </row>
    <row r="153" spans="1:4">
      <c r="A153" s="8" t="s">
        <v>162</v>
      </c>
      <c r="B153" s="8">
        <v>2300017787</v>
      </c>
      <c r="D153">
        <v>4</v>
      </c>
    </row>
    <row r="154" spans="1:2">
      <c r="A154" s="8" t="s">
        <v>163</v>
      </c>
      <c r="B154" s="8">
        <v>2300017827</v>
      </c>
    </row>
    <row r="155" spans="1:2">
      <c r="A155" s="8" t="s">
        <v>164</v>
      </c>
      <c r="B155" s="8">
        <v>2200017467</v>
      </c>
    </row>
    <row r="156" spans="1:2">
      <c r="A156" s="8" t="s">
        <v>165</v>
      </c>
      <c r="B156" s="8">
        <v>2300017469</v>
      </c>
    </row>
    <row r="157" spans="1:3">
      <c r="A157" s="8" t="s">
        <v>166</v>
      </c>
      <c r="B157" s="8">
        <v>2300017844</v>
      </c>
      <c r="C157">
        <v>0.5</v>
      </c>
    </row>
    <row r="158" spans="1:4">
      <c r="A158" s="8" t="s">
        <v>167</v>
      </c>
      <c r="B158" s="8">
        <v>2200017730</v>
      </c>
      <c r="D158">
        <v>4</v>
      </c>
    </row>
    <row r="159" spans="1:4">
      <c r="A159" s="8" t="s">
        <v>168</v>
      </c>
      <c r="B159" s="8">
        <v>2300017818</v>
      </c>
      <c r="D159">
        <v>8.5</v>
      </c>
    </row>
    <row r="160" spans="1:2">
      <c r="A160" s="8" t="s">
        <v>169</v>
      </c>
      <c r="B160" s="8">
        <v>2300017854</v>
      </c>
    </row>
    <row r="161" spans="1:2">
      <c r="A161" s="8" t="s">
        <v>170</v>
      </c>
      <c r="B161" s="8">
        <v>2300017790</v>
      </c>
    </row>
    <row r="162" spans="1:2">
      <c r="A162" s="8" t="s">
        <v>171</v>
      </c>
      <c r="B162" s="8">
        <v>2300017468</v>
      </c>
    </row>
    <row r="163" spans="1:2">
      <c r="A163" s="8" t="s">
        <v>172</v>
      </c>
      <c r="B163" s="8">
        <v>2300017800</v>
      </c>
    </row>
    <row r="164" spans="1:2">
      <c r="A164" s="8" t="s">
        <v>173</v>
      </c>
      <c r="B164" s="8">
        <v>2200017814</v>
      </c>
    </row>
    <row r="165" spans="1:2">
      <c r="A165" s="8" t="s">
        <v>174</v>
      </c>
      <c r="B165" s="8">
        <v>2200067730</v>
      </c>
    </row>
    <row r="166" spans="1:2">
      <c r="A166" s="8" t="s">
        <v>175</v>
      </c>
      <c r="B166" s="8">
        <v>2200067723</v>
      </c>
    </row>
    <row r="167" spans="1:4">
      <c r="A167" s="8" t="s">
        <v>176</v>
      </c>
      <c r="B167" s="8">
        <v>2200067728</v>
      </c>
      <c r="C167">
        <v>5</v>
      </c>
      <c r="D167">
        <v>4</v>
      </c>
    </row>
    <row r="168" spans="1:3">
      <c r="A168" s="8" t="s">
        <v>177</v>
      </c>
      <c r="B168" s="8">
        <v>2200067726</v>
      </c>
      <c r="C168">
        <v>4</v>
      </c>
    </row>
    <row r="169" spans="1:4">
      <c r="A169" s="8" t="s">
        <v>178</v>
      </c>
      <c r="B169" s="8">
        <v>2200067731</v>
      </c>
      <c r="C169">
        <v>8.5</v>
      </c>
      <c r="D169">
        <v>3.5</v>
      </c>
    </row>
    <row r="170" spans="1:3">
      <c r="A170" s="8" t="s">
        <v>179</v>
      </c>
      <c r="B170" s="8">
        <v>2200067732</v>
      </c>
      <c r="C170">
        <v>0.5</v>
      </c>
    </row>
    <row r="171" spans="1:4">
      <c r="A171" s="8" t="s">
        <v>180</v>
      </c>
      <c r="B171" s="8">
        <v>2200067727</v>
      </c>
      <c r="C171">
        <v>5</v>
      </c>
      <c r="D171">
        <v>2.5</v>
      </c>
    </row>
    <row r="172" spans="1:4">
      <c r="A172" s="8" t="s">
        <v>181</v>
      </c>
      <c r="B172" s="8">
        <v>2200067729</v>
      </c>
      <c r="C172">
        <v>2.5</v>
      </c>
      <c r="D172">
        <v>3.5</v>
      </c>
    </row>
    <row r="173" spans="1:3">
      <c r="A173" s="8" t="s">
        <v>182</v>
      </c>
      <c r="B173" s="8">
        <v>2200017850</v>
      </c>
      <c r="C173">
        <v>3.5</v>
      </c>
    </row>
    <row r="174" spans="1:4">
      <c r="A174" s="8" t="s">
        <v>183</v>
      </c>
      <c r="B174" s="8">
        <v>2200067724</v>
      </c>
      <c r="C174">
        <v>4</v>
      </c>
      <c r="D174">
        <v>3</v>
      </c>
    </row>
    <row r="175" spans="1:4">
      <c r="A175" s="8" t="s">
        <v>184</v>
      </c>
      <c r="B175" s="8">
        <v>2200067733</v>
      </c>
      <c r="C175">
        <v>3</v>
      </c>
      <c r="D175">
        <v>1</v>
      </c>
    </row>
    <row r="176" spans="1:4">
      <c r="A176" s="8" t="s">
        <v>185</v>
      </c>
      <c r="B176" s="8">
        <v>2200067722</v>
      </c>
      <c r="C176">
        <v>7</v>
      </c>
      <c r="D176">
        <v>2</v>
      </c>
    </row>
    <row r="177" spans="1:2">
      <c r="A177" s="8" t="s">
        <v>186</v>
      </c>
      <c r="B177" s="8">
        <v>2300017736</v>
      </c>
    </row>
    <row r="178" spans="1:2">
      <c r="A178" s="8" t="s">
        <v>187</v>
      </c>
      <c r="B178" s="8">
        <v>2300017783</v>
      </c>
    </row>
    <row r="179" spans="1:4">
      <c r="A179" s="8" t="s">
        <v>188</v>
      </c>
      <c r="B179" s="8">
        <v>2300017738</v>
      </c>
      <c r="C179">
        <v>2</v>
      </c>
      <c r="D179">
        <v>12</v>
      </c>
    </row>
    <row r="180" spans="1:4">
      <c r="A180" s="8" t="s">
        <v>189</v>
      </c>
      <c r="B180" s="8">
        <v>2300017784</v>
      </c>
      <c r="D180">
        <v>1</v>
      </c>
    </row>
    <row r="181" spans="1:4">
      <c r="A181" s="8" t="s">
        <v>190</v>
      </c>
      <c r="B181" s="8">
        <v>2300017705</v>
      </c>
      <c r="C181">
        <v>2</v>
      </c>
      <c r="D181">
        <v>5</v>
      </c>
    </row>
    <row r="182" spans="1:2">
      <c r="A182" s="8" t="s">
        <v>191</v>
      </c>
      <c r="B182" s="8">
        <v>2300017846</v>
      </c>
    </row>
    <row r="183" spans="1:2">
      <c r="A183" s="8" t="s">
        <v>192</v>
      </c>
      <c r="B183" s="8">
        <v>2300017415</v>
      </c>
    </row>
    <row r="184" spans="1:4">
      <c r="A184" s="8" t="s">
        <v>193</v>
      </c>
      <c r="B184" s="8">
        <v>2300017785</v>
      </c>
      <c r="D184">
        <v>1</v>
      </c>
    </row>
    <row r="185" spans="1:4">
      <c r="A185" s="8" t="s">
        <v>194</v>
      </c>
      <c r="B185" s="8">
        <v>2300017831</v>
      </c>
      <c r="D185">
        <v>3</v>
      </c>
    </row>
    <row r="186" spans="1:2">
      <c r="A186" s="8" t="s">
        <v>195</v>
      </c>
      <c r="B186" s="8">
        <v>2200067725</v>
      </c>
    </row>
    <row r="187" spans="1:2">
      <c r="A187" s="8" t="s">
        <v>196</v>
      </c>
      <c r="B187" s="8">
        <v>2300017839</v>
      </c>
    </row>
    <row r="188" spans="1:2">
      <c r="A188" s="8" t="s">
        <v>197</v>
      </c>
      <c r="B188" s="8">
        <v>2200017771</v>
      </c>
    </row>
    <row r="189" spans="1:4">
      <c r="A189" s="8" t="s">
        <v>198</v>
      </c>
      <c r="B189" s="8">
        <v>2300067732</v>
      </c>
      <c r="C189">
        <v>0.5</v>
      </c>
      <c r="D189">
        <v>2</v>
      </c>
    </row>
    <row r="190" spans="1:3">
      <c r="A190" s="8" t="s">
        <v>199</v>
      </c>
      <c r="B190" s="8">
        <v>2300017462</v>
      </c>
      <c r="C190">
        <v>0.5</v>
      </c>
    </row>
    <row r="191" spans="1:2">
      <c r="A191" s="8" t="s">
        <v>200</v>
      </c>
      <c r="B191" s="8">
        <v>2200017486</v>
      </c>
    </row>
    <row r="192" spans="1:2">
      <c r="A192" s="8" t="s">
        <v>201</v>
      </c>
      <c r="B192" s="8">
        <v>2300017731</v>
      </c>
    </row>
    <row r="193" spans="1:4">
      <c r="A193" s="8" t="s">
        <v>202</v>
      </c>
      <c r="B193" s="8">
        <v>2300017409</v>
      </c>
      <c r="D193">
        <v>5</v>
      </c>
    </row>
    <row r="194" spans="1:4">
      <c r="A194" s="8" t="s">
        <v>203</v>
      </c>
      <c r="B194" s="8">
        <v>2300017767</v>
      </c>
      <c r="D194">
        <v>3</v>
      </c>
    </row>
    <row r="195" spans="1:4">
      <c r="A195" s="8" t="s">
        <v>204</v>
      </c>
      <c r="B195" s="8">
        <v>2300017463</v>
      </c>
      <c r="D195">
        <v>1</v>
      </c>
    </row>
    <row r="196" spans="1:4">
      <c r="A196" s="8" t="s">
        <v>205</v>
      </c>
      <c r="B196" s="8">
        <v>2300067740</v>
      </c>
      <c r="C196">
        <v>1.5</v>
      </c>
      <c r="D196">
        <v>3.5</v>
      </c>
    </row>
    <row r="197" spans="1:4">
      <c r="A197" s="8" t="s">
        <v>206</v>
      </c>
      <c r="B197" s="8">
        <v>2300017779</v>
      </c>
      <c r="C197">
        <v>1</v>
      </c>
      <c r="D197">
        <v>3.5</v>
      </c>
    </row>
    <row r="198" spans="1:2">
      <c r="A198" s="8" t="s">
        <v>207</v>
      </c>
      <c r="B198" s="8">
        <v>2300017452</v>
      </c>
    </row>
    <row r="199" spans="1:4">
      <c r="A199" s="8" t="s">
        <v>208</v>
      </c>
      <c r="B199" s="8">
        <v>2300067736</v>
      </c>
      <c r="C199">
        <v>1</v>
      </c>
      <c r="D199">
        <v>1.5</v>
      </c>
    </row>
    <row r="200" spans="1:4">
      <c r="A200" s="8" t="s">
        <v>209</v>
      </c>
      <c r="B200" s="8">
        <v>2300067741</v>
      </c>
      <c r="C200">
        <v>1.5</v>
      </c>
      <c r="D200">
        <v>4</v>
      </c>
    </row>
    <row r="201" spans="1:4">
      <c r="A201" s="8" t="s">
        <v>210</v>
      </c>
      <c r="B201" s="8">
        <v>2300067731</v>
      </c>
      <c r="C201">
        <v>3</v>
      </c>
      <c r="D201">
        <v>3</v>
      </c>
    </row>
    <row r="202" spans="1:4">
      <c r="A202" s="8" t="s">
        <v>211</v>
      </c>
      <c r="B202" s="8">
        <v>2300067739</v>
      </c>
      <c r="D202">
        <v>1</v>
      </c>
    </row>
    <row r="203" spans="1:4">
      <c r="A203" s="8" t="s">
        <v>212</v>
      </c>
      <c r="B203" s="8">
        <v>2300067733</v>
      </c>
      <c r="C203">
        <v>1.5</v>
      </c>
      <c r="D203">
        <v>1.5</v>
      </c>
    </row>
    <row r="204" spans="1:4">
      <c r="A204" s="8" t="s">
        <v>213</v>
      </c>
      <c r="B204" s="8">
        <v>2300067734</v>
      </c>
      <c r="D204">
        <v>2.5</v>
      </c>
    </row>
    <row r="205" spans="1:4">
      <c r="A205" s="8" t="s">
        <v>214</v>
      </c>
      <c r="B205" s="8">
        <v>2300067735</v>
      </c>
      <c r="C205">
        <v>2</v>
      </c>
      <c r="D205">
        <v>0.5</v>
      </c>
    </row>
    <row r="206" spans="1:4">
      <c r="A206" s="8" t="s">
        <v>215</v>
      </c>
      <c r="B206" s="8">
        <v>2300067737</v>
      </c>
      <c r="C206">
        <v>1</v>
      </c>
      <c r="D206">
        <v>3.5</v>
      </c>
    </row>
    <row r="207" spans="1:4">
      <c r="A207" s="8" t="s">
        <v>216</v>
      </c>
      <c r="B207" s="8">
        <v>2300067742</v>
      </c>
      <c r="C207">
        <v>1.5</v>
      </c>
      <c r="D207">
        <v>5</v>
      </c>
    </row>
    <row r="208" spans="1:4">
      <c r="A208" s="8" t="s">
        <v>217</v>
      </c>
      <c r="B208" s="8">
        <v>2300017711</v>
      </c>
      <c r="D208">
        <v>7</v>
      </c>
    </row>
    <row r="209" spans="1:2">
      <c r="A209" s="8" t="s">
        <v>218</v>
      </c>
      <c r="B209" s="8">
        <v>2300017834</v>
      </c>
    </row>
    <row r="210" spans="1:2">
      <c r="A210" s="8" t="s">
        <v>219</v>
      </c>
      <c r="B210" s="8">
        <v>2300017735</v>
      </c>
    </row>
    <row r="211" spans="1:2">
      <c r="A211" s="8" t="s">
        <v>220</v>
      </c>
      <c r="B211" s="8">
        <v>2300017475</v>
      </c>
    </row>
    <row r="212" spans="1:2">
      <c r="A212" s="8" t="s">
        <v>221</v>
      </c>
      <c r="B212" s="8">
        <v>2300017816</v>
      </c>
    </row>
    <row r="213" spans="1:3">
      <c r="A213" s="8" t="s">
        <v>222</v>
      </c>
      <c r="B213" s="8">
        <v>2300017754</v>
      </c>
      <c r="C213">
        <v>0.5</v>
      </c>
    </row>
    <row r="214" spans="1:4">
      <c r="A214" s="8" t="s">
        <v>223</v>
      </c>
      <c r="B214" s="8">
        <v>2300017850</v>
      </c>
      <c r="D214">
        <v>1</v>
      </c>
    </row>
    <row r="215" spans="1:4">
      <c r="A215" s="8" t="s">
        <v>224</v>
      </c>
      <c r="B215" s="8">
        <v>2300017788</v>
      </c>
      <c r="C215">
        <v>0.5</v>
      </c>
      <c r="D215">
        <v>5</v>
      </c>
    </row>
    <row r="216" spans="1:4">
      <c r="A216" s="8" t="s">
        <v>225</v>
      </c>
      <c r="B216" s="8">
        <v>2300017451</v>
      </c>
      <c r="D216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未名湖"/>
  <dimension ref="A1:D216"/>
  <sheetViews>
    <sheetView topLeftCell="A66" workbookViewId="0">
      <selection activeCell="F68" sqref="F68"/>
    </sheetView>
  </sheetViews>
  <sheetFormatPr defaultColWidth="9.81818181818182" defaultRowHeight="13" outlineLevelCol="3"/>
  <sheetData>
    <row r="1" spans="1:4">
      <c r="A1" t="s">
        <v>0</v>
      </c>
      <c r="B1" t="s">
        <v>1</v>
      </c>
      <c r="C1" t="s">
        <v>248</v>
      </c>
      <c r="D1" t="s">
        <v>249</v>
      </c>
    </row>
    <row r="2" ht="14" spans="1:4">
      <c r="A2" s="8" t="s">
        <v>11</v>
      </c>
      <c r="B2" s="8">
        <v>2200017462</v>
      </c>
      <c r="D2" s="19">
        <v>0</v>
      </c>
    </row>
    <row r="3" ht="14" spans="1:4">
      <c r="A3" s="8" t="s">
        <v>12</v>
      </c>
      <c r="B3" s="8">
        <v>2300017419</v>
      </c>
      <c r="D3" s="19">
        <v>0</v>
      </c>
    </row>
    <row r="4" ht="14" spans="1:4">
      <c r="A4" s="8" t="s">
        <v>13</v>
      </c>
      <c r="B4" s="8">
        <v>2300017793</v>
      </c>
      <c r="C4">
        <v>1.5</v>
      </c>
      <c r="D4" s="19">
        <v>0</v>
      </c>
    </row>
    <row r="5" ht="14" spans="1:4">
      <c r="A5" s="8" t="s">
        <v>14</v>
      </c>
      <c r="B5" s="8">
        <v>2300017803</v>
      </c>
      <c r="D5" s="19">
        <v>0</v>
      </c>
    </row>
    <row r="6" ht="14" spans="1:4">
      <c r="A6" s="8" t="s">
        <v>15</v>
      </c>
      <c r="B6" s="8">
        <v>2300017721</v>
      </c>
      <c r="D6" s="19">
        <v>0</v>
      </c>
    </row>
    <row r="7" ht="14" spans="1:4">
      <c r="A7" s="8" t="s">
        <v>16</v>
      </c>
      <c r="B7" s="8">
        <v>2300017821</v>
      </c>
      <c r="D7" s="19">
        <v>0</v>
      </c>
    </row>
    <row r="8" ht="14" spans="1:4">
      <c r="A8" s="8" t="s">
        <v>17</v>
      </c>
      <c r="B8" s="8">
        <v>2200017835</v>
      </c>
      <c r="D8" s="19">
        <v>0</v>
      </c>
    </row>
    <row r="9" ht="14" spans="1:4">
      <c r="A9" s="8" t="s">
        <v>18</v>
      </c>
      <c r="B9" s="8">
        <v>2300017813</v>
      </c>
      <c r="D9" s="19">
        <v>0</v>
      </c>
    </row>
    <row r="10" ht="14" spans="1:4">
      <c r="A10" s="8" t="s">
        <v>19</v>
      </c>
      <c r="B10" s="8">
        <v>2300017766</v>
      </c>
      <c r="D10" s="19">
        <v>0</v>
      </c>
    </row>
    <row r="11" ht="14" spans="1:4">
      <c r="A11" s="8" t="s">
        <v>20</v>
      </c>
      <c r="B11" s="8">
        <v>2200017454</v>
      </c>
      <c r="D11" s="19">
        <v>0</v>
      </c>
    </row>
    <row r="12" ht="14" spans="1:4">
      <c r="A12" s="8" t="s">
        <v>21</v>
      </c>
      <c r="B12" s="8">
        <v>2300017723</v>
      </c>
      <c r="D12" s="19">
        <v>0</v>
      </c>
    </row>
    <row r="13" ht="14" spans="1:4">
      <c r="A13" s="8" t="s">
        <v>22</v>
      </c>
      <c r="B13" s="8">
        <v>2300017730</v>
      </c>
      <c r="D13" s="19">
        <v>0</v>
      </c>
    </row>
    <row r="14" ht="14" spans="1:4">
      <c r="A14" s="8" t="s">
        <v>23</v>
      </c>
      <c r="B14" s="8">
        <v>2300017709</v>
      </c>
      <c r="D14" s="19">
        <v>0</v>
      </c>
    </row>
    <row r="15" ht="14" spans="1:4">
      <c r="A15" s="8" t="s">
        <v>24</v>
      </c>
      <c r="B15" s="8">
        <v>2300017414</v>
      </c>
      <c r="D15" s="19">
        <v>0</v>
      </c>
    </row>
    <row r="16" ht="14" spans="1:4">
      <c r="A16" s="8" t="s">
        <v>25</v>
      </c>
      <c r="B16" s="8">
        <v>2300017401</v>
      </c>
      <c r="D16" s="19">
        <v>0</v>
      </c>
    </row>
    <row r="17" ht="14" spans="1:4">
      <c r="A17" s="8" t="s">
        <v>26</v>
      </c>
      <c r="B17" s="8">
        <v>2200017827</v>
      </c>
      <c r="D17" s="19">
        <v>0</v>
      </c>
    </row>
    <row r="18" ht="14" spans="1:4">
      <c r="A18" s="8" t="s">
        <v>27</v>
      </c>
      <c r="B18" s="8">
        <v>2300017817</v>
      </c>
      <c r="D18" s="19">
        <v>0</v>
      </c>
    </row>
    <row r="19" ht="14" spans="1:4">
      <c r="A19" s="8" t="s">
        <v>28</v>
      </c>
      <c r="B19" s="8">
        <v>2200017840</v>
      </c>
      <c r="D19" s="19">
        <v>0</v>
      </c>
    </row>
    <row r="20" ht="14" spans="1:4">
      <c r="A20" s="8" t="s">
        <v>29</v>
      </c>
      <c r="B20" s="8">
        <v>2300017417</v>
      </c>
      <c r="D20" s="19">
        <v>0</v>
      </c>
    </row>
    <row r="21" ht="14" spans="1:4">
      <c r="A21" s="8" t="s">
        <v>30</v>
      </c>
      <c r="B21" s="8">
        <v>2200016813</v>
      </c>
      <c r="D21" s="19">
        <v>0</v>
      </c>
    </row>
    <row r="22" ht="14" spans="1:4">
      <c r="A22" s="8" t="s">
        <v>31</v>
      </c>
      <c r="B22" s="8">
        <v>2300017768</v>
      </c>
      <c r="D22" s="19">
        <v>0</v>
      </c>
    </row>
    <row r="23" ht="14" spans="1:4">
      <c r="A23" s="8" t="s">
        <v>32</v>
      </c>
      <c r="B23" s="8">
        <v>2200017410</v>
      </c>
      <c r="D23" s="19">
        <v>0</v>
      </c>
    </row>
    <row r="24" ht="14" spans="1:4">
      <c r="A24" s="8" t="s">
        <v>33</v>
      </c>
      <c r="B24" s="8">
        <v>2300017830</v>
      </c>
      <c r="D24" s="19">
        <v>0</v>
      </c>
    </row>
    <row r="25" ht="14" spans="1:4">
      <c r="A25" s="8" t="s">
        <v>34</v>
      </c>
      <c r="B25" s="8">
        <v>2200017704</v>
      </c>
      <c r="D25" s="19">
        <v>0</v>
      </c>
    </row>
    <row r="26" ht="14" spans="1:4">
      <c r="A26" s="8" t="s">
        <v>35</v>
      </c>
      <c r="B26" s="8">
        <v>2300017748</v>
      </c>
      <c r="D26" s="19">
        <v>0</v>
      </c>
    </row>
    <row r="27" ht="14" spans="1:4">
      <c r="A27" s="8" t="s">
        <v>36</v>
      </c>
      <c r="B27" s="8">
        <v>2300017774</v>
      </c>
      <c r="D27" s="19">
        <v>0</v>
      </c>
    </row>
    <row r="28" ht="14" spans="1:4">
      <c r="A28" s="8" t="s">
        <v>37</v>
      </c>
      <c r="B28" s="8">
        <v>2300017402</v>
      </c>
      <c r="D28" s="19">
        <v>0</v>
      </c>
    </row>
    <row r="29" ht="14" spans="1:4">
      <c r="A29" s="8" t="s">
        <v>38</v>
      </c>
      <c r="B29" s="8">
        <v>2300017706</v>
      </c>
      <c r="D29" s="19">
        <v>0</v>
      </c>
    </row>
    <row r="30" ht="14" spans="1:4">
      <c r="A30" s="8" t="s">
        <v>39</v>
      </c>
      <c r="B30" s="8">
        <v>2300017832</v>
      </c>
      <c r="D30" s="19">
        <v>0</v>
      </c>
    </row>
    <row r="31" ht="14" spans="1:4">
      <c r="A31" s="8" t="s">
        <v>40</v>
      </c>
      <c r="B31" s="8">
        <v>2300017734</v>
      </c>
      <c r="D31" s="19">
        <v>3</v>
      </c>
    </row>
    <row r="32" ht="14" spans="1:4">
      <c r="A32" s="8" t="s">
        <v>41</v>
      </c>
      <c r="B32" s="8">
        <v>2300017717</v>
      </c>
      <c r="D32" s="19">
        <v>1.5</v>
      </c>
    </row>
    <row r="33" ht="14" spans="1:4">
      <c r="A33" s="8" t="s">
        <v>42</v>
      </c>
      <c r="B33" s="8">
        <v>2300017741</v>
      </c>
      <c r="D33" s="19">
        <v>0</v>
      </c>
    </row>
    <row r="34" ht="14" spans="1:4">
      <c r="A34" s="8" t="s">
        <v>43</v>
      </c>
      <c r="B34" s="8">
        <v>2300017781</v>
      </c>
      <c r="D34" s="19">
        <v>0</v>
      </c>
    </row>
    <row r="35" ht="14" spans="1:4">
      <c r="A35" s="8" t="s">
        <v>44</v>
      </c>
      <c r="B35" s="8">
        <v>2300017425</v>
      </c>
      <c r="D35" s="19">
        <v>0</v>
      </c>
    </row>
    <row r="36" ht="14" spans="1:4">
      <c r="A36" s="8" t="s">
        <v>45</v>
      </c>
      <c r="B36" s="8">
        <v>2300017796</v>
      </c>
      <c r="D36" s="19">
        <v>3</v>
      </c>
    </row>
    <row r="37" ht="14" spans="1:4">
      <c r="A37" s="8" t="s">
        <v>46</v>
      </c>
      <c r="B37" s="8">
        <v>2300017835</v>
      </c>
      <c r="D37" s="19">
        <v>0</v>
      </c>
    </row>
    <row r="38" ht="14" spans="1:4">
      <c r="A38" s="8" t="s">
        <v>47</v>
      </c>
      <c r="B38" s="8">
        <v>2300017749</v>
      </c>
      <c r="D38" s="19">
        <v>4.5</v>
      </c>
    </row>
    <row r="39" ht="14" spans="1:4">
      <c r="A39" s="8" t="s">
        <v>48</v>
      </c>
      <c r="B39" s="8">
        <v>2300017456</v>
      </c>
      <c r="D39" s="19">
        <v>0</v>
      </c>
    </row>
    <row r="40" ht="14" spans="1:4">
      <c r="A40" s="8" t="s">
        <v>49</v>
      </c>
      <c r="B40" s="8">
        <v>2200017473</v>
      </c>
      <c r="D40" s="19">
        <v>0</v>
      </c>
    </row>
    <row r="41" ht="14" spans="1:4">
      <c r="A41" s="8" t="s">
        <v>50</v>
      </c>
      <c r="B41" s="8">
        <v>2300017762</v>
      </c>
      <c r="D41" s="19">
        <v>4.5</v>
      </c>
    </row>
    <row r="42" ht="14" spans="1:4">
      <c r="A42" s="8" t="s">
        <v>51</v>
      </c>
      <c r="B42" s="8">
        <v>2300017718</v>
      </c>
      <c r="D42" s="19">
        <v>1.5</v>
      </c>
    </row>
    <row r="43" ht="14" spans="1:4">
      <c r="A43" s="8" t="s">
        <v>52</v>
      </c>
      <c r="B43" s="8">
        <v>2300017752</v>
      </c>
      <c r="D43" s="19">
        <v>0</v>
      </c>
    </row>
    <row r="44" ht="14" spans="1:4">
      <c r="A44" s="8" t="s">
        <v>53</v>
      </c>
      <c r="B44" s="8">
        <v>2200067719</v>
      </c>
      <c r="D44" s="19">
        <v>0</v>
      </c>
    </row>
    <row r="45" ht="14" spans="1:4">
      <c r="A45" s="8" t="s">
        <v>54</v>
      </c>
      <c r="B45" s="8">
        <v>2200017732</v>
      </c>
      <c r="D45" s="19">
        <v>3</v>
      </c>
    </row>
    <row r="46" ht="14" spans="1:4">
      <c r="A46" s="8" t="s">
        <v>55</v>
      </c>
      <c r="B46" s="8">
        <v>2200017823</v>
      </c>
      <c r="D46" s="19">
        <v>0</v>
      </c>
    </row>
    <row r="47" ht="14" spans="1:4">
      <c r="A47" s="8" t="s">
        <v>56</v>
      </c>
      <c r="B47" s="8">
        <v>2200017458</v>
      </c>
      <c r="D47" s="19">
        <v>0</v>
      </c>
    </row>
    <row r="48" ht="14" spans="1:4">
      <c r="A48" s="8" t="s">
        <v>57</v>
      </c>
      <c r="B48" s="8">
        <v>2300017466</v>
      </c>
      <c r="D48" s="19">
        <v>0</v>
      </c>
    </row>
    <row r="49" ht="14" spans="1:4">
      <c r="A49" s="8" t="s">
        <v>58</v>
      </c>
      <c r="B49" s="8">
        <v>2300017713</v>
      </c>
      <c r="D49" s="19">
        <v>4.5</v>
      </c>
    </row>
    <row r="50" ht="14" spans="1:4">
      <c r="A50" s="8" t="s">
        <v>59</v>
      </c>
      <c r="B50" s="8">
        <v>1900017748</v>
      </c>
      <c r="D50" s="19">
        <v>3</v>
      </c>
    </row>
    <row r="51" ht="14" spans="1:4">
      <c r="A51" s="8" t="s">
        <v>60</v>
      </c>
      <c r="B51" s="8">
        <v>2300017703</v>
      </c>
      <c r="D51" s="19">
        <v>4.5</v>
      </c>
    </row>
    <row r="52" ht="14" spans="1:4">
      <c r="A52" s="8" t="s">
        <v>61</v>
      </c>
      <c r="B52" s="8">
        <v>2200067702</v>
      </c>
      <c r="D52" s="19">
        <v>0</v>
      </c>
    </row>
    <row r="53" ht="14" spans="1:4">
      <c r="A53" s="8" t="s">
        <v>62</v>
      </c>
      <c r="B53" s="8">
        <v>2300017478</v>
      </c>
      <c r="D53" s="19">
        <v>0</v>
      </c>
    </row>
    <row r="54" ht="14" spans="1:4">
      <c r="A54" s="8" t="s">
        <v>63</v>
      </c>
      <c r="B54" s="8">
        <v>2300017727</v>
      </c>
      <c r="D54" s="19">
        <v>4.5</v>
      </c>
    </row>
    <row r="55" ht="14" spans="1:4">
      <c r="A55" s="8" t="s">
        <v>64</v>
      </c>
      <c r="B55" s="8">
        <v>2300017758</v>
      </c>
      <c r="D55" s="19">
        <v>0</v>
      </c>
    </row>
    <row r="56" ht="14" spans="1:4">
      <c r="A56" s="8" t="s">
        <v>65</v>
      </c>
      <c r="B56" s="8">
        <v>2300017719</v>
      </c>
      <c r="C56">
        <v>3</v>
      </c>
      <c r="D56" s="19">
        <v>0</v>
      </c>
    </row>
    <row r="57" ht="14" spans="1:4">
      <c r="A57" s="8" t="s">
        <v>66</v>
      </c>
      <c r="B57" s="8">
        <v>2200017801</v>
      </c>
      <c r="D57" s="19">
        <v>0</v>
      </c>
    </row>
    <row r="58" ht="14" spans="1:4">
      <c r="A58" s="8" t="s">
        <v>67</v>
      </c>
      <c r="B58" s="8">
        <v>2300017473</v>
      </c>
      <c r="D58" s="19">
        <v>1.5</v>
      </c>
    </row>
    <row r="59" ht="14" spans="1:4">
      <c r="A59" s="8" t="s">
        <v>68</v>
      </c>
      <c r="B59" s="8">
        <v>2200017407</v>
      </c>
      <c r="D59" s="19">
        <v>0</v>
      </c>
    </row>
    <row r="60" ht="14" spans="1:4">
      <c r="A60" s="8" t="s">
        <v>69</v>
      </c>
      <c r="B60" s="8">
        <v>2200017471</v>
      </c>
      <c r="D60" s="19">
        <v>0</v>
      </c>
    </row>
    <row r="61" ht="14" spans="1:4">
      <c r="A61" s="8" t="s">
        <v>70</v>
      </c>
      <c r="B61" s="8">
        <v>2200017461</v>
      </c>
      <c r="D61" s="19">
        <v>0</v>
      </c>
    </row>
    <row r="62" ht="14" spans="1:4">
      <c r="A62" s="8" t="s">
        <v>71</v>
      </c>
      <c r="B62" s="8">
        <v>2300017739</v>
      </c>
      <c r="D62" s="19">
        <v>1.5</v>
      </c>
    </row>
    <row r="63" ht="14" spans="1:4">
      <c r="A63" s="8" t="s">
        <v>72</v>
      </c>
      <c r="B63" s="8">
        <v>2300017480</v>
      </c>
      <c r="D63" s="19">
        <v>1.5</v>
      </c>
    </row>
    <row r="64" ht="14" spans="1:4">
      <c r="A64" s="8" t="s">
        <v>73</v>
      </c>
      <c r="B64" s="8">
        <v>2200017800</v>
      </c>
      <c r="D64" s="19">
        <v>0</v>
      </c>
    </row>
    <row r="65" ht="14" spans="1:4">
      <c r="A65" s="8" t="s">
        <v>74</v>
      </c>
      <c r="B65" s="8">
        <v>2000017756</v>
      </c>
      <c r="D65" s="19">
        <v>0</v>
      </c>
    </row>
    <row r="66" ht="14" spans="1:4">
      <c r="A66" s="8" t="s">
        <v>75</v>
      </c>
      <c r="B66" s="8">
        <v>2300017702</v>
      </c>
      <c r="C66">
        <v>6</v>
      </c>
      <c r="D66" s="19">
        <v>10.5</v>
      </c>
    </row>
    <row r="67" ht="14" spans="1:4">
      <c r="A67" s="8" t="s">
        <v>76</v>
      </c>
      <c r="B67" s="8">
        <v>2300017428</v>
      </c>
      <c r="D67" s="19">
        <v>0</v>
      </c>
    </row>
    <row r="68" ht="14" spans="1:4">
      <c r="A68" s="8" t="s">
        <v>77</v>
      </c>
      <c r="B68" s="8">
        <v>2300017805</v>
      </c>
      <c r="D68" s="19">
        <v>0</v>
      </c>
    </row>
    <row r="69" ht="14" spans="1:4">
      <c r="A69" s="8" t="s">
        <v>78</v>
      </c>
      <c r="B69" s="8">
        <v>2200017797</v>
      </c>
      <c r="D69" s="19">
        <v>0</v>
      </c>
    </row>
    <row r="70" ht="14" spans="1:4">
      <c r="A70" s="8" t="s">
        <v>79</v>
      </c>
      <c r="B70" s="8">
        <v>2200017707</v>
      </c>
      <c r="D70" s="19">
        <v>9</v>
      </c>
    </row>
    <row r="71" ht="14" spans="1:4">
      <c r="A71" s="8" t="s">
        <v>80</v>
      </c>
      <c r="B71" s="8">
        <v>2300017411</v>
      </c>
      <c r="D71" s="19">
        <v>0</v>
      </c>
    </row>
    <row r="72" ht="14" spans="1:4">
      <c r="A72" s="8" t="s">
        <v>81</v>
      </c>
      <c r="B72" s="8">
        <v>2200017729</v>
      </c>
      <c r="D72" s="19">
        <v>0</v>
      </c>
    </row>
    <row r="73" ht="14" spans="1:4">
      <c r="A73" s="8" t="s">
        <v>82</v>
      </c>
      <c r="B73" s="8">
        <v>2300017444</v>
      </c>
      <c r="D73" s="19">
        <v>0</v>
      </c>
    </row>
    <row r="74" ht="14" spans="1:4">
      <c r="A74" s="8" t="s">
        <v>83</v>
      </c>
      <c r="B74" s="8">
        <v>2300017701</v>
      </c>
      <c r="D74" s="19">
        <v>0</v>
      </c>
    </row>
    <row r="75" ht="14" spans="1:4">
      <c r="A75" s="8" t="s">
        <v>84</v>
      </c>
      <c r="B75" s="8">
        <v>2300017729</v>
      </c>
      <c r="D75" s="19">
        <v>0</v>
      </c>
    </row>
    <row r="76" ht="14" spans="1:4">
      <c r="A76" s="8" t="s">
        <v>85</v>
      </c>
      <c r="B76" s="8">
        <v>2300017732</v>
      </c>
      <c r="D76" s="19">
        <v>0</v>
      </c>
    </row>
    <row r="77" ht="14" spans="1:4">
      <c r="A77" s="8" t="s">
        <v>86</v>
      </c>
      <c r="B77" s="8">
        <v>2300017725</v>
      </c>
      <c r="C77">
        <v>3</v>
      </c>
      <c r="D77" s="19">
        <v>0</v>
      </c>
    </row>
    <row r="78" ht="14" spans="1:4">
      <c r="A78" s="8" t="s">
        <v>87</v>
      </c>
      <c r="B78" s="8">
        <v>2300017746</v>
      </c>
      <c r="D78" s="19">
        <v>0</v>
      </c>
    </row>
    <row r="79" ht="14" spans="1:4">
      <c r="A79" s="8" t="s">
        <v>88</v>
      </c>
      <c r="B79" s="8">
        <v>2300017840</v>
      </c>
      <c r="D79" s="19">
        <v>0</v>
      </c>
    </row>
    <row r="80" ht="14" spans="1:4">
      <c r="A80" s="8" t="s">
        <v>89</v>
      </c>
      <c r="B80" s="8">
        <v>2300017426</v>
      </c>
      <c r="D80" s="19">
        <v>0</v>
      </c>
    </row>
    <row r="81" ht="14" spans="1:4">
      <c r="A81" s="8" t="s">
        <v>90</v>
      </c>
      <c r="B81" s="8">
        <v>2300017445</v>
      </c>
      <c r="D81" s="19">
        <v>1.5</v>
      </c>
    </row>
    <row r="82" ht="14" spans="1:4">
      <c r="A82" s="8" t="s">
        <v>91</v>
      </c>
      <c r="B82" s="8">
        <v>2300017422</v>
      </c>
      <c r="D82" s="19">
        <v>0</v>
      </c>
    </row>
    <row r="83" ht="14" spans="1:4">
      <c r="A83" s="8" t="s">
        <v>92</v>
      </c>
      <c r="B83" s="8">
        <v>2300017761</v>
      </c>
      <c r="D83" s="19">
        <v>0</v>
      </c>
    </row>
    <row r="84" ht="14" spans="1:4">
      <c r="A84" s="8" t="s">
        <v>93</v>
      </c>
      <c r="B84" s="8">
        <v>2300017429</v>
      </c>
      <c r="C84">
        <v>4.5</v>
      </c>
      <c r="D84" s="19">
        <v>1.5</v>
      </c>
    </row>
    <row r="85" ht="14" spans="1:4">
      <c r="A85" s="8" t="s">
        <v>94</v>
      </c>
      <c r="B85" s="8">
        <v>2300067720</v>
      </c>
      <c r="D85" s="19">
        <v>0</v>
      </c>
    </row>
    <row r="86" ht="14" spans="1:4">
      <c r="A86" s="8" t="s">
        <v>95</v>
      </c>
      <c r="B86" s="8">
        <v>2300067710</v>
      </c>
      <c r="D86" s="19">
        <v>1.5</v>
      </c>
    </row>
    <row r="87" ht="14" spans="1:4">
      <c r="A87" s="8" t="s">
        <v>96</v>
      </c>
      <c r="B87" s="8">
        <v>2300017764</v>
      </c>
      <c r="D87" s="19">
        <v>0</v>
      </c>
    </row>
    <row r="88" ht="14" spans="1:4">
      <c r="A88" s="8" t="s">
        <v>97</v>
      </c>
      <c r="B88" s="8">
        <v>2300067707</v>
      </c>
      <c r="D88" s="19">
        <v>1.5</v>
      </c>
    </row>
    <row r="89" ht="14" spans="1:4">
      <c r="A89" s="8" t="s">
        <v>98</v>
      </c>
      <c r="B89" s="8">
        <v>2300017786</v>
      </c>
      <c r="D89" s="19">
        <v>0</v>
      </c>
    </row>
    <row r="90" ht="14" spans="1:4">
      <c r="A90" s="8" t="s">
        <v>99</v>
      </c>
      <c r="B90" s="8">
        <v>2300067703</v>
      </c>
      <c r="D90" s="19">
        <v>0</v>
      </c>
    </row>
    <row r="91" ht="14" spans="1:4">
      <c r="A91" s="8" t="s">
        <v>100</v>
      </c>
      <c r="B91" s="8">
        <v>2300067714</v>
      </c>
      <c r="D91" s="19">
        <v>0</v>
      </c>
    </row>
    <row r="92" ht="14" spans="1:4">
      <c r="A92" s="8" t="s">
        <v>101</v>
      </c>
      <c r="B92" s="8">
        <v>2300067730</v>
      </c>
      <c r="D92" s="19">
        <v>0</v>
      </c>
    </row>
    <row r="93" ht="14" spans="1:4">
      <c r="A93" s="8" t="s">
        <v>102</v>
      </c>
      <c r="B93" s="8">
        <v>2300017453</v>
      </c>
      <c r="D93" s="19">
        <v>0</v>
      </c>
    </row>
    <row r="94" ht="14" spans="1:4">
      <c r="A94" s="8" t="s">
        <v>103</v>
      </c>
      <c r="B94" s="8">
        <v>2300067706</v>
      </c>
      <c r="D94" s="19">
        <v>0</v>
      </c>
    </row>
    <row r="95" ht="14" spans="1:4">
      <c r="A95" s="8" t="s">
        <v>104</v>
      </c>
      <c r="B95" s="8">
        <v>2300067727</v>
      </c>
      <c r="D95" s="19">
        <v>0</v>
      </c>
    </row>
    <row r="96" ht="14" spans="1:4">
      <c r="A96" s="8" t="s">
        <v>105</v>
      </c>
      <c r="B96" s="8">
        <v>2300067701</v>
      </c>
      <c r="D96" s="19">
        <v>0</v>
      </c>
    </row>
    <row r="97" ht="14" spans="1:4">
      <c r="A97" s="8" t="s">
        <v>106</v>
      </c>
      <c r="B97" s="8">
        <v>2300067719</v>
      </c>
      <c r="D97" s="19">
        <v>0</v>
      </c>
    </row>
    <row r="98" ht="14" spans="1:4">
      <c r="A98" s="8" t="s">
        <v>107</v>
      </c>
      <c r="B98" s="8">
        <v>2300067708</v>
      </c>
      <c r="D98" s="19">
        <v>1.5</v>
      </c>
    </row>
    <row r="99" ht="14" spans="1:4">
      <c r="A99" s="8" t="s">
        <v>108</v>
      </c>
      <c r="B99" s="8">
        <v>2300067729</v>
      </c>
      <c r="D99" s="19">
        <v>0</v>
      </c>
    </row>
    <row r="100" ht="14" spans="1:4">
      <c r="A100" s="8" t="s">
        <v>109</v>
      </c>
      <c r="B100" s="8">
        <v>2300067705</v>
      </c>
      <c r="D100" s="19">
        <v>0</v>
      </c>
    </row>
    <row r="101" ht="14" spans="1:4">
      <c r="A101" s="8" t="s">
        <v>110</v>
      </c>
      <c r="B101" s="8">
        <v>2300067722</v>
      </c>
      <c r="D101" s="19">
        <v>1.5</v>
      </c>
    </row>
    <row r="102" ht="14" spans="1:4">
      <c r="A102" s="8" t="s">
        <v>111</v>
      </c>
      <c r="B102" s="8">
        <v>2300067716</v>
      </c>
      <c r="D102" s="19">
        <v>0</v>
      </c>
    </row>
    <row r="103" ht="14" spans="1:4">
      <c r="A103" s="8" t="s">
        <v>112</v>
      </c>
      <c r="B103" s="8">
        <v>2300067721</v>
      </c>
      <c r="D103" s="19">
        <v>0</v>
      </c>
    </row>
    <row r="104" ht="14" spans="1:4">
      <c r="A104" s="8" t="s">
        <v>113</v>
      </c>
      <c r="B104" s="8">
        <v>2300067724</v>
      </c>
      <c r="D104" s="19">
        <v>0</v>
      </c>
    </row>
    <row r="105" ht="14" spans="1:4">
      <c r="A105" s="8" t="s">
        <v>114</v>
      </c>
      <c r="B105" s="8">
        <v>2300067715</v>
      </c>
      <c r="D105" s="19">
        <v>0</v>
      </c>
    </row>
    <row r="106" ht="14" spans="1:4">
      <c r="A106" s="8" t="s">
        <v>115</v>
      </c>
      <c r="B106" s="8">
        <v>2300067723</v>
      </c>
      <c r="D106" s="19">
        <v>0</v>
      </c>
    </row>
    <row r="107" ht="14" spans="1:4">
      <c r="A107" s="8" t="s">
        <v>116</v>
      </c>
      <c r="B107" s="8">
        <v>2300067713</v>
      </c>
      <c r="D107" s="19">
        <v>0</v>
      </c>
    </row>
    <row r="108" ht="14" spans="1:4">
      <c r="A108" s="8" t="s">
        <v>117</v>
      </c>
      <c r="B108" s="8">
        <v>2300067717</v>
      </c>
      <c r="D108" s="19">
        <v>1.5</v>
      </c>
    </row>
    <row r="109" ht="14" spans="1:4">
      <c r="A109" s="8" t="s">
        <v>118</v>
      </c>
      <c r="B109" s="8">
        <v>2300067712</v>
      </c>
      <c r="D109" s="19">
        <v>0</v>
      </c>
    </row>
    <row r="110" ht="14" spans="1:4">
      <c r="A110" s="8" t="s">
        <v>119</v>
      </c>
      <c r="B110" s="8">
        <v>2300067702</v>
      </c>
      <c r="D110" s="19">
        <v>0</v>
      </c>
    </row>
    <row r="111" ht="14" spans="1:4">
      <c r="A111" s="8" t="s">
        <v>120</v>
      </c>
      <c r="B111" s="8">
        <v>2300067709</v>
      </c>
      <c r="D111" s="19">
        <v>0</v>
      </c>
    </row>
    <row r="112" ht="14" spans="1:4">
      <c r="A112" s="8" t="s">
        <v>121</v>
      </c>
      <c r="B112" s="8">
        <v>2300067726</v>
      </c>
      <c r="D112" s="19">
        <v>0</v>
      </c>
    </row>
    <row r="113" ht="14" spans="1:4">
      <c r="A113" s="8" t="s">
        <v>122</v>
      </c>
      <c r="B113" s="8">
        <v>2300067704</v>
      </c>
      <c r="C113">
        <v>1.5</v>
      </c>
      <c r="D113" s="19">
        <v>0</v>
      </c>
    </row>
    <row r="114" ht="14" spans="1:4">
      <c r="A114" s="8" t="s">
        <v>123</v>
      </c>
      <c r="B114" s="8">
        <v>2300067718</v>
      </c>
      <c r="D114" s="19">
        <v>1.5</v>
      </c>
    </row>
    <row r="115" ht="14" spans="1:4">
      <c r="A115" s="8" t="s">
        <v>124</v>
      </c>
      <c r="B115" s="8">
        <v>2300067725</v>
      </c>
      <c r="D115" s="19">
        <v>1.5</v>
      </c>
    </row>
    <row r="116" ht="14" spans="1:4">
      <c r="A116" s="8" t="s">
        <v>125</v>
      </c>
      <c r="B116" s="8">
        <v>2300017412</v>
      </c>
      <c r="D116" s="19">
        <v>0</v>
      </c>
    </row>
    <row r="117" ht="14" spans="1:4">
      <c r="A117" s="8" t="s">
        <v>126</v>
      </c>
      <c r="B117" s="8">
        <v>2300067728</v>
      </c>
      <c r="D117" s="19">
        <v>0</v>
      </c>
    </row>
    <row r="118" ht="14" spans="1:4">
      <c r="A118" s="8" t="s">
        <v>127</v>
      </c>
      <c r="B118" s="8">
        <v>2300067711</v>
      </c>
      <c r="D118" s="19">
        <v>0</v>
      </c>
    </row>
    <row r="119" ht="14" spans="1:4">
      <c r="A119" s="8" t="s">
        <v>128</v>
      </c>
      <c r="B119" s="8">
        <v>2300017843</v>
      </c>
      <c r="D119" s="19">
        <v>0</v>
      </c>
    </row>
    <row r="120" ht="14" spans="1:4">
      <c r="A120" s="8" t="s">
        <v>129</v>
      </c>
      <c r="B120" s="8">
        <v>2300017744</v>
      </c>
      <c r="D120" s="19">
        <v>0</v>
      </c>
    </row>
    <row r="121" ht="14" spans="1:4">
      <c r="A121" s="8" t="s">
        <v>130</v>
      </c>
      <c r="B121" s="8">
        <v>2300017405</v>
      </c>
      <c r="D121" s="19">
        <v>3</v>
      </c>
    </row>
    <row r="122" ht="14" spans="1:4">
      <c r="A122" s="8" t="s">
        <v>131</v>
      </c>
      <c r="B122" s="8">
        <v>2300017751</v>
      </c>
      <c r="D122" s="19">
        <v>0</v>
      </c>
    </row>
    <row r="123" ht="14" spans="1:4">
      <c r="A123" s="8" t="s">
        <v>132</v>
      </c>
      <c r="B123" s="8">
        <v>2300017410</v>
      </c>
      <c r="D123" s="19">
        <v>0</v>
      </c>
    </row>
    <row r="124" ht="14" spans="1:4">
      <c r="A124" s="8" t="s">
        <v>133</v>
      </c>
      <c r="B124" s="8">
        <v>2200017760</v>
      </c>
      <c r="D124" s="19">
        <v>6</v>
      </c>
    </row>
    <row r="125" ht="14" spans="1:4">
      <c r="A125" s="8" t="s">
        <v>134</v>
      </c>
      <c r="B125" s="8">
        <v>2300017811</v>
      </c>
      <c r="D125" s="19">
        <v>0</v>
      </c>
    </row>
    <row r="126" ht="14" spans="1:4">
      <c r="A126" s="8" t="s">
        <v>135</v>
      </c>
      <c r="B126" s="8">
        <v>2300017448</v>
      </c>
      <c r="D126" s="19">
        <v>0</v>
      </c>
    </row>
    <row r="127" ht="14" spans="1:4">
      <c r="A127" s="8" t="s">
        <v>136</v>
      </c>
      <c r="B127" s="8">
        <v>2300017794</v>
      </c>
      <c r="C127">
        <v>1.5</v>
      </c>
      <c r="D127" s="19">
        <v>0</v>
      </c>
    </row>
    <row r="128" ht="14" spans="1:4">
      <c r="A128" s="8" t="s">
        <v>137</v>
      </c>
      <c r="B128" s="8">
        <v>2100017703</v>
      </c>
      <c r="D128" s="19">
        <v>0</v>
      </c>
    </row>
    <row r="129" ht="14" spans="1:4">
      <c r="A129" s="8" t="s">
        <v>138</v>
      </c>
      <c r="B129" s="8">
        <v>2300017471</v>
      </c>
      <c r="D129" s="19">
        <v>0</v>
      </c>
    </row>
    <row r="130" ht="14" spans="1:4">
      <c r="A130" s="8" t="s">
        <v>139</v>
      </c>
      <c r="B130" s="8">
        <v>2300017467</v>
      </c>
      <c r="D130" s="19">
        <v>1.5</v>
      </c>
    </row>
    <row r="131" ht="14" spans="1:4">
      <c r="A131" s="8" t="s">
        <v>140</v>
      </c>
      <c r="B131" s="8">
        <v>2300017780</v>
      </c>
      <c r="D131" s="19">
        <v>0</v>
      </c>
    </row>
    <row r="132" ht="14" spans="1:4">
      <c r="A132" s="8" t="s">
        <v>141</v>
      </c>
      <c r="B132" s="8">
        <v>2300017461</v>
      </c>
      <c r="D132" s="19">
        <v>1.5</v>
      </c>
    </row>
    <row r="133" ht="14" spans="1:4">
      <c r="A133" s="8" t="s">
        <v>142</v>
      </c>
      <c r="B133" s="8">
        <v>2300017712</v>
      </c>
      <c r="D133" s="19">
        <v>0</v>
      </c>
    </row>
    <row r="134" ht="14" spans="1:4">
      <c r="A134" s="8" t="s">
        <v>143</v>
      </c>
      <c r="B134" s="8">
        <v>2300017789</v>
      </c>
      <c r="D134" s="19">
        <v>0</v>
      </c>
    </row>
    <row r="135" ht="14" spans="1:4">
      <c r="A135" s="8" t="s">
        <v>144</v>
      </c>
      <c r="B135" s="8">
        <v>2200017714</v>
      </c>
      <c r="D135" s="19">
        <v>0</v>
      </c>
    </row>
    <row r="136" ht="14" spans="1:4">
      <c r="A136" s="8" t="s">
        <v>145</v>
      </c>
      <c r="B136" s="8">
        <v>2300017810</v>
      </c>
      <c r="D136" s="19">
        <v>1.5</v>
      </c>
    </row>
    <row r="137" ht="14" spans="1:4">
      <c r="A137" s="8" t="s">
        <v>146</v>
      </c>
      <c r="B137" s="8">
        <v>2300017806</v>
      </c>
      <c r="D137" s="19">
        <v>0</v>
      </c>
    </row>
    <row r="138" ht="14" spans="1:4">
      <c r="A138" s="8" t="s">
        <v>147</v>
      </c>
      <c r="B138" s="8">
        <v>2300017750</v>
      </c>
      <c r="D138" s="19">
        <v>0</v>
      </c>
    </row>
    <row r="139" ht="14" spans="1:4">
      <c r="A139" s="8" t="s">
        <v>148</v>
      </c>
      <c r="B139" s="8">
        <v>2300017777</v>
      </c>
      <c r="D139" s="19">
        <v>1.5</v>
      </c>
    </row>
    <row r="140" ht="14" spans="1:4">
      <c r="A140" s="8" t="s">
        <v>149</v>
      </c>
      <c r="B140" s="8">
        <v>2300017798</v>
      </c>
      <c r="D140" s="19">
        <v>0</v>
      </c>
    </row>
    <row r="141" ht="14" spans="1:4">
      <c r="A141" s="8" t="s">
        <v>150</v>
      </c>
      <c r="B141" s="8">
        <v>2300017733</v>
      </c>
      <c r="D141" s="19">
        <v>0</v>
      </c>
    </row>
    <row r="142" ht="14" spans="1:4">
      <c r="A142" s="8" t="s">
        <v>151</v>
      </c>
      <c r="B142" s="8">
        <v>2300017757</v>
      </c>
      <c r="D142" s="19">
        <v>0</v>
      </c>
    </row>
    <row r="143" ht="14" spans="1:4">
      <c r="A143" s="8" t="s">
        <v>152</v>
      </c>
      <c r="B143" s="8">
        <v>2300017804</v>
      </c>
      <c r="D143" s="19">
        <v>0</v>
      </c>
    </row>
    <row r="144" ht="14" spans="1:4">
      <c r="A144" s="8" t="s">
        <v>153</v>
      </c>
      <c r="B144" s="8">
        <v>2300017446</v>
      </c>
      <c r="D144" s="19">
        <v>0</v>
      </c>
    </row>
    <row r="145" ht="14" spans="1:4">
      <c r="A145" s="8" t="s">
        <v>154</v>
      </c>
      <c r="B145" s="8">
        <v>2300017826</v>
      </c>
      <c r="D145" s="19">
        <v>0</v>
      </c>
    </row>
    <row r="146" ht="14" spans="1:4">
      <c r="A146" s="8" t="s">
        <v>155</v>
      </c>
      <c r="B146" s="8">
        <v>2300017742</v>
      </c>
      <c r="D146" s="19">
        <v>0</v>
      </c>
    </row>
    <row r="147" ht="14" spans="1:4">
      <c r="A147" s="8" t="s">
        <v>156</v>
      </c>
      <c r="B147" s="8">
        <v>2300017472</v>
      </c>
      <c r="D147" s="19">
        <v>0</v>
      </c>
    </row>
    <row r="148" ht="14" spans="1:4">
      <c r="A148" s="8" t="s">
        <v>157</v>
      </c>
      <c r="B148" s="8">
        <v>2300017795</v>
      </c>
      <c r="D148" s="19">
        <v>4.5</v>
      </c>
    </row>
    <row r="149" ht="14" spans="1:4">
      <c r="A149" s="8" t="s">
        <v>158</v>
      </c>
      <c r="B149" s="8">
        <v>2300017802</v>
      </c>
      <c r="D149" s="19">
        <v>0</v>
      </c>
    </row>
    <row r="150" ht="14" spans="1:4">
      <c r="A150" s="8" t="s">
        <v>159</v>
      </c>
      <c r="B150" s="8">
        <v>2300017791</v>
      </c>
      <c r="C150">
        <v>1.5</v>
      </c>
      <c r="D150" s="19">
        <v>3</v>
      </c>
    </row>
    <row r="151" ht="14" spans="1:4">
      <c r="A151" s="8" t="s">
        <v>160</v>
      </c>
      <c r="B151" s="8">
        <v>2300017477</v>
      </c>
      <c r="D151" s="19">
        <v>0</v>
      </c>
    </row>
    <row r="152" ht="14" spans="1:4">
      <c r="A152" s="8" t="s">
        <v>161</v>
      </c>
      <c r="B152" s="8">
        <v>2300017815</v>
      </c>
      <c r="D152" s="19">
        <v>0</v>
      </c>
    </row>
    <row r="153" ht="14" spans="1:4">
      <c r="A153" s="8" t="s">
        <v>162</v>
      </c>
      <c r="B153" s="8">
        <v>2300017787</v>
      </c>
      <c r="D153" s="19">
        <v>3</v>
      </c>
    </row>
    <row r="154" ht="14" spans="1:4">
      <c r="A154" s="8" t="s">
        <v>163</v>
      </c>
      <c r="B154" s="8">
        <v>2300017827</v>
      </c>
      <c r="D154" s="19">
        <v>0</v>
      </c>
    </row>
    <row r="155" ht="14" spans="1:4">
      <c r="A155" s="8" t="s">
        <v>164</v>
      </c>
      <c r="B155" s="8">
        <v>2200017467</v>
      </c>
      <c r="D155" s="19">
        <v>0</v>
      </c>
    </row>
    <row r="156" ht="14" spans="1:4">
      <c r="A156" s="8" t="s">
        <v>165</v>
      </c>
      <c r="B156" s="8">
        <v>2300017469</v>
      </c>
      <c r="D156" s="19">
        <v>0</v>
      </c>
    </row>
    <row r="157" ht="14" spans="1:4">
      <c r="A157" s="8" t="s">
        <v>166</v>
      </c>
      <c r="B157" s="8">
        <v>2300017844</v>
      </c>
      <c r="D157" s="19">
        <v>0</v>
      </c>
    </row>
    <row r="158" ht="14" spans="1:4">
      <c r="A158" s="8" t="s">
        <v>167</v>
      </c>
      <c r="B158" s="8">
        <v>2200017730</v>
      </c>
      <c r="D158" s="19">
        <v>0</v>
      </c>
    </row>
    <row r="159" ht="14" spans="1:4">
      <c r="A159" s="8" t="s">
        <v>168</v>
      </c>
      <c r="B159" s="8">
        <v>2300017818</v>
      </c>
      <c r="D159" s="19">
        <v>3</v>
      </c>
    </row>
    <row r="160" ht="14" spans="1:4">
      <c r="A160" s="8" t="s">
        <v>169</v>
      </c>
      <c r="B160" s="8">
        <v>2300017854</v>
      </c>
      <c r="C160">
        <v>1.5</v>
      </c>
      <c r="D160" s="19">
        <v>0</v>
      </c>
    </row>
    <row r="161" ht="14" spans="1:4">
      <c r="A161" s="8" t="s">
        <v>170</v>
      </c>
      <c r="B161" s="8">
        <v>2300017790</v>
      </c>
      <c r="D161" s="19">
        <v>0</v>
      </c>
    </row>
    <row r="162" ht="14" spans="1:4">
      <c r="A162" s="8" t="s">
        <v>171</v>
      </c>
      <c r="B162" s="8">
        <v>2300017468</v>
      </c>
      <c r="D162" s="19">
        <v>0</v>
      </c>
    </row>
    <row r="163" ht="14" spans="1:4">
      <c r="A163" s="8" t="s">
        <v>172</v>
      </c>
      <c r="B163" s="8">
        <v>2300017800</v>
      </c>
      <c r="C163">
        <v>3</v>
      </c>
      <c r="D163" s="19">
        <v>1.5</v>
      </c>
    </row>
    <row r="164" ht="14" spans="1:4">
      <c r="A164" s="8" t="s">
        <v>173</v>
      </c>
      <c r="B164" s="8">
        <v>2200017814</v>
      </c>
      <c r="D164" s="19">
        <v>0</v>
      </c>
    </row>
    <row r="165" ht="14" spans="1:4">
      <c r="A165" s="8" t="s">
        <v>174</v>
      </c>
      <c r="B165" s="8">
        <v>2200067730</v>
      </c>
      <c r="D165" s="19">
        <v>0</v>
      </c>
    </row>
    <row r="166" ht="14" spans="1:4">
      <c r="A166" s="8" t="s">
        <v>175</v>
      </c>
      <c r="B166" s="8">
        <v>2200067723</v>
      </c>
      <c r="D166" s="19">
        <v>0</v>
      </c>
    </row>
    <row r="167" ht="14" spans="1:4">
      <c r="A167" s="8" t="s">
        <v>176</v>
      </c>
      <c r="B167" s="8">
        <v>2200067728</v>
      </c>
      <c r="D167" s="19">
        <v>0</v>
      </c>
    </row>
    <row r="168" ht="14" spans="1:4">
      <c r="A168" s="8" t="s">
        <v>177</v>
      </c>
      <c r="B168" s="8">
        <v>2200067726</v>
      </c>
      <c r="D168" s="19">
        <v>0</v>
      </c>
    </row>
    <row r="169" ht="14" spans="1:4">
      <c r="A169" s="8" t="s">
        <v>178</v>
      </c>
      <c r="B169" s="8">
        <v>2200067731</v>
      </c>
      <c r="D169" s="19">
        <v>0</v>
      </c>
    </row>
    <row r="170" ht="14" spans="1:4">
      <c r="A170" s="8" t="s">
        <v>179</v>
      </c>
      <c r="B170" s="8">
        <v>2200067732</v>
      </c>
      <c r="C170">
        <v>3</v>
      </c>
      <c r="D170" s="19">
        <v>0</v>
      </c>
    </row>
    <row r="171" ht="14" spans="1:4">
      <c r="A171" s="8" t="s">
        <v>180</v>
      </c>
      <c r="B171" s="8">
        <v>2200067727</v>
      </c>
      <c r="D171" s="19">
        <v>0</v>
      </c>
    </row>
    <row r="172" ht="14" spans="1:4">
      <c r="A172" s="8" t="s">
        <v>181</v>
      </c>
      <c r="B172" s="8">
        <v>2200067729</v>
      </c>
      <c r="D172" s="19">
        <v>0</v>
      </c>
    </row>
    <row r="173" ht="14" spans="1:4">
      <c r="A173" s="8" t="s">
        <v>182</v>
      </c>
      <c r="B173" s="8">
        <v>2200017850</v>
      </c>
      <c r="D173" s="19">
        <v>1.5</v>
      </c>
    </row>
    <row r="174" ht="14" spans="1:4">
      <c r="A174" s="8" t="s">
        <v>183</v>
      </c>
      <c r="B174" s="8">
        <v>2200067724</v>
      </c>
      <c r="D174" s="19">
        <v>0</v>
      </c>
    </row>
    <row r="175" ht="14" spans="1:4">
      <c r="A175" s="8" t="s">
        <v>184</v>
      </c>
      <c r="B175" s="8">
        <v>2200067733</v>
      </c>
      <c r="D175" s="19">
        <v>0</v>
      </c>
    </row>
    <row r="176" ht="14" spans="1:4">
      <c r="A176" s="8" t="s">
        <v>185</v>
      </c>
      <c r="B176" s="8">
        <v>2200067722</v>
      </c>
      <c r="D176" s="19">
        <v>0</v>
      </c>
    </row>
    <row r="177" ht="14" spans="1:4">
      <c r="A177" s="8" t="s">
        <v>186</v>
      </c>
      <c r="B177" s="8">
        <v>2300017736</v>
      </c>
      <c r="C177">
        <v>1.5</v>
      </c>
      <c r="D177" s="19">
        <v>0</v>
      </c>
    </row>
    <row r="178" ht="14" spans="1:4">
      <c r="A178" s="8" t="s">
        <v>187</v>
      </c>
      <c r="B178" s="8">
        <v>2300017783</v>
      </c>
      <c r="D178" s="19">
        <v>4.5</v>
      </c>
    </row>
    <row r="179" ht="14" spans="1:4">
      <c r="A179" s="8" t="s">
        <v>188</v>
      </c>
      <c r="B179" s="8">
        <v>2300017738</v>
      </c>
      <c r="D179" s="19">
        <v>0</v>
      </c>
    </row>
    <row r="180" ht="14" spans="1:4">
      <c r="A180" s="8" t="s">
        <v>189</v>
      </c>
      <c r="B180" s="8">
        <v>2300017784</v>
      </c>
      <c r="D180" s="19">
        <v>0</v>
      </c>
    </row>
    <row r="181" ht="14" spans="1:4">
      <c r="A181" s="8" t="s">
        <v>190</v>
      </c>
      <c r="B181" s="8">
        <v>2300017705</v>
      </c>
      <c r="C181">
        <v>4.5</v>
      </c>
      <c r="D181" s="19">
        <v>6</v>
      </c>
    </row>
    <row r="182" ht="14" spans="1:4">
      <c r="A182" s="8" t="s">
        <v>191</v>
      </c>
      <c r="B182" s="8">
        <v>2300017846</v>
      </c>
      <c r="D182" s="19">
        <v>0</v>
      </c>
    </row>
    <row r="183" ht="14" spans="1:4">
      <c r="A183" s="8" t="s">
        <v>192</v>
      </c>
      <c r="B183" s="8">
        <v>2300017415</v>
      </c>
      <c r="D183" s="19">
        <v>0</v>
      </c>
    </row>
    <row r="184" ht="14" spans="1:4">
      <c r="A184" s="8" t="s">
        <v>193</v>
      </c>
      <c r="B184" s="8">
        <v>2300017785</v>
      </c>
      <c r="D184" s="19">
        <v>0</v>
      </c>
    </row>
    <row r="185" ht="14" spans="1:4">
      <c r="A185" s="8" t="s">
        <v>194</v>
      </c>
      <c r="B185" s="8">
        <v>2300017831</v>
      </c>
      <c r="D185" s="19">
        <v>1.5</v>
      </c>
    </row>
    <row r="186" ht="14" spans="1:4">
      <c r="A186" s="8" t="s">
        <v>195</v>
      </c>
      <c r="B186" s="8">
        <v>2200067725</v>
      </c>
      <c r="D186" s="19">
        <v>0</v>
      </c>
    </row>
    <row r="187" ht="14" spans="1:4">
      <c r="A187" s="8" t="s">
        <v>196</v>
      </c>
      <c r="B187" s="8">
        <v>2300017839</v>
      </c>
      <c r="D187" s="19">
        <v>1.5</v>
      </c>
    </row>
    <row r="188" ht="14" spans="1:4">
      <c r="A188" s="8" t="s">
        <v>197</v>
      </c>
      <c r="B188" s="8">
        <v>2200017771</v>
      </c>
      <c r="D188" s="19">
        <v>0</v>
      </c>
    </row>
    <row r="189" ht="14" spans="1:4">
      <c r="A189" s="8" t="s">
        <v>198</v>
      </c>
      <c r="B189" s="8">
        <v>2300067732</v>
      </c>
      <c r="C189">
        <v>1.5</v>
      </c>
      <c r="D189" s="19">
        <v>0</v>
      </c>
    </row>
    <row r="190" ht="14" spans="1:4">
      <c r="A190" s="8" t="s">
        <v>199</v>
      </c>
      <c r="B190" s="8">
        <v>2300017462</v>
      </c>
      <c r="D190" s="19">
        <v>0</v>
      </c>
    </row>
    <row r="191" ht="14" spans="1:4">
      <c r="A191" s="8" t="s">
        <v>200</v>
      </c>
      <c r="B191" s="8">
        <v>2200017486</v>
      </c>
      <c r="D191" s="19">
        <v>0</v>
      </c>
    </row>
    <row r="192" ht="14" spans="1:4">
      <c r="A192" s="8" t="s">
        <v>201</v>
      </c>
      <c r="B192" s="8">
        <v>2300017731</v>
      </c>
      <c r="C192">
        <v>4.5</v>
      </c>
      <c r="D192" s="19">
        <v>6</v>
      </c>
    </row>
    <row r="193" ht="14" spans="1:4">
      <c r="A193" s="8" t="s">
        <v>202</v>
      </c>
      <c r="B193" s="8">
        <v>2300017409</v>
      </c>
      <c r="D193" s="19">
        <v>0</v>
      </c>
    </row>
    <row r="194" ht="14" spans="1:4">
      <c r="A194" s="8" t="s">
        <v>203</v>
      </c>
      <c r="B194" s="8">
        <v>2300017767</v>
      </c>
      <c r="D194" s="19">
        <v>0</v>
      </c>
    </row>
    <row r="195" ht="14" spans="1:4">
      <c r="A195" s="8" t="s">
        <v>204</v>
      </c>
      <c r="B195" s="8">
        <v>2300017463</v>
      </c>
      <c r="D195" s="19">
        <v>0</v>
      </c>
    </row>
    <row r="196" ht="14" spans="1:4">
      <c r="A196" s="8" t="s">
        <v>205</v>
      </c>
      <c r="B196" s="8">
        <v>2300067740</v>
      </c>
      <c r="C196">
        <v>3</v>
      </c>
      <c r="D196" s="19">
        <v>4.5</v>
      </c>
    </row>
    <row r="197" ht="14" spans="1:4">
      <c r="A197" s="8" t="s">
        <v>206</v>
      </c>
      <c r="B197" s="8">
        <v>2300017779</v>
      </c>
      <c r="C197">
        <v>1.5</v>
      </c>
      <c r="D197" s="19">
        <v>6</v>
      </c>
    </row>
    <row r="198" ht="14" spans="1:4">
      <c r="A198" s="8" t="s">
        <v>207</v>
      </c>
      <c r="B198" s="8">
        <v>2300017452</v>
      </c>
      <c r="D198" s="19">
        <v>0</v>
      </c>
    </row>
    <row r="199" ht="14" spans="1:4">
      <c r="A199" s="8" t="s">
        <v>208</v>
      </c>
      <c r="B199" s="8">
        <v>2300067736</v>
      </c>
      <c r="C199">
        <v>1.5</v>
      </c>
      <c r="D199" s="19">
        <v>1.5</v>
      </c>
    </row>
    <row r="200" ht="14" spans="1:4">
      <c r="A200" s="8" t="s">
        <v>209</v>
      </c>
      <c r="B200" s="8">
        <v>2300067741</v>
      </c>
      <c r="C200">
        <v>3</v>
      </c>
      <c r="D200" s="19">
        <v>0</v>
      </c>
    </row>
    <row r="201" ht="14" spans="1:4">
      <c r="A201" s="8" t="s">
        <v>210</v>
      </c>
      <c r="B201" s="8">
        <v>2300067731</v>
      </c>
      <c r="C201">
        <v>1.5</v>
      </c>
      <c r="D201" s="19">
        <v>3</v>
      </c>
    </row>
    <row r="202" ht="14" spans="1:4">
      <c r="A202" s="8" t="s">
        <v>211</v>
      </c>
      <c r="B202" s="8">
        <v>2300067739</v>
      </c>
      <c r="C202">
        <v>1.5</v>
      </c>
      <c r="D202" s="19">
        <v>0</v>
      </c>
    </row>
    <row r="203" ht="14" spans="1:4">
      <c r="A203" s="8" t="s">
        <v>212</v>
      </c>
      <c r="B203" s="8">
        <v>2300067733</v>
      </c>
      <c r="C203">
        <v>3</v>
      </c>
      <c r="D203" s="19">
        <v>1.5</v>
      </c>
    </row>
    <row r="204" ht="14" spans="1:4">
      <c r="A204" s="8" t="s">
        <v>213</v>
      </c>
      <c r="B204" s="8">
        <v>2300067734</v>
      </c>
      <c r="C204">
        <v>1.5</v>
      </c>
      <c r="D204" s="19">
        <v>0</v>
      </c>
    </row>
    <row r="205" ht="14" spans="1:4">
      <c r="A205" s="8" t="s">
        <v>214</v>
      </c>
      <c r="B205" s="8">
        <v>2300067735</v>
      </c>
      <c r="C205">
        <v>1.5</v>
      </c>
      <c r="D205" s="19">
        <v>0</v>
      </c>
    </row>
    <row r="206" ht="14" spans="1:4">
      <c r="A206" s="8" t="s">
        <v>215</v>
      </c>
      <c r="B206" s="8">
        <v>2300067737</v>
      </c>
      <c r="C206">
        <v>6</v>
      </c>
      <c r="D206" s="19">
        <v>4.5</v>
      </c>
    </row>
    <row r="207" ht="14" spans="1:4">
      <c r="A207" s="8" t="s">
        <v>216</v>
      </c>
      <c r="B207" s="8">
        <v>2300067742</v>
      </c>
      <c r="C207">
        <v>3</v>
      </c>
      <c r="D207" s="19">
        <v>3</v>
      </c>
    </row>
    <row r="208" ht="14" spans="1:4">
      <c r="A208" s="8" t="s">
        <v>217</v>
      </c>
      <c r="B208" s="8">
        <v>2300017711</v>
      </c>
      <c r="D208" s="19">
        <v>0</v>
      </c>
    </row>
    <row r="209" ht="14" spans="1:4">
      <c r="A209" s="8" t="s">
        <v>218</v>
      </c>
      <c r="B209" s="8">
        <v>2300017834</v>
      </c>
      <c r="D209" s="19">
        <v>0</v>
      </c>
    </row>
    <row r="210" ht="14" spans="1:4">
      <c r="A210" s="8" t="s">
        <v>219</v>
      </c>
      <c r="B210" s="8">
        <v>2300017735</v>
      </c>
      <c r="D210" s="19">
        <v>0</v>
      </c>
    </row>
    <row r="211" ht="14" spans="1:4">
      <c r="A211" s="8" t="s">
        <v>220</v>
      </c>
      <c r="B211" s="8">
        <v>2300017475</v>
      </c>
      <c r="D211" s="19">
        <v>1.5</v>
      </c>
    </row>
    <row r="212" ht="14" spans="1:4">
      <c r="A212" s="8" t="s">
        <v>221</v>
      </c>
      <c r="B212" s="8">
        <v>2300017816</v>
      </c>
      <c r="D212" s="19">
        <v>0</v>
      </c>
    </row>
    <row r="213" ht="14" spans="1:4">
      <c r="A213" s="8" t="s">
        <v>222</v>
      </c>
      <c r="B213" s="8">
        <v>2300017754</v>
      </c>
      <c r="D213" s="19">
        <v>0</v>
      </c>
    </row>
    <row r="214" ht="14" spans="1:4">
      <c r="A214" s="8" t="s">
        <v>223</v>
      </c>
      <c r="B214" s="8">
        <v>2300017850</v>
      </c>
      <c r="D214" s="19">
        <v>0</v>
      </c>
    </row>
    <row r="215" ht="14" spans="1:4">
      <c r="A215" s="8" t="s">
        <v>224</v>
      </c>
      <c r="B215" s="8">
        <v>2300017788</v>
      </c>
      <c r="D215" s="19">
        <v>0</v>
      </c>
    </row>
    <row r="216" ht="14" spans="1:4">
      <c r="A216" s="8" t="s">
        <v>225</v>
      </c>
      <c r="B216" s="8">
        <v>2300017451</v>
      </c>
      <c r="D216" s="19">
        <v>1.5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大钊阅览室"/>
  <dimension ref="A1:E216"/>
  <sheetViews>
    <sheetView topLeftCell="A56" workbookViewId="0">
      <selection activeCell="A56" sqref="A56"/>
    </sheetView>
  </sheetViews>
  <sheetFormatPr defaultColWidth="9.81818181818182" defaultRowHeight="13" outlineLevelCol="4"/>
  <sheetData>
    <row r="1" spans="1:3">
      <c r="A1" t="s">
        <v>0</v>
      </c>
      <c r="B1" t="s">
        <v>1</v>
      </c>
      <c r="C1" t="s">
        <v>248</v>
      </c>
    </row>
    <row r="2" ht="14" spans="1:5">
      <c r="A2" s="8" t="s">
        <v>11</v>
      </c>
      <c r="B2" s="8">
        <v>2200017462</v>
      </c>
      <c r="E2" s="20"/>
    </row>
    <row r="3" ht="14" spans="1:5">
      <c r="A3" s="8" t="s">
        <v>12</v>
      </c>
      <c r="B3" s="8">
        <v>2300017419</v>
      </c>
      <c r="E3" s="20"/>
    </row>
    <row r="4" ht="14" spans="1:5">
      <c r="A4" s="8" t="s">
        <v>13</v>
      </c>
      <c r="B4" s="8">
        <v>2300017793</v>
      </c>
      <c r="E4" s="20"/>
    </row>
    <row r="5" ht="14" spans="1:5">
      <c r="A5" s="8" t="s">
        <v>14</v>
      </c>
      <c r="B5" s="8">
        <v>2300017803</v>
      </c>
      <c r="E5" s="20"/>
    </row>
    <row r="6" ht="14" spans="1:5">
      <c r="A6" s="8" t="s">
        <v>15</v>
      </c>
      <c r="B6" s="8">
        <v>2300017721</v>
      </c>
      <c r="E6" s="20"/>
    </row>
    <row r="7" ht="14" spans="1:5">
      <c r="A7" s="8" t="s">
        <v>16</v>
      </c>
      <c r="B7" s="8">
        <v>2300017821</v>
      </c>
      <c r="E7" s="20"/>
    </row>
    <row r="8" ht="14" spans="1:5">
      <c r="A8" s="8" t="s">
        <v>17</v>
      </c>
      <c r="B8" s="8">
        <v>2200017835</v>
      </c>
      <c r="E8" s="20"/>
    </row>
    <row r="9" ht="14" spans="1:5">
      <c r="A9" s="8" t="s">
        <v>18</v>
      </c>
      <c r="B9" s="8">
        <v>2300017813</v>
      </c>
      <c r="E9" s="20"/>
    </row>
    <row r="10" ht="14" spans="1:5">
      <c r="A10" s="8" t="s">
        <v>19</v>
      </c>
      <c r="B10" s="8">
        <v>2300017766</v>
      </c>
      <c r="E10" s="20"/>
    </row>
    <row r="11" ht="14" spans="1:5">
      <c r="A11" s="8" t="s">
        <v>20</v>
      </c>
      <c r="B11" s="8">
        <v>2200017454</v>
      </c>
      <c r="D11">
        <v>2</v>
      </c>
      <c r="E11" s="20"/>
    </row>
    <row r="12" ht="14" spans="1:5">
      <c r="A12" s="8" t="s">
        <v>21</v>
      </c>
      <c r="B12" s="8">
        <v>2300017723</v>
      </c>
      <c r="E12" s="20"/>
    </row>
    <row r="13" ht="14" spans="1:5">
      <c r="A13" s="8" t="s">
        <v>22</v>
      </c>
      <c r="B13" s="8">
        <v>2300017730</v>
      </c>
      <c r="E13" s="20"/>
    </row>
    <row r="14" ht="14" spans="1:5">
      <c r="A14" s="8" t="s">
        <v>23</v>
      </c>
      <c r="B14" s="8">
        <v>2300017709</v>
      </c>
      <c r="E14" s="20"/>
    </row>
    <row r="15" ht="14" spans="1:5">
      <c r="A15" s="8" t="s">
        <v>24</v>
      </c>
      <c r="B15" s="8">
        <v>2300017414</v>
      </c>
      <c r="E15" s="20"/>
    </row>
    <row r="16" ht="14" spans="1:5">
      <c r="A16" s="8" t="s">
        <v>25</v>
      </c>
      <c r="B16" s="8">
        <v>2300017401</v>
      </c>
      <c r="C16">
        <v>16</v>
      </c>
      <c r="E16" s="20"/>
    </row>
    <row r="17" ht="14" spans="1:5">
      <c r="A17" s="8" t="s">
        <v>26</v>
      </c>
      <c r="B17" s="8">
        <v>2200017827</v>
      </c>
      <c r="E17" s="20"/>
    </row>
    <row r="18" ht="14" spans="1:5">
      <c r="A18" s="8" t="s">
        <v>27</v>
      </c>
      <c r="B18" s="8">
        <v>2300017817</v>
      </c>
      <c r="E18" s="20"/>
    </row>
    <row r="19" ht="14" spans="1:5">
      <c r="A19" s="8" t="s">
        <v>28</v>
      </c>
      <c r="B19" s="8">
        <v>2200017840</v>
      </c>
      <c r="E19" s="20"/>
    </row>
    <row r="20" ht="14" spans="1:5">
      <c r="A20" s="8" t="s">
        <v>29</v>
      </c>
      <c r="B20" s="8">
        <v>2300017417</v>
      </c>
      <c r="E20" s="20"/>
    </row>
    <row r="21" ht="14" spans="1:5">
      <c r="A21" s="8" t="s">
        <v>30</v>
      </c>
      <c r="B21" s="8">
        <v>2200016813</v>
      </c>
      <c r="E21" s="20"/>
    </row>
    <row r="22" ht="14" spans="1:5">
      <c r="A22" s="8" t="s">
        <v>31</v>
      </c>
      <c r="B22" s="8">
        <v>2300017768</v>
      </c>
      <c r="E22" s="20"/>
    </row>
    <row r="23" ht="14" spans="1:5">
      <c r="A23" s="8" t="s">
        <v>32</v>
      </c>
      <c r="B23" s="8">
        <v>2200017410</v>
      </c>
      <c r="E23" s="20"/>
    </row>
    <row r="24" ht="14" spans="1:5">
      <c r="A24" s="8" t="s">
        <v>33</v>
      </c>
      <c r="B24" s="8">
        <v>2300017830</v>
      </c>
      <c r="E24" s="20"/>
    </row>
    <row r="25" ht="14" spans="1:5">
      <c r="A25" s="8" t="s">
        <v>34</v>
      </c>
      <c r="B25" s="8">
        <v>2200017704</v>
      </c>
      <c r="E25" s="20"/>
    </row>
    <row r="26" ht="14" spans="1:5">
      <c r="A26" s="8" t="s">
        <v>35</v>
      </c>
      <c r="B26" s="8">
        <v>2300017748</v>
      </c>
      <c r="E26" s="20"/>
    </row>
    <row r="27" ht="14" spans="1:5">
      <c r="A27" s="8" t="s">
        <v>36</v>
      </c>
      <c r="B27" s="8">
        <v>2300017774</v>
      </c>
      <c r="E27" s="20"/>
    </row>
    <row r="28" ht="14" spans="1:5">
      <c r="A28" s="8" t="s">
        <v>37</v>
      </c>
      <c r="B28" s="8">
        <v>2300017402</v>
      </c>
      <c r="E28" s="20"/>
    </row>
    <row r="29" ht="14" spans="1:5">
      <c r="A29" s="8" t="s">
        <v>38</v>
      </c>
      <c r="B29" s="8">
        <v>2300017706</v>
      </c>
      <c r="E29" s="20"/>
    </row>
    <row r="30" ht="14" spans="1:5">
      <c r="A30" s="8" t="s">
        <v>39</v>
      </c>
      <c r="B30" s="8">
        <v>2300017832</v>
      </c>
      <c r="E30" s="20"/>
    </row>
    <row r="31" ht="14" spans="1:5">
      <c r="A31" s="8" t="s">
        <v>40</v>
      </c>
      <c r="B31" s="8">
        <v>2300017734</v>
      </c>
      <c r="E31" s="20"/>
    </row>
    <row r="32" ht="14" spans="1:5">
      <c r="A32" s="8" t="s">
        <v>41</v>
      </c>
      <c r="B32" s="8">
        <v>2300017717</v>
      </c>
      <c r="E32" s="20"/>
    </row>
    <row r="33" ht="14" spans="1:5">
      <c r="A33" s="8" t="s">
        <v>42</v>
      </c>
      <c r="B33" s="8">
        <v>2300017741</v>
      </c>
      <c r="E33" s="20"/>
    </row>
    <row r="34" ht="14" spans="1:5">
      <c r="A34" s="8" t="s">
        <v>43</v>
      </c>
      <c r="B34" s="8">
        <v>2300017781</v>
      </c>
      <c r="D34">
        <v>22</v>
      </c>
      <c r="E34" s="20"/>
    </row>
    <row r="35" ht="14" spans="1:5">
      <c r="A35" s="8" t="s">
        <v>44</v>
      </c>
      <c r="B35" s="8">
        <v>2300017425</v>
      </c>
      <c r="E35" s="20"/>
    </row>
    <row r="36" ht="14" spans="1:5">
      <c r="A36" s="8" t="s">
        <v>45</v>
      </c>
      <c r="B36" s="8">
        <v>2300017796</v>
      </c>
      <c r="E36" s="20"/>
    </row>
    <row r="37" ht="14" spans="1:5">
      <c r="A37" s="8" t="s">
        <v>46</v>
      </c>
      <c r="B37" s="8">
        <v>2300017835</v>
      </c>
      <c r="E37" s="20"/>
    </row>
    <row r="38" ht="14" spans="1:5">
      <c r="A38" s="8" t="s">
        <v>47</v>
      </c>
      <c r="B38" s="8">
        <v>2300017749</v>
      </c>
      <c r="E38" s="20"/>
    </row>
    <row r="39" ht="14" spans="1:5">
      <c r="A39" s="8" t="s">
        <v>48</v>
      </c>
      <c r="B39" s="8">
        <v>2300017456</v>
      </c>
      <c r="E39" s="20"/>
    </row>
    <row r="40" ht="14" spans="1:5">
      <c r="A40" s="8" t="s">
        <v>49</v>
      </c>
      <c r="B40" s="8">
        <v>2200017473</v>
      </c>
      <c r="E40" s="20"/>
    </row>
    <row r="41" ht="14" spans="1:5">
      <c r="A41" s="8" t="s">
        <v>50</v>
      </c>
      <c r="B41" s="8">
        <v>2300017762</v>
      </c>
      <c r="E41" s="20"/>
    </row>
    <row r="42" ht="14" spans="1:5">
      <c r="A42" s="8" t="s">
        <v>51</v>
      </c>
      <c r="B42" s="8">
        <v>2300017718</v>
      </c>
      <c r="E42" s="20"/>
    </row>
    <row r="43" ht="14" spans="1:5">
      <c r="A43" s="8" t="s">
        <v>52</v>
      </c>
      <c r="B43" s="8">
        <v>2300017752</v>
      </c>
      <c r="E43" s="20"/>
    </row>
    <row r="44" ht="14" spans="1:5">
      <c r="A44" s="8" t="s">
        <v>53</v>
      </c>
      <c r="B44" s="8">
        <v>2200067719</v>
      </c>
      <c r="E44" s="20"/>
    </row>
    <row r="45" ht="14" spans="1:5">
      <c r="A45" s="8" t="s">
        <v>54</v>
      </c>
      <c r="B45" s="8">
        <v>2200017732</v>
      </c>
      <c r="E45" s="20"/>
    </row>
    <row r="46" ht="14" spans="1:5">
      <c r="A46" s="8" t="s">
        <v>55</v>
      </c>
      <c r="B46" s="8">
        <v>2200017823</v>
      </c>
      <c r="E46" s="20"/>
    </row>
    <row r="47" ht="14" spans="1:5">
      <c r="A47" s="8" t="s">
        <v>56</v>
      </c>
      <c r="B47" s="8">
        <v>2200017458</v>
      </c>
      <c r="E47" s="20"/>
    </row>
    <row r="48" ht="14" spans="1:5">
      <c r="A48" s="8" t="s">
        <v>57</v>
      </c>
      <c r="B48" s="8">
        <v>2300017466</v>
      </c>
      <c r="E48" s="20"/>
    </row>
    <row r="49" ht="14" spans="1:5">
      <c r="A49" s="8" t="s">
        <v>58</v>
      </c>
      <c r="B49" s="8">
        <v>2300017713</v>
      </c>
      <c r="E49" s="20"/>
    </row>
    <row r="50" ht="14" spans="1:5">
      <c r="A50" s="8" t="s">
        <v>59</v>
      </c>
      <c r="B50" s="8">
        <v>1900017748</v>
      </c>
      <c r="E50" s="20"/>
    </row>
    <row r="51" ht="14" spans="1:5">
      <c r="A51" s="8" t="s">
        <v>60</v>
      </c>
      <c r="B51" s="8">
        <v>2300017703</v>
      </c>
      <c r="E51" s="20"/>
    </row>
    <row r="52" ht="14" spans="1:5">
      <c r="A52" s="8" t="s">
        <v>61</v>
      </c>
      <c r="B52" s="8">
        <v>2200067702</v>
      </c>
      <c r="E52" s="20"/>
    </row>
    <row r="53" ht="14" spans="1:5">
      <c r="A53" s="8" t="s">
        <v>62</v>
      </c>
      <c r="B53" s="8">
        <v>2300017478</v>
      </c>
      <c r="E53" s="20"/>
    </row>
    <row r="54" ht="14" spans="1:5">
      <c r="A54" s="8" t="s">
        <v>63</v>
      </c>
      <c r="B54" s="8">
        <v>2300017727</v>
      </c>
      <c r="E54" s="20"/>
    </row>
    <row r="55" ht="14" spans="1:5">
      <c r="A55" s="8" t="s">
        <v>64</v>
      </c>
      <c r="B55" s="8">
        <v>2300017758</v>
      </c>
      <c r="E55" s="20"/>
    </row>
    <row r="56" ht="14" spans="1:5">
      <c r="A56" s="8" t="s">
        <v>65</v>
      </c>
      <c r="B56" s="8">
        <v>2300017719</v>
      </c>
      <c r="D56">
        <v>20</v>
      </c>
      <c r="E56" s="20"/>
    </row>
    <row r="57" ht="14" spans="1:5">
      <c r="A57" s="8" t="s">
        <v>66</v>
      </c>
      <c r="B57" s="8">
        <v>2200017801</v>
      </c>
      <c r="E57" s="20"/>
    </row>
    <row r="58" ht="14" spans="1:5">
      <c r="A58" s="8" t="s">
        <v>67</v>
      </c>
      <c r="B58" s="8">
        <v>2300017473</v>
      </c>
      <c r="E58" s="20"/>
    </row>
    <row r="59" ht="14" spans="1:5">
      <c r="A59" s="8" t="s">
        <v>68</v>
      </c>
      <c r="B59" s="8">
        <v>2200017407</v>
      </c>
      <c r="E59" s="20"/>
    </row>
    <row r="60" ht="14" spans="1:5">
      <c r="A60" s="8" t="s">
        <v>69</v>
      </c>
      <c r="B60" s="8">
        <v>2200017471</v>
      </c>
      <c r="E60" s="20"/>
    </row>
    <row r="61" ht="14" spans="1:5">
      <c r="A61" s="8" t="s">
        <v>70</v>
      </c>
      <c r="B61" s="8">
        <v>2200017461</v>
      </c>
      <c r="E61" s="20"/>
    </row>
    <row r="62" ht="14" spans="1:5">
      <c r="A62" s="8" t="s">
        <v>71</v>
      </c>
      <c r="B62" s="8">
        <v>2300017739</v>
      </c>
      <c r="E62" s="20"/>
    </row>
    <row r="63" ht="14" spans="1:5">
      <c r="A63" s="8" t="s">
        <v>72</v>
      </c>
      <c r="B63" s="8">
        <v>2300017480</v>
      </c>
      <c r="E63" s="20"/>
    </row>
    <row r="64" ht="14" spans="1:5">
      <c r="A64" s="8" t="s">
        <v>73</v>
      </c>
      <c r="B64" s="8">
        <v>2200017800</v>
      </c>
      <c r="E64" s="20"/>
    </row>
    <row r="65" ht="14" spans="1:5">
      <c r="A65" s="8" t="s">
        <v>74</v>
      </c>
      <c r="B65" s="8">
        <v>2000017756</v>
      </c>
      <c r="E65" s="20"/>
    </row>
    <row r="66" ht="14" spans="1:5">
      <c r="A66" s="8" t="s">
        <v>75</v>
      </c>
      <c r="B66" s="8">
        <v>2300017702</v>
      </c>
      <c r="E66" s="20"/>
    </row>
    <row r="67" ht="14" spans="1:5">
      <c r="A67" s="8" t="s">
        <v>76</v>
      </c>
      <c r="B67" s="8">
        <v>2300017428</v>
      </c>
      <c r="E67" s="20"/>
    </row>
    <row r="68" ht="14" spans="1:5">
      <c r="A68" s="8" t="s">
        <v>77</v>
      </c>
      <c r="B68" s="8">
        <v>2300017805</v>
      </c>
      <c r="E68" s="20"/>
    </row>
    <row r="69" ht="14" spans="1:5">
      <c r="A69" s="8" t="s">
        <v>78</v>
      </c>
      <c r="B69" s="8">
        <v>2200017797</v>
      </c>
      <c r="C69">
        <v>26</v>
      </c>
      <c r="D69">
        <v>18</v>
      </c>
      <c r="E69" s="20"/>
    </row>
    <row r="70" ht="14" spans="1:5">
      <c r="A70" s="8" t="s">
        <v>79</v>
      </c>
      <c r="B70" s="8">
        <v>2200017707</v>
      </c>
      <c r="E70" s="20"/>
    </row>
    <row r="71" ht="14" spans="1:5">
      <c r="A71" s="8" t="s">
        <v>80</v>
      </c>
      <c r="B71" s="8">
        <v>2300017411</v>
      </c>
      <c r="E71" s="20"/>
    </row>
    <row r="72" ht="14" spans="1:5">
      <c r="A72" s="8" t="s">
        <v>81</v>
      </c>
      <c r="B72" s="8">
        <v>2200017729</v>
      </c>
      <c r="E72" s="20"/>
    </row>
    <row r="73" ht="14" spans="1:5">
      <c r="A73" s="8" t="s">
        <v>82</v>
      </c>
      <c r="B73" s="8">
        <v>2300017444</v>
      </c>
      <c r="E73" s="20"/>
    </row>
    <row r="74" ht="14" spans="1:5">
      <c r="A74" s="8" t="s">
        <v>83</v>
      </c>
      <c r="B74" s="8">
        <v>2300017701</v>
      </c>
      <c r="E74" s="20"/>
    </row>
    <row r="75" ht="14" spans="1:5">
      <c r="A75" s="8" t="s">
        <v>84</v>
      </c>
      <c r="B75" s="8">
        <v>2300017729</v>
      </c>
      <c r="E75" s="20"/>
    </row>
    <row r="76" ht="14" spans="1:5">
      <c r="A76" s="8" t="s">
        <v>85</v>
      </c>
      <c r="B76" s="8">
        <v>2300017732</v>
      </c>
      <c r="E76" s="20"/>
    </row>
    <row r="77" ht="14" spans="1:5">
      <c r="A77" s="8" t="s">
        <v>86</v>
      </c>
      <c r="B77" s="8">
        <v>2300017725</v>
      </c>
      <c r="E77" s="20"/>
    </row>
    <row r="78" ht="14" spans="1:5">
      <c r="A78" s="8" t="s">
        <v>87</v>
      </c>
      <c r="B78" s="8">
        <v>2300017746</v>
      </c>
      <c r="E78" s="20"/>
    </row>
    <row r="79" ht="14" spans="1:5">
      <c r="A79" s="8" t="s">
        <v>88</v>
      </c>
      <c r="B79" s="8">
        <v>2300017840</v>
      </c>
      <c r="E79" s="20"/>
    </row>
    <row r="80" ht="14" spans="1:5">
      <c r="A80" s="8" t="s">
        <v>89</v>
      </c>
      <c r="B80" s="8">
        <v>2300017426</v>
      </c>
      <c r="E80" s="20"/>
    </row>
    <row r="81" ht="14" spans="1:5">
      <c r="A81" s="8" t="s">
        <v>90</v>
      </c>
      <c r="B81" s="8">
        <v>2300017445</v>
      </c>
      <c r="E81" s="20"/>
    </row>
    <row r="82" ht="14" spans="1:5">
      <c r="A82" s="8" t="s">
        <v>91</v>
      </c>
      <c r="B82" s="8">
        <v>2300017422</v>
      </c>
      <c r="E82" s="20"/>
    </row>
    <row r="83" ht="14" spans="1:5">
      <c r="A83" s="8" t="s">
        <v>92</v>
      </c>
      <c r="B83" s="8">
        <v>2300017761</v>
      </c>
      <c r="E83" s="20"/>
    </row>
    <row r="84" ht="14" spans="1:5">
      <c r="A84" s="8" t="s">
        <v>93</v>
      </c>
      <c r="B84" s="8">
        <v>2300017429</v>
      </c>
      <c r="C84">
        <v>2</v>
      </c>
      <c r="E84" s="20"/>
    </row>
    <row r="85" ht="14" spans="1:5">
      <c r="A85" s="8" t="s">
        <v>94</v>
      </c>
      <c r="B85" s="8">
        <v>2300067720</v>
      </c>
      <c r="E85" s="20"/>
    </row>
    <row r="86" ht="14" spans="1:5">
      <c r="A86" s="8" t="s">
        <v>95</v>
      </c>
      <c r="B86" s="8">
        <v>2300067710</v>
      </c>
      <c r="E86" s="20"/>
    </row>
    <row r="87" ht="14" spans="1:5">
      <c r="A87" s="8" t="s">
        <v>96</v>
      </c>
      <c r="B87" s="8">
        <v>2300017764</v>
      </c>
      <c r="D87">
        <v>10</v>
      </c>
      <c r="E87" s="20"/>
    </row>
    <row r="88" ht="14" spans="1:5">
      <c r="A88" s="8" t="s">
        <v>97</v>
      </c>
      <c r="B88" s="8">
        <v>2300067707</v>
      </c>
      <c r="E88" s="20"/>
    </row>
    <row r="89" ht="14" spans="1:5">
      <c r="A89" s="8" t="s">
        <v>98</v>
      </c>
      <c r="B89" s="8">
        <v>2300017786</v>
      </c>
      <c r="E89" s="20"/>
    </row>
    <row r="90" ht="14" spans="1:5">
      <c r="A90" s="8" t="s">
        <v>99</v>
      </c>
      <c r="B90" s="8">
        <v>2300067703</v>
      </c>
      <c r="E90" s="20"/>
    </row>
    <row r="91" ht="14" spans="1:5">
      <c r="A91" s="8" t="s">
        <v>100</v>
      </c>
      <c r="B91" s="8">
        <v>2300067714</v>
      </c>
      <c r="E91" s="20"/>
    </row>
    <row r="92" ht="14" spans="1:5">
      <c r="A92" s="8" t="s">
        <v>101</v>
      </c>
      <c r="B92" s="8">
        <v>2300067730</v>
      </c>
      <c r="E92" s="20"/>
    </row>
    <row r="93" ht="14" spans="1:5">
      <c r="A93" s="8" t="s">
        <v>102</v>
      </c>
      <c r="B93" s="8">
        <v>2300017453</v>
      </c>
      <c r="D93">
        <v>10</v>
      </c>
      <c r="E93" s="20"/>
    </row>
    <row r="94" ht="14" spans="1:5">
      <c r="A94" s="8" t="s">
        <v>103</v>
      </c>
      <c r="B94" s="8">
        <v>2300067706</v>
      </c>
      <c r="E94" s="20"/>
    </row>
    <row r="95" ht="14" spans="1:5">
      <c r="A95" s="8" t="s">
        <v>104</v>
      </c>
      <c r="B95" s="8">
        <v>2300067727</v>
      </c>
      <c r="E95" s="20"/>
    </row>
    <row r="96" ht="14" spans="1:5">
      <c r="A96" s="8" t="s">
        <v>105</v>
      </c>
      <c r="B96" s="8">
        <v>2300067701</v>
      </c>
      <c r="E96" s="20"/>
    </row>
    <row r="97" ht="14" spans="1:5">
      <c r="A97" s="8" t="s">
        <v>106</v>
      </c>
      <c r="B97" s="8">
        <v>2300067719</v>
      </c>
      <c r="E97" s="20"/>
    </row>
    <row r="98" ht="14" spans="1:5">
      <c r="A98" s="8" t="s">
        <v>107</v>
      </c>
      <c r="B98" s="8">
        <v>2300067708</v>
      </c>
      <c r="E98" s="20"/>
    </row>
    <row r="99" ht="14" spans="1:5">
      <c r="A99" s="8" t="s">
        <v>108</v>
      </c>
      <c r="B99" s="8">
        <v>2300067729</v>
      </c>
      <c r="E99" s="20"/>
    </row>
    <row r="100" ht="14" spans="1:5">
      <c r="A100" s="8" t="s">
        <v>109</v>
      </c>
      <c r="B100" s="8">
        <v>2300067705</v>
      </c>
      <c r="E100" s="20"/>
    </row>
    <row r="101" ht="14" spans="1:5">
      <c r="A101" s="8" t="s">
        <v>110</v>
      </c>
      <c r="B101" s="8">
        <v>2300067722</v>
      </c>
      <c r="E101" s="20"/>
    </row>
    <row r="102" ht="14" spans="1:5">
      <c r="A102" s="8" t="s">
        <v>111</v>
      </c>
      <c r="B102" s="8">
        <v>2300067716</v>
      </c>
      <c r="E102" s="20"/>
    </row>
    <row r="103" ht="14" spans="1:5">
      <c r="A103" s="8" t="s">
        <v>112</v>
      </c>
      <c r="B103" s="8">
        <v>2300067721</v>
      </c>
      <c r="E103" s="20"/>
    </row>
    <row r="104" ht="14" spans="1:5">
      <c r="A104" s="8" t="s">
        <v>113</v>
      </c>
      <c r="B104" s="8">
        <v>2300067724</v>
      </c>
      <c r="E104" s="20"/>
    </row>
    <row r="105" ht="14" spans="1:5">
      <c r="A105" s="8" t="s">
        <v>114</v>
      </c>
      <c r="B105" s="8">
        <v>2300067715</v>
      </c>
      <c r="E105" s="20"/>
    </row>
    <row r="106" ht="14" spans="1:5">
      <c r="A106" s="8" t="s">
        <v>115</v>
      </c>
      <c r="B106" s="8">
        <v>2300067723</v>
      </c>
      <c r="E106" s="20"/>
    </row>
    <row r="107" ht="14" spans="1:5">
      <c r="A107" s="8" t="s">
        <v>116</v>
      </c>
      <c r="B107" s="8">
        <v>2300067713</v>
      </c>
      <c r="E107" s="20"/>
    </row>
    <row r="108" ht="14" spans="1:5">
      <c r="A108" s="8" t="s">
        <v>117</v>
      </c>
      <c r="B108" s="8">
        <v>2300067717</v>
      </c>
      <c r="E108" s="20"/>
    </row>
    <row r="109" ht="14" spans="1:5">
      <c r="A109" s="8" t="s">
        <v>118</v>
      </c>
      <c r="B109" s="8">
        <v>2300067712</v>
      </c>
      <c r="E109" s="20"/>
    </row>
    <row r="110" ht="14" spans="1:5">
      <c r="A110" s="8" t="s">
        <v>119</v>
      </c>
      <c r="B110" s="8">
        <v>2300067702</v>
      </c>
      <c r="E110" s="20"/>
    </row>
    <row r="111" ht="14" spans="1:5">
      <c r="A111" s="8" t="s">
        <v>120</v>
      </c>
      <c r="B111" s="8">
        <v>2300067709</v>
      </c>
      <c r="E111" s="20"/>
    </row>
    <row r="112" ht="14" spans="1:5">
      <c r="A112" s="8" t="s">
        <v>121</v>
      </c>
      <c r="B112" s="8">
        <v>2300067726</v>
      </c>
      <c r="E112" s="20"/>
    </row>
    <row r="113" ht="14" spans="1:5">
      <c r="A113" s="8" t="s">
        <v>122</v>
      </c>
      <c r="B113" s="8">
        <v>2300067704</v>
      </c>
      <c r="E113" s="20"/>
    </row>
    <row r="114" ht="14" spans="1:5">
      <c r="A114" s="8" t="s">
        <v>123</v>
      </c>
      <c r="B114" s="8">
        <v>2300067718</v>
      </c>
      <c r="E114" s="20"/>
    </row>
    <row r="115" ht="14" spans="1:5">
      <c r="A115" s="8" t="s">
        <v>124</v>
      </c>
      <c r="B115" s="8">
        <v>2300067725</v>
      </c>
      <c r="E115" s="20"/>
    </row>
    <row r="116" ht="14" spans="1:5">
      <c r="A116" s="8" t="s">
        <v>125</v>
      </c>
      <c r="B116" s="8">
        <v>2300017412</v>
      </c>
      <c r="E116" s="20"/>
    </row>
    <row r="117" ht="14" spans="1:5">
      <c r="A117" s="8" t="s">
        <v>126</v>
      </c>
      <c r="B117" s="8">
        <v>2300067728</v>
      </c>
      <c r="E117" s="20"/>
    </row>
    <row r="118" ht="14" spans="1:5">
      <c r="A118" s="8" t="s">
        <v>127</v>
      </c>
      <c r="B118" s="8">
        <v>2300067711</v>
      </c>
      <c r="E118" s="20"/>
    </row>
    <row r="119" ht="14" spans="1:5">
      <c r="A119" s="8" t="s">
        <v>128</v>
      </c>
      <c r="B119" s="8">
        <v>2300017843</v>
      </c>
      <c r="D119">
        <v>14</v>
      </c>
      <c r="E119" s="20"/>
    </row>
    <row r="120" ht="14" spans="1:5">
      <c r="A120" s="8" t="s">
        <v>129</v>
      </c>
      <c r="B120" s="8">
        <v>2300017744</v>
      </c>
      <c r="E120" s="20"/>
    </row>
    <row r="121" ht="14" spans="1:5">
      <c r="A121" s="8" t="s">
        <v>130</v>
      </c>
      <c r="B121" s="8">
        <v>2300017405</v>
      </c>
      <c r="E121" s="20"/>
    </row>
    <row r="122" ht="14" spans="1:5">
      <c r="A122" s="8" t="s">
        <v>131</v>
      </c>
      <c r="B122" s="8">
        <v>2300017751</v>
      </c>
      <c r="E122" s="20"/>
    </row>
    <row r="123" ht="14" spans="1:5">
      <c r="A123" s="8" t="s">
        <v>132</v>
      </c>
      <c r="B123" s="8">
        <v>2300017410</v>
      </c>
      <c r="E123" s="20"/>
    </row>
    <row r="124" ht="14" spans="1:5">
      <c r="A124" s="8" t="s">
        <v>133</v>
      </c>
      <c r="B124" s="8">
        <v>2200017760</v>
      </c>
      <c r="E124" s="20"/>
    </row>
    <row r="125" ht="14" spans="1:5">
      <c r="A125" s="8" t="s">
        <v>134</v>
      </c>
      <c r="B125" s="8">
        <v>2300017811</v>
      </c>
      <c r="E125" s="20"/>
    </row>
    <row r="126" ht="14" spans="1:5">
      <c r="A126" s="8" t="s">
        <v>135</v>
      </c>
      <c r="B126" s="8">
        <v>2300017448</v>
      </c>
      <c r="E126" s="20"/>
    </row>
    <row r="127" ht="14" spans="1:5">
      <c r="A127" s="8" t="s">
        <v>136</v>
      </c>
      <c r="B127" s="8">
        <v>2300017794</v>
      </c>
      <c r="E127" s="20"/>
    </row>
    <row r="128" ht="14" spans="1:5">
      <c r="A128" s="8" t="s">
        <v>137</v>
      </c>
      <c r="B128" s="8">
        <v>2100017703</v>
      </c>
      <c r="E128" s="20"/>
    </row>
    <row r="129" ht="14" spans="1:5">
      <c r="A129" s="8" t="s">
        <v>138</v>
      </c>
      <c r="B129" s="8">
        <v>2300017471</v>
      </c>
      <c r="E129" s="20"/>
    </row>
    <row r="130" ht="14" spans="1:5">
      <c r="A130" s="8" t="s">
        <v>139</v>
      </c>
      <c r="B130" s="8">
        <v>2300017467</v>
      </c>
      <c r="E130" s="20"/>
    </row>
    <row r="131" ht="14" spans="1:5">
      <c r="A131" s="8" t="s">
        <v>140</v>
      </c>
      <c r="B131" s="8">
        <v>2300017780</v>
      </c>
      <c r="E131" s="20"/>
    </row>
    <row r="132" ht="14" spans="1:5">
      <c r="A132" s="8" t="s">
        <v>141</v>
      </c>
      <c r="B132" s="8">
        <v>2300017461</v>
      </c>
      <c r="E132" s="20"/>
    </row>
    <row r="133" ht="14" spans="1:5">
      <c r="A133" s="8" t="s">
        <v>142</v>
      </c>
      <c r="B133" s="8">
        <v>2300017712</v>
      </c>
      <c r="E133" s="20"/>
    </row>
    <row r="134" ht="14" spans="1:5">
      <c r="A134" s="8" t="s">
        <v>143</v>
      </c>
      <c r="B134" s="8">
        <v>2300017789</v>
      </c>
      <c r="E134" s="20"/>
    </row>
    <row r="135" ht="14" spans="1:5">
      <c r="A135" s="8" t="s">
        <v>144</v>
      </c>
      <c r="B135" s="8">
        <v>2200017714</v>
      </c>
      <c r="E135" s="20"/>
    </row>
    <row r="136" ht="14" spans="1:5">
      <c r="A136" s="8" t="s">
        <v>145</v>
      </c>
      <c r="B136" s="8">
        <v>2300017810</v>
      </c>
      <c r="E136" s="20"/>
    </row>
    <row r="137" ht="14" spans="1:5">
      <c r="A137" s="8" t="s">
        <v>146</v>
      </c>
      <c r="B137" s="8">
        <v>2300017806</v>
      </c>
      <c r="E137" s="20"/>
    </row>
    <row r="138" ht="14" spans="1:5">
      <c r="A138" s="8" t="s">
        <v>147</v>
      </c>
      <c r="B138" s="8">
        <v>2300017750</v>
      </c>
      <c r="E138" s="20"/>
    </row>
    <row r="139" ht="14" spans="1:5">
      <c r="A139" s="8" t="s">
        <v>148</v>
      </c>
      <c r="B139" s="8">
        <v>2300017777</v>
      </c>
      <c r="E139" s="20"/>
    </row>
    <row r="140" ht="14" spans="1:5">
      <c r="A140" s="8" t="s">
        <v>149</v>
      </c>
      <c r="B140" s="8">
        <v>2300017798</v>
      </c>
      <c r="E140" s="20"/>
    </row>
    <row r="141" ht="14" spans="1:5">
      <c r="A141" s="8" t="s">
        <v>150</v>
      </c>
      <c r="B141" s="8">
        <v>2300017733</v>
      </c>
      <c r="E141" s="20"/>
    </row>
    <row r="142" ht="14" spans="1:5">
      <c r="A142" s="8" t="s">
        <v>151</v>
      </c>
      <c r="B142" s="8">
        <v>2300017757</v>
      </c>
      <c r="E142" s="20"/>
    </row>
    <row r="143" ht="14" spans="1:5">
      <c r="A143" s="8" t="s">
        <v>152</v>
      </c>
      <c r="B143" s="8">
        <v>2300017804</v>
      </c>
      <c r="E143" s="20"/>
    </row>
    <row r="144" ht="14" spans="1:5">
      <c r="A144" s="8" t="s">
        <v>153</v>
      </c>
      <c r="B144" s="8">
        <v>2300017446</v>
      </c>
      <c r="E144" s="20"/>
    </row>
    <row r="145" ht="14" spans="1:5">
      <c r="A145" s="8" t="s">
        <v>154</v>
      </c>
      <c r="B145" s="8">
        <v>2300017826</v>
      </c>
      <c r="D145">
        <v>8</v>
      </c>
      <c r="E145" s="20"/>
    </row>
    <row r="146" ht="14" spans="1:5">
      <c r="A146" s="8" t="s">
        <v>155</v>
      </c>
      <c r="B146" s="8">
        <v>2300017742</v>
      </c>
      <c r="E146" s="20"/>
    </row>
    <row r="147" ht="14" spans="1:5">
      <c r="A147" s="8" t="s">
        <v>156</v>
      </c>
      <c r="B147" s="8">
        <v>2300017472</v>
      </c>
      <c r="E147" s="20"/>
    </row>
    <row r="148" ht="14" spans="1:5">
      <c r="A148" s="8" t="s">
        <v>157</v>
      </c>
      <c r="B148" s="8">
        <v>2300017795</v>
      </c>
      <c r="E148" s="20"/>
    </row>
    <row r="149" ht="14" spans="1:5">
      <c r="A149" s="8" t="s">
        <v>158</v>
      </c>
      <c r="B149" s="8">
        <v>2300017802</v>
      </c>
      <c r="E149" s="20"/>
    </row>
    <row r="150" ht="14" spans="1:5">
      <c r="A150" s="8" t="s">
        <v>159</v>
      </c>
      <c r="B150" s="8">
        <v>2300017791</v>
      </c>
      <c r="E150" s="20"/>
    </row>
    <row r="151" ht="14" spans="1:5">
      <c r="A151" s="8" t="s">
        <v>160</v>
      </c>
      <c r="B151" s="8">
        <v>2300017477</v>
      </c>
      <c r="E151" s="20"/>
    </row>
    <row r="152" ht="14" spans="1:5">
      <c r="A152" s="8" t="s">
        <v>161</v>
      </c>
      <c r="B152" s="8">
        <v>2300017815</v>
      </c>
      <c r="E152" s="20"/>
    </row>
    <row r="153" ht="14" spans="1:5">
      <c r="A153" s="8" t="s">
        <v>162</v>
      </c>
      <c r="B153" s="8">
        <v>2300017787</v>
      </c>
      <c r="E153" s="20"/>
    </row>
    <row r="154" ht="14" spans="1:5">
      <c r="A154" s="8" t="s">
        <v>163</v>
      </c>
      <c r="B154" s="8">
        <v>2300017827</v>
      </c>
      <c r="E154" s="20"/>
    </row>
    <row r="155" ht="14" spans="1:5">
      <c r="A155" s="8" t="s">
        <v>164</v>
      </c>
      <c r="B155" s="8">
        <v>2200017467</v>
      </c>
      <c r="E155" s="20"/>
    </row>
    <row r="156" ht="14" spans="1:5">
      <c r="A156" s="8" t="s">
        <v>165</v>
      </c>
      <c r="B156" s="8">
        <v>2300017469</v>
      </c>
      <c r="E156" s="20"/>
    </row>
    <row r="157" ht="14" spans="1:5">
      <c r="A157" s="8" t="s">
        <v>166</v>
      </c>
      <c r="B157" s="8">
        <v>2300017844</v>
      </c>
      <c r="E157" s="20"/>
    </row>
    <row r="158" ht="14" spans="1:5">
      <c r="A158" s="8" t="s">
        <v>167</v>
      </c>
      <c r="B158" s="8">
        <v>2200017730</v>
      </c>
      <c r="E158" s="20"/>
    </row>
    <row r="159" ht="14" spans="1:5">
      <c r="A159" s="8" t="s">
        <v>168</v>
      </c>
      <c r="B159" s="8">
        <v>2300017818</v>
      </c>
      <c r="E159" s="20"/>
    </row>
    <row r="160" ht="14" spans="1:5">
      <c r="A160" s="8" t="s">
        <v>169</v>
      </c>
      <c r="B160" s="8">
        <v>2300017854</v>
      </c>
      <c r="E160" s="20"/>
    </row>
    <row r="161" ht="14" spans="1:5">
      <c r="A161" s="8" t="s">
        <v>170</v>
      </c>
      <c r="B161" s="8">
        <v>2300017790</v>
      </c>
      <c r="E161" s="20"/>
    </row>
    <row r="162" ht="14" spans="1:5">
      <c r="A162" s="8" t="s">
        <v>171</v>
      </c>
      <c r="B162" s="8">
        <v>2300017468</v>
      </c>
      <c r="E162" s="20"/>
    </row>
    <row r="163" ht="14" spans="1:5">
      <c r="A163" s="8" t="s">
        <v>172</v>
      </c>
      <c r="B163" s="8">
        <v>2300017800</v>
      </c>
      <c r="E163" s="20"/>
    </row>
    <row r="164" ht="14" spans="1:5">
      <c r="A164" s="8" t="s">
        <v>173</v>
      </c>
      <c r="B164" s="8">
        <v>2200017814</v>
      </c>
      <c r="E164" s="20"/>
    </row>
    <row r="165" ht="14" spans="1:5">
      <c r="A165" s="8" t="s">
        <v>174</v>
      </c>
      <c r="B165" s="8">
        <v>2200067730</v>
      </c>
      <c r="E165" s="20"/>
    </row>
    <row r="166" ht="14" spans="1:5">
      <c r="A166" s="8" t="s">
        <v>175</v>
      </c>
      <c r="B166" s="8">
        <v>2200067723</v>
      </c>
      <c r="E166" s="20"/>
    </row>
    <row r="167" ht="14" spans="1:5">
      <c r="A167" s="8" t="s">
        <v>176</v>
      </c>
      <c r="B167" s="8">
        <v>2200067728</v>
      </c>
      <c r="E167" s="20"/>
    </row>
    <row r="168" ht="14" spans="1:5">
      <c r="A168" s="8" t="s">
        <v>177</v>
      </c>
      <c r="B168" s="8">
        <v>2200067726</v>
      </c>
      <c r="E168" s="20"/>
    </row>
    <row r="169" ht="14" spans="1:5">
      <c r="A169" s="8" t="s">
        <v>178</v>
      </c>
      <c r="B169" s="8">
        <v>2200067731</v>
      </c>
      <c r="E169" s="20"/>
    </row>
    <row r="170" ht="14" spans="1:5">
      <c r="A170" s="8" t="s">
        <v>179</v>
      </c>
      <c r="B170" s="8">
        <v>2200067732</v>
      </c>
      <c r="E170" s="20"/>
    </row>
    <row r="171" ht="14" spans="1:5">
      <c r="A171" s="8" t="s">
        <v>180</v>
      </c>
      <c r="B171" s="8">
        <v>2200067727</v>
      </c>
      <c r="E171" s="20"/>
    </row>
    <row r="172" ht="14" spans="1:5">
      <c r="A172" s="8" t="s">
        <v>181</v>
      </c>
      <c r="B172" s="8">
        <v>2200067729</v>
      </c>
      <c r="E172" s="20"/>
    </row>
    <row r="173" ht="14" spans="1:5">
      <c r="A173" s="8" t="s">
        <v>182</v>
      </c>
      <c r="B173" s="8">
        <v>2200017850</v>
      </c>
      <c r="E173" s="20"/>
    </row>
    <row r="174" ht="14" spans="1:5">
      <c r="A174" s="8" t="s">
        <v>183</v>
      </c>
      <c r="B174" s="8">
        <v>2200067724</v>
      </c>
      <c r="E174" s="20"/>
    </row>
    <row r="175" ht="14" spans="1:5">
      <c r="A175" s="8" t="s">
        <v>184</v>
      </c>
      <c r="B175" s="8">
        <v>2200067733</v>
      </c>
      <c r="E175" s="20"/>
    </row>
    <row r="176" ht="14" spans="1:5">
      <c r="A176" s="8" t="s">
        <v>185</v>
      </c>
      <c r="B176" s="8">
        <v>2200067722</v>
      </c>
      <c r="E176" s="20"/>
    </row>
    <row r="177" ht="14" spans="1:5">
      <c r="A177" s="8" t="s">
        <v>186</v>
      </c>
      <c r="B177" s="8">
        <v>2300017736</v>
      </c>
      <c r="E177" s="20"/>
    </row>
    <row r="178" ht="14" spans="1:5">
      <c r="A178" s="8" t="s">
        <v>187</v>
      </c>
      <c r="B178" s="8">
        <v>2300017783</v>
      </c>
      <c r="D178">
        <v>8</v>
      </c>
      <c r="E178" s="20"/>
    </row>
    <row r="179" ht="14" spans="1:5">
      <c r="A179" s="8" t="s">
        <v>188</v>
      </c>
      <c r="B179" s="8">
        <v>2300017738</v>
      </c>
      <c r="E179" s="20"/>
    </row>
    <row r="180" ht="14" spans="1:5">
      <c r="A180" s="8" t="s">
        <v>189</v>
      </c>
      <c r="B180" s="8">
        <v>2300017784</v>
      </c>
      <c r="D180">
        <v>2</v>
      </c>
      <c r="E180" s="20"/>
    </row>
    <row r="181" ht="14" spans="1:5">
      <c r="A181" s="8" t="s">
        <v>190</v>
      </c>
      <c r="B181" s="8">
        <v>2300017705</v>
      </c>
      <c r="E181" s="20"/>
    </row>
    <row r="182" ht="14" spans="1:5">
      <c r="A182" s="8" t="s">
        <v>191</v>
      </c>
      <c r="B182" s="8">
        <v>2300017846</v>
      </c>
      <c r="E182" s="20"/>
    </row>
    <row r="183" ht="14" spans="1:5">
      <c r="A183" s="8" t="s">
        <v>192</v>
      </c>
      <c r="B183" s="8">
        <v>2300017415</v>
      </c>
      <c r="E183" s="20"/>
    </row>
    <row r="184" ht="14" spans="1:5">
      <c r="A184" s="8" t="s">
        <v>193</v>
      </c>
      <c r="B184" s="8">
        <v>2300017785</v>
      </c>
      <c r="E184" s="20"/>
    </row>
    <row r="185" ht="14" spans="1:5">
      <c r="A185" s="8" t="s">
        <v>194</v>
      </c>
      <c r="B185" s="8">
        <v>2300017831</v>
      </c>
      <c r="E185" s="20"/>
    </row>
    <row r="186" ht="14" spans="1:5">
      <c r="A186" s="8" t="s">
        <v>195</v>
      </c>
      <c r="B186" s="8">
        <v>2200067725</v>
      </c>
      <c r="E186" s="20"/>
    </row>
    <row r="187" ht="14" spans="1:5">
      <c r="A187" s="8" t="s">
        <v>196</v>
      </c>
      <c r="B187" s="8">
        <v>2300017839</v>
      </c>
      <c r="E187" s="20"/>
    </row>
    <row r="188" ht="14" spans="1:5">
      <c r="A188" s="8" t="s">
        <v>197</v>
      </c>
      <c r="B188" s="8">
        <v>2200017771</v>
      </c>
      <c r="E188" s="20"/>
    </row>
    <row r="189" ht="14" spans="1:5">
      <c r="A189" s="8" t="s">
        <v>198</v>
      </c>
      <c r="B189" s="8">
        <v>2300067732</v>
      </c>
      <c r="E189" s="20"/>
    </row>
    <row r="190" ht="14" spans="1:5">
      <c r="A190" s="8" t="s">
        <v>199</v>
      </c>
      <c r="B190" s="8">
        <v>2300017462</v>
      </c>
      <c r="E190" s="20"/>
    </row>
    <row r="191" ht="14" spans="1:5">
      <c r="A191" s="8" t="s">
        <v>200</v>
      </c>
      <c r="B191" s="8">
        <v>2200017486</v>
      </c>
      <c r="E191" s="20"/>
    </row>
    <row r="192" ht="14" spans="1:5">
      <c r="A192" s="8" t="s">
        <v>201</v>
      </c>
      <c r="B192" s="8">
        <v>2300017731</v>
      </c>
      <c r="C192">
        <v>2</v>
      </c>
      <c r="D192">
        <v>2</v>
      </c>
      <c r="E192" s="20"/>
    </row>
    <row r="193" ht="14" spans="1:5">
      <c r="A193" s="8" t="s">
        <v>202</v>
      </c>
      <c r="B193" s="8">
        <v>2300017409</v>
      </c>
      <c r="E193" s="20"/>
    </row>
    <row r="194" ht="14" spans="1:5">
      <c r="A194" s="8" t="s">
        <v>203</v>
      </c>
      <c r="B194" s="8">
        <v>2300017767</v>
      </c>
      <c r="E194" s="20"/>
    </row>
    <row r="195" ht="14" spans="1:5">
      <c r="A195" s="8" t="s">
        <v>204</v>
      </c>
      <c r="B195" s="8">
        <v>2300017463</v>
      </c>
      <c r="E195" s="20"/>
    </row>
    <row r="196" ht="14" spans="1:5">
      <c r="A196" s="8" t="s">
        <v>205</v>
      </c>
      <c r="B196" s="8">
        <v>2300067740</v>
      </c>
      <c r="E196" s="20"/>
    </row>
    <row r="197" ht="14" spans="1:5">
      <c r="A197" s="8" t="s">
        <v>206</v>
      </c>
      <c r="B197" s="8">
        <v>2300017779</v>
      </c>
      <c r="E197" s="20"/>
    </row>
    <row r="198" ht="14" spans="1:5">
      <c r="A198" s="8" t="s">
        <v>207</v>
      </c>
      <c r="B198" s="8">
        <v>2300017452</v>
      </c>
      <c r="D198">
        <v>20</v>
      </c>
      <c r="E198" s="20"/>
    </row>
    <row r="199" ht="14" spans="1:5">
      <c r="A199" s="8" t="s">
        <v>208</v>
      </c>
      <c r="B199" s="8">
        <v>2300067736</v>
      </c>
      <c r="E199" s="20"/>
    </row>
    <row r="200" ht="14" spans="1:5">
      <c r="A200" s="8" t="s">
        <v>209</v>
      </c>
      <c r="B200" s="8">
        <v>2300067741</v>
      </c>
      <c r="E200" s="20"/>
    </row>
    <row r="201" ht="14" spans="1:5">
      <c r="A201" s="8" t="s">
        <v>210</v>
      </c>
      <c r="B201" s="8">
        <v>2300067731</v>
      </c>
      <c r="E201" s="20"/>
    </row>
    <row r="202" ht="14" spans="1:5">
      <c r="A202" s="8" t="s">
        <v>211</v>
      </c>
      <c r="B202" s="8">
        <v>2300067739</v>
      </c>
      <c r="E202" s="20"/>
    </row>
    <row r="203" ht="14" spans="1:5">
      <c r="A203" s="8" t="s">
        <v>212</v>
      </c>
      <c r="B203" s="8">
        <v>2300067733</v>
      </c>
      <c r="D203">
        <v>12</v>
      </c>
      <c r="E203" s="20"/>
    </row>
    <row r="204" ht="14" spans="1:5">
      <c r="A204" s="8" t="s">
        <v>213</v>
      </c>
      <c r="B204" s="8">
        <v>2300067734</v>
      </c>
      <c r="D204">
        <v>6</v>
      </c>
      <c r="E204" s="20"/>
    </row>
    <row r="205" ht="14" spans="1:5">
      <c r="A205" s="8" t="s">
        <v>214</v>
      </c>
      <c r="B205" s="8">
        <v>2300067735</v>
      </c>
      <c r="D205">
        <v>8</v>
      </c>
      <c r="E205" s="20"/>
    </row>
    <row r="206" ht="14" spans="1:5">
      <c r="A206" s="8" t="s">
        <v>215</v>
      </c>
      <c r="B206" s="8">
        <v>2300067737</v>
      </c>
      <c r="E206" s="20"/>
    </row>
    <row r="207" ht="14" spans="1:5">
      <c r="A207" s="8" t="s">
        <v>216</v>
      </c>
      <c r="B207" s="8">
        <v>2300067742</v>
      </c>
      <c r="E207" s="20"/>
    </row>
    <row r="208" ht="14" spans="1:5">
      <c r="A208" s="8" t="s">
        <v>217</v>
      </c>
      <c r="B208" s="8">
        <v>2300017711</v>
      </c>
      <c r="E208" s="20"/>
    </row>
    <row r="209" ht="14" spans="1:5">
      <c r="A209" s="8" t="s">
        <v>218</v>
      </c>
      <c r="B209" s="8">
        <v>2300017834</v>
      </c>
      <c r="E209" s="20"/>
    </row>
    <row r="210" ht="14" spans="1:5">
      <c r="A210" s="8" t="s">
        <v>219</v>
      </c>
      <c r="B210" s="8">
        <v>2300017735</v>
      </c>
      <c r="E210" s="20"/>
    </row>
    <row r="211" ht="14" spans="1:5">
      <c r="A211" s="8" t="s">
        <v>220</v>
      </c>
      <c r="B211" s="8">
        <v>2300017475</v>
      </c>
      <c r="E211" s="20"/>
    </row>
    <row r="212" ht="14" spans="1:5">
      <c r="A212" s="8" t="s">
        <v>221</v>
      </c>
      <c r="B212" s="8">
        <v>2300017816</v>
      </c>
      <c r="E212" s="20"/>
    </row>
    <row r="213" ht="14" spans="1:5">
      <c r="A213" s="8" t="s">
        <v>222</v>
      </c>
      <c r="B213" s="8">
        <v>2300017754</v>
      </c>
      <c r="E213" s="20"/>
    </row>
    <row r="214" ht="14" spans="1:5">
      <c r="A214" s="8" t="s">
        <v>223</v>
      </c>
      <c r="B214" s="8">
        <v>2300017850</v>
      </c>
      <c r="E214" s="20"/>
    </row>
    <row r="215" ht="14" spans="1:5">
      <c r="A215" s="8" t="s">
        <v>224</v>
      </c>
      <c r="B215" s="8">
        <v>2300017788</v>
      </c>
      <c r="C215">
        <v>12</v>
      </c>
      <c r="E215" s="20"/>
    </row>
    <row r="216" ht="14" spans="1:5">
      <c r="A216" s="8" t="s">
        <v>225</v>
      </c>
      <c r="B216" s="8">
        <v>2300017451</v>
      </c>
      <c r="E216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动物园"/>
  <dimension ref="A1:D216"/>
  <sheetViews>
    <sheetView topLeftCell="A153" workbookViewId="0">
      <selection activeCell="D187" sqref="D187"/>
    </sheetView>
  </sheetViews>
  <sheetFormatPr defaultColWidth="9.81818181818182" defaultRowHeight="13" outlineLevelCol="3"/>
  <sheetData>
    <row r="1" spans="1:3">
      <c r="A1" t="s">
        <v>0</v>
      </c>
      <c r="B1" t="s">
        <v>1</v>
      </c>
      <c r="C1" t="s">
        <v>248</v>
      </c>
    </row>
    <row r="2" ht="14" spans="1:4">
      <c r="A2" s="8" t="s">
        <v>11</v>
      </c>
      <c r="B2" s="8">
        <v>2200017462</v>
      </c>
      <c r="C2" s="19"/>
      <c r="D2" s="19"/>
    </row>
    <row r="3" ht="14" spans="1:4">
      <c r="A3" s="8" t="s">
        <v>12</v>
      </c>
      <c r="B3" s="8">
        <v>2300017419</v>
      </c>
      <c r="C3" s="19"/>
      <c r="D3" s="19"/>
    </row>
    <row r="4" ht="14" spans="1:4">
      <c r="A4" s="8" t="s">
        <v>13</v>
      </c>
      <c r="B4" s="8">
        <v>2300017793</v>
      </c>
      <c r="C4" s="19"/>
      <c r="D4" s="19"/>
    </row>
    <row r="5" ht="14" spans="1:4">
      <c r="A5" s="8" t="s">
        <v>14</v>
      </c>
      <c r="B5" s="8">
        <v>2300017803</v>
      </c>
      <c r="C5" s="19"/>
      <c r="D5" s="19"/>
    </row>
    <row r="6" ht="14" spans="1:4">
      <c r="A6" s="8" t="s">
        <v>15</v>
      </c>
      <c r="B6" s="8">
        <v>2300017721</v>
      </c>
      <c r="C6" s="19"/>
      <c r="D6" s="19"/>
    </row>
    <row r="7" ht="14" spans="1:4">
      <c r="A7" s="8" t="s">
        <v>16</v>
      </c>
      <c r="B7" s="8">
        <v>2300017821</v>
      </c>
      <c r="C7" s="19"/>
      <c r="D7" s="19"/>
    </row>
    <row r="8" ht="14" spans="1:4">
      <c r="A8" s="8" t="s">
        <v>17</v>
      </c>
      <c r="B8" s="8">
        <v>2200017835</v>
      </c>
      <c r="C8" s="19"/>
      <c r="D8" s="19"/>
    </row>
    <row r="9" ht="14" spans="1:4">
      <c r="A9" s="8" t="s">
        <v>18</v>
      </c>
      <c r="B9" s="8">
        <v>2300017813</v>
      </c>
      <c r="C9" s="19"/>
      <c r="D9" s="19"/>
    </row>
    <row r="10" ht="14" spans="1:4">
      <c r="A10" s="8" t="s">
        <v>19</v>
      </c>
      <c r="B10" s="8">
        <v>2300017766</v>
      </c>
      <c r="C10" s="19"/>
      <c r="D10" s="19"/>
    </row>
    <row r="11" ht="14" spans="1:4">
      <c r="A11" s="8" t="s">
        <v>20</v>
      </c>
      <c r="B11" s="8">
        <v>2200017454</v>
      </c>
      <c r="C11" s="19"/>
      <c r="D11" s="19"/>
    </row>
    <row r="12" ht="14" spans="1:4">
      <c r="A12" s="8" t="s">
        <v>21</v>
      </c>
      <c r="B12" s="8">
        <v>2300017723</v>
      </c>
      <c r="C12" s="19"/>
      <c r="D12" s="19"/>
    </row>
    <row r="13" ht="14" spans="1:4">
      <c r="A13" s="8" t="s">
        <v>22</v>
      </c>
      <c r="B13" s="8">
        <v>2300017730</v>
      </c>
      <c r="C13" s="19"/>
      <c r="D13" s="19"/>
    </row>
    <row r="14" ht="14" spans="1:4">
      <c r="A14" s="8" t="s">
        <v>23</v>
      </c>
      <c r="B14" s="8">
        <v>2300017709</v>
      </c>
      <c r="C14" s="19"/>
      <c r="D14" s="19"/>
    </row>
    <row r="15" ht="14" spans="1:4">
      <c r="A15" s="8" t="s">
        <v>24</v>
      </c>
      <c r="B15" s="8">
        <v>2300017414</v>
      </c>
      <c r="C15" s="19"/>
      <c r="D15" s="19"/>
    </row>
    <row r="16" ht="14" spans="1:4">
      <c r="A16" s="8" t="s">
        <v>25</v>
      </c>
      <c r="B16" s="8">
        <v>2300017401</v>
      </c>
      <c r="C16" s="19"/>
      <c r="D16" s="19"/>
    </row>
    <row r="17" ht="14" spans="1:4">
      <c r="A17" s="8" t="s">
        <v>26</v>
      </c>
      <c r="B17" s="8">
        <v>2200017827</v>
      </c>
      <c r="C17" s="19"/>
      <c r="D17" s="19"/>
    </row>
    <row r="18" ht="14" spans="1:4">
      <c r="A18" s="8" t="s">
        <v>27</v>
      </c>
      <c r="B18" s="8">
        <v>2300017817</v>
      </c>
      <c r="C18" s="19"/>
      <c r="D18" s="19"/>
    </row>
    <row r="19" ht="14" spans="1:4">
      <c r="A19" s="8" t="s">
        <v>28</v>
      </c>
      <c r="B19" s="8">
        <v>2200017840</v>
      </c>
      <c r="C19" s="19"/>
      <c r="D19" s="19"/>
    </row>
    <row r="20" ht="14" spans="1:4">
      <c r="A20" s="8" t="s">
        <v>29</v>
      </c>
      <c r="B20" s="8">
        <v>2300017417</v>
      </c>
      <c r="C20" s="19"/>
      <c r="D20" s="19"/>
    </row>
    <row r="21" ht="14" spans="1:4">
      <c r="A21" s="8" t="s">
        <v>30</v>
      </c>
      <c r="B21" s="8">
        <v>2200016813</v>
      </c>
      <c r="C21" s="19"/>
      <c r="D21" s="19"/>
    </row>
    <row r="22" ht="14" spans="1:4">
      <c r="A22" s="8" t="s">
        <v>31</v>
      </c>
      <c r="B22" s="8">
        <v>2300017768</v>
      </c>
      <c r="C22" s="19"/>
      <c r="D22" s="19"/>
    </row>
    <row r="23" ht="14" spans="1:4">
      <c r="A23" s="8" t="s">
        <v>32</v>
      </c>
      <c r="B23" s="8">
        <v>2200017410</v>
      </c>
      <c r="C23" s="19"/>
      <c r="D23" s="19"/>
    </row>
    <row r="24" ht="14" spans="1:4">
      <c r="A24" s="8" t="s">
        <v>33</v>
      </c>
      <c r="B24" s="8">
        <v>2300017830</v>
      </c>
      <c r="C24" s="19"/>
      <c r="D24" s="19"/>
    </row>
    <row r="25" ht="14" spans="1:4">
      <c r="A25" s="8" t="s">
        <v>34</v>
      </c>
      <c r="B25" s="8">
        <v>2200017704</v>
      </c>
      <c r="C25" s="19"/>
      <c r="D25" s="19"/>
    </row>
    <row r="26" ht="14" spans="1:4">
      <c r="A26" s="8" t="s">
        <v>35</v>
      </c>
      <c r="B26" s="8">
        <v>2300017748</v>
      </c>
      <c r="C26" s="19"/>
      <c r="D26" s="19"/>
    </row>
    <row r="27" ht="14" spans="1:4">
      <c r="A27" s="8" t="s">
        <v>36</v>
      </c>
      <c r="B27" s="8">
        <v>2300017774</v>
      </c>
      <c r="C27" s="19"/>
      <c r="D27" s="19"/>
    </row>
    <row r="28" ht="14" spans="1:4">
      <c r="A28" s="8" t="s">
        <v>37</v>
      </c>
      <c r="B28" s="8">
        <v>2300017402</v>
      </c>
      <c r="C28" s="19"/>
      <c r="D28" s="19"/>
    </row>
    <row r="29" ht="14" spans="1:4">
      <c r="A29" s="8" t="s">
        <v>38</v>
      </c>
      <c r="B29" s="8">
        <v>2300017706</v>
      </c>
      <c r="C29" s="19"/>
      <c r="D29" s="19"/>
    </row>
    <row r="30" ht="14" spans="1:4">
      <c r="A30" s="8" t="s">
        <v>39</v>
      </c>
      <c r="B30" s="8">
        <v>2300017832</v>
      </c>
      <c r="C30" s="19"/>
      <c r="D30" s="19"/>
    </row>
    <row r="31" ht="14" spans="1:4">
      <c r="A31" s="8" t="s">
        <v>40</v>
      </c>
      <c r="B31" s="8">
        <v>2300017734</v>
      </c>
      <c r="C31" s="19"/>
      <c r="D31" s="19">
        <v>4</v>
      </c>
    </row>
    <row r="32" ht="14" spans="1:4">
      <c r="A32" s="8" t="s">
        <v>41</v>
      </c>
      <c r="B32" s="8">
        <v>2300017717</v>
      </c>
      <c r="C32" s="19"/>
      <c r="D32" s="19">
        <v>4</v>
      </c>
    </row>
    <row r="33" ht="14" spans="1:4">
      <c r="A33" s="8" t="s">
        <v>42</v>
      </c>
      <c r="B33" s="8">
        <v>2300017741</v>
      </c>
      <c r="C33" s="19"/>
      <c r="D33" s="19"/>
    </row>
    <row r="34" ht="14" spans="1:4">
      <c r="A34" s="8" t="s">
        <v>43</v>
      </c>
      <c r="B34" s="8">
        <v>2300017781</v>
      </c>
      <c r="C34" s="19"/>
      <c r="D34" s="19"/>
    </row>
    <row r="35" ht="14" spans="1:4">
      <c r="A35" s="8" t="s">
        <v>44</v>
      </c>
      <c r="B35" s="8">
        <v>2300017425</v>
      </c>
      <c r="C35" s="19"/>
      <c r="D35" s="19"/>
    </row>
    <row r="36" ht="14" spans="1:4">
      <c r="A36" s="8" t="s">
        <v>45</v>
      </c>
      <c r="B36" s="8">
        <v>2300017796</v>
      </c>
      <c r="C36" s="19">
        <v>4</v>
      </c>
      <c r="D36" s="19">
        <v>4</v>
      </c>
    </row>
    <row r="37" ht="14" spans="1:4">
      <c r="A37" s="8" t="s">
        <v>46</v>
      </c>
      <c r="B37" s="8">
        <v>2300017835</v>
      </c>
      <c r="C37" s="19"/>
      <c r="D37" s="19"/>
    </row>
    <row r="38" ht="14" spans="1:4">
      <c r="A38" s="8" t="s">
        <v>47</v>
      </c>
      <c r="B38" s="8">
        <v>2300017749</v>
      </c>
      <c r="C38" s="19">
        <v>4</v>
      </c>
      <c r="D38" s="19">
        <v>8</v>
      </c>
    </row>
    <row r="39" ht="14" spans="1:4">
      <c r="A39" s="8" t="s">
        <v>48</v>
      </c>
      <c r="B39" s="8">
        <v>2300017456</v>
      </c>
      <c r="C39" s="19"/>
      <c r="D39" s="19"/>
    </row>
    <row r="40" ht="14" spans="1:4">
      <c r="A40" s="8" t="s">
        <v>49</v>
      </c>
      <c r="B40" s="8">
        <v>2200017473</v>
      </c>
      <c r="C40" s="19"/>
      <c r="D40" s="19"/>
    </row>
    <row r="41" ht="14" spans="1:4">
      <c r="A41" s="8" t="s">
        <v>50</v>
      </c>
      <c r="B41" s="8">
        <v>2300017762</v>
      </c>
      <c r="C41" s="19">
        <v>5</v>
      </c>
      <c r="D41" s="19">
        <v>5</v>
      </c>
    </row>
    <row r="42" ht="14" spans="1:4">
      <c r="A42" s="8" t="s">
        <v>51</v>
      </c>
      <c r="B42" s="8">
        <v>2300017718</v>
      </c>
      <c r="C42" s="19"/>
      <c r="D42" s="19"/>
    </row>
    <row r="43" ht="14" spans="1:4">
      <c r="A43" s="8" t="s">
        <v>52</v>
      </c>
      <c r="B43" s="8">
        <v>2300017752</v>
      </c>
      <c r="C43" s="19"/>
      <c r="D43" s="19"/>
    </row>
    <row r="44" ht="14" spans="1:4">
      <c r="A44" s="8" t="s">
        <v>53</v>
      </c>
      <c r="B44" s="8">
        <v>2200067719</v>
      </c>
      <c r="C44" s="19"/>
      <c r="D44" s="19"/>
    </row>
    <row r="45" ht="14" spans="1:4">
      <c r="A45" s="8" t="s">
        <v>54</v>
      </c>
      <c r="B45" s="8">
        <v>2200017732</v>
      </c>
      <c r="C45" s="19"/>
      <c r="D45" s="19">
        <v>4</v>
      </c>
    </row>
    <row r="46" ht="14" spans="1:4">
      <c r="A46" s="8" t="s">
        <v>55</v>
      </c>
      <c r="B46" s="8">
        <v>2200017823</v>
      </c>
      <c r="C46" s="19"/>
      <c r="D46" s="19"/>
    </row>
    <row r="47" ht="14" spans="1:4">
      <c r="A47" s="8" t="s">
        <v>56</v>
      </c>
      <c r="B47" s="8">
        <v>2200017458</v>
      </c>
      <c r="C47" s="19"/>
      <c r="D47" s="19"/>
    </row>
    <row r="48" ht="14" spans="1:4">
      <c r="A48" s="8" t="s">
        <v>57</v>
      </c>
      <c r="B48" s="8">
        <v>2300017466</v>
      </c>
      <c r="C48" s="19"/>
      <c r="D48" s="19"/>
    </row>
    <row r="49" ht="14" spans="1:4">
      <c r="A49" s="8" t="s">
        <v>58</v>
      </c>
      <c r="B49" s="8">
        <v>2300017713</v>
      </c>
      <c r="C49" s="19"/>
      <c r="D49" s="19">
        <v>5</v>
      </c>
    </row>
    <row r="50" ht="14" spans="1:4">
      <c r="A50" s="8" t="s">
        <v>59</v>
      </c>
      <c r="B50" s="8">
        <v>1900017748</v>
      </c>
      <c r="C50" s="19"/>
      <c r="D50" s="19"/>
    </row>
    <row r="51" ht="14" spans="1:4">
      <c r="A51" s="8" t="s">
        <v>60</v>
      </c>
      <c r="B51" s="8">
        <v>2300017703</v>
      </c>
      <c r="C51" s="19"/>
      <c r="D51" s="19"/>
    </row>
    <row r="52" ht="14" spans="1:4">
      <c r="A52" s="8" t="s">
        <v>61</v>
      </c>
      <c r="B52" s="8">
        <v>2200067702</v>
      </c>
      <c r="C52" s="19"/>
      <c r="D52" s="19"/>
    </row>
    <row r="53" ht="14" spans="1:4">
      <c r="A53" s="8" t="s">
        <v>62</v>
      </c>
      <c r="B53" s="8">
        <v>2300017478</v>
      </c>
      <c r="C53" s="19">
        <v>4</v>
      </c>
      <c r="D53" s="19">
        <v>5</v>
      </c>
    </row>
    <row r="54" ht="14" spans="1:4">
      <c r="A54" s="8" t="s">
        <v>63</v>
      </c>
      <c r="B54" s="8">
        <v>2300017727</v>
      </c>
      <c r="C54" s="19"/>
      <c r="D54" s="19">
        <v>4</v>
      </c>
    </row>
    <row r="55" ht="14" spans="1:4">
      <c r="A55" s="8" t="s">
        <v>64</v>
      </c>
      <c r="B55" s="8">
        <v>2300017758</v>
      </c>
      <c r="C55" s="19"/>
      <c r="D55" s="19"/>
    </row>
    <row r="56" ht="14" spans="1:4">
      <c r="A56" s="8" t="s">
        <v>65</v>
      </c>
      <c r="B56" s="8">
        <v>2300017719</v>
      </c>
      <c r="C56" s="19"/>
      <c r="D56" s="19"/>
    </row>
    <row r="57" ht="14" spans="1:4">
      <c r="A57" s="8" t="s">
        <v>66</v>
      </c>
      <c r="B57" s="8">
        <v>2200017801</v>
      </c>
      <c r="C57" s="19"/>
      <c r="D57" s="19"/>
    </row>
    <row r="58" ht="14" spans="1:4">
      <c r="A58" s="8" t="s">
        <v>67</v>
      </c>
      <c r="B58" s="8">
        <v>2300017473</v>
      </c>
      <c r="C58" s="19">
        <v>4</v>
      </c>
      <c r="D58" s="19"/>
    </row>
    <row r="59" ht="14" spans="1:4">
      <c r="A59" s="8" t="s">
        <v>68</v>
      </c>
      <c r="B59" s="8">
        <v>2200017407</v>
      </c>
      <c r="C59" s="19"/>
      <c r="D59" s="19"/>
    </row>
    <row r="60" ht="14" spans="1:4">
      <c r="A60" s="8" t="s">
        <v>69</v>
      </c>
      <c r="B60" s="8">
        <v>2200017471</v>
      </c>
      <c r="C60" s="19"/>
      <c r="D60" s="19"/>
    </row>
    <row r="61" ht="14" spans="1:4">
      <c r="A61" s="8" t="s">
        <v>70</v>
      </c>
      <c r="B61" s="8">
        <v>2200017461</v>
      </c>
      <c r="C61" s="19"/>
      <c r="D61" s="19"/>
    </row>
    <row r="62" ht="14" spans="1:4">
      <c r="A62" s="8" t="s">
        <v>71</v>
      </c>
      <c r="B62" s="8">
        <v>2300017739</v>
      </c>
      <c r="C62" s="19">
        <v>4</v>
      </c>
      <c r="D62" s="19">
        <v>4</v>
      </c>
    </row>
    <row r="63" ht="14" spans="1:4">
      <c r="A63" s="8" t="s">
        <v>72</v>
      </c>
      <c r="B63" s="8">
        <v>2300017480</v>
      </c>
      <c r="C63" s="19"/>
      <c r="D63" s="19"/>
    </row>
    <row r="64" ht="14" spans="1:4">
      <c r="A64" s="8" t="s">
        <v>73</v>
      </c>
      <c r="B64" s="8">
        <v>2200017800</v>
      </c>
      <c r="C64" s="19"/>
      <c r="D64" s="19">
        <v>4</v>
      </c>
    </row>
    <row r="65" ht="14" spans="1:4">
      <c r="A65" s="8" t="s">
        <v>74</v>
      </c>
      <c r="B65" s="8">
        <v>2000017756</v>
      </c>
      <c r="C65" s="19"/>
      <c r="D65" s="19"/>
    </row>
    <row r="66" ht="14" spans="1:4">
      <c r="A66" s="8" t="s">
        <v>75</v>
      </c>
      <c r="B66" s="8">
        <v>2300017702</v>
      </c>
      <c r="C66" s="19"/>
      <c r="D66" s="19"/>
    </row>
    <row r="67" ht="14" spans="1:4">
      <c r="A67" s="8" t="s">
        <v>76</v>
      </c>
      <c r="B67" s="8">
        <v>2300017428</v>
      </c>
      <c r="C67" s="19">
        <v>4</v>
      </c>
      <c r="D67" s="19">
        <v>5</v>
      </c>
    </row>
    <row r="68" ht="14" spans="1:4">
      <c r="A68" s="8" t="s">
        <v>77</v>
      </c>
      <c r="B68" s="8">
        <v>2300017805</v>
      </c>
      <c r="C68" s="19">
        <v>4</v>
      </c>
      <c r="D68" s="19">
        <v>4</v>
      </c>
    </row>
    <row r="69" ht="14" spans="1:4">
      <c r="A69" s="8" t="s">
        <v>78</v>
      </c>
      <c r="B69" s="8">
        <v>2200017797</v>
      </c>
      <c r="C69" s="19"/>
      <c r="D69" s="19"/>
    </row>
    <row r="70" ht="14" spans="1:4">
      <c r="A70" s="8" t="s">
        <v>79</v>
      </c>
      <c r="B70" s="8">
        <v>2200017707</v>
      </c>
      <c r="C70" s="19"/>
      <c r="D70" s="19"/>
    </row>
    <row r="71" ht="14" spans="1:4">
      <c r="A71" s="8" t="s">
        <v>80</v>
      </c>
      <c r="B71" s="8">
        <v>2300017411</v>
      </c>
      <c r="C71" s="19"/>
      <c r="D71" s="19"/>
    </row>
    <row r="72" ht="14" spans="1:4">
      <c r="A72" s="8" t="s">
        <v>81</v>
      </c>
      <c r="B72" s="8">
        <v>2200017729</v>
      </c>
      <c r="C72" s="19"/>
      <c r="D72" s="19"/>
    </row>
    <row r="73" ht="14" spans="1:4">
      <c r="A73" s="8" t="s">
        <v>82</v>
      </c>
      <c r="B73" s="8">
        <v>2300017444</v>
      </c>
      <c r="C73" s="19"/>
      <c r="D73" s="19">
        <v>4</v>
      </c>
    </row>
    <row r="74" ht="14" spans="1:4">
      <c r="A74" s="8" t="s">
        <v>83</v>
      </c>
      <c r="B74" s="8">
        <v>2300017701</v>
      </c>
      <c r="C74" s="19"/>
      <c r="D74" s="19"/>
    </row>
    <row r="75" ht="14" spans="1:4">
      <c r="A75" s="8" t="s">
        <v>84</v>
      </c>
      <c r="B75" s="8">
        <v>2300017729</v>
      </c>
      <c r="C75" s="19"/>
      <c r="D75" s="19">
        <v>4</v>
      </c>
    </row>
    <row r="76" ht="14" spans="1:4">
      <c r="A76" s="8" t="s">
        <v>85</v>
      </c>
      <c r="B76" s="8">
        <v>2300017732</v>
      </c>
      <c r="C76" s="19"/>
      <c r="D76" s="19">
        <v>4</v>
      </c>
    </row>
    <row r="77" ht="14" spans="1:4">
      <c r="A77" s="8" t="s">
        <v>86</v>
      </c>
      <c r="B77" s="8">
        <v>2300017725</v>
      </c>
      <c r="C77" s="19">
        <v>4</v>
      </c>
      <c r="D77" s="19">
        <v>4</v>
      </c>
    </row>
    <row r="78" ht="14" spans="1:4">
      <c r="A78" s="8" t="s">
        <v>87</v>
      </c>
      <c r="B78" s="8">
        <v>2300017746</v>
      </c>
      <c r="C78" s="19"/>
      <c r="D78" s="19"/>
    </row>
    <row r="79" ht="14" spans="1:4">
      <c r="A79" s="8" t="s">
        <v>88</v>
      </c>
      <c r="B79" s="8">
        <v>2300017840</v>
      </c>
      <c r="C79" s="19"/>
      <c r="D79" s="19"/>
    </row>
    <row r="80" ht="14" spans="1:4">
      <c r="A80" s="8" t="s">
        <v>89</v>
      </c>
      <c r="B80" s="8">
        <v>2300017426</v>
      </c>
      <c r="C80" s="19"/>
      <c r="D80" s="19"/>
    </row>
    <row r="81" ht="14" spans="1:4">
      <c r="A81" s="8" t="s">
        <v>90</v>
      </c>
      <c r="B81" s="8">
        <v>2300017445</v>
      </c>
      <c r="C81" s="19">
        <v>4</v>
      </c>
      <c r="D81" s="19"/>
    </row>
    <row r="82" ht="14" spans="1:4">
      <c r="A82" s="8" t="s">
        <v>91</v>
      </c>
      <c r="B82" s="8">
        <v>2300017422</v>
      </c>
      <c r="C82" s="19"/>
      <c r="D82" s="19"/>
    </row>
    <row r="83" ht="14" spans="1:4">
      <c r="A83" s="8" t="s">
        <v>92</v>
      </c>
      <c r="B83" s="8">
        <v>2300017761</v>
      </c>
      <c r="C83" s="19"/>
      <c r="D83" s="19"/>
    </row>
    <row r="84" ht="14" spans="1:4">
      <c r="A84" s="8" t="s">
        <v>93</v>
      </c>
      <c r="B84" s="8">
        <v>2300017429</v>
      </c>
      <c r="C84" s="19"/>
      <c r="D84" s="19"/>
    </row>
    <row r="85" ht="14" spans="1:4">
      <c r="A85" s="8" t="s">
        <v>94</v>
      </c>
      <c r="B85" s="8">
        <v>2300067720</v>
      </c>
      <c r="C85" s="19"/>
      <c r="D85" s="19"/>
    </row>
    <row r="86" ht="14" spans="1:4">
      <c r="A86" s="8" t="s">
        <v>95</v>
      </c>
      <c r="B86" s="8">
        <v>2300067710</v>
      </c>
      <c r="C86" s="19"/>
      <c r="D86" s="19"/>
    </row>
    <row r="87" ht="14" spans="1:4">
      <c r="A87" s="8" t="s">
        <v>96</v>
      </c>
      <c r="B87" s="8">
        <v>2300017764</v>
      </c>
      <c r="C87" s="19"/>
      <c r="D87" s="19"/>
    </row>
    <row r="88" ht="14" spans="1:4">
      <c r="A88" s="8" t="s">
        <v>97</v>
      </c>
      <c r="B88" s="8">
        <v>2300067707</v>
      </c>
      <c r="C88" s="19"/>
      <c r="D88" s="19"/>
    </row>
    <row r="89" ht="14" spans="1:4">
      <c r="A89" s="8" t="s">
        <v>98</v>
      </c>
      <c r="B89" s="8">
        <v>2300017786</v>
      </c>
      <c r="C89" s="19"/>
      <c r="D89" s="19"/>
    </row>
    <row r="90" ht="14" spans="1:4">
      <c r="A90" s="8" t="s">
        <v>99</v>
      </c>
      <c r="B90" s="8">
        <v>2300067703</v>
      </c>
      <c r="C90" s="19"/>
      <c r="D90" s="19"/>
    </row>
    <row r="91" ht="14" spans="1:4">
      <c r="A91" s="8" t="s">
        <v>100</v>
      </c>
      <c r="B91" s="8">
        <v>2300067714</v>
      </c>
      <c r="C91" s="19"/>
      <c r="D91" s="19"/>
    </row>
    <row r="92" ht="14" spans="1:4">
      <c r="A92" s="8" t="s">
        <v>101</v>
      </c>
      <c r="B92" s="8">
        <v>2300067730</v>
      </c>
      <c r="C92" s="19"/>
      <c r="D92" s="19"/>
    </row>
    <row r="93" ht="14" spans="1:4">
      <c r="A93" s="8" t="s">
        <v>102</v>
      </c>
      <c r="B93" s="8">
        <v>2300017453</v>
      </c>
      <c r="C93" s="19"/>
      <c r="D93" s="19"/>
    </row>
    <row r="94" ht="14" spans="1:4">
      <c r="A94" s="8" t="s">
        <v>103</v>
      </c>
      <c r="B94" s="8">
        <v>2300067706</v>
      </c>
      <c r="C94" s="19"/>
      <c r="D94" s="19"/>
    </row>
    <row r="95" ht="14" spans="1:4">
      <c r="A95" s="8" t="s">
        <v>104</v>
      </c>
      <c r="B95" s="8">
        <v>2300067727</v>
      </c>
      <c r="C95" s="19"/>
      <c r="D95" s="19"/>
    </row>
    <row r="96" ht="14" spans="1:4">
      <c r="A96" s="8" t="s">
        <v>105</v>
      </c>
      <c r="B96" s="8">
        <v>2300067701</v>
      </c>
      <c r="C96" s="19"/>
      <c r="D96" s="19"/>
    </row>
    <row r="97" ht="14" spans="1:4">
      <c r="A97" s="8" t="s">
        <v>106</v>
      </c>
      <c r="B97" s="8">
        <v>2300067719</v>
      </c>
      <c r="C97" s="19"/>
      <c r="D97" s="19"/>
    </row>
    <row r="98" ht="14" spans="1:4">
      <c r="A98" s="8" t="s">
        <v>107</v>
      </c>
      <c r="B98" s="8">
        <v>2300067708</v>
      </c>
      <c r="C98" s="19"/>
      <c r="D98" s="19"/>
    </row>
    <row r="99" ht="14" spans="1:4">
      <c r="A99" s="8" t="s">
        <v>108</v>
      </c>
      <c r="B99" s="8">
        <v>2300067729</v>
      </c>
      <c r="C99" s="19"/>
      <c r="D99" s="19"/>
    </row>
    <row r="100" ht="14" spans="1:4">
      <c r="A100" s="8" t="s">
        <v>109</v>
      </c>
      <c r="B100" s="8">
        <v>2300067705</v>
      </c>
      <c r="C100" s="19"/>
      <c r="D100" s="19"/>
    </row>
    <row r="101" ht="14" spans="1:4">
      <c r="A101" s="8" t="s">
        <v>110</v>
      </c>
      <c r="B101" s="8">
        <v>2300067722</v>
      </c>
      <c r="C101" s="19"/>
      <c r="D101" s="19"/>
    </row>
    <row r="102" ht="14" spans="1:4">
      <c r="A102" s="8" t="s">
        <v>111</v>
      </c>
      <c r="B102" s="8">
        <v>2300067716</v>
      </c>
      <c r="C102" s="19"/>
      <c r="D102" s="19"/>
    </row>
    <row r="103" ht="14" spans="1:4">
      <c r="A103" s="8" t="s">
        <v>112</v>
      </c>
      <c r="B103" s="8">
        <v>2300067721</v>
      </c>
      <c r="C103" s="19"/>
      <c r="D103" s="19"/>
    </row>
    <row r="104" ht="14" spans="1:4">
      <c r="A104" s="8" t="s">
        <v>113</v>
      </c>
      <c r="B104" s="8">
        <v>2300067724</v>
      </c>
      <c r="C104" s="19"/>
      <c r="D104" s="19"/>
    </row>
    <row r="105" ht="14" spans="1:4">
      <c r="A105" s="8" t="s">
        <v>114</v>
      </c>
      <c r="B105" s="8">
        <v>2300067715</v>
      </c>
      <c r="C105" s="19"/>
      <c r="D105" s="19"/>
    </row>
    <row r="106" ht="14" spans="1:4">
      <c r="A106" s="8" t="s">
        <v>115</v>
      </c>
      <c r="B106" s="8">
        <v>2300067723</v>
      </c>
      <c r="C106" s="19"/>
      <c r="D106" s="19"/>
    </row>
    <row r="107" ht="14" spans="1:4">
      <c r="A107" s="8" t="s">
        <v>116</v>
      </c>
      <c r="B107" s="8">
        <v>2300067713</v>
      </c>
      <c r="C107" s="19"/>
      <c r="D107" s="19"/>
    </row>
    <row r="108" ht="14" spans="1:4">
      <c r="A108" s="8" t="s">
        <v>117</v>
      </c>
      <c r="B108" s="8">
        <v>2300067717</v>
      </c>
      <c r="C108" s="19"/>
      <c r="D108" s="19"/>
    </row>
    <row r="109" ht="14" spans="1:4">
      <c r="A109" s="8" t="s">
        <v>118</v>
      </c>
      <c r="B109" s="8">
        <v>2300067712</v>
      </c>
      <c r="C109" s="19"/>
      <c r="D109" s="19"/>
    </row>
    <row r="110" ht="14" spans="1:4">
      <c r="A110" s="8" t="s">
        <v>119</v>
      </c>
      <c r="B110" s="8">
        <v>2300067702</v>
      </c>
      <c r="C110" s="19"/>
      <c r="D110" s="19"/>
    </row>
    <row r="111" ht="14" spans="1:4">
      <c r="A111" s="8" t="s">
        <v>120</v>
      </c>
      <c r="B111" s="8">
        <v>2300067709</v>
      </c>
      <c r="C111" s="19"/>
      <c r="D111" s="19"/>
    </row>
    <row r="112" ht="14" spans="1:4">
      <c r="A112" s="8" t="s">
        <v>121</v>
      </c>
      <c r="B112" s="8">
        <v>2300067726</v>
      </c>
      <c r="C112" s="19"/>
      <c r="D112" s="19"/>
    </row>
    <row r="113" ht="14" spans="1:4">
      <c r="A113" s="8" t="s">
        <v>122</v>
      </c>
      <c r="B113" s="8">
        <v>2300067704</v>
      </c>
      <c r="C113" s="19"/>
      <c r="D113" s="19"/>
    </row>
    <row r="114" ht="14" spans="1:4">
      <c r="A114" s="8" t="s">
        <v>123</v>
      </c>
      <c r="B114" s="8">
        <v>2300067718</v>
      </c>
      <c r="C114" s="19"/>
      <c r="D114" s="19"/>
    </row>
    <row r="115" ht="14" spans="1:4">
      <c r="A115" s="8" t="s">
        <v>124</v>
      </c>
      <c r="B115" s="8">
        <v>2300067725</v>
      </c>
      <c r="C115" s="19"/>
      <c r="D115" s="19"/>
    </row>
    <row r="116" ht="14" spans="1:4">
      <c r="A116" s="8" t="s">
        <v>125</v>
      </c>
      <c r="B116" s="8">
        <v>2300017412</v>
      </c>
      <c r="C116" s="19">
        <v>4</v>
      </c>
      <c r="D116" s="19"/>
    </row>
    <row r="117" ht="14" spans="1:4">
      <c r="A117" s="8" t="s">
        <v>126</v>
      </c>
      <c r="B117" s="8">
        <v>2300067728</v>
      </c>
      <c r="C117" s="19"/>
      <c r="D117" s="19"/>
    </row>
    <row r="118" ht="14" spans="1:4">
      <c r="A118" s="8" t="s">
        <v>127</v>
      </c>
      <c r="B118" s="8">
        <v>2300067711</v>
      </c>
      <c r="C118" s="19"/>
      <c r="D118" s="19"/>
    </row>
    <row r="119" ht="14" spans="1:4">
      <c r="A119" s="8" t="s">
        <v>128</v>
      </c>
      <c r="B119" s="8">
        <v>2300017843</v>
      </c>
      <c r="C119" s="19"/>
      <c r="D119" s="19"/>
    </row>
    <row r="120" ht="14" spans="1:4">
      <c r="A120" s="8" t="s">
        <v>129</v>
      </c>
      <c r="B120" s="8">
        <v>2300017744</v>
      </c>
      <c r="C120" s="19">
        <v>4</v>
      </c>
      <c r="D120" s="19"/>
    </row>
    <row r="121" ht="14" spans="1:4">
      <c r="A121" s="8" t="s">
        <v>130</v>
      </c>
      <c r="B121" s="8">
        <v>2300017405</v>
      </c>
      <c r="C121" s="19"/>
      <c r="D121" s="19"/>
    </row>
    <row r="122" ht="14" spans="1:4">
      <c r="A122" s="8" t="s">
        <v>131</v>
      </c>
      <c r="B122" s="8">
        <v>2300017751</v>
      </c>
      <c r="C122" s="19"/>
      <c r="D122" s="19"/>
    </row>
    <row r="123" ht="14" spans="1:4">
      <c r="A123" s="8" t="s">
        <v>132</v>
      </c>
      <c r="B123" s="8">
        <v>2300017410</v>
      </c>
      <c r="C123" s="19"/>
      <c r="D123" s="19"/>
    </row>
    <row r="124" ht="14" spans="1:4">
      <c r="A124" s="8" t="s">
        <v>133</v>
      </c>
      <c r="B124" s="8">
        <v>2200017760</v>
      </c>
      <c r="C124" s="19"/>
      <c r="D124" s="19"/>
    </row>
    <row r="125" ht="14" spans="1:4">
      <c r="A125" s="8" t="s">
        <v>134</v>
      </c>
      <c r="B125" s="8">
        <v>2300017811</v>
      </c>
      <c r="C125" s="19">
        <v>4</v>
      </c>
      <c r="D125" s="19"/>
    </row>
    <row r="126" ht="14" spans="1:4">
      <c r="A126" s="8" t="s">
        <v>135</v>
      </c>
      <c r="B126" s="8">
        <v>2300017448</v>
      </c>
      <c r="C126" s="19"/>
      <c r="D126" s="19"/>
    </row>
    <row r="127" ht="14" spans="1:4">
      <c r="A127" s="8" t="s">
        <v>136</v>
      </c>
      <c r="B127" s="8">
        <v>2300017794</v>
      </c>
      <c r="C127" s="19"/>
      <c r="D127" s="19">
        <v>4</v>
      </c>
    </row>
    <row r="128" ht="14" spans="1:4">
      <c r="A128" s="8" t="s">
        <v>137</v>
      </c>
      <c r="B128" s="8">
        <v>2100017703</v>
      </c>
      <c r="C128" s="19"/>
      <c r="D128" s="19"/>
    </row>
    <row r="129" ht="14" spans="1:4">
      <c r="A129" s="8" t="s">
        <v>138</v>
      </c>
      <c r="B129" s="8">
        <v>2300017471</v>
      </c>
      <c r="C129" s="19"/>
      <c r="D129" s="19">
        <v>4</v>
      </c>
    </row>
    <row r="130" ht="14" spans="1:4">
      <c r="A130" s="8" t="s">
        <v>139</v>
      </c>
      <c r="B130" s="8">
        <v>2300017467</v>
      </c>
      <c r="C130" s="19"/>
      <c r="D130" s="19"/>
    </row>
    <row r="131" ht="14" spans="1:4">
      <c r="A131" s="8" t="s">
        <v>140</v>
      </c>
      <c r="B131" s="8">
        <v>2300017780</v>
      </c>
      <c r="C131" s="19"/>
      <c r="D131" s="19"/>
    </row>
    <row r="132" ht="14" spans="1:4">
      <c r="A132" s="8" t="s">
        <v>141</v>
      </c>
      <c r="B132" s="8">
        <v>2300017461</v>
      </c>
      <c r="C132" s="19">
        <v>5</v>
      </c>
      <c r="D132" s="19"/>
    </row>
    <row r="133" ht="14" spans="1:4">
      <c r="A133" s="8" t="s">
        <v>142</v>
      </c>
      <c r="B133" s="8">
        <v>2300017712</v>
      </c>
      <c r="C133" s="19"/>
      <c r="D133" s="19">
        <v>3</v>
      </c>
    </row>
    <row r="134" ht="14" spans="1:4">
      <c r="A134" s="8" t="s">
        <v>143</v>
      </c>
      <c r="B134" s="8">
        <v>2300017789</v>
      </c>
      <c r="C134" s="19"/>
      <c r="D134" s="19">
        <v>4</v>
      </c>
    </row>
    <row r="135" ht="14" spans="1:4">
      <c r="A135" s="8" t="s">
        <v>144</v>
      </c>
      <c r="B135" s="8">
        <v>2200017714</v>
      </c>
      <c r="C135" s="19"/>
      <c r="D135" s="19"/>
    </row>
    <row r="136" ht="14" spans="1:4">
      <c r="A136" s="8" t="s">
        <v>145</v>
      </c>
      <c r="B136" s="8">
        <v>2300017810</v>
      </c>
      <c r="C136" s="19">
        <v>4</v>
      </c>
      <c r="D136" s="19"/>
    </row>
    <row r="137" ht="14" spans="1:4">
      <c r="A137" s="8" t="s">
        <v>146</v>
      </c>
      <c r="B137" s="8">
        <v>2300017806</v>
      </c>
      <c r="C137" s="19"/>
      <c r="D137" s="19">
        <v>4</v>
      </c>
    </row>
    <row r="138" ht="14" spans="1:4">
      <c r="A138" s="8" t="s">
        <v>147</v>
      </c>
      <c r="B138" s="8">
        <v>2300017750</v>
      </c>
      <c r="C138" s="19">
        <v>4</v>
      </c>
      <c r="D138" s="19"/>
    </row>
    <row r="139" ht="14" spans="1:4">
      <c r="A139" s="8" t="s">
        <v>148</v>
      </c>
      <c r="B139" s="8">
        <v>2300017777</v>
      </c>
      <c r="C139" s="19"/>
      <c r="D139" s="19"/>
    </row>
    <row r="140" ht="14" spans="1:4">
      <c r="A140" s="8" t="s">
        <v>149</v>
      </c>
      <c r="B140" s="8">
        <v>2300017798</v>
      </c>
      <c r="C140" s="19"/>
      <c r="D140" s="19"/>
    </row>
    <row r="141" ht="14" spans="1:4">
      <c r="A141" s="8" t="s">
        <v>150</v>
      </c>
      <c r="B141" s="8">
        <v>2300017733</v>
      </c>
      <c r="C141" s="19"/>
      <c r="D141" s="19"/>
    </row>
    <row r="142" ht="14" spans="1:4">
      <c r="A142" s="8" t="s">
        <v>151</v>
      </c>
      <c r="B142" s="8">
        <v>2300017757</v>
      </c>
      <c r="C142" s="19"/>
      <c r="D142" s="19"/>
    </row>
    <row r="143" ht="14" spans="1:4">
      <c r="A143" s="8" t="s">
        <v>152</v>
      </c>
      <c r="B143" s="8">
        <v>2300017804</v>
      </c>
      <c r="C143" s="19"/>
      <c r="D143" s="19"/>
    </row>
    <row r="144" ht="14" spans="1:4">
      <c r="A144" s="8" t="s">
        <v>153</v>
      </c>
      <c r="B144" s="8">
        <v>2300017446</v>
      </c>
      <c r="C144" s="19">
        <v>4</v>
      </c>
      <c r="D144" s="19"/>
    </row>
    <row r="145" ht="14" spans="1:4">
      <c r="A145" s="8" t="s">
        <v>154</v>
      </c>
      <c r="B145" s="8">
        <v>2300017826</v>
      </c>
      <c r="C145" s="19">
        <v>4</v>
      </c>
      <c r="D145" s="19"/>
    </row>
    <row r="146" ht="14" spans="1:4">
      <c r="A146" s="8" t="s">
        <v>155</v>
      </c>
      <c r="B146" s="8">
        <v>2300017742</v>
      </c>
      <c r="C146" s="19"/>
      <c r="D146" s="19"/>
    </row>
    <row r="147" ht="14" spans="1:4">
      <c r="A147" s="8" t="s">
        <v>156</v>
      </c>
      <c r="B147" s="8">
        <v>2300017472</v>
      </c>
      <c r="C147" s="19">
        <v>4</v>
      </c>
      <c r="D147" s="19"/>
    </row>
    <row r="148" ht="14" spans="1:4">
      <c r="A148" s="8" t="s">
        <v>157</v>
      </c>
      <c r="B148" s="8">
        <v>2300017795</v>
      </c>
      <c r="C148" s="19"/>
      <c r="D148" s="19">
        <v>4</v>
      </c>
    </row>
    <row r="149" ht="14" spans="1:4">
      <c r="A149" s="8" t="s">
        <v>158</v>
      </c>
      <c r="B149" s="8">
        <v>2300017802</v>
      </c>
      <c r="C149" s="19"/>
      <c r="D149" s="19">
        <v>5</v>
      </c>
    </row>
    <row r="150" ht="14" spans="1:4">
      <c r="A150" s="8" t="s">
        <v>159</v>
      </c>
      <c r="B150" s="8">
        <v>2300017791</v>
      </c>
      <c r="C150" s="19">
        <v>4</v>
      </c>
      <c r="D150" s="19">
        <v>4</v>
      </c>
    </row>
    <row r="151" ht="14" spans="1:4">
      <c r="A151" s="8" t="s">
        <v>160</v>
      </c>
      <c r="B151" s="8">
        <v>2300017477</v>
      </c>
      <c r="C151" s="19"/>
      <c r="D151" s="19"/>
    </row>
    <row r="152" ht="14" spans="1:4">
      <c r="A152" s="8" t="s">
        <v>161</v>
      </c>
      <c r="B152" s="8">
        <v>2300017815</v>
      </c>
      <c r="C152" s="19"/>
      <c r="D152" s="19"/>
    </row>
    <row r="153" ht="14" spans="1:4">
      <c r="A153" s="8" t="s">
        <v>162</v>
      </c>
      <c r="B153" s="8">
        <v>2300017787</v>
      </c>
      <c r="C153" s="19"/>
      <c r="D153" s="19">
        <v>4</v>
      </c>
    </row>
    <row r="154" ht="14" spans="1:4">
      <c r="A154" s="8" t="s">
        <v>163</v>
      </c>
      <c r="B154" s="8">
        <v>2300017827</v>
      </c>
      <c r="C154" s="19">
        <v>4</v>
      </c>
      <c r="D154" s="19"/>
    </row>
    <row r="155" ht="14" spans="1:4">
      <c r="A155" s="8" t="s">
        <v>164</v>
      </c>
      <c r="B155" s="8">
        <v>2200017467</v>
      </c>
      <c r="C155" s="19"/>
      <c r="D155" s="19"/>
    </row>
    <row r="156" ht="14" spans="1:4">
      <c r="A156" s="8" t="s">
        <v>165</v>
      </c>
      <c r="B156" s="8">
        <v>2300017469</v>
      </c>
      <c r="C156" s="19"/>
      <c r="D156" s="19"/>
    </row>
    <row r="157" ht="14" spans="1:4">
      <c r="A157" s="8" t="s">
        <v>166</v>
      </c>
      <c r="B157" s="8">
        <v>2300017844</v>
      </c>
      <c r="C157" s="19"/>
      <c r="D157" s="19">
        <v>4</v>
      </c>
    </row>
    <row r="158" ht="14" spans="1:4">
      <c r="A158" s="8" t="s">
        <v>167</v>
      </c>
      <c r="B158" s="8">
        <v>2200017730</v>
      </c>
      <c r="C158" s="19"/>
      <c r="D158" s="19"/>
    </row>
    <row r="159" ht="14" spans="1:4">
      <c r="A159" s="8" t="s">
        <v>168</v>
      </c>
      <c r="B159" s="8">
        <v>2300017818</v>
      </c>
      <c r="C159" s="19">
        <v>4</v>
      </c>
      <c r="D159" s="19"/>
    </row>
    <row r="160" ht="14" spans="1:4">
      <c r="A160" s="8" t="s">
        <v>169</v>
      </c>
      <c r="B160" s="8">
        <v>2300017854</v>
      </c>
      <c r="C160" s="19"/>
      <c r="D160" s="19"/>
    </row>
    <row r="161" ht="14" spans="1:4">
      <c r="A161" s="8" t="s">
        <v>170</v>
      </c>
      <c r="B161" s="8">
        <v>2300017790</v>
      </c>
      <c r="C161" s="19"/>
      <c r="D161" s="19"/>
    </row>
    <row r="162" ht="14" spans="1:4">
      <c r="A162" s="8" t="s">
        <v>171</v>
      </c>
      <c r="B162" s="8">
        <v>2300017468</v>
      </c>
      <c r="C162" s="19">
        <v>4</v>
      </c>
      <c r="D162" s="19"/>
    </row>
    <row r="163" ht="14" spans="1:4">
      <c r="A163" s="8" t="s">
        <v>172</v>
      </c>
      <c r="B163" s="8">
        <v>2300017800</v>
      </c>
      <c r="C163" s="19"/>
      <c r="D163" s="19"/>
    </row>
    <row r="164" ht="14" spans="1:4">
      <c r="A164" s="8" t="s">
        <v>173</v>
      </c>
      <c r="B164" s="8">
        <v>2200017814</v>
      </c>
      <c r="C164" s="19"/>
      <c r="D164" s="19"/>
    </row>
    <row r="165" ht="14" spans="1:4">
      <c r="A165" s="8" t="s">
        <v>174</v>
      </c>
      <c r="B165" s="8">
        <v>2200067730</v>
      </c>
      <c r="C165" s="19"/>
      <c r="D165" s="19"/>
    </row>
    <row r="166" ht="14" spans="1:4">
      <c r="A166" s="8" t="s">
        <v>175</v>
      </c>
      <c r="B166" s="8">
        <v>2200067723</v>
      </c>
      <c r="C166" s="19"/>
      <c r="D166" s="19"/>
    </row>
    <row r="167" ht="14" spans="1:4">
      <c r="A167" s="8" t="s">
        <v>176</v>
      </c>
      <c r="B167" s="8">
        <v>2200067728</v>
      </c>
      <c r="C167" s="19"/>
      <c r="D167" s="19"/>
    </row>
    <row r="168" ht="14" spans="1:4">
      <c r="A168" s="8" t="s">
        <v>177</v>
      </c>
      <c r="B168" s="8">
        <v>2200067726</v>
      </c>
      <c r="C168" s="19"/>
      <c r="D168" s="19"/>
    </row>
    <row r="169" ht="14" spans="1:4">
      <c r="A169" s="8" t="s">
        <v>178</v>
      </c>
      <c r="B169" s="8">
        <v>2200067731</v>
      </c>
      <c r="C169" s="19"/>
      <c r="D169" s="19"/>
    </row>
    <row r="170" ht="14" spans="1:4">
      <c r="A170" s="8" t="s">
        <v>179</v>
      </c>
      <c r="B170" s="8">
        <v>2200067732</v>
      </c>
      <c r="C170" s="19"/>
      <c r="D170" s="19"/>
    </row>
    <row r="171" ht="14" spans="1:4">
      <c r="A171" s="8" t="s">
        <v>180</v>
      </c>
      <c r="B171" s="8">
        <v>2200067727</v>
      </c>
      <c r="C171" s="19"/>
      <c r="D171" s="19"/>
    </row>
    <row r="172" ht="14" spans="1:4">
      <c r="A172" s="8" t="s">
        <v>181</v>
      </c>
      <c r="B172" s="8">
        <v>2200067729</v>
      </c>
      <c r="C172" s="19"/>
      <c r="D172" s="19"/>
    </row>
    <row r="173" ht="14" spans="1:4">
      <c r="A173" s="8" t="s">
        <v>182</v>
      </c>
      <c r="B173" s="8">
        <v>2200017850</v>
      </c>
      <c r="C173" s="19"/>
      <c r="D173" s="19"/>
    </row>
    <row r="174" ht="14" spans="1:4">
      <c r="A174" s="8" t="s">
        <v>183</v>
      </c>
      <c r="B174" s="8">
        <v>2200067724</v>
      </c>
      <c r="C174" s="19"/>
      <c r="D174" s="19"/>
    </row>
    <row r="175" ht="14" spans="1:4">
      <c r="A175" s="8" t="s">
        <v>184</v>
      </c>
      <c r="B175" s="8">
        <v>2200067733</v>
      </c>
      <c r="C175" s="19"/>
      <c r="D175" s="19"/>
    </row>
    <row r="176" ht="14" spans="1:4">
      <c r="A176" s="8" t="s">
        <v>185</v>
      </c>
      <c r="B176" s="8">
        <v>2200067722</v>
      </c>
      <c r="C176" s="19"/>
      <c r="D176" s="19"/>
    </row>
    <row r="177" ht="14" spans="1:4">
      <c r="A177" s="8" t="s">
        <v>186</v>
      </c>
      <c r="B177" s="8">
        <v>2300017736</v>
      </c>
      <c r="C177" s="19"/>
      <c r="D177" s="19"/>
    </row>
    <row r="178" ht="14" spans="1:4">
      <c r="A178" s="8" t="s">
        <v>187</v>
      </c>
      <c r="B178" s="8">
        <v>2300017783</v>
      </c>
      <c r="C178" s="19"/>
      <c r="D178" s="19">
        <v>4</v>
      </c>
    </row>
    <row r="179" ht="14" spans="1:4">
      <c r="A179" s="8" t="s">
        <v>188</v>
      </c>
      <c r="B179" s="8">
        <v>2300017738</v>
      </c>
      <c r="C179" s="19"/>
      <c r="D179" s="19"/>
    </row>
    <row r="180" ht="14" spans="1:4">
      <c r="A180" s="8" t="s">
        <v>189</v>
      </c>
      <c r="B180" s="8">
        <v>2300017784</v>
      </c>
      <c r="C180" s="19">
        <v>4</v>
      </c>
      <c r="D180" s="19">
        <v>5</v>
      </c>
    </row>
    <row r="181" ht="14" spans="1:4">
      <c r="A181" s="8" t="s">
        <v>190</v>
      </c>
      <c r="B181" s="8">
        <v>2300017705</v>
      </c>
      <c r="C181" s="19"/>
      <c r="D181" s="19"/>
    </row>
    <row r="182" ht="14" spans="1:4">
      <c r="A182" s="8" t="s">
        <v>191</v>
      </c>
      <c r="B182" s="8">
        <v>2300017846</v>
      </c>
      <c r="C182" s="19">
        <v>4</v>
      </c>
      <c r="D182" s="19"/>
    </row>
    <row r="183" ht="14" spans="1:4">
      <c r="A183" s="8" t="s">
        <v>192</v>
      </c>
      <c r="B183" s="8">
        <v>2300017415</v>
      </c>
      <c r="C183" s="19"/>
      <c r="D183" s="19"/>
    </row>
    <row r="184" ht="14" spans="1:4">
      <c r="A184" s="8" t="s">
        <v>193</v>
      </c>
      <c r="B184" s="8">
        <v>2300017785</v>
      </c>
      <c r="C184" s="19">
        <v>4</v>
      </c>
      <c r="D184" s="19">
        <v>4</v>
      </c>
    </row>
    <row r="185" ht="14" spans="1:4">
      <c r="A185" s="8" t="s">
        <v>194</v>
      </c>
      <c r="B185" s="8">
        <v>2300017831</v>
      </c>
      <c r="C185" s="19">
        <v>4</v>
      </c>
      <c r="D185" s="19">
        <v>4</v>
      </c>
    </row>
    <row r="186" ht="14" spans="1:4">
      <c r="A186" s="8" t="s">
        <v>195</v>
      </c>
      <c r="B186" s="8">
        <v>2200067725</v>
      </c>
      <c r="C186" s="19"/>
      <c r="D186" s="19"/>
    </row>
    <row r="187" ht="14" spans="1:4">
      <c r="A187" s="8" t="s">
        <v>196</v>
      </c>
      <c r="B187" s="8">
        <v>2300017839</v>
      </c>
      <c r="C187" s="19">
        <v>4</v>
      </c>
      <c r="D187" s="19">
        <v>5</v>
      </c>
    </row>
    <row r="188" ht="14" spans="1:4">
      <c r="A188" s="8" t="s">
        <v>197</v>
      </c>
      <c r="B188" s="8">
        <v>2200017771</v>
      </c>
      <c r="C188" s="19"/>
      <c r="D188" s="19"/>
    </row>
    <row r="189" ht="14" spans="1:4">
      <c r="A189" s="8" t="s">
        <v>198</v>
      </c>
      <c r="B189" s="8">
        <v>2300067732</v>
      </c>
      <c r="C189" s="19"/>
      <c r="D189" s="19"/>
    </row>
    <row r="190" ht="14" spans="1:4">
      <c r="A190" s="8" t="s">
        <v>199</v>
      </c>
      <c r="B190" s="8">
        <v>2300017462</v>
      </c>
      <c r="C190" s="19"/>
      <c r="D190" s="19"/>
    </row>
    <row r="191" ht="14" spans="1:4">
      <c r="A191" s="8" t="s">
        <v>200</v>
      </c>
      <c r="B191" s="8">
        <v>2200017486</v>
      </c>
      <c r="C191" s="19"/>
      <c r="D191" s="19"/>
    </row>
    <row r="192" ht="14" spans="1:4">
      <c r="A192" s="8" t="s">
        <v>201</v>
      </c>
      <c r="B192" s="8">
        <v>2300017731</v>
      </c>
      <c r="C192" s="19"/>
      <c r="D192" s="19"/>
    </row>
    <row r="193" ht="14" spans="1:4">
      <c r="A193" s="8" t="s">
        <v>202</v>
      </c>
      <c r="B193" s="8">
        <v>2300017409</v>
      </c>
      <c r="C193" s="19"/>
      <c r="D193" s="19"/>
    </row>
    <row r="194" ht="14" spans="1:4">
      <c r="A194" s="8" t="s">
        <v>203</v>
      </c>
      <c r="B194" s="8">
        <v>2300017767</v>
      </c>
      <c r="C194" s="19"/>
      <c r="D194" s="19"/>
    </row>
    <row r="195" ht="14" spans="1:4">
      <c r="A195" s="8" t="s">
        <v>204</v>
      </c>
      <c r="B195" s="8">
        <v>2300017463</v>
      </c>
      <c r="C195" s="19">
        <v>9</v>
      </c>
      <c r="D195" s="19">
        <v>5</v>
      </c>
    </row>
    <row r="196" ht="14" spans="1:4">
      <c r="A196" s="8" t="s">
        <v>205</v>
      </c>
      <c r="B196" s="8">
        <v>2300067740</v>
      </c>
      <c r="C196" s="19"/>
      <c r="D196" s="19"/>
    </row>
    <row r="197" ht="14" spans="1:4">
      <c r="A197" s="8" t="s">
        <v>206</v>
      </c>
      <c r="B197" s="8">
        <v>2300017779</v>
      </c>
      <c r="C197" s="19"/>
      <c r="D197" s="19"/>
    </row>
    <row r="198" ht="14" spans="1:4">
      <c r="A198" s="8" t="s">
        <v>207</v>
      </c>
      <c r="B198" s="8">
        <v>2300017452</v>
      </c>
      <c r="C198" s="19">
        <v>8</v>
      </c>
      <c r="D198" s="19"/>
    </row>
    <row r="199" ht="14" spans="1:4">
      <c r="A199" s="8" t="s">
        <v>208</v>
      </c>
      <c r="B199" s="8">
        <v>2300067736</v>
      </c>
      <c r="C199" s="19"/>
      <c r="D199" s="19"/>
    </row>
    <row r="200" ht="14" spans="1:4">
      <c r="A200" s="8" t="s">
        <v>209</v>
      </c>
      <c r="B200" s="8">
        <v>2300067741</v>
      </c>
      <c r="C200" s="19"/>
      <c r="D200" s="19"/>
    </row>
    <row r="201" ht="14" spans="1:4">
      <c r="A201" s="8" t="s">
        <v>210</v>
      </c>
      <c r="B201" s="8">
        <v>2300067731</v>
      </c>
      <c r="C201" s="19"/>
      <c r="D201" s="19"/>
    </row>
    <row r="202" ht="14" spans="1:4">
      <c r="A202" s="8" t="s">
        <v>211</v>
      </c>
      <c r="B202" s="8">
        <v>2300067739</v>
      </c>
      <c r="C202" s="19"/>
      <c r="D202" s="19"/>
    </row>
    <row r="203" ht="14" spans="1:4">
      <c r="A203" s="8" t="s">
        <v>212</v>
      </c>
      <c r="B203" s="8">
        <v>2300067733</v>
      </c>
      <c r="C203" s="19"/>
      <c r="D203" s="19"/>
    </row>
    <row r="204" ht="14" spans="1:4">
      <c r="A204" s="8" t="s">
        <v>213</v>
      </c>
      <c r="B204" s="8">
        <v>2300067734</v>
      </c>
      <c r="C204" s="19"/>
      <c r="D204" s="19"/>
    </row>
    <row r="205" ht="14" spans="1:4">
      <c r="A205" s="8" t="s">
        <v>214</v>
      </c>
      <c r="B205" s="8">
        <v>2300067735</v>
      </c>
      <c r="C205" s="19"/>
      <c r="D205" s="19"/>
    </row>
    <row r="206" ht="14" spans="1:4">
      <c r="A206" s="8" t="s">
        <v>215</v>
      </c>
      <c r="B206" s="8">
        <v>2300067737</v>
      </c>
      <c r="C206" s="19"/>
      <c r="D206" s="19"/>
    </row>
    <row r="207" ht="14" spans="1:4">
      <c r="A207" s="8" t="s">
        <v>216</v>
      </c>
      <c r="B207" s="8">
        <v>2300067742</v>
      </c>
      <c r="C207" s="19"/>
      <c r="D207" s="19"/>
    </row>
    <row r="208" ht="14" spans="1:4">
      <c r="A208" s="8" t="s">
        <v>217</v>
      </c>
      <c r="B208" s="8">
        <v>2300017711</v>
      </c>
      <c r="C208" s="19"/>
      <c r="D208" s="19"/>
    </row>
    <row r="209" ht="14" spans="1:4">
      <c r="A209" s="8" t="s">
        <v>218</v>
      </c>
      <c r="B209" s="8">
        <v>2300017834</v>
      </c>
      <c r="C209" s="19"/>
      <c r="D209" s="19"/>
    </row>
    <row r="210" ht="14" spans="1:4">
      <c r="A210" s="8" t="s">
        <v>219</v>
      </c>
      <c r="B210" s="8">
        <v>2300017735</v>
      </c>
      <c r="C210" s="19"/>
      <c r="D210" s="19"/>
    </row>
    <row r="211" ht="14" spans="1:4">
      <c r="A211" s="8" t="s">
        <v>220</v>
      </c>
      <c r="B211" s="8">
        <v>2300017475</v>
      </c>
      <c r="C211" s="19">
        <v>4</v>
      </c>
      <c r="D211" s="19"/>
    </row>
    <row r="212" ht="14" spans="1:4">
      <c r="A212" s="8" t="s">
        <v>221</v>
      </c>
      <c r="B212" s="8">
        <v>2300017816</v>
      </c>
      <c r="C212" s="19"/>
      <c r="D212" s="19"/>
    </row>
    <row r="213" ht="14" spans="1:4">
      <c r="A213" s="8" t="s">
        <v>222</v>
      </c>
      <c r="B213" s="8">
        <v>2300017754</v>
      </c>
      <c r="C213" s="19"/>
      <c r="D213" s="19"/>
    </row>
    <row r="214" ht="14" spans="1:4">
      <c r="A214" s="8" t="s">
        <v>223</v>
      </c>
      <c r="B214" s="8">
        <v>2300017850</v>
      </c>
      <c r="C214" s="19"/>
      <c r="D214" s="19"/>
    </row>
    <row r="215" ht="14" spans="1:4">
      <c r="A215" s="8" t="s">
        <v>224</v>
      </c>
      <c r="B215" s="8">
        <v>2300017788</v>
      </c>
      <c r="C215" s="19">
        <v>4</v>
      </c>
      <c r="D215" s="19"/>
    </row>
    <row r="216" ht="14" spans="1:4">
      <c r="A216" s="8" t="s">
        <v>225</v>
      </c>
      <c r="B216" s="8">
        <v>2300017451</v>
      </c>
      <c r="C216" s="19"/>
      <c r="D216" s="19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传薪"/>
  <dimension ref="A1:D216"/>
  <sheetViews>
    <sheetView topLeftCell="A106" workbookViewId="0">
      <selection activeCell="C129" sqref="C129"/>
    </sheetView>
  </sheetViews>
  <sheetFormatPr defaultColWidth="9.81818181818182" defaultRowHeight="13" outlineLevelCol="3"/>
  <sheetData>
    <row r="1" spans="1:4">
      <c r="A1" t="s">
        <v>0</v>
      </c>
      <c r="B1" t="s">
        <v>1</v>
      </c>
      <c r="C1" t="s">
        <v>248</v>
      </c>
      <c r="D1" t="s">
        <v>249</v>
      </c>
    </row>
    <row r="2" spans="1:2">
      <c r="A2" s="8" t="s">
        <v>11</v>
      </c>
      <c r="B2" s="8">
        <v>2200017462</v>
      </c>
    </row>
    <row r="3" spans="1:2">
      <c r="A3" s="8" t="s">
        <v>12</v>
      </c>
      <c r="B3" s="8">
        <v>2300017419</v>
      </c>
    </row>
    <row r="4" spans="1:2">
      <c r="A4" s="8" t="s">
        <v>13</v>
      </c>
      <c r="B4" s="8">
        <v>2300017793</v>
      </c>
    </row>
    <row r="5" spans="1:3">
      <c r="A5" s="8" t="s">
        <v>14</v>
      </c>
      <c r="B5" s="8">
        <v>2300017803</v>
      </c>
      <c r="C5">
        <v>3.5</v>
      </c>
    </row>
    <row r="6" spans="1:2">
      <c r="A6" s="8" t="s">
        <v>15</v>
      </c>
      <c r="B6" s="8">
        <v>2300017721</v>
      </c>
    </row>
    <row r="7" spans="1:2">
      <c r="A7" s="8" t="s">
        <v>16</v>
      </c>
      <c r="B7" s="8">
        <v>2300017821</v>
      </c>
    </row>
    <row r="8" spans="1:2">
      <c r="A8" s="8" t="s">
        <v>17</v>
      </c>
      <c r="B8" s="8">
        <v>2200017835</v>
      </c>
    </row>
    <row r="9" spans="1:2">
      <c r="A9" s="8" t="s">
        <v>18</v>
      </c>
      <c r="B9" s="8">
        <v>2300017813</v>
      </c>
    </row>
    <row r="10" spans="1:2">
      <c r="A10" s="8" t="s">
        <v>19</v>
      </c>
      <c r="B10" s="8">
        <v>2300017766</v>
      </c>
    </row>
    <row r="11" spans="1:2">
      <c r="A11" s="8" t="s">
        <v>20</v>
      </c>
      <c r="B11" s="8">
        <v>2200017454</v>
      </c>
    </row>
    <row r="12" spans="1:2">
      <c r="A12" s="8" t="s">
        <v>21</v>
      </c>
      <c r="B12" s="8">
        <v>2300017723</v>
      </c>
    </row>
    <row r="13" spans="1:2">
      <c r="A13" s="8" t="s">
        <v>22</v>
      </c>
      <c r="B13" s="8">
        <v>2300017730</v>
      </c>
    </row>
    <row r="14" spans="1:2">
      <c r="A14" s="8" t="s">
        <v>23</v>
      </c>
      <c r="B14" s="8">
        <v>2300017709</v>
      </c>
    </row>
    <row r="15" spans="1:2">
      <c r="A15" s="8" t="s">
        <v>24</v>
      </c>
      <c r="B15" s="8">
        <v>2300017414</v>
      </c>
    </row>
    <row r="16" spans="1:4">
      <c r="A16" s="8" t="s">
        <v>25</v>
      </c>
      <c r="B16" s="8">
        <v>2300017401</v>
      </c>
      <c r="D16">
        <v>5</v>
      </c>
    </row>
    <row r="17" spans="1:2">
      <c r="A17" s="8" t="s">
        <v>26</v>
      </c>
      <c r="B17" s="8">
        <v>2200017827</v>
      </c>
    </row>
    <row r="18" spans="1:2">
      <c r="A18" s="8" t="s">
        <v>27</v>
      </c>
      <c r="B18" s="8">
        <v>2300017817</v>
      </c>
    </row>
    <row r="19" spans="1:2">
      <c r="A19" s="8" t="s">
        <v>28</v>
      </c>
      <c r="B19" s="8">
        <v>2200017840</v>
      </c>
    </row>
    <row r="20" spans="1:2">
      <c r="A20" s="8" t="s">
        <v>29</v>
      </c>
      <c r="B20" s="8">
        <v>2300017417</v>
      </c>
    </row>
    <row r="21" spans="1:2">
      <c r="A21" s="8" t="s">
        <v>30</v>
      </c>
      <c r="B21" s="8">
        <v>2200016813</v>
      </c>
    </row>
    <row r="22" spans="1:2">
      <c r="A22" s="8" t="s">
        <v>31</v>
      </c>
      <c r="B22" s="8">
        <v>2300017768</v>
      </c>
    </row>
    <row r="23" spans="1:2">
      <c r="A23" s="8" t="s">
        <v>32</v>
      </c>
      <c r="B23" s="8">
        <v>2200017410</v>
      </c>
    </row>
    <row r="24" spans="1:2">
      <c r="A24" s="8" t="s">
        <v>33</v>
      </c>
      <c r="B24" s="8">
        <v>2300017830</v>
      </c>
    </row>
    <row r="25" spans="1:2">
      <c r="A25" s="8" t="s">
        <v>34</v>
      </c>
      <c r="B25" s="8">
        <v>2200017704</v>
      </c>
    </row>
    <row r="26" spans="1:2">
      <c r="A26" s="8" t="s">
        <v>35</v>
      </c>
      <c r="B26" s="8">
        <v>2300017748</v>
      </c>
    </row>
    <row r="27" spans="1:2">
      <c r="A27" s="8" t="s">
        <v>36</v>
      </c>
      <c r="B27" s="8">
        <v>2300017774</v>
      </c>
    </row>
    <row r="28" spans="1:2">
      <c r="A28" s="8" t="s">
        <v>37</v>
      </c>
      <c r="B28" s="8">
        <v>2300017402</v>
      </c>
    </row>
    <row r="29" spans="1:2">
      <c r="A29" s="8" t="s">
        <v>38</v>
      </c>
      <c r="B29" s="8">
        <v>2300017706</v>
      </c>
    </row>
    <row r="30" spans="1:2">
      <c r="A30" s="8" t="s">
        <v>39</v>
      </c>
      <c r="B30" s="8">
        <v>2300017832</v>
      </c>
    </row>
    <row r="31" spans="1:2">
      <c r="A31" s="8" t="s">
        <v>40</v>
      </c>
      <c r="B31" s="8">
        <v>2300017734</v>
      </c>
    </row>
    <row r="32" spans="1:2">
      <c r="A32" s="8" t="s">
        <v>41</v>
      </c>
      <c r="B32" s="8">
        <v>2300017717</v>
      </c>
    </row>
    <row r="33" spans="1:2">
      <c r="A33" s="8" t="s">
        <v>42</v>
      </c>
      <c r="B33" s="8">
        <v>2300017741</v>
      </c>
    </row>
    <row r="34" spans="1:2">
      <c r="A34" s="8" t="s">
        <v>43</v>
      </c>
      <c r="B34" s="8">
        <v>2300017781</v>
      </c>
    </row>
    <row r="35" spans="1:2">
      <c r="A35" s="8" t="s">
        <v>44</v>
      </c>
      <c r="B35" s="8">
        <v>2300017425</v>
      </c>
    </row>
    <row r="36" spans="1:2">
      <c r="A36" s="8" t="s">
        <v>45</v>
      </c>
      <c r="B36" s="8">
        <v>2300017796</v>
      </c>
    </row>
    <row r="37" spans="1:2">
      <c r="A37" s="8" t="s">
        <v>46</v>
      </c>
      <c r="B37" s="8">
        <v>2300017835</v>
      </c>
    </row>
    <row r="38" spans="1:2">
      <c r="A38" s="8" t="s">
        <v>47</v>
      </c>
      <c r="B38" s="8">
        <v>2300017749</v>
      </c>
    </row>
    <row r="39" spans="1:2">
      <c r="A39" s="8" t="s">
        <v>48</v>
      </c>
      <c r="B39" s="8">
        <v>2300017456</v>
      </c>
    </row>
    <row r="40" spans="1:2">
      <c r="A40" s="8" t="s">
        <v>49</v>
      </c>
      <c r="B40" s="8">
        <v>2200017473</v>
      </c>
    </row>
    <row r="41" spans="1:2">
      <c r="A41" s="8" t="s">
        <v>50</v>
      </c>
      <c r="B41" s="8">
        <v>2300017762</v>
      </c>
    </row>
    <row r="42" spans="1:2">
      <c r="A42" s="8" t="s">
        <v>51</v>
      </c>
      <c r="B42" s="8">
        <v>2300017718</v>
      </c>
    </row>
    <row r="43" spans="1:2">
      <c r="A43" s="8" t="s">
        <v>52</v>
      </c>
      <c r="B43" s="8">
        <v>2300017752</v>
      </c>
    </row>
    <row r="44" spans="1:2">
      <c r="A44" s="8" t="s">
        <v>53</v>
      </c>
      <c r="B44" s="8">
        <v>2200067719</v>
      </c>
    </row>
    <row r="45" spans="1:2">
      <c r="A45" s="8" t="s">
        <v>54</v>
      </c>
      <c r="B45" s="8">
        <v>2200017732</v>
      </c>
    </row>
    <row r="46" spans="1:2">
      <c r="A46" s="8" t="s">
        <v>55</v>
      </c>
      <c r="B46" s="8">
        <v>2200017823</v>
      </c>
    </row>
    <row r="47" spans="1:2">
      <c r="A47" s="8" t="s">
        <v>56</v>
      </c>
      <c r="B47" s="8">
        <v>2200017458</v>
      </c>
    </row>
    <row r="48" spans="1:2">
      <c r="A48" s="8" t="s">
        <v>57</v>
      </c>
      <c r="B48" s="8">
        <v>2300017466</v>
      </c>
    </row>
    <row r="49" spans="1:2">
      <c r="A49" s="8" t="s">
        <v>58</v>
      </c>
      <c r="B49" s="8">
        <v>2300017713</v>
      </c>
    </row>
    <row r="50" spans="1:2">
      <c r="A50" s="8" t="s">
        <v>59</v>
      </c>
      <c r="B50" s="8">
        <v>1900017748</v>
      </c>
    </row>
    <row r="51" spans="1:2">
      <c r="A51" s="8" t="s">
        <v>60</v>
      </c>
      <c r="B51" s="8">
        <v>2300017703</v>
      </c>
    </row>
    <row r="52" spans="1:2">
      <c r="A52" s="8" t="s">
        <v>61</v>
      </c>
      <c r="B52" s="8">
        <v>2200067702</v>
      </c>
    </row>
    <row r="53" spans="1:2">
      <c r="A53" s="8" t="s">
        <v>62</v>
      </c>
      <c r="B53" s="8">
        <v>2300017478</v>
      </c>
    </row>
    <row r="54" spans="1:2">
      <c r="A54" s="8" t="s">
        <v>63</v>
      </c>
      <c r="B54" s="8">
        <v>2300017727</v>
      </c>
    </row>
    <row r="55" spans="1:2">
      <c r="A55" s="8" t="s">
        <v>64</v>
      </c>
      <c r="B55" s="8">
        <v>2300017758</v>
      </c>
    </row>
    <row r="56" spans="1:2">
      <c r="A56" s="8" t="s">
        <v>65</v>
      </c>
      <c r="B56" s="8">
        <v>2300017719</v>
      </c>
    </row>
    <row r="57" spans="1:2">
      <c r="A57" s="8" t="s">
        <v>66</v>
      </c>
      <c r="B57" s="8">
        <v>2200017801</v>
      </c>
    </row>
    <row r="58" spans="1:2">
      <c r="A58" s="8" t="s">
        <v>67</v>
      </c>
      <c r="B58" s="8">
        <v>2300017473</v>
      </c>
    </row>
    <row r="59" spans="1:2">
      <c r="A59" s="8" t="s">
        <v>68</v>
      </c>
      <c r="B59" s="8">
        <v>2200017407</v>
      </c>
    </row>
    <row r="60" spans="1:2">
      <c r="A60" s="8" t="s">
        <v>69</v>
      </c>
      <c r="B60" s="8">
        <v>2200017471</v>
      </c>
    </row>
    <row r="61" spans="1:2">
      <c r="A61" s="8" t="s">
        <v>70</v>
      </c>
      <c r="B61" s="8">
        <v>2200017461</v>
      </c>
    </row>
    <row r="62" spans="1:2">
      <c r="A62" s="8" t="s">
        <v>71</v>
      </c>
      <c r="B62" s="8">
        <v>2300017739</v>
      </c>
    </row>
    <row r="63" spans="1:2">
      <c r="A63" s="8" t="s">
        <v>72</v>
      </c>
      <c r="B63" s="8">
        <v>2300017480</v>
      </c>
    </row>
    <row r="64" spans="1:2">
      <c r="A64" s="8" t="s">
        <v>73</v>
      </c>
      <c r="B64" s="8">
        <v>2200017800</v>
      </c>
    </row>
    <row r="65" spans="1:2">
      <c r="A65" s="8" t="s">
        <v>74</v>
      </c>
      <c r="B65" s="8">
        <v>2000017756</v>
      </c>
    </row>
    <row r="66" spans="1:2">
      <c r="A66" s="8" t="s">
        <v>75</v>
      </c>
      <c r="B66" s="8">
        <v>2300017702</v>
      </c>
    </row>
    <row r="67" spans="1:2">
      <c r="A67" s="8" t="s">
        <v>76</v>
      </c>
      <c r="B67" s="8">
        <v>2300017428</v>
      </c>
    </row>
    <row r="68" spans="1:2">
      <c r="A68" s="8" t="s">
        <v>77</v>
      </c>
      <c r="B68" s="8">
        <v>2300017805</v>
      </c>
    </row>
    <row r="69" spans="1:2">
      <c r="A69" s="8" t="s">
        <v>78</v>
      </c>
      <c r="B69" s="8">
        <v>2200017797</v>
      </c>
    </row>
    <row r="70" spans="1:2">
      <c r="A70" s="8" t="s">
        <v>79</v>
      </c>
      <c r="B70" s="8">
        <v>2200017707</v>
      </c>
    </row>
    <row r="71" spans="1:2">
      <c r="A71" s="8" t="s">
        <v>80</v>
      </c>
      <c r="B71" s="8">
        <v>2300017411</v>
      </c>
    </row>
    <row r="72" spans="1:2">
      <c r="A72" s="8" t="s">
        <v>81</v>
      </c>
      <c r="B72" s="8">
        <v>2200017729</v>
      </c>
    </row>
    <row r="73" spans="1:2">
      <c r="A73" s="8" t="s">
        <v>82</v>
      </c>
      <c r="B73" s="8">
        <v>2300017444</v>
      </c>
    </row>
    <row r="74" spans="1:2">
      <c r="A74" s="8" t="s">
        <v>83</v>
      </c>
      <c r="B74" s="8">
        <v>2300017701</v>
      </c>
    </row>
    <row r="75" spans="1:2">
      <c r="A75" s="8" t="s">
        <v>84</v>
      </c>
      <c r="B75" s="8">
        <v>2300017729</v>
      </c>
    </row>
    <row r="76" spans="1:2">
      <c r="A76" s="8" t="s">
        <v>85</v>
      </c>
      <c r="B76" s="8">
        <v>2300017732</v>
      </c>
    </row>
    <row r="77" spans="1:2">
      <c r="A77" s="8" t="s">
        <v>86</v>
      </c>
      <c r="B77" s="8">
        <v>2300017725</v>
      </c>
    </row>
    <row r="78" spans="1:2">
      <c r="A78" s="8" t="s">
        <v>87</v>
      </c>
      <c r="B78" s="8">
        <v>2300017746</v>
      </c>
    </row>
    <row r="79" spans="1:2">
      <c r="A79" s="8" t="s">
        <v>88</v>
      </c>
      <c r="B79" s="8">
        <v>2300017840</v>
      </c>
    </row>
    <row r="80" spans="1:2">
      <c r="A80" s="8" t="s">
        <v>89</v>
      </c>
      <c r="B80" s="8">
        <v>2300017426</v>
      </c>
    </row>
    <row r="81" spans="1:3">
      <c r="A81" s="8" t="s">
        <v>90</v>
      </c>
      <c r="B81" s="8">
        <v>2300017445</v>
      </c>
      <c r="C81">
        <v>3.5</v>
      </c>
    </row>
    <row r="82" spans="1:3">
      <c r="A82" s="8" t="s">
        <v>91</v>
      </c>
      <c r="B82" s="8">
        <v>2300017422</v>
      </c>
      <c r="C82">
        <v>3.5</v>
      </c>
    </row>
    <row r="83" spans="1:2">
      <c r="A83" s="8" t="s">
        <v>92</v>
      </c>
      <c r="B83" s="8">
        <v>2300017761</v>
      </c>
    </row>
    <row r="84" spans="1:3">
      <c r="A84" s="8" t="s">
        <v>93</v>
      </c>
      <c r="B84" s="8">
        <v>2300017429</v>
      </c>
      <c r="C84">
        <v>3.5</v>
      </c>
    </row>
    <row r="85" spans="1:2">
      <c r="A85" s="8" t="s">
        <v>94</v>
      </c>
      <c r="B85" s="8">
        <v>2300067720</v>
      </c>
    </row>
    <row r="86" spans="1:2">
      <c r="A86" s="8" t="s">
        <v>95</v>
      </c>
      <c r="B86" s="8">
        <v>2300067710</v>
      </c>
    </row>
    <row r="87" spans="1:2">
      <c r="A87" s="8" t="s">
        <v>96</v>
      </c>
      <c r="B87" s="8">
        <v>2300017764</v>
      </c>
    </row>
    <row r="88" spans="1:2">
      <c r="A88" s="8" t="s">
        <v>97</v>
      </c>
      <c r="B88" s="8">
        <v>2300067707</v>
      </c>
    </row>
    <row r="89" spans="1:2">
      <c r="A89" s="8" t="s">
        <v>98</v>
      </c>
      <c r="B89" s="8">
        <v>2300017786</v>
      </c>
    </row>
    <row r="90" spans="1:2">
      <c r="A90" s="8" t="s">
        <v>99</v>
      </c>
      <c r="B90" s="8">
        <v>2300067703</v>
      </c>
    </row>
    <row r="91" spans="1:2">
      <c r="A91" s="8" t="s">
        <v>100</v>
      </c>
      <c r="B91" s="8">
        <v>2300067714</v>
      </c>
    </row>
    <row r="92" spans="1:2">
      <c r="A92" s="8" t="s">
        <v>101</v>
      </c>
      <c r="B92" s="8">
        <v>2300067730</v>
      </c>
    </row>
    <row r="93" spans="1:2">
      <c r="A93" s="8" t="s">
        <v>102</v>
      </c>
      <c r="B93" s="8">
        <v>2300017453</v>
      </c>
    </row>
    <row r="94" spans="1:2">
      <c r="A94" s="8" t="s">
        <v>103</v>
      </c>
      <c r="B94" s="8">
        <v>2300067706</v>
      </c>
    </row>
    <row r="95" spans="1:2">
      <c r="A95" s="8" t="s">
        <v>104</v>
      </c>
      <c r="B95" s="8">
        <v>2300067727</v>
      </c>
    </row>
    <row r="96" spans="1:2">
      <c r="A96" s="8" t="s">
        <v>105</v>
      </c>
      <c r="B96" s="8">
        <v>2300067701</v>
      </c>
    </row>
    <row r="97" spans="1:2">
      <c r="A97" s="8" t="s">
        <v>106</v>
      </c>
      <c r="B97" s="8">
        <v>2300067719</v>
      </c>
    </row>
    <row r="98" spans="1:2">
      <c r="A98" s="8" t="s">
        <v>107</v>
      </c>
      <c r="B98" s="8">
        <v>2300067708</v>
      </c>
    </row>
    <row r="99" spans="1:2">
      <c r="A99" s="8" t="s">
        <v>108</v>
      </c>
      <c r="B99" s="8">
        <v>2300067729</v>
      </c>
    </row>
    <row r="100" spans="1:2">
      <c r="A100" s="8" t="s">
        <v>109</v>
      </c>
      <c r="B100" s="8">
        <v>2300067705</v>
      </c>
    </row>
    <row r="101" spans="1:2">
      <c r="A101" s="8" t="s">
        <v>110</v>
      </c>
      <c r="B101" s="8">
        <v>2300067722</v>
      </c>
    </row>
    <row r="102" spans="1:2">
      <c r="A102" s="8" t="s">
        <v>111</v>
      </c>
      <c r="B102" s="8">
        <v>2300067716</v>
      </c>
    </row>
    <row r="103" spans="1:2">
      <c r="A103" s="8" t="s">
        <v>112</v>
      </c>
      <c r="B103" s="8">
        <v>2300067721</v>
      </c>
    </row>
    <row r="104" spans="1:2">
      <c r="A104" s="8" t="s">
        <v>113</v>
      </c>
      <c r="B104" s="8">
        <v>2300067724</v>
      </c>
    </row>
    <row r="105" spans="1:2">
      <c r="A105" s="8" t="s">
        <v>114</v>
      </c>
      <c r="B105" s="8">
        <v>2300067715</v>
      </c>
    </row>
    <row r="106" spans="1:2">
      <c r="A106" s="8" t="s">
        <v>115</v>
      </c>
      <c r="B106" s="8">
        <v>2300067723</v>
      </c>
    </row>
    <row r="107" spans="1:2">
      <c r="A107" s="8" t="s">
        <v>116</v>
      </c>
      <c r="B107" s="8">
        <v>2300067713</v>
      </c>
    </row>
    <row r="108" spans="1:2">
      <c r="A108" s="8" t="s">
        <v>117</v>
      </c>
      <c r="B108" s="8">
        <v>2300067717</v>
      </c>
    </row>
    <row r="109" spans="1:2">
      <c r="A109" s="8" t="s">
        <v>118</v>
      </c>
      <c r="B109" s="8">
        <v>2300067712</v>
      </c>
    </row>
    <row r="110" spans="1:2">
      <c r="A110" s="8" t="s">
        <v>119</v>
      </c>
      <c r="B110" s="8">
        <v>2300067702</v>
      </c>
    </row>
    <row r="111" spans="1:2">
      <c r="A111" s="8" t="s">
        <v>120</v>
      </c>
      <c r="B111" s="8">
        <v>2300067709</v>
      </c>
    </row>
    <row r="112" spans="1:2">
      <c r="A112" s="8" t="s">
        <v>121</v>
      </c>
      <c r="B112" s="8">
        <v>2300067726</v>
      </c>
    </row>
    <row r="113" spans="1:2">
      <c r="A113" s="8" t="s">
        <v>122</v>
      </c>
      <c r="B113" s="8">
        <v>2300067704</v>
      </c>
    </row>
    <row r="114" spans="1:2">
      <c r="A114" s="8" t="s">
        <v>123</v>
      </c>
      <c r="B114" s="8">
        <v>2300067718</v>
      </c>
    </row>
    <row r="115" spans="1:2">
      <c r="A115" s="8" t="s">
        <v>124</v>
      </c>
      <c r="B115" s="8">
        <v>2300067725</v>
      </c>
    </row>
    <row r="116" spans="1:2">
      <c r="A116" s="8" t="s">
        <v>125</v>
      </c>
      <c r="B116" s="8">
        <v>2300017412</v>
      </c>
    </row>
    <row r="117" spans="1:2">
      <c r="A117" s="8" t="s">
        <v>126</v>
      </c>
      <c r="B117" s="8">
        <v>2300067728</v>
      </c>
    </row>
    <row r="118" spans="1:2">
      <c r="A118" s="8" t="s">
        <v>127</v>
      </c>
      <c r="B118" s="8">
        <v>2300067711</v>
      </c>
    </row>
    <row r="119" spans="1:2">
      <c r="A119" s="8" t="s">
        <v>128</v>
      </c>
      <c r="B119" s="8">
        <v>2300017843</v>
      </c>
    </row>
    <row r="120" spans="1:2">
      <c r="A120" s="8" t="s">
        <v>129</v>
      </c>
      <c r="B120" s="8">
        <v>2300017744</v>
      </c>
    </row>
    <row r="121" spans="1:2">
      <c r="A121" s="8" t="s">
        <v>130</v>
      </c>
      <c r="B121" s="8">
        <v>2300017405</v>
      </c>
    </row>
    <row r="122" spans="1:2">
      <c r="A122" s="8" t="s">
        <v>131</v>
      </c>
      <c r="B122" s="8">
        <v>2300017751</v>
      </c>
    </row>
    <row r="123" spans="1:2">
      <c r="A123" s="8" t="s">
        <v>132</v>
      </c>
      <c r="B123" s="8">
        <v>2300017410</v>
      </c>
    </row>
    <row r="124" spans="1:2">
      <c r="A124" s="8" t="s">
        <v>133</v>
      </c>
      <c r="B124" s="8">
        <v>2200017760</v>
      </c>
    </row>
    <row r="125" spans="1:2">
      <c r="A125" s="8" t="s">
        <v>134</v>
      </c>
      <c r="B125" s="8">
        <v>2300017811</v>
      </c>
    </row>
    <row r="126" spans="1:2">
      <c r="A126" s="8" t="s">
        <v>135</v>
      </c>
      <c r="B126" s="8">
        <v>2300017448</v>
      </c>
    </row>
    <row r="127" spans="1:2">
      <c r="A127" s="8" t="s">
        <v>136</v>
      </c>
      <c r="B127" s="8">
        <v>2300017794</v>
      </c>
    </row>
    <row r="128" spans="1:2">
      <c r="A128" s="8" t="s">
        <v>137</v>
      </c>
      <c r="B128" s="8">
        <v>2100017703</v>
      </c>
    </row>
    <row r="129" spans="1:3">
      <c r="A129" s="8" t="s">
        <v>138</v>
      </c>
      <c r="B129" s="8">
        <v>2300017471</v>
      </c>
      <c r="C129">
        <v>8</v>
      </c>
    </row>
    <row r="130" spans="1:3">
      <c r="A130" s="8" t="s">
        <v>139</v>
      </c>
      <c r="B130" s="8">
        <v>2300017467</v>
      </c>
      <c r="C130">
        <v>4</v>
      </c>
    </row>
    <row r="131" spans="1:2">
      <c r="A131" s="8" t="s">
        <v>140</v>
      </c>
      <c r="B131" s="8">
        <v>2300017780</v>
      </c>
    </row>
    <row r="132" spans="1:3">
      <c r="A132" s="8" t="s">
        <v>141</v>
      </c>
      <c r="B132" s="8">
        <v>2300017461</v>
      </c>
      <c r="C132">
        <v>3.5</v>
      </c>
    </row>
    <row r="133" spans="1:2">
      <c r="A133" s="8" t="s">
        <v>142</v>
      </c>
      <c r="B133" s="8">
        <v>2300017712</v>
      </c>
    </row>
    <row r="134" spans="1:2">
      <c r="A134" s="8" t="s">
        <v>143</v>
      </c>
      <c r="B134" s="8">
        <v>2300017789</v>
      </c>
    </row>
    <row r="135" spans="1:2">
      <c r="A135" s="8" t="s">
        <v>144</v>
      </c>
      <c r="B135" s="8">
        <v>2200017714</v>
      </c>
    </row>
    <row r="136" spans="1:2">
      <c r="A136" s="8" t="s">
        <v>145</v>
      </c>
      <c r="B136" s="8">
        <v>2300017810</v>
      </c>
    </row>
    <row r="137" spans="1:2">
      <c r="A137" s="8" t="s">
        <v>146</v>
      </c>
      <c r="B137" s="8">
        <v>2300017806</v>
      </c>
    </row>
    <row r="138" spans="1:2">
      <c r="A138" s="8" t="s">
        <v>147</v>
      </c>
      <c r="B138" s="8">
        <v>2300017750</v>
      </c>
    </row>
    <row r="139" spans="1:2">
      <c r="A139" s="8" t="s">
        <v>148</v>
      </c>
      <c r="B139" s="8">
        <v>2300017777</v>
      </c>
    </row>
    <row r="140" spans="1:2">
      <c r="A140" s="8" t="s">
        <v>149</v>
      </c>
      <c r="B140" s="8">
        <v>2300017798</v>
      </c>
    </row>
    <row r="141" spans="1:2">
      <c r="A141" s="8" t="s">
        <v>150</v>
      </c>
      <c r="B141" s="8">
        <v>2300017733</v>
      </c>
    </row>
    <row r="142" spans="1:2">
      <c r="A142" s="8" t="s">
        <v>151</v>
      </c>
      <c r="B142" s="8">
        <v>2300017757</v>
      </c>
    </row>
    <row r="143" spans="1:2">
      <c r="A143" s="8" t="s">
        <v>152</v>
      </c>
      <c r="B143" s="8">
        <v>2300017804</v>
      </c>
    </row>
    <row r="144" spans="1:2">
      <c r="A144" s="8" t="s">
        <v>153</v>
      </c>
      <c r="B144" s="8">
        <v>2300017446</v>
      </c>
    </row>
    <row r="145" spans="1:2">
      <c r="A145" s="8" t="s">
        <v>154</v>
      </c>
      <c r="B145" s="8">
        <v>2300017826</v>
      </c>
    </row>
    <row r="146" spans="1:2">
      <c r="A146" s="8" t="s">
        <v>155</v>
      </c>
      <c r="B146" s="8">
        <v>2300017742</v>
      </c>
    </row>
    <row r="147" spans="1:3">
      <c r="A147" s="8" t="s">
        <v>156</v>
      </c>
      <c r="B147" s="8">
        <v>2300017472</v>
      </c>
      <c r="C147">
        <v>3.5</v>
      </c>
    </row>
    <row r="148" spans="1:2">
      <c r="A148" s="8" t="s">
        <v>157</v>
      </c>
      <c r="B148" s="8">
        <v>2300017795</v>
      </c>
    </row>
    <row r="149" spans="1:2">
      <c r="A149" s="8" t="s">
        <v>158</v>
      </c>
      <c r="B149" s="8">
        <v>2300017802</v>
      </c>
    </row>
    <row r="150" spans="1:2">
      <c r="A150" s="8" t="s">
        <v>159</v>
      </c>
      <c r="B150" s="8">
        <v>2300017791</v>
      </c>
    </row>
    <row r="151" spans="1:2">
      <c r="A151" s="8" t="s">
        <v>160</v>
      </c>
      <c r="B151" s="8">
        <v>2300017477</v>
      </c>
    </row>
    <row r="152" spans="1:2">
      <c r="A152" s="8" t="s">
        <v>161</v>
      </c>
      <c r="B152" s="8">
        <v>2300017815</v>
      </c>
    </row>
    <row r="153" spans="1:2">
      <c r="A153" s="8" t="s">
        <v>162</v>
      </c>
      <c r="B153" s="8">
        <v>2300017787</v>
      </c>
    </row>
    <row r="154" spans="1:2">
      <c r="A154" s="8" t="s">
        <v>163</v>
      </c>
      <c r="B154" s="8">
        <v>2300017827</v>
      </c>
    </row>
    <row r="155" spans="1:2">
      <c r="A155" s="8" t="s">
        <v>164</v>
      </c>
      <c r="B155" s="8">
        <v>2200017467</v>
      </c>
    </row>
    <row r="156" spans="1:2">
      <c r="A156" s="8" t="s">
        <v>165</v>
      </c>
      <c r="B156" s="8">
        <v>2300017469</v>
      </c>
    </row>
    <row r="157" spans="1:2">
      <c r="A157" s="8" t="s">
        <v>166</v>
      </c>
      <c r="B157" s="8">
        <v>2300017844</v>
      </c>
    </row>
    <row r="158" spans="1:2">
      <c r="A158" s="8" t="s">
        <v>167</v>
      </c>
      <c r="B158" s="8">
        <v>2200017730</v>
      </c>
    </row>
    <row r="159" spans="1:2">
      <c r="A159" s="8" t="s">
        <v>168</v>
      </c>
      <c r="B159" s="8">
        <v>2300017818</v>
      </c>
    </row>
    <row r="160" spans="1:2">
      <c r="A160" s="8" t="s">
        <v>169</v>
      </c>
      <c r="B160" s="8">
        <v>2300017854</v>
      </c>
    </row>
    <row r="161" spans="1:2">
      <c r="A161" s="8" t="s">
        <v>170</v>
      </c>
      <c r="B161" s="8">
        <v>2300017790</v>
      </c>
    </row>
    <row r="162" spans="1:4">
      <c r="A162" s="8" t="s">
        <v>171</v>
      </c>
      <c r="B162" s="8">
        <v>2300017468</v>
      </c>
      <c r="D162">
        <v>5</v>
      </c>
    </row>
    <row r="163" spans="1:3">
      <c r="A163" s="8" t="s">
        <v>172</v>
      </c>
      <c r="B163" s="8">
        <v>2300017800</v>
      </c>
      <c r="C163">
        <v>4.5</v>
      </c>
    </row>
    <row r="164" spans="1:2">
      <c r="A164" s="8" t="s">
        <v>173</v>
      </c>
      <c r="B164" s="8">
        <v>2200017814</v>
      </c>
    </row>
    <row r="165" spans="1:2">
      <c r="A165" s="8" t="s">
        <v>174</v>
      </c>
      <c r="B165" s="8">
        <v>2200067730</v>
      </c>
    </row>
    <row r="166" spans="1:2">
      <c r="A166" s="8" t="s">
        <v>175</v>
      </c>
      <c r="B166" s="8">
        <v>2200067723</v>
      </c>
    </row>
    <row r="167" spans="1:2">
      <c r="A167" s="8" t="s">
        <v>176</v>
      </c>
      <c r="B167" s="8">
        <v>2200067728</v>
      </c>
    </row>
    <row r="168" spans="1:2">
      <c r="A168" s="8" t="s">
        <v>177</v>
      </c>
      <c r="B168" s="8">
        <v>2200067726</v>
      </c>
    </row>
    <row r="169" spans="1:2">
      <c r="A169" s="8" t="s">
        <v>178</v>
      </c>
      <c r="B169" s="8">
        <v>2200067731</v>
      </c>
    </row>
    <row r="170" spans="1:2">
      <c r="A170" s="8" t="s">
        <v>179</v>
      </c>
      <c r="B170" s="8">
        <v>2200067732</v>
      </c>
    </row>
    <row r="171" spans="1:2">
      <c r="A171" s="8" t="s">
        <v>180</v>
      </c>
      <c r="B171" s="8">
        <v>2200067727</v>
      </c>
    </row>
    <row r="172" spans="1:2">
      <c r="A172" s="8" t="s">
        <v>181</v>
      </c>
      <c r="B172" s="8">
        <v>2200067729</v>
      </c>
    </row>
    <row r="173" spans="1:2">
      <c r="A173" s="8" t="s">
        <v>182</v>
      </c>
      <c r="B173" s="8">
        <v>2200017850</v>
      </c>
    </row>
    <row r="174" spans="1:2">
      <c r="A174" s="8" t="s">
        <v>183</v>
      </c>
      <c r="B174" s="8">
        <v>2200067724</v>
      </c>
    </row>
    <row r="175" spans="1:2">
      <c r="A175" s="8" t="s">
        <v>184</v>
      </c>
      <c r="B175" s="8">
        <v>2200067733</v>
      </c>
    </row>
    <row r="176" spans="1:2">
      <c r="A176" s="8" t="s">
        <v>185</v>
      </c>
      <c r="B176" s="8">
        <v>2200067722</v>
      </c>
    </row>
    <row r="177" spans="1:2">
      <c r="A177" s="8" t="s">
        <v>186</v>
      </c>
      <c r="B177" s="8">
        <v>2300017736</v>
      </c>
    </row>
    <row r="178" spans="1:2">
      <c r="A178" s="8" t="s">
        <v>187</v>
      </c>
      <c r="B178" s="8">
        <v>2300017783</v>
      </c>
    </row>
    <row r="179" spans="1:2">
      <c r="A179" s="8" t="s">
        <v>188</v>
      </c>
      <c r="B179" s="8">
        <v>2300017738</v>
      </c>
    </row>
    <row r="180" spans="1:2">
      <c r="A180" s="8" t="s">
        <v>189</v>
      </c>
      <c r="B180" s="8">
        <v>2300017784</v>
      </c>
    </row>
    <row r="181" spans="1:2">
      <c r="A181" s="8" t="s">
        <v>190</v>
      </c>
      <c r="B181" s="8">
        <v>2300017705</v>
      </c>
    </row>
    <row r="182" spans="1:2">
      <c r="A182" s="8" t="s">
        <v>191</v>
      </c>
      <c r="B182" s="8">
        <v>2300017846</v>
      </c>
    </row>
    <row r="183" spans="1:2">
      <c r="A183" s="8" t="s">
        <v>192</v>
      </c>
      <c r="B183" s="8">
        <v>2300017415</v>
      </c>
    </row>
    <row r="184" spans="1:2">
      <c r="A184" s="8" t="s">
        <v>193</v>
      </c>
      <c r="B184" s="8">
        <v>2300017785</v>
      </c>
    </row>
    <row r="185" spans="1:2">
      <c r="A185" s="8" t="s">
        <v>194</v>
      </c>
      <c r="B185" s="8">
        <v>2300017831</v>
      </c>
    </row>
    <row r="186" spans="1:2">
      <c r="A186" s="8" t="s">
        <v>195</v>
      </c>
      <c r="B186" s="8">
        <v>2200067725</v>
      </c>
    </row>
    <row r="187" spans="1:2">
      <c r="A187" s="8" t="s">
        <v>196</v>
      </c>
      <c r="B187" s="8">
        <v>2300017839</v>
      </c>
    </row>
    <row r="188" spans="1:2">
      <c r="A188" s="8" t="s">
        <v>197</v>
      </c>
      <c r="B188" s="8">
        <v>2200017771</v>
      </c>
    </row>
    <row r="189" spans="1:2">
      <c r="A189" s="8" t="s">
        <v>198</v>
      </c>
      <c r="B189" s="8">
        <v>2300067732</v>
      </c>
    </row>
    <row r="190" spans="1:2">
      <c r="A190" s="8" t="s">
        <v>199</v>
      </c>
      <c r="B190" s="8">
        <v>2300017462</v>
      </c>
    </row>
    <row r="191" spans="1:2">
      <c r="A191" s="8" t="s">
        <v>200</v>
      </c>
      <c r="B191" s="8">
        <v>2200017486</v>
      </c>
    </row>
    <row r="192" spans="1:2">
      <c r="A192" s="8" t="s">
        <v>201</v>
      </c>
      <c r="B192" s="8">
        <v>2300017731</v>
      </c>
    </row>
    <row r="193" spans="1:2">
      <c r="A193" s="8" t="s">
        <v>202</v>
      </c>
      <c r="B193" s="8">
        <v>2300017409</v>
      </c>
    </row>
    <row r="194" spans="1:2">
      <c r="A194" s="8" t="s">
        <v>203</v>
      </c>
      <c r="B194" s="8">
        <v>2300017767</v>
      </c>
    </row>
    <row r="195" spans="1:2">
      <c r="A195" s="8" t="s">
        <v>204</v>
      </c>
      <c r="B195" s="8">
        <v>2300017463</v>
      </c>
    </row>
    <row r="196" spans="1:2">
      <c r="A196" s="8" t="s">
        <v>205</v>
      </c>
      <c r="B196" s="8">
        <v>2300067740</v>
      </c>
    </row>
    <row r="197" spans="1:2">
      <c r="A197" s="8" t="s">
        <v>206</v>
      </c>
      <c r="B197" s="8">
        <v>2300017779</v>
      </c>
    </row>
    <row r="198" spans="1:2">
      <c r="A198" s="8" t="s">
        <v>207</v>
      </c>
      <c r="B198" s="8">
        <v>2300017452</v>
      </c>
    </row>
    <row r="199" spans="1:2">
      <c r="A199" s="8" t="s">
        <v>208</v>
      </c>
      <c r="B199" s="8">
        <v>2300067736</v>
      </c>
    </row>
    <row r="200" spans="1:2">
      <c r="A200" s="8" t="s">
        <v>209</v>
      </c>
      <c r="B200" s="8">
        <v>2300067741</v>
      </c>
    </row>
    <row r="201" spans="1:2">
      <c r="A201" s="8" t="s">
        <v>210</v>
      </c>
      <c r="B201" s="8">
        <v>2300067731</v>
      </c>
    </row>
    <row r="202" spans="1:2">
      <c r="A202" s="8" t="s">
        <v>211</v>
      </c>
      <c r="B202" s="8">
        <v>2300067739</v>
      </c>
    </row>
    <row r="203" spans="1:2">
      <c r="A203" s="8" t="s">
        <v>212</v>
      </c>
      <c r="B203" s="8">
        <v>2300067733</v>
      </c>
    </row>
    <row r="204" spans="1:2">
      <c r="A204" s="8" t="s">
        <v>213</v>
      </c>
      <c r="B204" s="8">
        <v>2300067734</v>
      </c>
    </row>
    <row r="205" spans="1:2">
      <c r="A205" s="8" t="s">
        <v>214</v>
      </c>
      <c r="B205" s="8">
        <v>2300067735</v>
      </c>
    </row>
    <row r="206" spans="1:2">
      <c r="A206" s="8" t="s">
        <v>215</v>
      </c>
      <c r="B206" s="8">
        <v>2300067737</v>
      </c>
    </row>
    <row r="207" spans="1:2">
      <c r="A207" s="8" t="s">
        <v>216</v>
      </c>
      <c r="B207" s="8">
        <v>2300067742</v>
      </c>
    </row>
    <row r="208" spans="1:2">
      <c r="A208" s="8" t="s">
        <v>217</v>
      </c>
      <c r="B208" s="8">
        <v>2300017711</v>
      </c>
    </row>
    <row r="209" spans="1:2">
      <c r="A209" s="8" t="s">
        <v>218</v>
      </c>
      <c r="B209" s="8">
        <v>2300017834</v>
      </c>
    </row>
    <row r="210" spans="1:2">
      <c r="A210" s="8" t="s">
        <v>219</v>
      </c>
      <c r="B210" s="8">
        <v>2300017735</v>
      </c>
    </row>
    <row r="211" spans="1:2">
      <c r="A211" s="8" t="s">
        <v>220</v>
      </c>
      <c r="B211" s="8">
        <v>2300017475</v>
      </c>
    </row>
    <row r="212" spans="1:2">
      <c r="A212" s="8" t="s">
        <v>221</v>
      </c>
      <c r="B212" s="8">
        <v>2300017816</v>
      </c>
    </row>
    <row r="213" spans="1:2">
      <c r="A213" s="8" t="s">
        <v>222</v>
      </c>
      <c r="B213" s="8">
        <v>2300017754</v>
      </c>
    </row>
    <row r="214" spans="1:2">
      <c r="A214" s="8" t="s">
        <v>223</v>
      </c>
      <c r="B214" s="8">
        <v>2300017850</v>
      </c>
    </row>
    <row r="215" spans="1:2">
      <c r="A215" s="8" t="s">
        <v>224</v>
      </c>
      <c r="B215" s="8">
        <v>2300017788</v>
      </c>
    </row>
    <row r="216" spans="1:2">
      <c r="A216" s="8" t="s">
        <v>225</v>
      </c>
      <c r="B216" s="8">
        <v>2300017451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门厅"/>
  <dimension ref="A1:D216"/>
  <sheetViews>
    <sheetView topLeftCell="A11" workbookViewId="0">
      <selection activeCell="D11" sqref="D11"/>
    </sheetView>
  </sheetViews>
  <sheetFormatPr defaultColWidth="9.81818181818182" defaultRowHeight="13" outlineLevelCol="3"/>
  <sheetData>
    <row r="1" spans="1:3">
      <c r="A1" t="s">
        <v>0</v>
      </c>
      <c r="B1" t="s">
        <v>1</v>
      </c>
      <c r="C1" t="s">
        <v>248</v>
      </c>
    </row>
    <row r="2" ht="14" spans="1:4">
      <c r="A2" s="8" t="s">
        <v>11</v>
      </c>
      <c r="B2" s="8">
        <v>2200017462</v>
      </c>
      <c r="D2" s="19"/>
    </row>
    <row r="3" ht="14" spans="1:4">
      <c r="A3" s="8" t="s">
        <v>12</v>
      </c>
      <c r="B3" s="8">
        <v>2300017419</v>
      </c>
      <c r="D3" s="19"/>
    </row>
    <row r="4" ht="14" spans="1:4">
      <c r="A4" s="8" t="s">
        <v>13</v>
      </c>
      <c r="B4" s="8">
        <v>2300017793</v>
      </c>
      <c r="D4" s="19"/>
    </row>
    <row r="5" ht="14" spans="1:4">
      <c r="A5" s="8" t="s">
        <v>14</v>
      </c>
      <c r="B5" s="8">
        <v>2300017803</v>
      </c>
      <c r="D5" s="19"/>
    </row>
    <row r="6" ht="14" spans="1:4">
      <c r="A6" s="8" t="s">
        <v>15</v>
      </c>
      <c r="B6" s="8">
        <v>2300017721</v>
      </c>
      <c r="D6" s="19"/>
    </row>
    <row r="7" ht="14" spans="1:4">
      <c r="A7" s="8" t="s">
        <v>16</v>
      </c>
      <c r="B7" s="8">
        <v>2300017821</v>
      </c>
      <c r="D7" s="19"/>
    </row>
    <row r="8" ht="14" spans="1:4">
      <c r="A8" s="8" t="s">
        <v>17</v>
      </c>
      <c r="B8" s="8">
        <v>2200017835</v>
      </c>
      <c r="D8" s="19"/>
    </row>
    <row r="9" ht="14" spans="1:4">
      <c r="A9" s="8" t="s">
        <v>18</v>
      </c>
      <c r="B9" s="8">
        <v>2300017813</v>
      </c>
      <c r="D9" s="19"/>
    </row>
    <row r="10" ht="14" spans="1:4">
      <c r="A10" s="8" t="s">
        <v>19</v>
      </c>
      <c r="B10" s="8">
        <v>2300017766</v>
      </c>
      <c r="D10" s="19"/>
    </row>
    <row r="11" ht="14" spans="1:4">
      <c r="A11" s="8" t="s">
        <v>20</v>
      </c>
      <c r="B11" s="8">
        <v>2200017454</v>
      </c>
      <c r="D11" s="19">
        <v>2</v>
      </c>
    </row>
    <row r="12" ht="14" spans="1:4">
      <c r="A12" s="8" t="s">
        <v>21</v>
      </c>
      <c r="B12" s="8">
        <v>2300017723</v>
      </c>
      <c r="D12" s="19"/>
    </row>
    <row r="13" ht="14" spans="1:4">
      <c r="A13" s="8" t="s">
        <v>22</v>
      </c>
      <c r="B13" s="8">
        <v>2300017730</v>
      </c>
      <c r="D13" s="19"/>
    </row>
    <row r="14" ht="14" spans="1:4">
      <c r="A14" s="8" t="s">
        <v>23</v>
      </c>
      <c r="B14" s="8">
        <v>2300017709</v>
      </c>
      <c r="D14" s="19"/>
    </row>
    <row r="15" ht="14" spans="1:4">
      <c r="A15" s="8" t="s">
        <v>24</v>
      </c>
      <c r="B15" s="8">
        <v>2300017414</v>
      </c>
      <c r="D15" s="19"/>
    </row>
    <row r="16" ht="14" spans="1:4">
      <c r="A16" s="8" t="s">
        <v>25</v>
      </c>
      <c r="B16" s="8">
        <v>2300017401</v>
      </c>
      <c r="D16" s="19"/>
    </row>
    <row r="17" ht="14" spans="1:4">
      <c r="A17" s="8" t="s">
        <v>26</v>
      </c>
      <c r="B17" s="8">
        <v>2200017827</v>
      </c>
      <c r="D17" s="19"/>
    </row>
    <row r="18" ht="14" spans="1:4">
      <c r="A18" s="8" t="s">
        <v>27</v>
      </c>
      <c r="B18" s="8">
        <v>2300017817</v>
      </c>
      <c r="D18" s="19"/>
    </row>
    <row r="19" ht="14" spans="1:4">
      <c r="A19" s="8" t="s">
        <v>28</v>
      </c>
      <c r="B19" s="8">
        <v>2200017840</v>
      </c>
      <c r="D19" s="19"/>
    </row>
    <row r="20" ht="14" spans="1:4">
      <c r="A20" s="8" t="s">
        <v>29</v>
      </c>
      <c r="B20" s="8">
        <v>2300017417</v>
      </c>
      <c r="C20">
        <v>1.5</v>
      </c>
      <c r="D20" s="19">
        <v>4</v>
      </c>
    </row>
    <row r="21" ht="14" spans="1:4">
      <c r="A21" s="8" t="s">
        <v>30</v>
      </c>
      <c r="B21" s="8">
        <v>2200016813</v>
      </c>
      <c r="D21" s="19"/>
    </row>
    <row r="22" ht="14" spans="1:4">
      <c r="A22" s="8" t="s">
        <v>31</v>
      </c>
      <c r="B22" s="8">
        <v>2300017768</v>
      </c>
      <c r="D22" s="19"/>
    </row>
    <row r="23" ht="14" spans="1:4">
      <c r="A23" s="8" t="s">
        <v>32</v>
      </c>
      <c r="B23" s="8">
        <v>2200017410</v>
      </c>
      <c r="D23" s="19"/>
    </row>
    <row r="24" ht="14" spans="1:4">
      <c r="A24" s="8" t="s">
        <v>33</v>
      </c>
      <c r="B24" s="8">
        <v>2300017830</v>
      </c>
      <c r="C24">
        <v>2</v>
      </c>
      <c r="D24" s="19"/>
    </row>
    <row r="25" ht="14" spans="1:4">
      <c r="A25" s="8" t="s">
        <v>34</v>
      </c>
      <c r="B25" s="8">
        <v>2200017704</v>
      </c>
      <c r="D25" s="19"/>
    </row>
    <row r="26" ht="14" spans="1:4">
      <c r="A26" s="8" t="s">
        <v>35</v>
      </c>
      <c r="B26" s="8">
        <v>2300017748</v>
      </c>
      <c r="D26" s="19"/>
    </row>
    <row r="27" ht="14" spans="1:4">
      <c r="A27" s="8" t="s">
        <v>36</v>
      </c>
      <c r="B27" s="8">
        <v>2300017774</v>
      </c>
      <c r="D27" s="19"/>
    </row>
    <row r="28" ht="14" spans="1:4">
      <c r="A28" s="8" t="s">
        <v>37</v>
      </c>
      <c r="B28" s="8">
        <v>2300017402</v>
      </c>
      <c r="D28" s="19"/>
    </row>
    <row r="29" ht="14" spans="1:4">
      <c r="A29" s="8" t="s">
        <v>38</v>
      </c>
      <c r="B29" s="8">
        <v>2300017706</v>
      </c>
      <c r="D29" s="19"/>
    </row>
    <row r="30" ht="14" spans="1:4">
      <c r="A30" s="8" t="s">
        <v>39</v>
      </c>
      <c r="B30" s="8">
        <v>2300017832</v>
      </c>
      <c r="D30" s="19"/>
    </row>
    <row r="31" ht="14" spans="1:4">
      <c r="A31" s="8" t="s">
        <v>40</v>
      </c>
      <c r="B31" s="8">
        <v>2300017734</v>
      </c>
      <c r="D31" s="19"/>
    </row>
    <row r="32" ht="14" spans="1:4">
      <c r="A32" s="8" t="s">
        <v>41</v>
      </c>
      <c r="B32" s="8">
        <v>2300017717</v>
      </c>
      <c r="C32">
        <v>1</v>
      </c>
      <c r="D32" s="19">
        <v>1</v>
      </c>
    </row>
    <row r="33" ht="14" spans="1:4">
      <c r="A33" s="8" t="s">
        <v>42</v>
      </c>
      <c r="B33" s="8">
        <v>2300017741</v>
      </c>
      <c r="D33" s="19"/>
    </row>
    <row r="34" ht="14" spans="1:4">
      <c r="A34" s="8" t="s">
        <v>43</v>
      </c>
      <c r="B34" s="8">
        <v>2300017781</v>
      </c>
      <c r="C34">
        <v>2.5</v>
      </c>
      <c r="D34" s="19"/>
    </row>
    <row r="35" ht="14" spans="1:4">
      <c r="A35" s="8" t="s">
        <v>44</v>
      </c>
      <c r="B35" s="8">
        <v>2300017425</v>
      </c>
      <c r="D35" s="19"/>
    </row>
    <row r="36" ht="14" spans="1:4">
      <c r="A36" s="8" t="s">
        <v>45</v>
      </c>
      <c r="B36" s="8">
        <v>2300017796</v>
      </c>
      <c r="D36" s="19">
        <v>3</v>
      </c>
    </row>
    <row r="37" ht="14" spans="1:4">
      <c r="A37" s="8" t="s">
        <v>46</v>
      </c>
      <c r="B37" s="8">
        <v>2300017835</v>
      </c>
      <c r="C37">
        <v>0.5</v>
      </c>
      <c r="D37" s="19"/>
    </row>
    <row r="38" ht="14" spans="1:4">
      <c r="A38" s="8" t="s">
        <v>47</v>
      </c>
      <c r="B38" s="8">
        <v>2300017749</v>
      </c>
      <c r="D38" s="19"/>
    </row>
    <row r="39" ht="14" spans="1:4">
      <c r="A39" s="8" t="s">
        <v>48</v>
      </c>
      <c r="B39" s="8">
        <v>2300017456</v>
      </c>
      <c r="C39">
        <v>1.5</v>
      </c>
      <c r="D39" s="19">
        <v>0.5</v>
      </c>
    </row>
    <row r="40" ht="14" spans="1:4">
      <c r="A40" s="8" t="s">
        <v>49</v>
      </c>
      <c r="B40" s="8">
        <v>2200017473</v>
      </c>
      <c r="D40" s="19"/>
    </row>
    <row r="41" ht="14" spans="1:4">
      <c r="A41" s="8" t="s">
        <v>50</v>
      </c>
      <c r="B41" s="8">
        <v>2300017762</v>
      </c>
      <c r="D41" s="19"/>
    </row>
    <row r="42" ht="14" spans="1:4">
      <c r="A42" s="8" t="s">
        <v>51</v>
      </c>
      <c r="B42" s="8">
        <v>2300017718</v>
      </c>
      <c r="C42">
        <v>0.5</v>
      </c>
      <c r="D42" s="19"/>
    </row>
    <row r="43" ht="14" spans="1:4">
      <c r="A43" s="8" t="s">
        <v>52</v>
      </c>
      <c r="B43" s="8">
        <v>2300017752</v>
      </c>
      <c r="C43">
        <v>0.5</v>
      </c>
      <c r="D43" s="19"/>
    </row>
    <row r="44" ht="14" spans="1:4">
      <c r="A44" s="8" t="s">
        <v>53</v>
      </c>
      <c r="B44" s="8">
        <v>2200067719</v>
      </c>
      <c r="D44" s="19"/>
    </row>
    <row r="45" ht="14" spans="1:4">
      <c r="A45" s="8" t="s">
        <v>54</v>
      </c>
      <c r="B45" s="8">
        <v>2200017732</v>
      </c>
      <c r="D45" s="19"/>
    </row>
    <row r="46" ht="14" spans="1:4">
      <c r="A46" s="8" t="s">
        <v>55</v>
      </c>
      <c r="B46" s="8">
        <v>2200017823</v>
      </c>
      <c r="D46" s="19"/>
    </row>
    <row r="47" ht="14" spans="1:4">
      <c r="A47" s="8" t="s">
        <v>56</v>
      </c>
      <c r="B47" s="8">
        <v>2200017458</v>
      </c>
      <c r="D47" s="19"/>
    </row>
    <row r="48" ht="14" spans="1:4">
      <c r="A48" s="8" t="s">
        <v>57</v>
      </c>
      <c r="B48" s="8">
        <v>2300017466</v>
      </c>
      <c r="D48" s="19"/>
    </row>
    <row r="49" ht="14" spans="1:4">
      <c r="A49" s="8" t="s">
        <v>58</v>
      </c>
      <c r="B49" s="8">
        <v>2300017713</v>
      </c>
      <c r="C49">
        <v>1</v>
      </c>
      <c r="D49" s="19">
        <v>3</v>
      </c>
    </row>
    <row r="50" ht="14" spans="1:4">
      <c r="A50" s="8" t="s">
        <v>59</v>
      </c>
      <c r="B50" s="8">
        <v>1900017748</v>
      </c>
      <c r="D50" s="19"/>
    </row>
    <row r="51" ht="14" spans="1:4">
      <c r="A51" s="8" t="s">
        <v>60</v>
      </c>
      <c r="B51" s="8">
        <v>2300017703</v>
      </c>
      <c r="D51" s="19"/>
    </row>
    <row r="52" ht="14" spans="1:4">
      <c r="A52" s="8" t="s">
        <v>61</v>
      </c>
      <c r="B52" s="8">
        <v>2200067702</v>
      </c>
      <c r="D52" s="19"/>
    </row>
    <row r="53" ht="14" spans="1:4">
      <c r="A53" s="8" t="s">
        <v>62</v>
      </c>
      <c r="B53" s="8">
        <v>2300017478</v>
      </c>
      <c r="D53" s="19"/>
    </row>
    <row r="54" ht="14" spans="1:4">
      <c r="A54" s="8" t="s">
        <v>63</v>
      </c>
      <c r="B54" s="8">
        <v>2300017727</v>
      </c>
      <c r="D54" s="19"/>
    </row>
    <row r="55" ht="14" spans="1:4">
      <c r="A55" s="8" t="s">
        <v>64</v>
      </c>
      <c r="B55" s="8">
        <v>2300017758</v>
      </c>
      <c r="D55" s="19"/>
    </row>
    <row r="56" ht="14" spans="1:4">
      <c r="A56" s="8" t="s">
        <v>65</v>
      </c>
      <c r="B56" s="8">
        <v>2300017719</v>
      </c>
      <c r="D56" s="19"/>
    </row>
    <row r="57" ht="14" spans="1:4">
      <c r="A57" s="8" t="s">
        <v>66</v>
      </c>
      <c r="B57" s="8">
        <v>2200017801</v>
      </c>
      <c r="D57" s="19"/>
    </row>
    <row r="58" ht="14" spans="1:4">
      <c r="A58" s="8" t="s">
        <v>67</v>
      </c>
      <c r="B58" s="8">
        <v>2300017473</v>
      </c>
      <c r="D58" s="19"/>
    </row>
    <row r="59" ht="14" spans="1:4">
      <c r="A59" s="8" t="s">
        <v>68</v>
      </c>
      <c r="B59" s="8">
        <v>2200017407</v>
      </c>
      <c r="D59" s="19"/>
    </row>
    <row r="60" ht="14" spans="1:4">
      <c r="A60" s="8" t="s">
        <v>69</v>
      </c>
      <c r="B60" s="8">
        <v>2200017471</v>
      </c>
      <c r="D60" s="19"/>
    </row>
    <row r="61" ht="14" spans="1:4">
      <c r="A61" s="8" t="s">
        <v>70</v>
      </c>
      <c r="B61" s="8">
        <v>2200017461</v>
      </c>
      <c r="D61" s="19"/>
    </row>
    <row r="62" ht="14" spans="1:4">
      <c r="A62" s="8" t="s">
        <v>71</v>
      </c>
      <c r="B62" s="8">
        <v>2300017739</v>
      </c>
      <c r="D62" s="19"/>
    </row>
    <row r="63" ht="14" spans="1:4">
      <c r="A63" s="8" t="s">
        <v>72</v>
      </c>
      <c r="B63" s="8">
        <v>2300017480</v>
      </c>
      <c r="D63" s="19"/>
    </row>
    <row r="64" ht="14" spans="1:4">
      <c r="A64" s="8" t="s">
        <v>73</v>
      </c>
      <c r="B64" s="8">
        <v>2200017800</v>
      </c>
      <c r="D64" s="19"/>
    </row>
    <row r="65" ht="14" spans="1:4">
      <c r="A65" s="8" t="s">
        <v>74</v>
      </c>
      <c r="B65" s="8">
        <v>2000017756</v>
      </c>
      <c r="D65" s="19"/>
    </row>
    <row r="66" ht="14" spans="1:4">
      <c r="A66" s="8" t="s">
        <v>75</v>
      </c>
      <c r="B66" s="8">
        <v>2300017702</v>
      </c>
      <c r="D66" s="19"/>
    </row>
    <row r="67" ht="14" spans="1:4">
      <c r="A67" s="8" t="s">
        <v>76</v>
      </c>
      <c r="B67" s="8">
        <v>2300017428</v>
      </c>
      <c r="D67" s="19"/>
    </row>
    <row r="68" ht="14" spans="1:4">
      <c r="A68" s="8" t="s">
        <v>77</v>
      </c>
      <c r="B68" s="8">
        <v>2300017805</v>
      </c>
      <c r="D68" s="19"/>
    </row>
    <row r="69" ht="14" spans="1:4">
      <c r="A69" s="8" t="s">
        <v>78</v>
      </c>
      <c r="B69" s="8">
        <v>2200017797</v>
      </c>
      <c r="D69" s="19"/>
    </row>
    <row r="70" ht="14" spans="1:4">
      <c r="A70" s="8" t="s">
        <v>79</v>
      </c>
      <c r="B70" s="8">
        <v>2200017707</v>
      </c>
      <c r="D70" s="19"/>
    </row>
    <row r="71" ht="14" spans="1:4">
      <c r="A71" s="8" t="s">
        <v>80</v>
      </c>
      <c r="B71" s="8">
        <v>2300017411</v>
      </c>
      <c r="C71">
        <v>0.5</v>
      </c>
      <c r="D71" s="19"/>
    </row>
    <row r="72" ht="14" spans="1:4">
      <c r="A72" s="8" t="s">
        <v>81</v>
      </c>
      <c r="B72" s="8">
        <v>2200017729</v>
      </c>
      <c r="C72">
        <v>3.5</v>
      </c>
      <c r="D72" s="19"/>
    </row>
    <row r="73" ht="14" spans="1:4">
      <c r="A73" s="8" t="s">
        <v>82</v>
      </c>
      <c r="B73" s="8">
        <v>2300017444</v>
      </c>
      <c r="D73" s="19"/>
    </row>
    <row r="74" ht="14" spans="1:4">
      <c r="A74" s="8" t="s">
        <v>83</v>
      </c>
      <c r="B74" s="8">
        <v>2300017701</v>
      </c>
      <c r="C74">
        <v>1</v>
      </c>
      <c r="D74" s="19"/>
    </row>
    <row r="75" ht="14" spans="1:4">
      <c r="A75" s="8" t="s">
        <v>84</v>
      </c>
      <c r="B75" s="8">
        <v>2300017729</v>
      </c>
      <c r="D75" s="19"/>
    </row>
    <row r="76" ht="14" spans="1:4">
      <c r="A76" s="8" t="s">
        <v>85</v>
      </c>
      <c r="B76" s="8">
        <v>2300017732</v>
      </c>
      <c r="D76" s="19"/>
    </row>
    <row r="77" ht="14" spans="1:4">
      <c r="A77" s="8" t="s">
        <v>86</v>
      </c>
      <c r="B77" s="8">
        <v>2300017725</v>
      </c>
      <c r="D77" s="19"/>
    </row>
    <row r="78" ht="14" spans="1:4">
      <c r="A78" s="8" t="s">
        <v>87</v>
      </c>
      <c r="B78" s="8">
        <v>2300017746</v>
      </c>
      <c r="D78" s="19"/>
    </row>
    <row r="79" ht="14" spans="1:4">
      <c r="A79" s="8" t="s">
        <v>88</v>
      </c>
      <c r="B79" s="8">
        <v>2300017840</v>
      </c>
      <c r="C79">
        <v>1</v>
      </c>
      <c r="D79" s="19"/>
    </row>
    <row r="80" ht="14" spans="1:4">
      <c r="A80" s="8" t="s">
        <v>89</v>
      </c>
      <c r="B80" s="8">
        <v>2300017426</v>
      </c>
      <c r="D80" s="19"/>
    </row>
    <row r="81" ht="14" spans="1:4">
      <c r="A81" s="8" t="s">
        <v>90</v>
      </c>
      <c r="B81" s="8">
        <v>2300017445</v>
      </c>
      <c r="D81" s="19"/>
    </row>
    <row r="82" ht="14" spans="1:4">
      <c r="A82" s="8" t="s">
        <v>91</v>
      </c>
      <c r="B82" s="8">
        <v>2300017422</v>
      </c>
      <c r="D82" s="19"/>
    </row>
    <row r="83" ht="14" spans="1:4">
      <c r="A83" s="8" t="s">
        <v>92</v>
      </c>
      <c r="B83" s="8">
        <v>2300017761</v>
      </c>
      <c r="D83" s="19"/>
    </row>
    <row r="84" ht="14" spans="1:4">
      <c r="A84" s="8" t="s">
        <v>93</v>
      </c>
      <c r="B84" s="8">
        <v>2300017429</v>
      </c>
      <c r="D84" s="19">
        <v>2</v>
      </c>
    </row>
    <row r="85" ht="14" spans="1:4">
      <c r="A85" s="8" t="s">
        <v>94</v>
      </c>
      <c r="B85" s="8">
        <v>2300067720</v>
      </c>
      <c r="D85" s="19"/>
    </row>
    <row r="86" ht="14" spans="1:4">
      <c r="A86" s="8" t="s">
        <v>95</v>
      </c>
      <c r="B86" s="8">
        <v>2300067710</v>
      </c>
      <c r="D86" s="19">
        <v>2.5</v>
      </c>
    </row>
    <row r="87" ht="14" spans="1:4">
      <c r="A87" s="8" t="s">
        <v>96</v>
      </c>
      <c r="B87" s="8">
        <v>2300017764</v>
      </c>
      <c r="D87" s="19"/>
    </row>
    <row r="88" ht="14" spans="1:4">
      <c r="A88" s="8" t="s">
        <v>97</v>
      </c>
      <c r="B88" s="8">
        <v>2300067707</v>
      </c>
      <c r="D88" s="19">
        <v>4</v>
      </c>
    </row>
    <row r="89" ht="14" spans="1:4">
      <c r="A89" s="8" t="s">
        <v>98</v>
      </c>
      <c r="B89" s="8">
        <v>2300017786</v>
      </c>
      <c r="D89" s="19"/>
    </row>
    <row r="90" ht="14" spans="1:4">
      <c r="A90" s="8" t="s">
        <v>99</v>
      </c>
      <c r="B90" s="8">
        <v>2300067703</v>
      </c>
      <c r="D90" s="19"/>
    </row>
    <row r="91" ht="14" spans="1:4">
      <c r="A91" s="8" t="s">
        <v>100</v>
      </c>
      <c r="B91" s="8">
        <v>2300067714</v>
      </c>
      <c r="D91" s="19">
        <v>1</v>
      </c>
    </row>
    <row r="92" ht="14" spans="1:4">
      <c r="A92" s="8" t="s">
        <v>101</v>
      </c>
      <c r="B92" s="8">
        <v>2300067730</v>
      </c>
      <c r="C92">
        <v>0.5</v>
      </c>
      <c r="D92" s="19">
        <v>0.5</v>
      </c>
    </row>
    <row r="93" ht="14" spans="1:4">
      <c r="A93" s="8" t="s">
        <v>102</v>
      </c>
      <c r="B93" s="8">
        <v>2300017453</v>
      </c>
      <c r="D93" s="19"/>
    </row>
    <row r="94" ht="14" spans="1:4">
      <c r="A94" s="8" t="s">
        <v>103</v>
      </c>
      <c r="B94" s="8">
        <v>2300067706</v>
      </c>
      <c r="C94">
        <v>0.5</v>
      </c>
      <c r="D94" s="19">
        <v>2.5</v>
      </c>
    </row>
    <row r="95" ht="14" spans="1:4">
      <c r="A95" s="8" t="s">
        <v>104</v>
      </c>
      <c r="B95" s="8">
        <v>2300067727</v>
      </c>
      <c r="D95" s="19">
        <v>0.5</v>
      </c>
    </row>
    <row r="96" ht="14" spans="1:4">
      <c r="A96" s="8" t="s">
        <v>105</v>
      </c>
      <c r="B96" s="8">
        <v>2300067701</v>
      </c>
      <c r="C96">
        <v>1</v>
      </c>
      <c r="D96" s="19">
        <v>2</v>
      </c>
    </row>
    <row r="97" ht="14" spans="1:4">
      <c r="A97" s="8" t="s">
        <v>106</v>
      </c>
      <c r="B97" s="8">
        <v>2300067719</v>
      </c>
      <c r="D97" s="19">
        <v>2.5</v>
      </c>
    </row>
    <row r="98" ht="14" spans="1:4">
      <c r="A98" s="8" t="s">
        <v>107</v>
      </c>
      <c r="B98" s="8">
        <v>2300067708</v>
      </c>
      <c r="D98" s="19">
        <v>5</v>
      </c>
    </row>
    <row r="99" ht="14" spans="1:4">
      <c r="A99" s="8" t="s">
        <v>108</v>
      </c>
      <c r="B99" s="8">
        <v>2300067729</v>
      </c>
      <c r="C99">
        <v>0.5</v>
      </c>
      <c r="D99" s="19">
        <v>1.5</v>
      </c>
    </row>
    <row r="100" ht="14" spans="1:4">
      <c r="A100" s="8" t="s">
        <v>109</v>
      </c>
      <c r="B100" s="8">
        <v>2300067705</v>
      </c>
      <c r="D100" s="19"/>
    </row>
    <row r="101" ht="14" spans="1:4">
      <c r="A101" s="8" t="s">
        <v>110</v>
      </c>
      <c r="B101" s="8">
        <v>2300067722</v>
      </c>
      <c r="C101">
        <v>0.5</v>
      </c>
      <c r="D101" s="19">
        <v>2</v>
      </c>
    </row>
    <row r="102" ht="14" spans="1:4">
      <c r="A102" s="8" t="s">
        <v>111</v>
      </c>
      <c r="B102" s="8">
        <v>2300067716</v>
      </c>
      <c r="C102">
        <v>0.5</v>
      </c>
      <c r="D102" s="19">
        <v>5</v>
      </c>
    </row>
    <row r="103" ht="14" spans="1:4">
      <c r="A103" s="8" t="s">
        <v>112</v>
      </c>
      <c r="B103" s="8">
        <v>2300067721</v>
      </c>
      <c r="D103" s="19"/>
    </row>
    <row r="104" ht="14" spans="1:4">
      <c r="A104" s="8" t="s">
        <v>113</v>
      </c>
      <c r="B104" s="8">
        <v>2300067724</v>
      </c>
      <c r="C104">
        <v>1.5</v>
      </c>
      <c r="D104" s="19">
        <v>1</v>
      </c>
    </row>
    <row r="105" ht="14" spans="1:4">
      <c r="A105" s="8" t="s">
        <v>114</v>
      </c>
      <c r="B105" s="8">
        <v>2300067715</v>
      </c>
      <c r="C105">
        <v>1</v>
      </c>
      <c r="D105" s="19"/>
    </row>
    <row r="106" ht="14" spans="1:4">
      <c r="A106" s="8" t="s">
        <v>115</v>
      </c>
      <c r="B106" s="8">
        <v>2300067723</v>
      </c>
      <c r="C106">
        <v>1.5</v>
      </c>
      <c r="D106" s="19"/>
    </row>
    <row r="107" ht="14" spans="1:4">
      <c r="A107" s="8" t="s">
        <v>116</v>
      </c>
      <c r="B107" s="8">
        <v>2300067713</v>
      </c>
      <c r="D107" s="19">
        <v>4.5</v>
      </c>
    </row>
    <row r="108" ht="14" spans="1:4">
      <c r="A108" s="8" t="s">
        <v>117</v>
      </c>
      <c r="B108" s="8">
        <v>2300067717</v>
      </c>
      <c r="D108" s="19">
        <v>1.5</v>
      </c>
    </row>
    <row r="109" ht="14" spans="1:4">
      <c r="A109" s="8" t="s">
        <v>118</v>
      </c>
      <c r="B109" s="8">
        <v>2300067712</v>
      </c>
      <c r="C109">
        <v>1</v>
      </c>
      <c r="D109" s="19">
        <v>1.5</v>
      </c>
    </row>
    <row r="110" ht="14" spans="1:4">
      <c r="A110" s="8" t="s">
        <v>119</v>
      </c>
      <c r="B110" s="8">
        <v>2300067702</v>
      </c>
      <c r="D110" s="19">
        <v>1</v>
      </c>
    </row>
    <row r="111" ht="14" spans="1:4">
      <c r="A111" s="8" t="s">
        <v>120</v>
      </c>
      <c r="B111" s="8">
        <v>2300067709</v>
      </c>
      <c r="C111">
        <v>1</v>
      </c>
      <c r="D111" s="19"/>
    </row>
    <row r="112" ht="14" spans="1:4">
      <c r="A112" s="8" t="s">
        <v>121</v>
      </c>
      <c r="B112" s="8">
        <v>2300067726</v>
      </c>
      <c r="D112" s="19">
        <v>0.5</v>
      </c>
    </row>
    <row r="113" ht="14" spans="1:4">
      <c r="A113" s="8" t="s">
        <v>122</v>
      </c>
      <c r="B113" s="8">
        <v>2300067704</v>
      </c>
      <c r="C113">
        <v>1.5</v>
      </c>
      <c r="D113" s="19"/>
    </row>
    <row r="114" ht="14" spans="1:4">
      <c r="A114" s="8" t="s">
        <v>123</v>
      </c>
      <c r="B114" s="8">
        <v>2300067718</v>
      </c>
      <c r="C114">
        <v>1.5</v>
      </c>
      <c r="D114" s="19">
        <v>0.5</v>
      </c>
    </row>
    <row r="115" ht="14" spans="1:4">
      <c r="A115" s="8" t="s">
        <v>124</v>
      </c>
      <c r="B115" s="8">
        <v>2300067725</v>
      </c>
      <c r="D115" s="19">
        <v>3.5</v>
      </c>
    </row>
    <row r="116" ht="14" spans="1:4">
      <c r="A116" s="8" t="s">
        <v>125</v>
      </c>
      <c r="B116" s="8">
        <v>2300017412</v>
      </c>
      <c r="D116" s="19"/>
    </row>
    <row r="117" ht="14" spans="1:4">
      <c r="A117" s="8" t="s">
        <v>126</v>
      </c>
      <c r="B117" s="8">
        <v>2300067728</v>
      </c>
      <c r="C117">
        <v>1.5</v>
      </c>
      <c r="D117" s="19"/>
    </row>
    <row r="118" ht="14" spans="1:4">
      <c r="A118" s="8" t="s">
        <v>127</v>
      </c>
      <c r="B118" s="8">
        <v>2300067711</v>
      </c>
      <c r="C118">
        <v>0.5</v>
      </c>
      <c r="D118" s="19">
        <v>1.5</v>
      </c>
    </row>
    <row r="119" ht="14" spans="1:4">
      <c r="A119" s="8" t="s">
        <v>128</v>
      </c>
      <c r="B119" s="8">
        <v>2300017843</v>
      </c>
      <c r="D119" s="19">
        <v>1</v>
      </c>
    </row>
    <row r="120" ht="14" spans="1:4">
      <c r="A120" s="8" t="s">
        <v>129</v>
      </c>
      <c r="B120" s="8">
        <v>2300017744</v>
      </c>
      <c r="C120">
        <v>1</v>
      </c>
      <c r="D120" s="19"/>
    </row>
    <row r="121" ht="14" spans="1:4">
      <c r="A121" s="8" t="s">
        <v>130</v>
      </c>
      <c r="B121" s="8">
        <v>2300017405</v>
      </c>
      <c r="D121" s="19"/>
    </row>
    <row r="122" ht="14" spans="1:4">
      <c r="A122" s="8" t="s">
        <v>131</v>
      </c>
      <c r="B122" s="8">
        <v>2300017751</v>
      </c>
      <c r="D122" s="19"/>
    </row>
    <row r="123" ht="14" spans="1:4">
      <c r="A123" s="8" t="s">
        <v>132</v>
      </c>
      <c r="B123" s="8">
        <v>2300017410</v>
      </c>
      <c r="D123" s="19"/>
    </row>
    <row r="124" ht="14" spans="1:4">
      <c r="A124" s="8" t="s">
        <v>133</v>
      </c>
      <c r="B124" s="8">
        <v>2200017760</v>
      </c>
      <c r="D124" s="19"/>
    </row>
    <row r="125" ht="14" spans="1:4">
      <c r="A125" s="8" t="s">
        <v>134</v>
      </c>
      <c r="B125" s="8">
        <v>2300017811</v>
      </c>
      <c r="C125">
        <v>2.5</v>
      </c>
      <c r="D125" s="19"/>
    </row>
    <row r="126" ht="14" spans="1:4">
      <c r="A126" s="8" t="s">
        <v>135</v>
      </c>
      <c r="B126" s="8">
        <v>2300017448</v>
      </c>
      <c r="C126">
        <v>3</v>
      </c>
      <c r="D126" s="19">
        <v>3.5</v>
      </c>
    </row>
    <row r="127" ht="14" spans="1:4">
      <c r="A127" s="8" t="s">
        <v>136</v>
      </c>
      <c r="B127" s="8">
        <v>2300017794</v>
      </c>
      <c r="C127">
        <v>1</v>
      </c>
      <c r="D127" s="19">
        <v>0.5</v>
      </c>
    </row>
    <row r="128" ht="14" spans="1:4">
      <c r="A128" s="8" t="s">
        <v>137</v>
      </c>
      <c r="B128" s="8">
        <v>2100017703</v>
      </c>
      <c r="D128" s="19"/>
    </row>
    <row r="129" ht="14" spans="1:4">
      <c r="A129" s="8" t="s">
        <v>138</v>
      </c>
      <c r="B129" s="8">
        <v>2300017471</v>
      </c>
      <c r="D129" s="19"/>
    </row>
    <row r="130" ht="14" spans="1:4">
      <c r="A130" s="8" t="s">
        <v>139</v>
      </c>
      <c r="B130" s="8">
        <v>2300017467</v>
      </c>
      <c r="C130">
        <v>0.5</v>
      </c>
      <c r="D130" s="19"/>
    </row>
    <row r="131" ht="14" spans="1:4">
      <c r="A131" s="8" t="s">
        <v>140</v>
      </c>
      <c r="B131" s="8">
        <v>2300017780</v>
      </c>
      <c r="D131" s="19"/>
    </row>
    <row r="132" ht="14" spans="1:4">
      <c r="A132" s="8" t="s">
        <v>141</v>
      </c>
      <c r="B132" s="8">
        <v>2300017461</v>
      </c>
      <c r="C132">
        <v>1.5</v>
      </c>
      <c r="D132" s="19"/>
    </row>
    <row r="133" ht="14" spans="1:4">
      <c r="A133" s="8" t="s">
        <v>142</v>
      </c>
      <c r="B133" s="8">
        <v>2300017712</v>
      </c>
      <c r="D133" s="19"/>
    </row>
    <row r="134" ht="14" spans="1:4">
      <c r="A134" s="8" t="s">
        <v>143</v>
      </c>
      <c r="B134" s="8">
        <v>2300017789</v>
      </c>
      <c r="D134" s="19"/>
    </row>
    <row r="135" ht="14" spans="1:4">
      <c r="A135" s="8" t="s">
        <v>144</v>
      </c>
      <c r="B135" s="8">
        <v>2200017714</v>
      </c>
      <c r="D135" s="19"/>
    </row>
    <row r="136" ht="14" spans="1:4">
      <c r="A136" s="8" t="s">
        <v>145</v>
      </c>
      <c r="B136" s="8">
        <v>2300017810</v>
      </c>
      <c r="C136">
        <v>3</v>
      </c>
      <c r="D136" s="19">
        <v>0.5</v>
      </c>
    </row>
    <row r="137" ht="14" spans="1:4">
      <c r="A137" s="8" t="s">
        <v>146</v>
      </c>
      <c r="B137" s="8">
        <v>2300017806</v>
      </c>
      <c r="D137" s="19"/>
    </row>
    <row r="138" ht="14" spans="1:4">
      <c r="A138" s="8" t="s">
        <v>147</v>
      </c>
      <c r="B138" s="8">
        <v>2300017750</v>
      </c>
      <c r="D138" s="19"/>
    </row>
    <row r="139" ht="14" spans="1:4">
      <c r="A139" s="8" t="s">
        <v>148</v>
      </c>
      <c r="B139" s="8">
        <v>2300017777</v>
      </c>
      <c r="D139" s="19"/>
    </row>
    <row r="140" ht="14" spans="1:4">
      <c r="A140" s="8" t="s">
        <v>149</v>
      </c>
      <c r="B140" s="8">
        <v>2300017798</v>
      </c>
      <c r="D140" s="19"/>
    </row>
    <row r="141" ht="14" spans="1:4">
      <c r="A141" s="8" t="s">
        <v>150</v>
      </c>
      <c r="B141" s="8">
        <v>2300017733</v>
      </c>
      <c r="D141" s="19"/>
    </row>
    <row r="142" ht="14" spans="1:4">
      <c r="A142" s="8" t="s">
        <v>151</v>
      </c>
      <c r="B142" s="8">
        <v>2300017757</v>
      </c>
      <c r="D142" s="19"/>
    </row>
    <row r="143" ht="14" spans="1:4">
      <c r="A143" s="8" t="s">
        <v>152</v>
      </c>
      <c r="B143" s="8">
        <v>2300017804</v>
      </c>
      <c r="D143" s="19"/>
    </row>
    <row r="144" ht="14" spans="1:4">
      <c r="A144" s="8" t="s">
        <v>153</v>
      </c>
      <c r="B144" s="8">
        <v>2300017446</v>
      </c>
      <c r="C144">
        <v>2.5</v>
      </c>
      <c r="D144" s="19"/>
    </row>
    <row r="145" ht="14" spans="1:4">
      <c r="A145" s="8" t="s">
        <v>154</v>
      </c>
      <c r="B145" s="8">
        <v>2300017826</v>
      </c>
      <c r="D145" s="19"/>
    </row>
    <row r="146" ht="14" spans="1:4">
      <c r="A146" s="8" t="s">
        <v>155</v>
      </c>
      <c r="B146" s="8">
        <v>2300017742</v>
      </c>
      <c r="D146" s="19"/>
    </row>
    <row r="147" ht="14" spans="1:4">
      <c r="A147" s="8" t="s">
        <v>156</v>
      </c>
      <c r="B147" s="8">
        <v>2300017472</v>
      </c>
      <c r="D147" s="19"/>
    </row>
    <row r="148" ht="14" spans="1:4">
      <c r="A148" s="8" t="s">
        <v>157</v>
      </c>
      <c r="B148" s="8">
        <v>2300017795</v>
      </c>
      <c r="D148" s="19"/>
    </row>
    <row r="149" ht="14" spans="1:4">
      <c r="A149" s="8" t="s">
        <v>158</v>
      </c>
      <c r="B149" s="8">
        <v>2300017802</v>
      </c>
      <c r="D149" s="19"/>
    </row>
    <row r="150" ht="14" spans="1:4">
      <c r="A150" s="8" t="s">
        <v>159</v>
      </c>
      <c r="B150" s="8">
        <v>2300017791</v>
      </c>
      <c r="D150" s="19"/>
    </row>
    <row r="151" ht="14" spans="1:4">
      <c r="A151" s="8" t="s">
        <v>160</v>
      </c>
      <c r="B151" s="8">
        <v>2300017477</v>
      </c>
      <c r="C151">
        <v>0.5</v>
      </c>
      <c r="D151" s="19"/>
    </row>
    <row r="152" ht="14" spans="1:4">
      <c r="A152" s="8" t="s">
        <v>161</v>
      </c>
      <c r="B152" s="8">
        <v>2300017815</v>
      </c>
      <c r="D152" s="19"/>
    </row>
    <row r="153" ht="14" spans="1:4">
      <c r="A153" s="8" t="s">
        <v>162</v>
      </c>
      <c r="B153" s="8">
        <v>2300017787</v>
      </c>
      <c r="D153" s="19">
        <v>1.5</v>
      </c>
    </row>
    <row r="154" ht="14" spans="1:4">
      <c r="A154" s="8" t="s">
        <v>163</v>
      </c>
      <c r="B154" s="8">
        <v>2300017827</v>
      </c>
      <c r="D154" s="19"/>
    </row>
    <row r="155" ht="14" spans="1:4">
      <c r="A155" s="8" t="s">
        <v>164</v>
      </c>
      <c r="B155" s="8">
        <v>2200017467</v>
      </c>
      <c r="D155" s="19"/>
    </row>
    <row r="156" ht="14" spans="1:4">
      <c r="A156" s="8" t="s">
        <v>165</v>
      </c>
      <c r="B156" s="8">
        <v>2300017469</v>
      </c>
      <c r="D156" s="19"/>
    </row>
    <row r="157" ht="14" spans="1:4">
      <c r="A157" s="8" t="s">
        <v>166</v>
      </c>
      <c r="B157" s="8">
        <v>2300017844</v>
      </c>
      <c r="C157">
        <v>0.5</v>
      </c>
      <c r="D157" s="19"/>
    </row>
    <row r="158" ht="14" spans="1:4">
      <c r="A158" s="8" t="s">
        <v>167</v>
      </c>
      <c r="B158" s="8">
        <v>2200017730</v>
      </c>
      <c r="D158" s="19"/>
    </row>
    <row r="159" ht="14" spans="1:4">
      <c r="A159" s="8" t="s">
        <v>168</v>
      </c>
      <c r="B159" s="8">
        <v>2300017818</v>
      </c>
      <c r="D159" s="19"/>
    </row>
    <row r="160" ht="14" spans="1:4">
      <c r="A160" s="8" t="s">
        <v>169</v>
      </c>
      <c r="B160" s="8">
        <v>2300017854</v>
      </c>
      <c r="D160" s="19"/>
    </row>
    <row r="161" ht="14" spans="1:4">
      <c r="A161" s="8" t="s">
        <v>170</v>
      </c>
      <c r="B161" s="8">
        <v>2300017790</v>
      </c>
      <c r="D161" s="19"/>
    </row>
    <row r="162" ht="14" spans="1:4">
      <c r="A162" s="8" t="s">
        <v>171</v>
      </c>
      <c r="B162" s="8">
        <v>2300017468</v>
      </c>
      <c r="D162" s="19"/>
    </row>
    <row r="163" ht="14" spans="1:4">
      <c r="A163" s="8" t="s">
        <v>172</v>
      </c>
      <c r="B163" s="8">
        <v>2300017800</v>
      </c>
      <c r="D163" s="19"/>
    </row>
    <row r="164" ht="14" spans="1:4">
      <c r="A164" s="8" t="s">
        <v>173</v>
      </c>
      <c r="B164" s="8">
        <v>2200017814</v>
      </c>
      <c r="D164" s="19"/>
    </row>
    <row r="165" ht="14" spans="1:4">
      <c r="A165" s="8" t="s">
        <v>174</v>
      </c>
      <c r="B165" s="8">
        <v>2200067730</v>
      </c>
      <c r="C165">
        <v>0.5</v>
      </c>
      <c r="D165" s="19"/>
    </row>
    <row r="166" ht="14" spans="1:4">
      <c r="A166" s="8" t="s">
        <v>175</v>
      </c>
      <c r="B166" s="8">
        <v>2200067723</v>
      </c>
      <c r="D166" s="19"/>
    </row>
    <row r="167" ht="14" spans="1:4">
      <c r="A167" s="8" t="s">
        <v>176</v>
      </c>
      <c r="B167" s="8">
        <v>2200067728</v>
      </c>
      <c r="C167">
        <v>3.5</v>
      </c>
      <c r="D167" s="19">
        <v>1.5</v>
      </c>
    </row>
    <row r="168" ht="14" spans="1:4">
      <c r="A168" s="8" t="s">
        <v>177</v>
      </c>
      <c r="B168" s="8">
        <v>2200067726</v>
      </c>
      <c r="D168" s="19"/>
    </row>
    <row r="169" ht="14" spans="1:4">
      <c r="A169" s="8" t="s">
        <v>178</v>
      </c>
      <c r="B169" s="8">
        <v>2200067731</v>
      </c>
      <c r="D169" s="19"/>
    </row>
    <row r="170" ht="14" spans="1:4">
      <c r="A170" s="8" t="s">
        <v>179</v>
      </c>
      <c r="B170" s="8">
        <v>2200067732</v>
      </c>
      <c r="C170">
        <v>0.5</v>
      </c>
      <c r="D170" s="19"/>
    </row>
    <row r="171" ht="14" spans="1:4">
      <c r="A171" s="8" t="s">
        <v>180</v>
      </c>
      <c r="B171" s="8">
        <v>2200067727</v>
      </c>
      <c r="D171" s="19"/>
    </row>
    <row r="172" ht="14" spans="1:4">
      <c r="A172" s="8" t="s">
        <v>181</v>
      </c>
      <c r="B172" s="8">
        <v>2200067729</v>
      </c>
      <c r="D172" s="19"/>
    </row>
    <row r="173" ht="14" spans="1:4">
      <c r="A173" s="8" t="s">
        <v>182</v>
      </c>
      <c r="B173" s="8">
        <v>2200017850</v>
      </c>
      <c r="D173" s="19"/>
    </row>
    <row r="174" ht="14" spans="1:4">
      <c r="A174" s="8" t="s">
        <v>183</v>
      </c>
      <c r="B174" s="8">
        <v>2200067724</v>
      </c>
      <c r="D174" s="19"/>
    </row>
    <row r="175" ht="14" spans="1:4">
      <c r="A175" s="8" t="s">
        <v>184</v>
      </c>
      <c r="B175" s="8">
        <v>2200067733</v>
      </c>
      <c r="C175">
        <v>1.5</v>
      </c>
      <c r="D175" s="19"/>
    </row>
    <row r="176" ht="14" spans="1:4">
      <c r="A176" s="8" t="s">
        <v>185</v>
      </c>
      <c r="B176" s="8">
        <v>2200067722</v>
      </c>
      <c r="D176" s="19"/>
    </row>
    <row r="177" ht="14" spans="1:4">
      <c r="A177" s="8" t="s">
        <v>186</v>
      </c>
      <c r="B177" s="8">
        <v>2300017736</v>
      </c>
      <c r="C177">
        <v>1</v>
      </c>
      <c r="D177" s="19"/>
    </row>
    <row r="178" ht="14" spans="1:4">
      <c r="A178" s="8" t="s">
        <v>187</v>
      </c>
      <c r="B178" s="8">
        <v>2300017783</v>
      </c>
      <c r="D178" s="19"/>
    </row>
    <row r="179" ht="14" spans="1:4">
      <c r="A179" s="8" t="s">
        <v>188</v>
      </c>
      <c r="B179" s="8">
        <v>2300017738</v>
      </c>
      <c r="D179" s="19"/>
    </row>
    <row r="180" ht="14" spans="1:4">
      <c r="A180" s="8" t="s">
        <v>189</v>
      </c>
      <c r="B180" s="8">
        <v>2300017784</v>
      </c>
      <c r="D180" s="19"/>
    </row>
    <row r="181" ht="14" spans="1:4">
      <c r="A181" s="8" t="s">
        <v>190</v>
      </c>
      <c r="B181" s="8">
        <v>2300017705</v>
      </c>
      <c r="D181" s="19">
        <v>2.5</v>
      </c>
    </row>
    <row r="182" ht="14" spans="1:4">
      <c r="A182" s="8" t="s">
        <v>191</v>
      </c>
      <c r="B182" s="8">
        <v>2300017846</v>
      </c>
      <c r="D182" s="19"/>
    </row>
    <row r="183" ht="14" spans="1:4">
      <c r="A183" s="8" t="s">
        <v>192</v>
      </c>
      <c r="B183" s="8">
        <v>2300017415</v>
      </c>
      <c r="D183" s="19"/>
    </row>
    <row r="184" ht="14" spans="1:4">
      <c r="A184" s="8" t="s">
        <v>193</v>
      </c>
      <c r="B184" s="8">
        <v>2300017785</v>
      </c>
      <c r="D184" s="19"/>
    </row>
    <row r="185" ht="14" spans="1:4">
      <c r="A185" s="8" t="s">
        <v>194</v>
      </c>
      <c r="B185" s="8">
        <v>2300017831</v>
      </c>
      <c r="C185">
        <v>0.5</v>
      </c>
      <c r="D185" s="19"/>
    </row>
    <row r="186" ht="14" spans="1:4">
      <c r="A186" s="8" t="s">
        <v>195</v>
      </c>
      <c r="B186" s="8">
        <v>2200067725</v>
      </c>
      <c r="C186">
        <v>4.5</v>
      </c>
      <c r="D186" s="19"/>
    </row>
    <row r="187" ht="14" spans="1:4">
      <c r="A187" s="8" t="s">
        <v>196</v>
      </c>
      <c r="B187" s="8">
        <v>2300017839</v>
      </c>
      <c r="D187" s="19"/>
    </row>
    <row r="188" ht="14" spans="1:4">
      <c r="A188" s="8" t="s">
        <v>197</v>
      </c>
      <c r="B188" s="8">
        <v>2200017771</v>
      </c>
      <c r="D188" s="19"/>
    </row>
    <row r="189" ht="14" spans="1:4">
      <c r="A189" s="8" t="s">
        <v>198</v>
      </c>
      <c r="B189" s="8">
        <v>2300067732</v>
      </c>
      <c r="C189">
        <v>0.5</v>
      </c>
      <c r="D189" s="19">
        <v>2</v>
      </c>
    </row>
    <row r="190" ht="14" spans="1:4">
      <c r="A190" s="8" t="s">
        <v>199</v>
      </c>
      <c r="B190" s="8">
        <v>2300017462</v>
      </c>
      <c r="D190" s="19"/>
    </row>
    <row r="191" ht="14" spans="1:4">
      <c r="A191" s="8" t="s">
        <v>200</v>
      </c>
      <c r="B191" s="8">
        <v>2200017486</v>
      </c>
      <c r="D191" s="19"/>
    </row>
    <row r="192" ht="14" spans="1:4">
      <c r="A192" s="8" t="s">
        <v>201</v>
      </c>
      <c r="B192" s="8">
        <v>2300017731</v>
      </c>
      <c r="D192" s="19"/>
    </row>
    <row r="193" ht="14" spans="1:4">
      <c r="A193" s="8" t="s">
        <v>202</v>
      </c>
      <c r="B193" s="8">
        <v>2300017409</v>
      </c>
      <c r="D193" s="19"/>
    </row>
    <row r="194" ht="14" spans="1:4">
      <c r="A194" s="8" t="s">
        <v>203</v>
      </c>
      <c r="B194" s="8">
        <v>2300017767</v>
      </c>
      <c r="D194" s="19"/>
    </row>
    <row r="195" ht="14" spans="1:4">
      <c r="A195" s="8" t="s">
        <v>204</v>
      </c>
      <c r="B195" s="8">
        <v>2300017463</v>
      </c>
      <c r="C195">
        <v>3</v>
      </c>
      <c r="D195" s="19"/>
    </row>
    <row r="196" ht="14" spans="1:4">
      <c r="A196" s="8" t="s">
        <v>205</v>
      </c>
      <c r="B196" s="8">
        <v>2300067740</v>
      </c>
      <c r="C196">
        <v>2.5</v>
      </c>
      <c r="D196" s="19">
        <v>2</v>
      </c>
    </row>
    <row r="197" ht="14" spans="1:4">
      <c r="A197" s="8" t="s">
        <v>206</v>
      </c>
      <c r="B197" s="8">
        <v>2300017779</v>
      </c>
      <c r="D197" s="19"/>
    </row>
    <row r="198" ht="14" spans="1:4">
      <c r="A198" s="8" t="s">
        <v>207</v>
      </c>
      <c r="B198" s="8">
        <v>2300017452</v>
      </c>
      <c r="C198">
        <v>1</v>
      </c>
      <c r="D198" s="19"/>
    </row>
    <row r="199" ht="14" spans="1:4">
      <c r="A199" s="8" t="s">
        <v>208</v>
      </c>
      <c r="B199" s="8">
        <v>2300067736</v>
      </c>
      <c r="C199">
        <v>0.5</v>
      </c>
      <c r="D199" s="19">
        <v>0.5</v>
      </c>
    </row>
    <row r="200" ht="14" spans="1:4">
      <c r="A200" s="8" t="s">
        <v>209</v>
      </c>
      <c r="B200" s="8">
        <v>2300067741</v>
      </c>
      <c r="C200">
        <v>2</v>
      </c>
      <c r="D200" s="19">
        <v>3.5</v>
      </c>
    </row>
    <row r="201" ht="14" spans="1:4">
      <c r="A201" s="8" t="s">
        <v>210</v>
      </c>
      <c r="B201" s="8">
        <v>2300067731</v>
      </c>
      <c r="C201">
        <v>2</v>
      </c>
      <c r="D201" s="19">
        <v>4</v>
      </c>
    </row>
    <row r="202" ht="14" spans="1:4">
      <c r="A202" s="8" t="s">
        <v>211</v>
      </c>
      <c r="B202" s="8">
        <v>2300067739</v>
      </c>
      <c r="C202">
        <v>0.5</v>
      </c>
      <c r="D202" s="19">
        <v>5</v>
      </c>
    </row>
    <row r="203" ht="14" spans="1:4">
      <c r="A203" s="8" t="s">
        <v>212</v>
      </c>
      <c r="B203" s="8">
        <v>2300067733</v>
      </c>
      <c r="C203">
        <v>4</v>
      </c>
      <c r="D203" s="19"/>
    </row>
    <row r="204" ht="14" spans="1:4">
      <c r="A204" s="8" t="s">
        <v>213</v>
      </c>
      <c r="B204" s="8">
        <v>2300067734</v>
      </c>
      <c r="C204">
        <v>2.5</v>
      </c>
      <c r="D204" s="19">
        <v>2.5</v>
      </c>
    </row>
    <row r="205" ht="14" spans="1:4">
      <c r="A205" s="8" t="s">
        <v>214</v>
      </c>
      <c r="B205" s="8">
        <v>2300067735</v>
      </c>
      <c r="C205">
        <v>3</v>
      </c>
      <c r="D205" s="19">
        <v>1</v>
      </c>
    </row>
    <row r="206" ht="14" spans="1:4">
      <c r="A206" s="8" t="s">
        <v>215</v>
      </c>
      <c r="B206" s="8">
        <v>2300067737</v>
      </c>
      <c r="C206">
        <v>2</v>
      </c>
      <c r="D206" s="19">
        <v>1.5</v>
      </c>
    </row>
    <row r="207" ht="14" spans="1:4">
      <c r="A207" s="8" t="s">
        <v>216</v>
      </c>
      <c r="B207" s="8">
        <v>2300067742</v>
      </c>
      <c r="C207">
        <v>2</v>
      </c>
      <c r="D207" s="19">
        <v>2</v>
      </c>
    </row>
    <row r="208" ht="14" spans="1:4">
      <c r="A208" s="8" t="s">
        <v>217</v>
      </c>
      <c r="B208" s="8">
        <v>2300017711</v>
      </c>
      <c r="D208" s="19"/>
    </row>
    <row r="209" ht="14" spans="1:4">
      <c r="A209" s="8" t="s">
        <v>218</v>
      </c>
      <c r="B209" s="8">
        <v>2300017834</v>
      </c>
      <c r="C209">
        <v>3</v>
      </c>
      <c r="D209" s="19"/>
    </row>
    <row r="210" ht="14" spans="1:4">
      <c r="A210" s="8" t="s">
        <v>219</v>
      </c>
      <c r="B210" s="8">
        <v>2300017735</v>
      </c>
      <c r="D210" s="19"/>
    </row>
    <row r="211" ht="14" spans="1:4">
      <c r="A211" s="8" t="s">
        <v>220</v>
      </c>
      <c r="B211" s="8">
        <v>2300017475</v>
      </c>
      <c r="D211" s="19"/>
    </row>
    <row r="212" ht="14" spans="1:4">
      <c r="A212" s="8" t="s">
        <v>221</v>
      </c>
      <c r="B212" s="8">
        <v>2300017816</v>
      </c>
      <c r="C212">
        <v>2.5</v>
      </c>
      <c r="D212" s="19"/>
    </row>
    <row r="213" ht="14" spans="1:4">
      <c r="A213" s="8" t="s">
        <v>222</v>
      </c>
      <c r="B213" s="8">
        <v>2300017754</v>
      </c>
      <c r="D213" s="19"/>
    </row>
    <row r="214" ht="14" spans="1:4">
      <c r="A214" s="8" t="s">
        <v>223</v>
      </c>
      <c r="B214" s="8">
        <v>2300017850</v>
      </c>
      <c r="D214" s="19"/>
    </row>
    <row r="215" ht="14" spans="1:4">
      <c r="A215" s="8" t="s">
        <v>224</v>
      </c>
      <c r="B215" s="8">
        <v>2300017788</v>
      </c>
      <c r="C215">
        <v>2.5</v>
      </c>
      <c r="D215" s="19"/>
    </row>
    <row r="216" ht="14" spans="1:4">
      <c r="A216" s="8" t="s">
        <v>225</v>
      </c>
      <c r="B216" s="8">
        <v>2300017451</v>
      </c>
      <c r="C216">
        <v>1.5</v>
      </c>
      <c r="D216" s="19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名单</vt:lpstr>
      <vt:lpstr>第一学期</vt:lpstr>
      <vt:lpstr>第一学期文字</vt:lpstr>
      <vt:lpstr>自行车</vt:lpstr>
      <vt:lpstr>未名湖</vt:lpstr>
      <vt:lpstr>大钊阅览室</vt:lpstr>
      <vt:lpstr>动物园</vt:lpstr>
      <vt:lpstr>传薪</vt:lpstr>
      <vt:lpstr>门厅</vt:lpstr>
      <vt:lpstr>临川学校</vt:lpstr>
      <vt:lpstr>一二九</vt:lpstr>
      <vt:lpstr>运动会</vt:lpstr>
      <vt:lpstr>咖啡厅</vt:lpstr>
      <vt:lpstr>书院课助教</vt:lpstr>
      <vt:lpstr>党员先锋服务队</vt:lpstr>
      <vt:lpstr>爱在35楼</vt:lpstr>
      <vt:lpstr>新年晚会</vt:lpstr>
      <vt:lpstr>院外时长</vt:lpstr>
      <vt:lpstr>第二学期</vt:lpstr>
      <vt:lpstr>第二学期文字</vt:lpstr>
      <vt:lpstr>健身房</vt:lpstr>
      <vt:lpstr>书房</vt:lpstr>
      <vt:lpstr>迎新</vt:lpstr>
      <vt:lpstr>初夏恣游</vt:lpstr>
      <vt:lpstr>校园开放日</vt:lpstr>
      <vt:lpstr>pf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袁明昊</cp:lastModifiedBy>
  <dcterms:created xsi:type="dcterms:W3CDTF">2024-01-23T18:32:00Z</dcterms:created>
  <dcterms:modified xsi:type="dcterms:W3CDTF">2024-09-08T12:28:25Z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680C63C603F74FA284780AC2221F81A6_13</vt:lpwstr>
  </property>
  <property fmtid="{D5CDD505-2E9C-101B-9397-08002B2CF9AE}" pid="3" name="KSOProductBuildVer">
    <vt:lpwstr>2052-12.1.0.17827</vt:lpwstr>
  </property>
</Properties>
</file>