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n\Dropbox\Projekte\Leistungsmessung\Breakout_Board_A1\Doku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L7" i="1"/>
  <c r="J7" i="1"/>
  <c r="H7" i="1"/>
  <c r="F8" i="1"/>
  <c r="G20" i="1" l="1"/>
  <c r="H20" i="1"/>
  <c r="I20" i="1" s="1"/>
  <c r="K20" i="1" s="1"/>
  <c r="L20" i="1" s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C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<sst xmlns="http://schemas.openxmlformats.org/spreadsheetml/2006/main" count="30" uniqueCount="22">
  <si>
    <t>Strom Shunt primär</t>
  </si>
  <si>
    <t>Windungen</t>
  </si>
  <si>
    <t>Spannung Sekundär in mV RMS</t>
  </si>
  <si>
    <t>Strom primär in A RMS</t>
  </si>
  <si>
    <t>Shunt</t>
  </si>
  <si>
    <t>Strom Sekundär in mA RMS</t>
  </si>
  <si>
    <t>Spannung sekundär</t>
  </si>
  <si>
    <t>Spannung max</t>
  </si>
  <si>
    <t>Ampl. Strom primär</t>
  </si>
  <si>
    <t>Strom primär RMS</t>
  </si>
  <si>
    <t>Ampl. Strom sekundär</t>
  </si>
  <si>
    <t>Verstärkungsfaktor</t>
  </si>
  <si>
    <t>Verältnis Widerstände</t>
  </si>
  <si>
    <t>Strom sekundär in mA RMS</t>
  </si>
  <si>
    <t>Spannung sekundär in mA RMS</t>
  </si>
  <si>
    <t>Messung Kanal 1</t>
  </si>
  <si>
    <t>Messung Kanal 2</t>
  </si>
  <si>
    <t>Messung Kanal 3</t>
  </si>
  <si>
    <t>Messung Kanal 4</t>
  </si>
  <si>
    <t>Mittelwert</t>
  </si>
  <si>
    <t>Abweichung</t>
  </si>
  <si>
    <t>Abweichung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</si>
</sst>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Stromwandler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0.30000000000000004</c:v>
                </c:pt>
                <c:pt idx="1">
                  <c:v>0.60000000000000009</c:v>
                </c:pt>
                <c:pt idx="2">
                  <c:v>0.89999999999999991</c:v>
                </c:pt>
                <c:pt idx="3">
                  <c:v>1.2000000000000002</c:v>
                </c:pt>
                <c:pt idx="4">
                  <c:v>1.5</c:v>
                </c:pt>
                <c:pt idx="5">
                  <c:v>1.7999999999999998</c:v>
                </c:pt>
                <c:pt idx="6">
                  <c:v>2.0999999999999996</c:v>
                </c:pt>
                <c:pt idx="7">
                  <c:v>2.4000000000000004</c:v>
                </c:pt>
                <c:pt idx="8">
                  <c:v>2.7</c:v>
                </c:pt>
                <c:pt idx="9">
                  <c:v>3</c:v>
                </c:pt>
                <c:pt idx="10">
                  <c:v>3.75</c:v>
                </c:pt>
                <c:pt idx="11">
                  <c:v>4.5</c:v>
                </c:pt>
                <c:pt idx="12">
                  <c:v>5.25</c:v>
                </c:pt>
                <c:pt idx="13">
                  <c:v>6</c:v>
                </c:pt>
                <c:pt idx="14">
                  <c:v>6.75</c:v>
                </c:pt>
                <c:pt idx="15">
                  <c:v>7.5</c:v>
                </c:pt>
                <c:pt idx="16">
                  <c:v>8.25</c:v>
                </c:pt>
                <c:pt idx="17">
                  <c:v>9</c:v>
                </c:pt>
              </c:numCache>
            </c:numRef>
          </c:xVal>
          <c:yVal>
            <c:numRef>
              <c:f>Tabelle1!$E$3:$E$20</c:f>
              <c:numCache>
                <c:formatCode>0.000</c:formatCode>
                <c:ptCount val="18"/>
                <c:pt idx="0">
                  <c:v>0.68297872340425525</c:v>
                </c:pt>
                <c:pt idx="1">
                  <c:v>1.3595744680851063</c:v>
                </c:pt>
                <c:pt idx="2">
                  <c:v>2.0446808510638297</c:v>
                </c:pt>
                <c:pt idx="3">
                  <c:v>2.7234042553191489</c:v>
                </c:pt>
                <c:pt idx="4">
                  <c:v>3.4042553191489362</c:v>
                </c:pt>
                <c:pt idx="5">
                  <c:v>4.0872340425531917</c:v>
                </c:pt>
                <c:pt idx="6">
                  <c:v>4.7659574468085104</c:v>
                </c:pt>
                <c:pt idx="7">
                  <c:v>5.451063829787234</c:v>
                </c:pt>
                <c:pt idx="8">
                  <c:v>6.1319148936170214</c:v>
                </c:pt>
                <c:pt idx="9">
                  <c:v>6.8106382978723401</c:v>
                </c:pt>
                <c:pt idx="10">
                  <c:v>8.5106382978723403</c:v>
                </c:pt>
                <c:pt idx="11">
                  <c:v>10.22127659574468</c:v>
                </c:pt>
                <c:pt idx="12">
                  <c:v>11.925531914893616</c:v>
                </c:pt>
                <c:pt idx="13">
                  <c:v>13.627659574468083</c:v>
                </c:pt>
                <c:pt idx="14">
                  <c:v>15.331914893617022</c:v>
                </c:pt>
                <c:pt idx="15">
                  <c:v>17.021276595744681</c:v>
                </c:pt>
                <c:pt idx="16">
                  <c:v>18.736170212765956</c:v>
                </c:pt>
                <c:pt idx="17">
                  <c:v>20.436170212765955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8064"/>
        <c:axId val="400991048"/>
      </c:scatterChart>
      <c:valAx>
        <c:axId val="795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991048"/>
        <c:crosses val="autoZero"/>
        <c:crossBetween val="midCat"/>
      </c:valAx>
      <c:valAx>
        <c:axId val="40099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5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21</xdr:row>
      <xdr:rowOff>185737</xdr:rowOff>
    </xdr:from>
    <xdr:to>
      <xdr:col>11</xdr:col>
      <xdr:colOff>685799</xdr:colOff>
      <xdr:row>50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topLeftCell="E1" workbookViewId="0">
      <selection activeCell="H9" sqref="H9"/>
    </sheetView>
  </sheetViews>
  <sheetFormatPr baseColWidth="10" defaultRowHeight="15" x14ac:dyDescent="0.25"/>
  <cols>
    <col min="2" max="2" width="20.85546875" bestFit="1" customWidth="1"/>
    <col min="3" max="3" width="18.28515625" bestFit="1" customWidth="1"/>
    <col min="4" max="4" width="28.7109375" bestFit="1" customWidth="1"/>
    <col min="5" max="5" width="25.140625" bestFit="1" customWidth="1"/>
    <col min="6" max="6" width="20.140625" customWidth="1"/>
    <col min="7" max="7" width="25" bestFit="1" customWidth="1"/>
    <col min="8" max="8" width="28.5703125" bestFit="1" customWidth="1"/>
    <col min="9" max="9" width="25" bestFit="1" customWidth="1"/>
    <col min="10" max="10" width="28.5703125" bestFit="1" customWidth="1"/>
    <col min="11" max="11" width="25" bestFit="1" customWidth="1"/>
    <col min="12" max="12" width="28.5703125" bestFit="1" customWidth="1"/>
    <col min="13" max="13" width="25" bestFit="1" customWidth="1"/>
    <col min="14" max="14" width="28.5703125" bestFit="1" customWidth="1"/>
  </cols>
  <sheetData>
    <row r="1" spans="2:14" x14ac:dyDescent="0.25">
      <c r="B1" t="s">
        <v>1</v>
      </c>
      <c r="C1">
        <v>3</v>
      </c>
      <c r="D1" t="s">
        <v>4</v>
      </c>
      <c r="E1">
        <v>4.7</v>
      </c>
      <c r="G1" s="2" t="s">
        <v>15</v>
      </c>
      <c r="H1" s="2"/>
      <c r="I1" s="2" t="s">
        <v>16</v>
      </c>
      <c r="J1" s="2"/>
      <c r="K1" s="2" t="s">
        <v>17</v>
      </c>
      <c r="L1" s="2"/>
      <c r="M1" s="2" t="s">
        <v>18</v>
      </c>
      <c r="N1" s="2"/>
    </row>
    <row r="2" spans="2:14" x14ac:dyDescent="0.25">
      <c r="B2" t="s">
        <v>3</v>
      </c>
      <c r="C2" t="s">
        <v>0</v>
      </c>
      <c r="D2" t="s">
        <v>2</v>
      </c>
      <c r="E2" t="s">
        <v>5</v>
      </c>
      <c r="G2" t="s">
        <v>13</v>
      </c>
      <c r="H2" t="s">
        <v>14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</row>
    <row r="3" spans="2:14" x14ac:dyDescent="0.25">
      <c r="B3">
        <v>0.1</v>
      </c>
      <c r="C3">
        <f>B3*$C$1</f>
        <v>0.30000000000000004</v>
      </c>
      <c r="D3">
        <v>3.21</v>
      </c>
      <c r="E3" s="1">
        <f>D3/$E$1</f>
        <v>0.68297872340425525</v>
      </c>
      <c r="G3">
        <v>10</v>
      </c>
      <c r="H3">
        <v>50.3</v>
      </c>
    </row>
    <row r="4" spans="2:14" x14ac:dyDescent="0.25">
      <c r="B4">
        <v>0.2</v>
      </c>
      <c r="C4">
        <f t="shared" ref="C4:C20" si="0">B4*$C$1</f>
        <v>0.60000000000000009</v>
      </c>
      <c r="D4">
        <v>6.39</v>
      </c>
      <c r="E4" s="1">
        <f t="shared" ref="E4:E20" si="1">D4/$E$1</f>
        <v>1.3595744680851063</v>
      </c>
      <c r="G4">
        <v>11</v>
      </c>
      <c r="H4">
        <v>55.6</v>
      </c>
    </row>
    <row r="5" spans="2:14" x14ac:dyDescent="0.25">
      <c r="B5">
        <v>0.3</v>
      </c>
      <c r="C5">
        <f t="shared" si="0"/>
        <v>0.89999999999999991</v>
      </c>
      <c r="D5">
        <v>9.61</v>
      </c>
      <c r="E5" s="1">
        <f t="shared" si="1"/>
        <v>2.0446808510638297</v>
      </c>
      <c r="G5">
        <v>15</v>
      </c>
      <c r="H5">
        <v>76.599999999999994</v>
      </c>
    </row>
    <row r="6" spans="2:14" x14ac:dyDescent="0.25">
      <c r="B6">
        <v>0.4</v>
      </c>
      <c r="C6">
        <f t="shared" si="0"/>
        <v>1.2000000000000002</v>
      </c>
      <c r="D6">
        <v>12.8</v>
      </c>
      <c r="E6" s="1">
        <f t="shared" si="1"/>
        <v>2.7234042553191489</v>
      </c>
      <c r="G6">
        <v>80</v>
      </c>
      <c r="H6">
        <v>419</v>
      </c>
      <c r="I6">
        <v>80</v>
      </c>
      <c r="J6">
        <v>422</v>
      </c>
      <c r="K6">
        <v>80</v>
      </c>
      <c r="L6">
        <v>419.2</v>
      </c>
      <c r="M6">
        <v>80</v>
      </c>
      <c r="N6">
        <v>420.2</v>
      </c>
    </row>
    <row r="7" spans="2:14" x14ac:dyDescent="0.25">
      <c r="B7">
        <v>0.5</v>
      </c>
      <c r="C7">
        <f t="shared" si="0"/>
        <v>1.5</v>
      </c>
      <c r="D7">
        <v>16</v>
      </c>
      <c r="E7" s="1">
        <f t="shared" si="1"/>
        <v>3.4042553191489362</v>
      </c>
      <c r="F7" t="s">
        <v>19</v>
      </c>
      <c r="G7" t="s">
        <v>21</v>
      </c>
      <c r="H7" s="3">
        <f>((H6-$F$8)/$F$8)*100</f>
        <v>-0.26184241847179779</v>
      </c>
      <c r="I7" t="s">
        <v>20</v>
      </c>
      <c r="J7" s="3">
        <f>((J6-$F$8)/$F$8)*100</f>
        <v>0.45227326826945424</v>
      </c>
      <c r="K7" t="s">
        <v>20</v>
      </c>
      <c r="L7" s="3">
        <f>((L6-$F$8)/$F$8)*100</f>
        <v>-0.21423470602238373</v>
      </c>
      <c r="M7" t="s">
        <v>20</v>
      </c>
      <c r="N7" s="3">
        <f>((N6-$F$8)/$F$8)*100</f>
        <v>2.3803856224700281E-2</v>
      </c>
    </row>
    <row r="8" spans="2:14" x14ac:dyDescent="0.25">
      <c r="B8">
        <v>0.6</v>
      </c>
      <c r="C8">
        <f t="shared" si="0"/>
        <v>1.7999999999999998</v>
      </c>
      <c r="D8">
        <v>19.21</v>
      </c>
      <c r="E8" s="1">
        <f t="shared" si="1"/>
        <v>4.0872340425531917</v>
      </c>
      <c r="F8">
        <f>AVERAGE(H6,J6,L6,N6)</f>
        <v>420.1</v>
      </c>
    </row>
    <row r="9" spans="2:14" x14ac:dyDescent="0.25">
      <c r="B9">
        <v>0.7</v>
      </c>
      <c r="C9">
        <f t="shared" si="0"/>
        <v>2.0999999999999996</v>
      </c>
      <c r="D9">
        <v>22.4</v>
      </c>
      <c r="E9" s="1">
        <f t="shared" si="1"/>
        <v>4.7659574468085104</v>
      </c>
    </row>
    <row r="10" spans="2:14" x14ac:dyDescent="0.25">
      <c r="B10">
        <v>0.8</v>
      </c>
      <c r="C10">
        <f t="shared" si="0"/>
        <v>2.4000000000000004</v>
      </c>
      <c r="D10">
        <v>25.62</v>
      </c>
      <c r="E10" s="1">
        <f t="shared" si="1"/>
        <v>5.451063829787234</v>
      </c>
    </row>
    <row r="11" spans="2:14" x14ac:dyDescent="0.25">
      <c r="B11">
        <v>0.9</v>
      </c>
      <c r="C11">
        <f t="shared" si="0"/>
        <v>2.7</v>
      </c>
      <c r="D11">
        <v>28.82</v>
      </c>
      <c r="E11" s="1">
        <f t="shared" si="1"/>
        <v>6.1319148936170214</v>
      </c>
    </row>
    <row r="12" spans="2:14" x14ac:dyDescent="0.25">
      <c r="B12">
        <v>1</v>
      </c>
      <c r="C12">
        <f t="shared" si="0"/>
        <v>3</v>
      </c>
      <c r="D12">
        <v>32.01</v>
      </c>
      <c r="E12" s="1">
        <f t="shared" si="1"/>
        <v>6.8106382978723401</v>
      </c>
    </row>
    <row r="13" spans="2:14" x14ac:dyDescent="0.25">
      <c r="B13">
        <v>1.25</v>
      </c>
      <c r="C13">
        <f t="shared" si="0"/>
        <v>3.75</v>
      </c>
      <c r="D13">
        <v>40</v>
      </c>
      <c r="E13" s="1">
        <f t="shared" si="1"/>
        <v>8.5106382978723403</v>
      </c>
    </row>
    <row r="14" spans="2:14" x14ac:dyDescent="0.25">
      <c r="B14">
        <v>1.5</v>
      </c>
      <c r="C14">
        <f t="shared" si="0"/>
        <v>4.5</v>
      </c>
      <c r="D14">
        <v>48.04</v>
      </c>
      <c r="E14" s="1">
        <f t="shared" si="1"/>
        <v>10.22127659574468</v>
      </c>
    </row>
    <row r="15" spans="2:14" x14ac:dyDescent="0.25">
      <c r="B15">
        <v>1.75</v>
      </c>
      <c r="C15">
        <f t="shared" si="0"/>
        <v>5.25</v>
      </c>
      <c r="D15">
        <v>56.05</v>
      </c>
      <c r="E15" s="1">
        <f t="shared" si="1"/>
        <v>11.925531914893616</v>
      </c>
    </row>
    <row r="16" spans="2:14" x14ac:dyDescent="0.25">
      <c r="B16">
        <v>2</v>
      </c>
      <c r="C16">
        <f t="shared" si="0"/>
        <v>6</v>
      </c>
      <c r="D16">
        <v>64.05</v>
      </c>
      <c r="E16" s="1">
        <f t="shared" si="1"/>
        <v>13.627659574468083</v>
      </c>
    </row>
    <row r="17" spans="2:12" x14ac:dyDescent="0.25">
      <c r="B17">
        <v>2.25</v>
      </c>
      <c r="C17">
        <f t="shared" si="0"/>
        <v>6.75</v>
      </c>
      <c r="D17">
        <v>72.06</v>
      </c>
      <c r="E17" s="1">
        <f t="shared" si="1"/>
        <v>15.331914893617022</v>
      </c>
    </row>
    <row r="18" spans="2:12" x14ac:dyDescent="0.25">
      <c r="B18">
        <v>2.5</v>
      </c>
      <c r="C18">
        <f t="shared" si="0"/>
        <v>7.5</v>
      </c>
      <c r="D18">
        <v>80</v>
      </c>
      <c r="E18" s="1">
        <f t="shared" si="1"/>
        <v>17.021276595744681</v>
      </c>
    </row>
    <row r="19" spans="2:12" x14ac:dyDescent="0.25">
      <c r="B19">
        <v>2.75</v>
      </c>
      <c r="C19">
        <f t="shared" si="0"/>
        <v>8.25</v>
      </c>
      <c r="D19">
        <v>88.06</v>
      </c>
      <c r="E19" s="1">
        <f t="shared" si="1"/>
        <v>18.736170212765956</v>
      </c>
      <c r="F19" t="s">
        <v>9</v>
      </c>
      <c r="G19" t="s">
        <v>8</v>
      </c>
      <c r="H19" t="s">
        <v>10</v>
      </c>
      <c r="I19" t="s">
        <v>6</v>
      </c>
      <c r="J19" t="s">
        <v>7</v>
      </c>
      <c r="K19" t="s">
        <v>11</v>
      </c>
      <c r="L19" t="s">
        <v>12</v>
      </c>
    </row>
    <row r="20" spans="2:12" x14ac:dyDescent="0.25">
      <c r="B20">
        <v>3</v>
      </c>
      <c r="C20">
        <f t="shared" si="0"/>
        <v>9</v>
      </c>
      <c r="D20">
        <v>96.05</v>
      </c>
      <c r="E20" s="1">
        <f t="shared" si="1"/>
        <v>20.436170212765955</v>
      </c>
      <c r="F20">
        <v>35</v>
      </c>
      <c r="G20">
        <f>F20*SQRT(2)</f>
        <v>49.497474683058329</v>
      </c>
      <c r="H20">
        <f xml:space="preserve"> (E20/C20)*G20</f>
        <v>112.39320196945039</v>
      </c>
      <c r="I20">
        <f>H20*$E$1</f>
        <v>528.24804925641683</v>
      </c>
      <c r="J20">
        <v>500</v>
      </c>
      <c r="K20">
        <f>J20/I20</f>
        <v>0.94652502873189992</v>
      </c>
      <c r="L20">
        <f>K20-1</f>
        <v>-5.347497126810008E-2</v>
      </c>
    </row>
  </sheetData>
  <mergeCells count="4">
    <mergeCell ref="G1:H1"/>
    <mergeCell ref="I1:J1"/>
    <mergeCell ref="K1:L1"/>
    <mergeCell ref="M1:N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Jost</dc:creator>
  <cp:lastModifiedBy>Roman</cp:lastModifiedBy>
  <dcterms:created xsi:type="dcterms:W3CDTF">2016-11-11T17:03:18Z</dcterms:created>
  <dcterms:modified xsi:type="dcterms:W3CDTF">2017-02-16T17:32:21Z</dcterms:modified>
</cp:coreProperties>
</file>