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filterPrivacy="1" codeName="ThisWorkbook"/>
  <xr:revisionPtr revIDLastSave="0" documentId="13_ncr:1_{7E9A5830-42E1-4567-A4DC-CFD9B84C7703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ordine_materiale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0" i="3" l="1"/>
  <c r="E18" i="3"/>
  <c r="E19" i="3"/>
  <c r="E20" i="3"/>
  <c r="E21" i="3"/>
  <c r="F21" i="3" s="1"/>
  <c r="E22" i="3"/>
  <c r="E23" i="3"/>
  <c r="E24" i="3"/>
  <c r="E17" i="3"/>
  <c r="F24" i="3"/>
  <c r="C24" i="3"/>
  <c r="F23" i="3"/>
  <c r="C23" i="3"/>
  <c r="F22" i="3"/>
  <c r="C22" i="3"/>
  <c r="C21" i="3"/>
  <c r="C20" i="3"/>
  <c r="F27" i="3"/>
  <c r="F18" i="3"/>
  <c r="F17" i="3"/>
  <c r="F19" i="3"/>
  <c r="C19" i="3"/>
  <c r="C18" i="3"/>
  <c r="C17" i="3"/>
  <c r="C11" i="3"/>
  <c r="F26" i="3" l="1"/>
  <c r="F29" i="3" s="1"/>
</calcChain>
</file>

<file path=xl/sharedStrings.xml><?xml version="1.0" encoding="utf-8"?>
<sst xmlns="http://schemas.openxmlformats.org/spreadsheetml/2006/main" count="55" uniqueCount="43">
  <si>
    <t>Snowboard</t>
  </si>
  <si>
    <t>MONO</t>
  </si>
  <si>
    <t>EVOL</t>
  </si>
  <si>
    <t>ROUTER</t>
  </si>
  <si>
    <t>FOCUS</t>
  </si>
  <si>
    <t>MAIMED</t>
  </si>
  <si>
    <t>FRONT</t>
  </si>
  <si>
    <t>CARGO</t>
  </si>
  <si>
    <t>FRANK</t>
  </si>
  <si>
    <t>PRISON</t>
  </si>
  <si>
    <t>SOLID</t>
  </si>
  <si>
    <t>DIABLO</t>
  </si>
  <si>
    <t>EVIL</t>
  </si>
  <si>
    <t>SLOGAN</t>
  </si>
  <si>
    <t>totale</t>
  </si>
  <si>
    <t>prezzo unitario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</si>
  <si>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</si>
  <si>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</si>
  <si>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</si>
  <si>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</si>
  <si>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</si>
  <si>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</si>
  <si>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</si>
  <si>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</si>
  <si>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</si>
  <si>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</si>
  <si>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</si>
  <si>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</si>
  <si>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</si>
  <si>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Descrizione</t>
  </si>
  <si>
    <t>Quantità</t>
  </si>
  <si>
    <t xml:space="preserve">prezzo </t>
  </si>
  <si>
    <t>Totale Imponibile</t>
  </si>
  <si>
    <t>codice</t>
  </si>
  <si>
    <t xml:space="preserve">Codice </t>
  </si>
  <si>
    <t>Categoria prodotto</t>
  </si>
  <si>
    <t>modello</t>
  </si>
  <si>
    <t>iva 22%</t>
  </si>
  <si>
    <t>Giacche Snowboard</t>
  </si>
  <si>
    <t>Pantaloni Snowboard</t>
  </si>
  <si>
    <t>Scarponi</t>
  </si>
  <si>
    <t xml:space="preserve">SCHEDA ORDINATIVO </t>
  </si>
  <si>
    <t>tot. Importo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</si>
</sst>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_-&quot;€&quot;\ * #,##0.00_-;\-&quot;€&quot;\ * #,##0.00_-;_-&quot;€&quot;\ * &quot;-&quot;??_-;_-@_-"/>
  </numFmts>
  <fonts count="8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1"/>
      <name val="Arial"/>
      <family val="2"/>
    </font>
    <font>
      <b/>
      <sz val="10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26">
    <xf numFmtId="0" fontId="0" fillId="0" borderId="0" xfId="0"/>
    <xf numFmtId="0" fontId="0" fillId="0" borderId="1" xfId="0" applyBorder="1"/>
    <xf numFmtId="164" fontId="0" fillId="0" borderId="1" xfId="2" applyFont="1" applyBorder="1"/>
    <xf numFmtId="0" fontId="4" fillId="2" borderId="1" xfId="0" applyFont="1" applyFill="1" applyBorder="1"/>
    <xf numFmtId="0" fontId="5" fillId="0" borderId="0" xfId="0" applyFont="1"/>
    <xf numFmtId="164" fontId="0" fillId="0" borderId="0" xfId="2" applyFont="1" applyBorder="1"/>
    <xf numFmtId="164" fontId="2" fillId="0" borderId="0" xfId="2" applyFont="1" applyBorder="1" applyAlignment="1">
      <alignment horizontal="right"/>
    </xf>
    <xf numFmtId="164" fontId="5" fillId="0" borderId="1" xfId="2" applyFont="1" applyBorder="1"/>
    <xf numFmtId="164" fontId="5" fillId="0" borderId="1" xfId="0" applyNumberFormat="1" applyFont="1" applyBorder="1"/>
    <xf numFmtId="0" fontId="3" fillId="0" borderId="1" xfId="0" applyFont="1" applyBorder="1"/>
    <xf numFmtId="0" fontId="5" fillId="0" borderId="1" xfId="0" quotePrefix="1" applyFont="1" applyBorder="1"/>
    <xf numFmtId="0" fontId="3" fillId="0" borderId="0" xfId="0" applyFont="1"/>
    <xf numFmtId="0" fontId="0" fillId="0" borderId="0" xfId="0" applyAlignment="1">
      <alignment horizontal="left"/>
    </xf>
    <xf numFmtId="0" fontId="5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6" fillId="0" borderId="0" xfId="0" quotePrefix="1" applyFont="1"/>
    <xf numFmtId="0" fontId="0" fillId="3" borderId="1" xfId="0" applyFill="1" applyBorder="1"/>
    <xf numFmtId="0" fontId="1" fillId="0" borderId="0" xfId="0" applyFont="1"/>
    <xf numFmtId="0" fontId="0" fillId="0" borderId="0" xfId="0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64" fontId="5" fillId="0" borderId="0" xfId="0" applyNumberFormat="1" applyFont="1"/>
    <xf numFmtId="164" fontId="0" fillId="0" borderId="0" xfId="1" applyFont="1" applyBorder="1"/>
    <xf numFmtId="0" fontId="1" fillId="0" borderId="1" xfId="0" applyFont="1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7" fillId="4" borderId="1" xfId="0" applyFont="1" applyFill="1" applyBorder="1"/>
  </cellXfs>
  <cellStyles count="3">
    <cellStyle name="Euro" xfId="1" xr:uid="{00000000-0005-0000-0000-000000000000}"/>
    <cellStyle name="Normale" xfId="0" builtinId="0"/>
    <cellStyle name="Valuta" xfId="2" builtinId="4"/>
  </cellStyles>
  <dxfs count="0"/>
  <tableStyles count="1" defaultTableStyle="TableStyleMedium2" defaultPivotStyle="PivotStyleLight16">
    <tableStyle name="Invisible" pivot="0" table="0" count="0" xr9:uid="{274CD37F-C048-484B-B93C-48458821A1C8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8</xdr:row>
      <xdr:rowOff>0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BFD5A315-5B4B-4114-A6EB-824C186B66E6}"/>
            </a:ext>
          </a:extLst>
        </xdr:cNvPr>
        <xdr:cNvSpPr txBox="1"/>
      </xdr:nvSpPr>
      <xdr:spPr>
        <a:xfrm>
          <a:off x="889000" y="158750"/>
          <a:ext cx="3672417" cy="1111250"/>
        </a:xfrm>
        <a:prstGeom prst="rect">
          <a:avLst/>
        </a:prstGeom>
        <a:ln/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pPr eaLnBrk="1" fontAlgn="auto" latinLnBrk="0" hangingPunct="1"/>
          <a:r>
            <a:rPr lang="it-IT" sz="2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Snowboard</a:t>
          </a:r>
          <a:r>
            <a:rPr lang="it-IT" sz="2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</a:t>
          </a:r>
          <a:r>
            <a:rPr lang="it-IT" sz="20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Kosciuszko</a:t>
          </a:r>
          <a:endParaRPr lang="it-IT" sz="2000">
            <a:effectLst/>
          </a:endParaRPr>
        </a:p>
        <a:p>
          <a:r>
            <a:rPr lang="it-IT" sz="1100">
              <a:solidFill>
                <a:sysClr val="windowText" lastClr="000000"/>
              </a:solidFill>
            </a:rPr>
            <a:t>Corso</a:t>
          </a:r>
          <a:r>
            <a:rPr lang="it-IT" sz="1100" baseline="0">
              <a:solidFill>
                <a:sysClr val="windowText" lastClr="000000"/>
              </a:solidFill>
            </a:rPr>
            <a:t> Australia 22 - Milano</a:t>
          </a:r>
        </a:p>
        <a:p>
          <a:r>
            <a:rPr lang="it-IT" sz="1100" baseline="0">
              <a:solidFill>
                <a:sysClr val="windowText" lastClr="000000"/>
              </a:solidFill>
            </a:rPr>
            <a:t>Partita IVA.  01234567890</a:t>
          </a:r>
        </a:p>
        <a:p>
          <a:r>
            <a:rPr lang="it-IT" sz="1100" baseline="0">
              <a:solidFill>
                <a:sysClr val="windowText" lastClr="000000"/>
              </a:solidFill>
            </a:rPr>
            <a:t>tel. +39 02 5555555 Fax </a:t>
          </a:r>
          <a:r>
            <a:rPr lang="it-IT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+39 02 5555555</a:t>
          </a:r>
        </a:p>
        <a:p>
          <a:r>
            <a:rPr lang="it-IT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info@kosciusko.mt.it</a:t>
          </a:r>
          <a:endParaRPr lang="it-IT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1</xdr:colOff>
      <xdr:row>11</xdr:row>
      <xdr:rowOff>0</xdr:rowOff>
    </xdr:from>
    <xdr:to>
      <xdr:col>9</xdr:col>
      <xdr:colOff>0</xdr:colOff>
      <xdr:row>14</xdr:row>
      <xdr:rowOff>0</xdr:rowOff>
    </xdr:to>
    <xdr:sp macro="" textlink="">
      <xdr:nvSpPr>
        <xdr:cNvPr id="3" name="CasellaDiTesto 2">
          <a:extLst>
            <a:ext uri="{FF2B5EF4-FFF2-40B4-BE49-F238E27FC236}">
              <a16:creationId xmlns:a16="http://schemas.microsoft.com/office/drawing/2014/main" id="{34BF794E-67BB-483B-AD8E-BC5B47BCED56}"/>
            </a:ext>
          </a:extLst>
        </xdr:cNvPr>
        <xdr:cNvSpPr txBox="1"/>
      </xdr:nvSpPr>
      <xdr:spPr>
        <a:xfrm>
          <a:off x="8371418" y="2222499"/>
          <a:ext cx="1344082" cy="476251"/>
        </a:xfrm>
        <a:prstGeom prst="rect">
          <a:avLst/>
        </a:prstGeom>
        <a:ln/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 eaLnBrk="1" fontAlgn="auto" latinLnBrk="0" hangingPunct="1"/>
          <a:r>
            <a:rPr lang="it-IT" sz="2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LISTINO</a:t>
          </a:r>
          <a:endParaRPr lang="it-IT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oglio1"/>
  <dimension ref="B10:M34"/>
  <sheetViews>
    <sheetView tabSelected="1" topLeftCell="A4" zoomScale="90" workbookViewId="0">
      <selection activeCell="F21" sqref="F21"/>
    </sheetView>
  </sheetViews>
  <sheetFormatPr defaultRowHeight="12.75" x14ac:dyDescent="0.2"/>
  <cols>
    <col min="1" max="1" width="4.7109375" customWidth="1"/>
    <col min="2" max="2" width="8.5703125" style="19" bestFit="1" customWidth="1"/>
    <col min="3" max="3" width="55.140625" customWidth="1"/>
    <col min="4" max="4" width="10.5703125" bestFit="1" customWidth="1"/>
    <col min="5" max="5" width="11.28515625" customWidth="1"/>
    <col min="6" max="6" width="14.85546875" bestFit="1" customWidth="1"/>
    <col min="7" max="7" width="13.5703125" customWidth="1"/>
    <col min="8" max="8" width="7.85546875" bestFit="1" customWidth="1"/>
    <col min="9" max="9" width="20.140625" bestFit="1" customWidth="1"/>
    <col min="10" max="10" width="18.5703125" bestFit="1" customWidth="1"/>
    <col min="11" max="11" width="14.85546875" bestFit="1" customWidth="1"/>
    <col min="12" max="12" width="13.28515625" bestFit="1" customWidth="1"/>
  </cols>
  <sheetData>
    <row r="10" spans="2:11" x14ac:dyDescent="0.2">
      <c r="C10" s="18" t="s">
        <v>41</v>
      </c>
    </row>
    <row r="11" spans="2:11" x14ac:dyDescent="0.2">
      <c r="C11" s="11" t="str">
        <f ca="1">"Del "&amp;TEXT(TODAY(),"gg/mm/aaaa")</f>
        <v>Del 30/01/2023</v>
      </c>
    </row>
    <row r="12" spans="2:11" x14ac:dyDescent="0.2">
      <c r="C12" s="12"/>
      <c r="D12" s="11"/>
    </row>
    <row r="13" spans="2:11" x14ac:dyDescent="0.2">
      <c r="C13" s="12"/>
      <c r="D13" s="11"/>
    </row>
    <row r="14" spans="2:11" x14ac:dyDescent="0.2">
      <c r="C14" s="12"/>
      <c r="D14" s="11"/>
      <c r="I14" s="11"/>
      <c r="K14" s="5"/>
    </row>
    <row r="15" spans="2:11" ht="15" x14ac:dyDescent="0.25">
      <c r="C15" s="16"/>
    </row>
    <row r="16" spans="2:11" ht="15.75" x14ac:dyDescent="0.25">
      <c r="B16" s="20" t="s">
        <v>33</v>
      </c>
      <c r="C16" s="3" t="s">
        <v>29</v>
      </c>
      <c r="D16" s="15" t="s">
        <v>30</v>
      </c>
      <c r="E16" s="15" t="s">
        <v>31</v>
      </c>
      <c r="F16" s="15" t="s">
        <v>14</v>
      </c>
      <c r="H16" s="25" t="s">
        <v>34</v>
      </c>
      <c r="I16" s="25" t="s">
        <v>35</v>
      </c>
      <c r="J16" s="25" t="s">
        <v>36</v>
      </c>
      <c r="K16" s="25" t="s">
        <v>15</v>
      </c>
    </row>
    <row r="17" spans="2:13" ht="15" customHeight="1" x14ac:dyDescent="0.2">
      <c r="B17" s="23" t="s">
        <v>17</v>
      </c>
      <c r="C17" s="10" t="str">
        <f>_xlfn.CONCAT(_xlfn.XLOOKUP(B17,$H$17:$H$29,$I$17:$I$29)," ",_xlfn.XLOOKUP(B17,$H$17:$H$29,$J$17:$J$29))</f>
        <v>Snowboard EVIL</v>
      </c>
      <c r="D17" s="13">
        <v>2</v>
      </c>
      <c r="E17" s="7">
        <f>VLOOKUP(B17,$H$17:$K$29,4)</f>
        <v>620</v>
      </c>
      <c r="F17" s="8">
        <f>_xlfn.AGGREGATE(6,6,D17:E17)</f>
        <v>1240</v>
      </c>
      <c r="H17" s="17" t="s">
        <v>16</v>
      </c>
      <c r="I17" s="9" t="s">
        <v>0</v>
      </c>
      <c r="J17" s="1" t="s">
        <v>11</v>
      </c>
      <c r="K17" s="2">
        <v>578</v>
      </c>
    </row>
    <row r="18" spans="2:13" s="4" customFormat="1" ht="15" customHeight="1" x14ac:dyDescent="0.2">
      <c r="B18" s="23" t="s">
        <v>20</v>
      </c>
      <c r="C18" s="10" t="str">
        <f>_xlfn.CONCAT(_xlfn.XLOOKUP(B18,$H$17:$H$29,$I$17:$I$29)," ",_xlfn.XLOOKUP(B18,$H$17:$H$29,$J$17:$J$29))</f>
        <v>Giacche Snowboard ROUTER</v>
      </c>
      <c r="D18" s="14">
        <v>5</v>
      </c>
      <c r="E18" s="7">
        <f t="shared" ref="E18:E24" si="0">VLOOKUP(B18,$H$17:$K$29,4)</f>
        <v>187</v>
      </c>
      <c r="F18" s="8">
        <f t="shared" ref="F18:F19" si="1">_xlfn.AGGREGATE(6,6,D18:E18)</f>
        <v>935</v>
      </c>
      <c r="G18"/>
      <c r="H18" s="17" t="s">
        <v>17</v>
      </c>
      <c r="I18" s="9" t="s">
        <v>0</v>
      </c>
      <c r="J18" s="1" t="s">
        <v>12</v>
      </c>
      <c r="K18" s="2">
        <v>620</v>
      </c>
      <c r="L18"/>
      <c r="M18"/>
    </row>
    <row r="19" spans="2:13" s="4" customFormat="1" ht="15" customHeight="1" x14ac:dyDescent="0.2">
      <c r="B19" s="23" t="s">
        <v>22</v>
      </c>
      <c r="C19" s="10" t="str">
        <f>_xlfn.CONCAT(_xlfn.XLOOKUP(B19,$H$17:$H$29,$I$17:$I$29)," ",_xlfn.XLOOKUP(B19,$H$17:$H$29,$J$17:$J$29))</f>
        <v>Giacche Snowboard MAIMED</v>
      </c>
      <c r="D19" s="14">
        <v>7</v>
      </c>
      <c r="E19" s="7">
        <f t="shared" si="0"/>
        <v>158.5</v>
      </c>
      <c r="F19" s="8">
        <f t="shared" si="1"/>
        <v>1109.5</v>
      </c>
      <c r="G19"/>
      <c r="H19" s="17" t="s">
        <v>18</v>
      </c>
      <c r="I19" s="9" t="s">
        <v>38</v>
      </c>
      <c r="J19" s="1" t="s">
        <v>1</v>
      </c>
      <c r="K19" s="2">
        <v>261.5</v>
      </c>
      <c r="L19"/>
      <c r="M19"/>
    </row>
    <row r="20" spans="2:13" ht="15" customHeight="1" x14ac:dyDescent="0.2">
      <c r="B20" s="24"/>
      <c r="C20" s="10" t="e">
        <f t="shared" ref="C20:C24" si="2">_xlfn.CONCAT(_xlfn.XLOOKUP(B20,$H$17:$H$29,$I$17:$I$29)," ",_xlfn.XLOOKUP(B20,$H$17:$H$29,$J$17:$J$29))</f>
        <v>#N/A</v>
      </c>
      <c r="D20" s="14"/>
      <c r="E20" s="7" t="e">
        <f t="shared" si="0"/>
        <v>#N/A</v>
      </c>
      <c r="F20" s="8">
        <f>IFERROR(D20*E20,0)</f>
        <v>0</v>
      </c>
      <c r="H20" s="17" t="s">
        <v>19</v>
      </c>
      <c r="I20" s="9" t="s">
        <v>38</v>
      </c>
      <c r="J20" s="1" t="s">
        <v>2</v>
      </c>
      <c r="K20" s="2">
        <v>214</v>
      </c>
    </row>
    <row r="21" spans="2:13" ht="15" customHeight="1" x14ac:dyDescent="0.2">
      <c r="B21" s="24"/>
      <c r="C21" s="10" t="e">
        <f t="shared" si="2"/>
        <v>#N/A</v>
      </c>
      <c r="D21" s="14"/>
      <c r="E21" s="7" t="e">
        <f t="shared" si="0"/>
        <v>#N/A</v>
      </c>
      <c r="F21" s="8">
        <f t="shared" ref="F20:F24" si="3">_xlfn.AGGREGATE(6,6,D21:E21)</f>
        <v>0</v>
      </c>
      <c r="G21" s="21"/>
      <c r="H21" s="17" t="s">
        <v>20</v>
      </c>
      <c r="I21" s="9" t="s">
        <v>38</v>
      </c>
      <c r="J21" s="1" t="s">
        <v>3</v>
      </c>
      <c r="K21" s="2">
        <v>187</v>
      </c>
      <c r="L21" s="21"/>
      <c r="M21" s="21"/>
    </row>
    <row r="22" spans="2:13" ht="15" customHeight="1" x14ac:dyDescent="0.2">
      <c r="B22" s="24"/>
      <c r="C22" s="10" t="e">
        <f t="shared" si="2"/>
        <v>#N/A</v>
      </c>
      <c r="D22" s="14"/>
      <c r="E22" s="7" t="e">
        <f t="shared" si="0"/>
        <v>#N/A</v>
      </c>
      <c r="F22" s="8">
        <f t="shared" si="3"/>
        <v>0</v>
      </c>
      <c r="G22" s="21"/>
      <c r="H22" s="17" t="s">
        <v>21</v>
      </c>
      <c r="I22" s="9" t="s">
        <v>38</v>
      </c>
      <c r="J22" s="1" t="s">
        <v>4</v>
      </c>
      <c r="K22" s="2">
        <v>299</v>
      </c>
    </row>
    <row r="23" spans="2:13" ht="15" customHeight="1" x14ac:dyDescent="0.2">
      <c r="B23" s="24"/>
      <c r="C23" s="10" t="e">
        <f t="shared" si="2"/>
        <v>#N/A</v>
      </c>
      <c r="D23" s="14"/>
      <c r="E23" s="7" t="e">
        <f t="shared" si="0"/>
        <v>#N/A</v>
      </c>
      <c r="F23" s="8">
        <f t="shared" si="3"/>
        <v>0</v>
      </c>
      <c r="G23" s="21"/>
      <c r="H23" s="17" t="s">
        <v>22</v>
      </c>
      <c r="I23" s="9" t="s">
        <v>38</v>
      </c>
      <c r="J23" s="1" t="s">
        <v>5</v>
      </c>
      <c r="K23" s="2">
        <v>158.5</v>
      </c>
    </row>
    <row r="24" spans="2:13" ht="15" customHeight="1" x14ac:dyDescent="0.2">
      <c r="B24" s="24"/>
      <c r="C24" s="10" t="e">
        <f t="shared" si="2"/>
        <v>#N/A</v>
      </c>
      <c r="D24" s="14"/>
      <c r="E24" s="7" t="e">
        <f t="shared" si="0"/>
        <v>#N/A</v>
      </c>
      <c r="F24" s="8">
        <f t="shared" si="3"/>
        <v>0</v>
      </c>
      <c r="G24" s="21"/>
      <c r="H24" s="17" t="s">
        <v>23</v>
      </c>
      <c r="I24" s="9" t="s">
        <v>39</v>
      </c>
      <c r="J24" s="1" t="s">
        <v>6</v>
      </c>
      <c r="K24" s="2">
        <v>183.5</v>
      </c>
    </row>
    <row r="25" spans="2:13" ht="15" customHeight="1" x14ac:dyDescent="0.2">
      <c r="G25" s="21"/>
      <c r="H25" s="17" t="s">
        <v>24</v>
      </c>
      <c r="I25" s="9" t="s">
        <v>39</v>
      </c>
      <c r="J25" s="1" t="s">
        <v>7</v>
      </c>
      <c r="K25" s="2">
        <v>168</v>
      </c>
    </row>
    <row r="26" spans="2:13" ht="15" customHeight="1" x14ac:dyDescent="0.2">
      <c r="E26" s="6" t="s">
        <v>32</v>
      </c>
      <c r="F26" s="8">
        <f>SUM(F17:F24)</f>
        <v>3284.5</v>
      </c>
      <c r="G26" s="21"/>
      <c r="H26" s="17" t="s">
        <v>25</v>
      </c>
      <c r="I26" s="9" t="s">
        <v>39</v>
      </c>
      <c r="J26" s="1" t="s">
        <v>8</v>
      </c>
      <c r="K26" s="2">
        <v>140.5</v>
      </c>
    </row>
    <row r="27" spans="2:13" ht="15" customHeight="1" x14ac:dyDescent="0.2">
      <c r="D27" s="5"/>
      <c r="E27" s="6" t="s">
        <v>37</v>
      </c>
      <c r="F27" s="8">
        <f>(3284.5/100)*22</f>
        <v>722.58999999999992</v>
      </c>
      <c r="G27" s="5"/>
      <c r="H27" s="17" t="s">
        <v>26</v>
      </c>
      <c r="I27" s="9" t="s">
        <v>40</v>
      </c>
      <c r="J27" s="1" t="s">
        <v>13</v>
      </c>
      <c r="K27" s="2">
        <v>197</v>
      </c>
    </row>
    <row r="28" spans="2:13" ht="15" customHeight="1" x14ac:dyDescent="0.2">
      <c r="G28" s="5"/>
      <c r="H28" s="17" t="s">
        <v>27</v>
      </c>
      <c r="I28" s="9" t="s">
        <v>40</v>
      </c>
      <c r="J28" s="1" t="s">
        <v>9</v>
      </c>
      <c r="K28" s="2">
        <v>230</v>
      </c>
    </row>
    <row r="29" spans="2:13" ht="15" customHeight="1" x14ac:dyDescent="0.2">
      <c r="E29" s="18" t="s">
        <v>42</v>
      </c>
      <c r="F29" s="8">
        <f>SUM(F26:F27)</f>
        <v>4007.09</v>
      </c>
      <c r="G29" s="5"/>
      <c r="H29" s="17" t="s">
        <v>28</v>
      </c>
      <c r="I29" s="9" t="s">
        <v>40</v>
      </c>
      <c r="J29" s="1" t="s">
        <v>10</v>
      </c>
      <c r="K29" s="2">
        <v>195.5</v>
      </c>
    </row>
    <row r="30" spans="2:13" x14ac:dyDescent="0.2">
      <c r="E30" s="5"/>
      <c r="F30" s="5"/>
      <c r="G30" s="5"/>
    </row>
    <row r="31" spans="2:13" x14ac:dyDescent="0.2">
      <c r="E31" s="5"/>
      <c r="F31" s="5"/>
      <c r="G31" s="5"/>
    </row>
    <row r="34" spans="7:7" x14ac:dyDescent="0.2">
      <c r="G34" s="22"/>
    </row>
  </sheetData>
  <phoneticPr fontId="0" type="noConversion"/>
  <dataValidations count="1">
    <dataValidation type="list" allowBlank="1" showInputMessage="1" showErrorMessage="1" sqref="D12:D14" xr:uid="{00000000-0002-0000-0000-000000000000}">
      <formula1>"C1,C2,C3,C4,C5"</formula1>
    </dataValidation>
  </dataValidations>
  <pageMargins left="0.75" right="0.75" top="1" bottom="1" header="0.5" footer="0.5"/>
  <pageSetup paperSize="9"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ordine_materiale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2022-08-31T13:51:39Z</dcterms:created>
  <dcterms:modified xsi:type="dcterms:W3CDTF">2023-01-30T14:24:32Z</dcterms:modified>
</cp:coreProperties>
</file>