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resources.deloitte.com/personal/rmorenomejias_deloitte_es/Documents/Desktop/tfg/Github/Comparacion/"/>
    </mc:Choice>
  </mc:AlternateContent>
  <xr:revisionPtr revIDLastSave="916" documentId="8_{30FB6EF8-A428-46E9-A079-BF468141CCFB}" xr6:coauthVersionLast="47" xr6:coauthVersionMax="47" xr10:uidLastSave="{7C5AE2DC-E3BB-40F4-B231-2BE3495A90BB}"/>
  <bookViews>
    <workbookView xWindow="-110" yWindow="-110" windowWidth="19420" windowHeight="10300" xr2:uid="{36230315-B6D6-4C61-B8E7-155DD9D295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0" i="1" l="1"/>
  <c r="Y131" i="1"/>
  <c r="Y129" i="1"/>
  <c r="R131" i="1"/>
  <c r="R130" i="1"/>
  <c r="R129" i="1"/>
  <c r="J131" i="1"/>
  <c r="J130" i="1"/>
  <c r="J129" i="1"/>
  <c r="W124" i="1"/>
  <c r="W126" i="1"/>
  <c r="W125" i="1"/>
  <c r="L126" i="1"/>
  <c r="L125" i="1"/>
  <c r="L106" i="1"/>
  <c r="L127" i="1" s="1"/>
  <c r="L82" i="1"/>
  <c r="L67" i="1"/>
  <c r="L53" i="1"/>
  <c r="L41" i="1"/>
  <c r="L23" i="1"/>
  <c r="L11" i="1"/>
  <c r="J26" i="1"/>
  <c r="J27" i="1"/>
  <c r="J29" i="1"/>
  <c r="J30" i="1"/>
  <c r="J31" i="1"/>
  <c r="J32" i="1"/>
  <c r="J33" i="1"/>
  <c r="J34" i="1"/>
  <c r="J35" i="1"/>
  <c r="J36" i="1"/>
  <c r="J39" i="1"/>
  <c r="J41" i="1"/>
  <c r="J42" i="1"/>
  <c r="J44" i="1"/>
  <c r="J45" i="1"/>
  <c r="J47" i="1"/>
  <c r="J49" i="1"/>
  <c r="J51" i="1"/>
  <c r="J53" i="1"/>
  <c r="J54" i="1"/>
  <c r="J56" i="1"/>
  <c r="J57" i="1"/>
  <c r="J59" i="1"/>
  <c r="J60" i="1"/>
  <c r="J63" i="1"/>
  <c r="J65" i="1"/>
  <c r="J67" i="1"/>
  <c r="J68" i="1"/>
  <c r="J70" i="1"/>
  <c r="J71" i="1"/>
  <c r="J74" i="1"/>
  <c r="J77" i="1"/>
  <c r="J78" i="1"/>
  <c r="J80" i="1"/>
  <c r="J82" i="1"/>
  <c r="J83" i="1"/>
  <c r="J85" i="1"/>
  <c r="J86" i="1"/>
  <c r="J88" i="1"/>
  <c r="J89" i="1"/>
  <c r="J90" i="1"/>
  <c r="J92" i="1"/>
  <c r="J94" i="1"/>
  <c r="J95" i="1"/>
  <c r="J97" i="1"/>
  <c r="J98" i="1"/>
  <c r="J100" i="1"/>
  <c r="J101" i="1"/>
  <c r="J102" i="1"/>
  <c r="J104" i="1"/>
  <c r="J106" i="1"/>
  <c r="J107" i="1"/>
  <c r="J108" i="1"/>
  <c r="J109" i="1"/>
  <c r="J111" i="1"/>
  <c r="J112" i="1"/>
  <c r="J113" i="1"/>
  <c r="J115" i="1"/>
  <c r="J116" i="1"/>
  <c r="J119" i="1"/>
  <c r="J121" i="1"/>
  <c r="J122" i="1"/>
  <c r="J11" i="1"/>
  <c r="J12" i="1"/>
  <c r="J14" i="1"/>
  <c r="J15" i="1"/>
  <c r="J19" i="1"/>
  <c r="J21" i="1"/>
  <c r="J23" i="1"/>
  <c r="J24" i="1"/>
  <c r="J9" i="1"/>
</calcChain>
</file>

<file path=xl/sharedStrings.xml><?xml version="1.0" encoding="utf-8"?>
<sst xmlns="http://schemas.openxmlformats.org/spreadsheetml/2006/main" count="449" uniqueCount="242">
  <si>
    <t>Friday</t>
  </si>
  <si>
    <t>nearly four years ago</t>
  </si>
  <si>
    <t>April 6, 1994</t>
  </si>
  <si>
    <t>2 1/2 years</t>
  </si>
  <si>
    <t>within</t>
  </si>
  <si>
    <t>Texto1</t>
  </si>
  <si>
    <t>Normalizacion</t>
  </si>
  <si>
    <t>&lt;TIMEX3 type="DATE" value="1998-05-26"&gt;Friday&lt;/TIMEX3&gt;</t>
  </si>
  <si>
    <t>&lt;TIMEX3 type="DATE" value="1994"&gt;nearly four years ago&lt;/TIMEX3&gt;</t>
  </si>
  <si>
    <t>&lt;TIMEX3 type="DATE" value="1994-04-06"&gt;April 6, 1994&lt;/TIMEX3&gt;</t>
  </si>
  <si>
    <t>&lt;TIMEX3 type="DURATION" value="P2Y"&gt;2 1/2 years&lt;/TIMEX3&gt;</t>
  </si>
  <si>
    <t>&lt;TIMEX3 type="DATE" value="1998-02-27"&gt;within&lt;/TIMEX3&gt;</t>
  </si>
  <si>
    <t>Modelo entrenado</t>
  </si>
  <si>
    <t>Texto 2</t>
  </si>
  <si>
    <t>a year</t>
  </si>
  <si>
    <t>&lt;TIMEX3 type="DATE" value="1998-02-27"&gt;Friday&lt;/TIMEX3&gt;</t>
  </si>
  <si>
    <t>&lt;TIMEX3 mod="APPROX" type="DATE" value="1994"&gt;nearly four years ago&lt;/TIMEX3&gt;</t>
  </si>
  <si>
    <t>&lt;TIMEX3  type="DURATION" value="P2Y6M"&gt;2 1/2 years&lt;/TIMEX3&gt;</t>
  </si>
  <si>
    <t>&lt;TIMEX3 mod="EQUAL_OR_LESS" type="DURATION" value="P1Y"&gt;a year&lt;/TIMEX3&gt;</t>
  </si>
  <si>
    <t>Datos TEST</t>
  </si>
  <si>
    <t>centuries</t>
  </si>
  <si>
    <t>last May</t>
  </si>
  <si>
    <t>at least 20 more years</t>
  </si>
  <si>
    <t>Last year</t>
  </si>
  <si>
    <t>four-day</t>
  </si>
  <si>
    <t>10-year</t>
  </si>
  <si>
    <t>last year</t>
  </si>
  <si>
    <t>Texto 3</t>
  </si>
  <si>
    <t>Sunday</t>
  </si>
  <si>
    <t>recent days</t>
  </si>
  <si>
    <t>Meanwhile</t>
  </si>
  <si>
    <t>hundreds of years</t>
  </si>
  <si>
    <t>&lt;TIMEX3 type="DURATION" value="P1Y"&gt;Meanwhile&lt;/TIMEX3&gt;</t>
  </si>
  <si>
    <t>&lt;TIMEX3 type="DATE" value="1998-03-XX"&gt;recent days&lt;/TIMEX3&gt;</t>
  </si>
  <si>
    <t>&lt;TIMEX3 type="DURATION" value="PXXXXY"&gt;hundreds of years&lt;/TIMEX3&gt;</t>
  </si>
  <si>
    <t>&lt;TIMEX3 type="DATE" value="PAST_REF"&gt;recent days&lt;/TIMEX3&gt;</t>
  </si>
  <si>
    <t>&lt;TIMEX3 type="DATE" value="1998-03-08"&gt;Sunday&lt;/TIMEX3&gt;</t>
  </si>
  <si>
    <t>Texto 4</t>
  </si>
  <si>
    <t>Saturday</t>
  </si>
  <si>
    <t>May 26, 1980</t>
  </si>
  <si>
    <t>six days</t>
  </si>
  <si>
    <t>one day</t>
  </si>
  <si>
    <t>May 22, 1995</t>
  </si>
  <si>
    <t>following year</t>
  </si>
  <si>
    <t>December</t>
  </si>
  <si>
    <t>&lt;TIMEX3 type="DATE" value="1998-06-06"&gt;Saturday&lt;/TIMEX3&gt;</t>
  </si>
  <si>
    <t>&lt;TIMEX3 type="DATE" value="1980-05-26"&gt;May 26, 1980&lt;/TIMEX3&gt;</t>
  </si>
  <si>
    <t>&lt;TIMEX3 type="DURATION" value="P6D"&gt;six days&lt;/TIMEX3&gt;</t>
  </si>
  <si>
    <t>&lt;TIMEX3 type="DATE" value="1984-10"&gt;October 1984&lt;/TIMEX3&gt;</t>
  </si>
  <si>
    <t>&lt;TIMEX3 type="DURATION" value="P1D"&gt;one day&lt;/TIMEX3&gt;</t>
  </si>
  <si>
    <t>&lt;TIMEX3 type="DATE" value="1995-05-22"&gt;May 22, 1995&lt;/TIMEX3&gt;</t>
  </si>
  <si>
    <t>&lt;TIMEX3 type="DATE" value="1999"&gt;following year&lt;/TIMEX3&gt;</t>
  </si>
  <si>
    <t>&lt;TIMEX3 type="DATE" value="1998-12"&gt;December&lt;/TIMEX3&gt;</t>
  </si>
  <si>
    <t>Texto 5</t>
  </si>
  <si>
    <t>the future</t>
  </si>
  <si>
    <t>less than one hour</t>
  </si>
  <si>
    <t>Thursday</t>
  </si>
  <si>
    <t>today</t>
  </si>
  <si>
    <t>the day</t>
  </si>
  <si>
    <t>now</t>
  </si>
  <si>
    <t>next week</t>
  </si>
  <si>
    <t>well into the future</t>
  </si>
  <si>
    <t>later in the day</t>
  </si>
  <si>
    <t>&lt;TIMEX3 type="DATE" value="2098-02-13"&gt;well into the future&lt;/TIMEX3&gt;</t>
  </si>
  <si>
    <t>&lt;TIMEX3 type="DATE" value="1998-04"&gt;Thursday&lt;/TIMEX3&gt;</t>
  </si>
  <si>
    <t>&lt;TIMEX3 type="DATE" value="1998-02-13"&gt;today&lt;/TIMEX3&gt;</t>
  </si>
  <si>
    <t>&lt;TIMEX3 type="TIME" value="T22:00"&gt;later in the day&lt;/TIMEX3&gt;</t>
  </si>
  <si>
    <t>&lt;TIMEX3 type="DATE" value="1998-02-15"&gt;Friday&lt;/TIMEX3&gt;</t>
  </si>
  <si>
    <t>&lt;TIMEX3 type="DATE" value="1998-W28"&gt;next week&lt;/TIMEX3&gt;</t>
  </si>
  <si>
    <t>Texto 6</t>
  </si>
  <si>
    <t>one point six billion</t>
  </si>
  <si>
    <t>Earlier</t>
  </si>
  <si>
    <t>fourth quarter</t>
  </si>
  <si>
    <t>right now</t>
  </si>
  <si>
    <t>sixty</t>
  </si>
  <si>
    <t>&lt;TIMEX3 type="NUM" value="1.6E12"&gt;one point six billion&lt;/TIMEX3&gt;</t>
  </si>
  <si>
    <t>&lt;TIMEX3 type="DATE" value="1997-12-31"&gt;Earlier&lt;/TIMEX3&gt;</t>
  </si>
  <si>
    <t>&lt;TIMEX3 type="TIME" value="T4Q"&gt;fourth quarter&lt;/TIMEX3&gt;</t>
  </si>
  <si>
    <t>&lt;TIMEX3 type="TIME" value="T18:00"&gt;right now&lt;/TIMEX3&gt;</t>
  </si>
  <si>
    <t>&lt;TIMEX3 type="DATE" value="1998-01-26"&gt;today&lt;/TIMEX3&gt;</t>
  </si>
  <si>
    <t>&lt;TIMEX3 type="DURATION" value="PT60M"&gt;sizzly&lt;/TIMEX3&gt;</t>
  </si>
  <si>
    <t>least</t>
  </si>
  <si>
    <t>20 more years</t>
  </si>
  <si>
    <t>foreseeable future</t>
  </si>
  <si>
    <t>In</t>
  </si>
  <si>
    <t>past</t>
  </si>
  <si>
    <t>four</t>
  </si>
  <si>
    <t>&lt;TIMEX3 type="DATE" value="1998-05-01"&gt;Friday&lt;/TIMEX3&gt;</t>
  </si>
  <si>
    <t>&lt;TIMEX3 type="DURATION" value="P100Y"&gt; centuries&lt;/TIMEX3&gt;</t>
  </si>
  <si>
    <t>&lt;TIMEX3 type="DATE" value="1998-05"&gt;last May&lt;/TIMEX3&gt;</t>
  </si>
  <si>
    <t>&lt;TIMEX3 type="TIME" value="1998-02-27"&gt;least&lt;/TIMEX3&gt;</t>
  </si>
  <si>
    <t>&lt;TIMEX3 type="DURATION" value="P20Y"&gt;20 more years&lt;/TIMEX3&gt;</t>
  </si>
  <si>
    <t>&lt;TIMEX3 type="DATE" value="1997"&gt;Last year&lt;/TIMEX3&gt;</t>
  </si>
  <si>
    <t>&lt;TIMEX3 type="DATE" value="2023-02-27"&gt;forseeable future&lt;/TIMEX3&gt;</t>
  </si>
  <si>
    <t>&lt;TIMEX3 type="DATE" value="1998-02-27"&gt;In&lt;/TIMEX3&gt;</t>
  </si>
  <si>
    <t>&lt;TIMEX3 type="DATE" value="1998-02-27"&gt;past&lt;/TIMEX3&gt;</t>
  </si>
  <si>
    <t>&lt;TIMEX3 type="DURATION" value="P4Y"&gt;four&lt;/TIMEX3&gt;</t>
  </si>
  <si>
    <t>&lt;TIMEX3 type="TIME" value="1998-10"&gt;10&lt;/TIMEX3&gt;</t>
  </si>
  <si>
    <t>&lt;TIMEX3 type="DATE" value="1997"&gt;last year&lt;/TIMEX3&gt;</t>
  </si>
  <si>
    <t>&lt;TIMEX3 type="DATE" value="1996"&gt;1996&lt;/TIMEX3&gt;</t>
  </si>
  <si>
    <t>Texto 7</t>
  </si>
  <si>
    <t>recent months</t>
  </si>
  <si>
    <t>Tuesday</t>
  </si>
  <si>
    <t>&lt;TIMEX3 type="DATE" value="1998-04-02"&gt;Thursday&lt;/TIMEX3&gt;</t>
  </si>
  <si>
    <t>&lt;TIMEX3 type="DURATION" value="PXM"&gt;recent months&lt;/TIMEX3&gt;</t>
  </si>
  <si>
    <t>&lt;TIMEX3 type="DATE" value="1993"&gt;1993&lt;/TIMEX3&gt;</t>
  </si>
  <si>
    <t>&lt;TIMEX3 type="DATE" value="1998-03-31"&gt;Tuesday&lt;/TIMEX3&gt;</t>
  </si>
  <si>
    <t>last five years</t>
  </si>
  <si>
    <t>&lt;TIMEX3 type="DATE" value="1998-04-04"&gt;Thursday&lt;/TIMEX3&gt;</t>
  </si>
  <si>
    <t>&lt;TIMEX3 type="DATE" value="1998"&gt;last five years&lt;/TIMEX3&gt;</t>
  </si>
  <si>
    <t>&lt;TIMEX3 type="DATE" value="2018-04"&gt;recent months&lt;/TIMEX3&gt;</t>
  </si>
  <si>
    <t>&lt;TIMEX3 type="DATE" value="1998-04-02"&gt;Tuesday&lt;/TIMEX3&gt;</t>
  </si>
  <si>
    <t>Texto 8</t>
  </si>
  <si>
    <t>nineteen ninety-one</t>
  </si>
  <si>
    <t>nineteen ninety-six</t>
  </si>
  <si>
    <t>Now</t>
  </si>
  <si>
    <t>&lt;TIMEX3 type="DATE" value="1999-01-15"&gt; nineteen ninety-one&lt;/TIMEX3&gt;</t>
  </si>
  <si>
    <t>&lt;TIMEX3 type="DATE" value="1996"&gt; nineteen ninety-six&lt;/TIMEX3&gt;</t>
  </si>
  <si>
    <t>Texto 9</t>
  </si>
  <si>
    <t>second day</t>
  </si>
  <si>
    <t>mid afternoon</t>
  </si>
  <si>
    <t>future</t>
  </si>
  <si>
    <t>&lt;TIMEX3 type="DATE" value="1998-03-02"&gt;second day&lt;/TIMEX3&gt;</t>
  </si>
  <si>
    <t>&lt;TIMEX3 type="TIME" value="T14:00"&gt;mid afternoon&lt;/TIMEX3&gt;</t>
  </si>
  <si>
    <t>&lt;TIMEX3 type="DATE" value="2025-03-06"&gt;future&lt;/TIMEX3&gt;</t>
  </si>
  <si>
    <t>the second day</t>
  </si>
  <si>
    <r>
      <t>TP (True Positives)</t>
    </r>
    <r>
      <rPr>
        <sz val="11"/>
        <color theme="1"/>
        <rFont val="Aptos"/>
        <family val="2"/>
      </rPr>
      <t>: 4</t>
    </r>
  </si>
  <si>
    <t>(“Friday”, “nearly four years ago”, “April 6, 1994”, “2 1/2 years”)</t>
  </si>
  <si>
    <r>
      <t>FP (False Positives)</t>
    </r>
    <r>
      <rPr>
        <sz val="11"/>
        <color theme="1"/>
        <rFont val="Aptos"/>
        <family val="2"/>
      </rPr>
      <t>: 1</t>
    </r>
  </si>
  <si>
    <t>(tu modelo detectó “within”, que no está en el test)</t>
  </si>
  <si>
    <r>
      <t>FN (False Negatives)</t>
    </r>
    <r>
      <rPr>
        <sz val="11"/>
        <color theme="1"/>
        <rFont val="Aptos"/>
        <family val="2"/>
      </rPr>
      <t>: 1</t>
    </r>
  </si>
  <si>
    <t>(el test tiene “a year”, que tu modelo no detectó)</t>
  </si>
  <si>
    <t>Texto 1</t>
  </si>
  <si>
    <t>TP (True Positives): 7</t>
  </si>
  <si>
    <t>(“Friday”, “Friday”, “centuries”, “last May”, “Last year”, “last year”, “1996”)</t>
  </si>
  <si>
    <t>(“least”, “20 more years”, “foreseeable future”, “In”, “past”, “four”, “10”)</t>
  </si>
  <si>
    <t>FN (False Negatives): 4</t>
  </si>
  <si>
    <t>(“at least 20 more years”, “the past”, “four-day”, “10-year”)</t>
  </si>
  <si>
    <t>TP (True Positives): 2</t>
  </si>
  <si>
    <t>(“Sunday”, “recent days”)</t>
  </si>
  <si>
    <t>FP (False Positives): 2</t>
  </si>
  <si>
    <t>(“Meanwhile”, “hundreds of years”)</t>
  </si>
  <si>
    <t>FN (False Negatives): 0</t>
  </si>
  <si>
    <t>texto 3</t>
  </si>
  <si>
    <t>texto 4</t>
  </si>
  <si>
    <t>(“Saturday”, “May 26, 1980”, “six days”, “Oct-84”, “May 22, 1995”, “December”)</t>
  </si>
  <si>
    <t>(“one day”, “following year”)</t>
  </si>
  <si>
    <t>FN (False Negatives): 1</t>
  </si>
  <si>
    <t>texto5</t>
  </si>
  <si>
    <t>TP (True Positives): 4</t>
  </si>
  <si>
    <t>(“Thursday”, “today”, “Friday”, “next week”)</t>
  </si>
  <si>
    <t>FP (False Positives): 3</t>
  </si>
  <si>
    <t>(“well into the future”, “in less than one hour”, “later in the day”)</t>
  </si>
  <si>
    <t>(“the future”, “less than one hour”, “the day”, “now”)</t>
  </si>
  <si>
    <t>texto6</t>
  </si>
  <si>
    <t>TP (True Positives): 1</t>
  </si>
  <si>
    <t>(“today”)</t>
  </si>
  <si>
    <t>(“one point six billion”, “Earlier”, “fourth quarter”, “right now”, “sixty”)</t>
  </si>
  <si>
    <t>FN (False Negatives): 2</t>
  </si>
  <si>
    <t>(“the fourth quarter”, “now”)</t>
  </si>
  <si>
    <t>texto7</t>
  </si>
  <si>
    <t>TP (True Positives): 5</t>
  </si>
  <si>
    <t>(“Thursday”, “recent months”, “last year”, “1993”, “Tuesday”)</t>
  </si>
  <si>
    <t>FP (False Positives): 1</t>
  </si>
  <si>
    <t>texto8</t>
  </si>
  <si>
    <t>(“nineteen ninety-one”, “nineteen ninety-six”)</t>
  </si>
  <si>
    <t>FP (False Positives): 0</t>
  </si>
  <si>
    <t>()</t>
  </si>
  <si>
    <t>(“Now”)</t>
  </si>
  <si>
    <t>texto9</t>
  </si>
  <si>
    <t>(“mid afternoon”)</t>
  </si>
  <si>
    <t>(“second day”, “future”)</t>
  </si>
  <si>
    <t>(“the second day”, “the future”)</t>
  </si>
  <si>
    <t>Precision</t>
  </si>
  <si>
    <t>Recall</t>
  </si>
  <si>
    <t>F1</t>
  </si>
  <si>
    <t>MODELO1</t>
  </si>
  <si>
    <t>TP (True Positives): 8</t>
  </si>
  <si>
    <t>FN (False Negatives): 3</t>
  </si>
  <si>
    <t>&lt;TIMEX3 type="DURATION" value="PT1H"&gt;less than one hour&lt;/TIMEX3&gt;</t>
  </si>
  <si>
    <t>FP (False Positives): 6</t>
  </si>
  <si>
    <t>FP (False Positives): 4</t>
  </si>
  <si>
    <t>&lt;TIMEX3 type="DURATION" value="P5Y"&gt;last five years&lt;/TIMEX3&gt;</t>
  </si>
  <si>
    <t>TP (True Positives): 3</t>
  </si>
  <si>
    <t>Total modelo 1</t>
  </si>
  <si>
    <t>Deteccion</t>
  </si>
  <si>
    <t>(“1994”, “1994-04-06”)</t>
  </si>
  <si>
    <t>(“1998-05-26”, “P2Y”)</t>
  </si>
  <si>
    <t>(“1998-02-27”, “P2Y6M”)</t>
  </si>
  <si>
    <t>&lt;TIMEX3 type="DURATION" value="PXE"&gt;centuries&lt;/TIMEX3&gt;</t>
  </si>
  <si>
    <t>&lt;TIMEX3 type="DATE" value="1997-05"&gt;last May&lt;/TIMEX3&gt;</t>
  </si>
  <si>
    <t>&lt;TIMEX3 mod="EQUAL_OR_MORE" type="DURATION" value="P20Y"&gt;at least 20 more years&lt;/TIMEX3&gt;</t>
  </si>
  <si>
    <t>&lt;TIMEX3 type="DATE" value="PAST_REF"&gt;past&lt;/TIMEX3&gt;</t>
  </si>
  <si>
    <t>&lt;TIMEX3 type="DURATION" value="P4D"&gt;four-day&lt;/TIMEX3&gt;</t>
  </si>
  <si>
    <t>&lt;TIMEX3 type="DURATION" value="P10Y"&gt;10-year&lt;/TIMEX3&gt;</t>
  </si>
  <si>
    <t>(“1998-02-27”, “1997”, “1997”, “1996”)</t>
  </si>
  <si>
    <t>(“1998-05-01”, “P100Y”, “1998-05”, “1998-05-01”)</t>
  </si>
  <si>
    <t>(“PXE”, “1997-05”, “PAST_REF”, “1998-02-27”)</t>
  </si>
  <si>
    <t>(“1998-03-08”)</t>
  </si>
  <si>
    <t>(“1998-03-XX”)</t>
  </si>
  <si>
    <t>(“PAST_REF”)</t>
  </si>
  <si>
    <t>&lt;TIMEX3 type="DATE" value="1998-04-18"&gt;Saturday&lt;/TIMEX3&gt;</t>
  </si>
  <si>
    <t>&lt;TIMEX3" type="DURATION" value="P6D"&gt;six days&lt;/TIMEX3&gt;</t>
  </si>
  <si>
    <t>&lt;TIMEX3 type="DATE" value="1996"&gt;following year&lt;/TIMEX3&gt;</t>
  </si>
  <si>
    <t>&lt;TIMEX3 type="DATE" value="1997-12"&gt;December&lt;/TIMEX3&gt;</t>
  </si>
  <si>
    <t>(“1980-05-26”, “P6D”, “1984-10”, “1995-05-22”)</t>
  </si>
  <si>
    <t>(“1998-06-06”, “1999”, “1998-12”)</t>
  </si>
  <si>
    <t>(“1998-04-18”, “1996”, “1997-12”)</t>
  </si>
  <si>
    <t>&lt;TIMEX3 type="DATE" value="FUTURE_REF"&gt;the future&lt;/TIMEX3&gt;</t>
  </si>
  <si>
    <t>&lt;TIMEX3 mod="LESS_THAN type="DURATION" value="PT1H"&gt;less than one hour&lt;/TIMEX3&gt;</t>
  </si>
  <si>
    <t>&lt;TIMEX3 type="DATE" value="1998-02-12"&gt;Thursday&lt;/TIMEX3&gt;</t>
  </si>
  <si>
    <t>&lt;TIMEX3 type="DATE" value="1998-02-13"&gt;the day&lt;/TIMEX3&gt;</t>
  </si>
  <si>
    <t>&lt;TIMEX3 type="DATE" value="1998-02-13"&gt;Friday&lt;/TIMEX3&gt;</t>
  </si>
  <si>
    <t>&lt;TIMEX3 type="DATE" value="PRESENT_REF"&gt;now&lt;/TIMEX3&gt;</t>
  </si>
  <si>
    <t>&lt;TIMEX3 type="DATE" value="1998-WXX"&gt;next week&lt;/TIMEX3&gt;</t>
  </si>
  <si>
    <t>(“PT1H”, “1998-02-13”)</t>
  </si>
  <si>
    <t>(“1998-04”, “1998-02-15”, “1998-W28”)</t>
  </si>
  <si>
    <t>(“1998-02-12”, “1998-02-13”, “1998-WXX”)</t>
  </si>
  <si>
    <t>&lt;TIMEX3 type="DURATION" value="1997-Q4"&gt;fourth quarter&lt;/TIMEX3&gt;</t>
  </si>
  <si>
    <t>(“1998-01-26”)</t>
  </si>
  <si>
    <t>(“T4Q”)</t>
  </si>
  <si>
    <t>(“1997-Q4”)</t>
  </si>
  <si>
    <t>(“1997”, “1993”)</t>
  </si>
  <si>
    <t>(“1998-04-04”, “2018-04”, “1998-04-02”)</t>
  </si>
  <si>
    <t>(“1998-04-02”, “PXM”, “1998-03-31”)</t>
  </si>
  <si>
    <t>&lt;TIMEX3 type="DATE" value="1991"&gt;nineteen ninety-one&lt;/TIMEX3&gt;</t>
  </si>
  <si>
    <t>&lt;TIMEX3 type="DATE" value="1996"&gt;nineteen ninety-six&lt;/TIMEX3&gt;</t>
  </si>
  <si>
    <t>&lt;TIMEX3 type="DATE" value="PRESENT_REF"&gt;Now&lt;/TIMEX3&gt;</t>
  </si>
  <si>
    <t>(“1996”)</t>
  </si>
  <si>
    <t>(“1999-01-15”)</t>
  </si>
  <si>
    <t>&lt;TIMEX3 type="DATE" value="1998-03-06"&gt;the second day&lt;/TIMEX3&gt;</t>
  </si>
  <si>
    <t>&lt;TIMEX3 mod="MID" type="TIME" value="1998-03-06TAF"&gt;mid afternoon&lt;/TIMEX3&gt;</t>
  </si>
  <si>
    <t>TP (True Positives): 0</t>
  </si>
  <si>
    <t>(“1998-03-02”, “T14:00”, “2025-03-06”)</t>
  </si>
  <si>
    <t>(“1998-03-06”, “1998-03-06TAF”, “FUTURE_REF”)</t>
  </si>
  <si>
    <t>Total Modelo2</t>
  </si>
  <si>
    <t>0.43.</t>
  </si>
  <si>
    <t>MODELO 2</t>
  </si>
  <si>
    <t>Pipeline completo</t>
  </si>
  <si>
    <t>TP totales</t>
  </si>
  <si>
    <t>FP totales</t>
  </si>
  <si>
    <t>FN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</si>
</sst>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"/>
      <family val="2"/>
    </font>
    <font>
      <sz val="10"/>
      <color theme="1"/>
      <name val="Arial Unicode MS"/>
    </font>
    <font>
      <b/>
      <sz val="11"/>
      <color theme="1"/>
      <name val="Aptos"/>
      <family val="2"/>
    </font>
    <font>
      <b/>
      <sz val="11"/>
      <name val="Aptos"/>
      <family val="2"/>
    </font>
    <font>
      <sz val="8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17" fontId="0" fillId="4" borderId="0" xfId="0" applyNumberFormat="1" applyFill="1" applyAlignment="1">
      <alignment horizontal="left"/>
    </xf>
    <xf numFmtId="0" fontId="0" fillId="6" borderId="0" xfId="0" applyFill="1" applyAlignment="1">
      <alignment vertical="center" wrapTex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7" borderId="0" xfId="0" applyFill="1"/>
    <xf numFmtId="0" fontId="0" fillId="7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8" borderId="0" xfId="0" applyFill="1"/>
    <xf numFmtId="0" fontId="0" fillId="0" borderId="1" xfId="0" applyBorder="1"/>
    <xf numFmtId="0" fontId="0" fillId="0" borderId="0" xfId="0" applyAlignment="1">
      <alignment horizontal="right"/>
    </xf>
    <xf numFmtId="0" fontId="2" fillId="0" borderId="1" xfId="0" applyFont="1" applyBorder="1"/>
    <xf numFmtId="2" fontId="0" fillId="0" borderId="1" xfId="0" applyNumberFormat="1" applyBorder="1"/>
    <xf numFmtId="0" fontId="0" fillId="0" borderId="1" xfId="0" applyBorder="1" applyAlignment="1">
      <alignment horizontal="left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72F4-7BB2-4347-9876-CE421780889B}">
  <dimension ref="B6:Y131"/>
  <sheetViews>
    <sheetView tabSelected="1" topLeftCell="A4" zoomScale="70" zoomScaleNormal="70" workbookViewId="0">
      <selection activeCell="D105" sqref="D105"/>
    </sheetView>
  </sheetViews>
  <sheetFormatPr defaultRowHeight="14.5"/>
  <cols>
    <col min="1" max="1" width="17.75" bestFit="1" customWidth="1"/>
    <col min="3" max="3" width="18.33203125" bestFit="1" customWidth="1"/>
    <col min="4" max="4" width="69" bestFit="1" customWidth="1"/>
    <col min="6" max="6" width="18.83203125" bestFit="1" customWidth="1"/>
    <col min="7" max="7" width="107.58203125" bestFit="1" customWidth="1"/>
    <col min="9" max="9" width="66.4140625" customWidth="1"/>
    <col min="10" max="10" width="3.1640625" customWidth="1"/>
    <col min="11" max="11" width="10.83203125" bestFit="1" customWidth="1"/>
    <col min="12" max="12" width="9.25" bestFit="1" customWidth="1"/>
    <col min="13" max="13" width="8.83203125" bestFit="1" customWidth="1"/>
    <col min="14" max="14" width="8.83203125" customWidth="1"/>
    <col min="17" max="17" width="45" bestFit="1" customWidth="1"/>
    <col min="18" max="18" width="2.83203125" bestFit="1" customWidth="1"/>
    <col min="19" max="19" width="10.83203125" bestFit="1" customWidth="1"/>
    <col min="22" max="22" width="11.5" bestFit="1" customWidth="1"/>
  </cols>
  <sheetData>
    <row r="6" spans="3:25">
      <c r="C6" s="1"/>
      <c r="D6" s="1"/>
      <c r="I6" s="10" t="s">
        <v>185</v>
      </c>
      <c r="J6" s="11"/>
      <c r="Q6" s="10" t="s">
        <v>6</v>
      </c>
      <c r="S6" s="23" t="s">
        <v>237</v>
      </c>
      <c r="T6" s="23"/>
      <c r="V6" s="23" t="s">
        <v>238</v>
      </c>
      <c r="W6" s="23"/>
    </row>
    <row r="7" spans="3:25">
      <c r="C7" s="7" t="s">
        <v>12</v>
      </c>
      <c r="D7" s="7"/>
      <c r="F7" s="8" t="s">
        <v>19</v>
      </c>
      <c r="G7" s="8"/>
      <c r="I7" t="s">
        <v>132</v>
      </c>
      <c r="J7" s="11"/>
      <c r="K7" s="23" t="s">
        <v>176</v>
      </c>
      <c r="L7" s="23"/>
    </row>
    <row r="8" spans="3:25">
      <c r="C8" s="1"/>
      <c r="D8" s="1"/>
      <c r="Q8" t="s">
        <v>138</v>
      </c>
      <c r="R8">
        <v>2</v>
      </c>
      <c r="S8" s="9" t="s">
        <v>173</v>
      </c>
      <c r="T8">
        <v>0.5</v>
      </c>
      <c r="V8" s="9" t="s">
        <v>173</v>
      </c>
      <c r="W8">
        <v>0.4</v>
      </c>
      <c r="Y8">
        <v>2</v>
      </c>
    </row>
    <row r="9" spans="3:25">
      <c r="C9" t="s">
        <v>5</v>
      </c>
      <c r="D9" t="s">
        <v>6</v>
      </c>
      <c r="F9" t="s">
        <v>5</v>
      </c>
      <c r="G9" t="s">
        <v>6</v>
      </c>
      <c r="H9" s="12"/>
      <c r="I9" s="9" t="s">
        <v>126</v>
      </c>
      <c r="J9" s="20" t="str">
        <f>RIGHT(I9)</f>
        <v>4</v>
      </c>
      <c r="K9" s="9" t="s">
        <v>173</v>
      </c>
      <c r="L9">
        <v>0.8</v>
      </c>
      <c r="Q9" t="s">
        <v>186</v>
      </c>
      <c r="S9" s="9" t="s">
        <v>174</v>
      </c>
      <c r="T9">
        <v>0.5</v>
      </c>
      <c r="V9" s="9" t="s">
        <v>174</v>
      </c>
      <c r="W9">
        <v>0.4</v>
      </c>
      <c r="Y9">
        <v>3</v>
      </c>
    </row>
    <row r="10" spans="3:25">
      <c r="I10" t="s">
        <v>127</v>
      </c>
      <c r="J10" s="20"/>
      <c r="K10" s="9" t="s">
        <v>174</v>
      </c>
      <c r="L10">
        <v>0.8</v>
      </c>
      <c r="S10" s="9" t="s">
        <v>175</v>
      </c>
      <c r="T10">
        <v>0.5</v>
      </c>
      <c r="V10" s="9" t="s">
        <v>175</v>
      </c>
      <c r="W10">
        <v>0.4</v>
      </c>
      <c r="Y10">
        <v>3</v>
      </c>
    </row>
    <row r="11" spans="3:25">
      <c r="C11" s="12" t="s">
        <v>0</v>
      </c>
      <c r="D11" s="13" t="s">
        <v>7</v>
      </c>
      <c r="F11" t="s">
        <v>0</v>
      </c>
      <c r="G11" s="15" t="s">
        <v>15</v>
      </c>
      <c r="J11" s="20" t="str">
        <f t="shared" ref="J11:J83" si="0">RIGHT(I11)</f>
        <v/>
      </c>
      <c r="K11" s="9" t="s">
        <v>175</v>
      </c>
      <c r="L11">
        <f>2*((L10*L9)/(L10+L9))</f>
        <v>0.80000000000000016</v>
      </c>
      <c r="Q11" t="s">
        <v>140</v>
      </c>
      <c r="R11">
        <v>2</v>
      </c>
    </row>
    <row r="12" spans="3:25">
      <c r="C12" s="12" t="s">
        <v>1</v>
      </c>
      <c r="D12" s="12" t="s">
        <v>8</v>
      </c>
      <c r="F12" t="s">
        <v>1</v>
      </c>
      <c r="G12" t="s">
        <v>16</v>
      </c>
      <c r="H12" s="13"/>
      <c r="I12" s="9" t="s">
        <v>128</v>
      </c>
      <c r="J12" s="20" t="str">
        <f t="shared" si="0"/>
        <v>1</v>
      </c>
      <c r="K12" s="9"/>
      <c r="Q12" t="s">
        <v>187</v>
      </c>
    </row>
    <row r="13" spans="3:25">
      <c r="C13" s="12" t="s">
        <v>2</v>
      </c>
      <c r="D13" s="12" t="s">
        <v>9</v>
      </c>
      <c r="F13" t="s">
        <v>2</v>
      </c>
      <c r="G13" t="s">
        <v>9</v>
      </c>
      <c r="I13" t="s">
        <v>129</v>
      </c>
      <c r="J13" s="20"/>
    </row>
    <row r="14" spans="3:25">
      <c r="C14" s="12" t="s">
        <v>3</v>
      </c>
      <c r="D14" s="13" t="s">
        <v>10</v>
      </c>
      <c r="F14" t="s">
        <v>3</v>
      </c>
      <c r="G14" s="15" t="s">
        <v>17</v>
      </c>
      <c r="J14" s="20" t="str">
        <f t="shared" si="0"/>
        <v/>
      </c>
      <c r="Q14" t="s">
        <v>158</v>
      </c>
    </row>
    <row r="15" spans="3:25">
      <c r="C15" s="13" t="s">
        <v>4</v>
      </c>
      <c r="D15" s="13" t="s">
        <v>11</v>
      </c>
      <c r="F15" s="15" t="s">
        <v>14</v>
      </c>
      <c r="G15" s="15" t="s">
        <v>18</v>
      </c>
      <c r="H15" s="15"/>
      <c r="I15" s="9" t="s">
        <v>130</v>
      </c>
      <c r="J15" s="20" t="str">
        <f t="shared" si="0"/>
        <v>1</v>
      </c>
      <c r="K15" s="9"/>
      <c r="Q15" t="s">
        <v>188</v>
      </c>
      <c r="R15">
        <v>2</v>
      </c>
    </row>
    <row r="16" spans="3:25">
      <c r="I16" t="s">
        <v>131</v>
      </c>
      <c r="J16" s="21"/>
    </row>
    <row r="17" spans="3:25">
      <c r="J17" s="21"/>
    </row>
    <row r="18" spans="3:25">
      <c r="J18" s="20"/>
    </row>
    <row r="19" spans="3:25">
      <c r="J19" s="20" t="str">
        <f t="shared" si="0"/>
        <v/>
      </c>
      <c r="K19" s="24"/>
      <c r="L19" s="24"/>
    </row>
    <row r="20" spans="3:25">
      <c r="C20" t="s">
        <v>13</v>
      </c>
      <c r="D20" t="s">
        <v>6</v>
      </c>
      <c r="F20" t="s">
        <v>13</v>
      </c>
      <c r="G20" t="s">
        <v>6</v>
      </c>
      <c r="I20" t="s">
        <v>13</v>
      </c>
      <c r="J20" s="20"/>
    </row>
    <row r="21" spans="3:25">
      <c r="H21" s="12"/>
      <c r="I21" t="s">
        <v>177</v>
      </c>
      <c r="J21" s="20" t="str">
        <f t="shared" si="0"/>
        <v>8</v>
      </c>
      <c r="K21" s="9" t="s">
        <v>173</v>
      </c>
      <c r="L21">
        <v>0.56999999999999995</v>
      </c>
      <c r="Q21" t="s">
        <v>149</v>
      </c>
      <c r="R21">
        <v>4</v>
      </c>
      <c r="S21" s="9" t="s">
        <v>173</v>
      </c>
      <c r="T21">
        <v>0.5</v>
      </c>
      <c r="V21" s="9" t="s">
        <v>173</v>
      </c>
      <c r="W21">
        <v>0.43</v>
      </c>
      <c r="Y21" s="34">
        <v>4</v>
      </c>
    </row>
    <row r="22" spans="3:25">
      <c r="C22" s="12" t="s">
        <v>0</v>
      </c>
      <c r="D22" t="s">
        <v>87</v>
      </c>
      <c r="G22" s="14"/>
      <c r="I22" t="s">
        <v>134</v>
      </c>
      <c r="J22" s="20"/>
      <c r="K22" s="9" t="s">
        <v>174</v>
      </c>
      <c r="L22">
        <v>0.72</v>
      </c>
      <c r="Q22" t="s">
        <v>195</v>
      </c>
      <c r="S22" s="9" t="s">
        <v>174</v>
      </c>
      <c r="T22">
        <v>0.5</v>
      </c>
      <c r="V22" s="9" t="s">
        <v>174</v>
      </c>
      <c r="W22">
        <v>0.55000000000000004</v>
      </c>
      <c r="Y22">
        <v>8</v>
      </c>
    </row>
    <row r="23" spans="3:25">
      <c r="C23" s="12" t="s">
        <v>20</v>
      </c>
      <c r="D23" t="s">
        <v>88</v>
      </c>
      <c r="F23" s="14" t="s">
        <v>0</v>
      </c>
      <c r="G23" t="s">
        <v>15</v>
      </c>
      <c r="J23" s="20" t="str">
        <f t="shared" si="0"/>
        <v/>
      </c>
      <c r="K23" s="9" t="s">
        <v>175</v>
      </c>
      <c r="L23" s="22">
        <f>2*((L22*L21)/(L22+L21))</f>
        <v>0.63627906976744175</v>
      </c>
      <c r="S23" s="9" t="s">
        <v>175</v>
      </c>
      <c r="T23">
        <v>0.5</v>
      </c>
      <c r="V23" s="9" t="s">
        <v>175</v>
      </c>
      <c r="W23">
        <v>0.48</v>
      </c>
      <c r="Y23">
        <v>5</v>
      </c>
    </row>
    <row r="24" spans="3:25">
      <c r="C24" s="12" t="s">
        <v>21</v>
      </c>
      <c r="D24" t="s">
        <v>89</v>
      </c>
      <c r="F24" s="14" t="s">
        <v>20</v>
      </c>
      <c r="G24" t="s">
        <v>189</v>
      </c>
      <c r="H24" s="13"/>
      <c r="I24" t="s">
        <v>180</v>
      </c>
      <c r="J24" s="20" t="str">
        <f t="shared" si="0"/>
        <v>6</v>
      </c>
      <c r="Q24" t="s">
        <v>181</v>
      </c>
      <c r="R24">
        <v>4</v>
      </c>
    </row>
    <row r="25" spans="3:25">
      <c r="C25" s="13" t="s">
        <v>81</v>
      </c>
      <c r="D25" t="s">
        <v>90</v>
      </c>
      <c r="F25" s="14" t="s">
        <v>21</v>
      </c>
      <c r="G25" t="s">
        <v>190</v>
      </c>
      <c r="I25" t="s">
        <v>135</v>
      </c>
      <c r="J25" s="20"/>
      <c r="Q25" t="s">
        <v>196</v>
      </c>
    </row>
    <row r="26" spans="3:25">
      <c r="C26" s="13" t="s">
        <v>82</v>
      </c>
      <c r="D26" t="s">
        <v>91</v>
      </c>
      <c r="F26" s="15" t="s">
        <v>22</v>
      </c>
      <c r="G26" t="s">
        <v>191</v>
      </c>
      <c r="J26" s="20" t="str">
        <f t="shared" si="0"/>
        <v/>
      </c>
    </row>
    <row r="27" spans="3:25">
      <c r="C27" s="12" t="s">
        <v>23</v>
      </c>
      <c r="D27" t="s">
        <v>92</v>
      </c>
      <c r="F27" s="14" t="s">
        <v>23</v>
      </c>
      <c r="G27" t="s">
        <v>92</v>
      </c>
      <c r="H27" s="15"/>
      <c r="I27" t="s">
        <v>178</v>
      </c>
      <c r="J27" s="20" t="str">
        <f t="shared" si="0"/>
        <v>3</v>
      </c>
      <c r="Q27" t="s">
        <v>136</v>
      </c>
      <c r="R27">
        <v>4</v>
      </c>
    </row>
    <row r="28" spans="3:25">
      <c r="C28" s="13" t="s">
        <v>83</v>
      </c>
      <c r="D28" t="s">
        <v>93</v>
      </c>
      <c r="F28" s="25" t="s">
        <v>85</v>
      </c>
      <c r="G28" t="s">
        <v>192</v>
      </c>
      <c r="I28" t="s">
        <v>137</v>
      </c>
      <c r="J28" s="20"/>
      <c r="Q28" t="s">
        <v>197</v>
      </c>
    </row>
    <row r="29" spans="3:25">
      <c r="C29" s="13" t="s">
        <v>84</v>
      </c>
      <c r="D29" t="s">
        <v>94</v>
      </c>
      <c r="F29" s="15" t="s">
        <v>24</v>
      </c>
      <c r="G29" t="s">
        <v>193</v>
      </c>
      <c r="J29" s="20" t="str">
        <f t="shared" si="0"/>
        <v/>
      </c>
    </row>
    <row r="30" spans="3:25">
      <c r="C30" s="12" t="s">
        <v>85</v>
      </c>
      <c r="D30" t="s">
        <v>95</v>
      </c>
      <c r="F30" s="15" t="s">
        <v>25</v>
      </c>
      <c r="G30" t="s">
        <v>194</v>
      </c>
      <c r="J30" s="20" t="str">
        <f t="shared" si="0"/>
        <v/>
      </c>
    </row>
    <row r="31" spans="3:25">
      <c r="C31" s="13" t="s">
        <v>86</v>
      </c>
      <c r="D31" t="s">
        <v>96</v>
      </c>
      <c r="F31" t="s">
        <v>26</v>
      </c>
      <c r="G31" t="s">
        <v>98</v>
      </c>
      <c r="J31" s="20" t="str">
        <f t="shared" si="0"/>
        <v/>
      </c>
    </row>
    <row r="32" spans="3:25">
      <c r="C32" s="17">
        <v>10</v>
      </c>
      <c r="D32" t="s">
        <v>97</v>
      </c>
      <c r="F32" s="4">
        <v>1996</v>
      </c>
      <c r="G32" t="s">
        <v>99</v>
      </c>
      <c r="J32" s="20" t="str">
        <f t="shared" si="0"/>
        <v/>
      </c>
    </row>
    <row r="33" spans="3:25">
      <c r="C33" s="12" t="s">
        <v>26</v>
      </c>
      <c r="D33" t="s">
        <v>98</v>
      </c>
      <c r="F33" t="s">
        <v>0</v>
      </c>
      <c r="G33" t="s">
        <v>15</v>
      </c>
      <c r="J33" s="20" t="str">
        <f t="shared" si="0"/>
        <v/>
      </c>
    </row>
    <row r="34" spans="3:25">
      <c r="C34" s="16">
        <v>1996</v>
      </c>
      <c r="D34" t="s">
        <v>99</v>
      </c>
      <c r="J34" s="20" t="str">
        <f t="shared" si="0"/>
        <v/>
      </c>
    </row>
    <row r="35" spans="3:25">
      <c r="C35" s="12" t="s">
        <v>0</v>
      </c>
      <c r="D35" t="s">
        <v>87</v>
      </c>
      <c r="J35" s="20" t="str">
        <f t="shared" si="0"/>
        <v/>
      </c>
    </row>
    <row r="36" spans="3:25">
      <c r="J36" s="20" t="str">
        <f t="shared" si="0"/>
        <v/>
      </c>
    </row>
    <row r="37" spans="3:25">
      <c r="J37" s="20"/>
    </row>
    <row r="38" spans="3:25">
      <c r="I38" t="s">
        <v>143</v>
      </c>
      <c r="J38" s="20"/>
    </row>
    <row r="39" spans="3:25">
      <c r="C39" t="s">
        <v>27</v>
      </c>
      <c r="D39" t="s">
        <v>6</v>
      </c>
      <c r="F39" t="s">
        <v>27</v>
      </c>
      <c r="G39" t="s">
        <v>6</v>
      </c>
      <c r="H39" s="12"/>
      <c r="I39" t="s">
        <v>138</v>
      </c>
      <c r="J39" s="20" t="str">
        <f t="shared" si="0"/>
        <v>2</v>
      </c>
      <c r="K39" s="9" t="s">
        <v>173</v>
      </c>
      <c r="L39">
        <v>0.5</v>
      </c>
      <c r="Q39" t="s">
        <v>155</v>
      </c>
      <c r="R39">
        <v>1</v>
      </c>
      <c r="S39" s="9" t="s">
        <v>173</v>
      </c>
      <c r="T39">
        <v>0.5</v>
      </c>
      <c r="V39" s="9" t="s">
        <v>173</v>
      </c>
      <c r="W39">
        <v>0.25</v>
      </c>
      <c r="Y39">
        <v>1</v>
      </c>
    </row>
    <row r="40" spans="3:25">
      <c r="F40" s="2"/>
      <c r="G40" s="3"/>
      <c r="I40" t="s">
        <v>139</v>
      </c>
      <c r="J40" s="20"/>
      <c r="K40" s="9" t="s">
        <v>174</v>
      </c>
      <c r="L40">
        <v>1</v>
      </c>
      <c r="Q40" t="s">
        <v>198</v>
      </c>
      <c r="S40" s="9" t="s">
        <v>174</v>
      </c>
      <c r="T40">
        <v>0.5</v>
      </c>
      <c r="V40" s="9" t="s">
        <v>174</v>
      </c>
      <c r="W40">
        <v>0.5</v>
      </c>
      <c r="Y40">
        <v>2</v>
      </c>
    </row>
    <row r="41" spans="3:25">
      <c r="C41" s="12" t="s">
        <v>28</v>
      </c>
      <c r="D41" t="s">
        <v>36</v>
      </c>
      <c r="F41" t="s">
        <v>28</v>
      </c>
      <c r="G41" t="s">
        <v>36</v>
      </c>
      <c r="J41" s="20" t="str">
        <f t="shared" si="0"/>
        <v/>
      </c>
      <c r="K41" s="9" t="s">
        <v>175</v>
      </c>
      <c r="L41" s="22">
        <f>2*((L40*L39)/(L40+L39))</f>
        <v>0.66666666666666663</v>
      </c>
      <c r="S41" s="9" t="s">
        <v>175</v>
      </c>
      <c r="T41">
        <v>0.5</v>
      </c>
      <c r="V41" s="9" t="s">
        <v>175</v>
      </c>
      <c r="W41">
        <v>0.33</v>
      </c>
      <c r="Y41">
        <v>1</v>
      </c>
    </row>
    <row r="42" spans="3:25">
      <c r="C42" s="13" t="s">
        <v>30</v>
      </c>
      <c r="D42" t="s">
        <v>32</v>
      </c>
      <c r="F42" t="s">
        <v>29</v>
      </c>
      <c r="G42" t="s">
        <v>35</v>
      </c>
      <c r="H42" s="13"/>
      <c r="I42" t="s">
        <v>140</v>
      </c>
      <c r="J42" s="20" t="str">
        <f t="shared" si="0"/>
        <v>2</v>
      </c>
      <c r="Q42" t="s">
        <v>163</v>
      </c>
      <c r="R42">
        <v>1</v>
      </c>
    </row>
    <row r="43" spans="3:25">
      <c r="C43" s="12" t="s">
        <v>29</v>
      </c>
      <c r="D43" t="s">
        <v>33</v>
      </c>
      <c r="F43" s="2"/>
      <c r="G43" s="3"/>
      <c r="I43" t="s">
        <v>141</v>
      </c>
      <c r="J43" s="20"/>
      <c r="Q43" t="s">
        <v>199</v>
      </c>
    </row>
    <row r="44" spans="3:25">
      <c r="C44" s="13" t="s">
        <v>31</v>
      </c>
      <c r="D44" t="s">
        <v>34</v>
      </c>
      <c r="F44" s="2"/>
      <c r="G44" s="3"/>
      <c r="J44" s="20" t="str">
        <f t="shared" si="0"/>
        <v/>
      </c>
    </row>
    <row r="45" spans="3:25">
      <c r="C45" s="14"/>
      <c r="F45" s="2"/>
      <c r="G45" s="3"/>
      <c r="H45" s="15"/>
      <c r="I45" t="s">
        <v>142</v>
      </c>
      <c r="J45" s="20" t="str">
        <f t="shared" si="0"/>
        <v>0</v>
      </c>
      <c r="Q45" t="s">
        <v>147</v>
      </c>
      <c r="R45">
        <v>1</v>
      </c>
    </row>
    <row r="46" spans="3:25">
      <c r="C46" s="14"/>
      <c r="F46" s="2"/>
      <c r="G46" s="3"/>
      <c r="H46" s="15"/>
      <c r="J46" s="20"/>
      <c r="Q46" t="s">
        <v>200</v>
      </c>
    </row>
    <row r="47" spans="3:25">
      <c r="J47" s="20" t="str">
        <f t="shared" si="0"/>
        <v/>
      </c>
    </row>
    <row r="48" spans="3:25">
      <c r="J48" s="20"/>
    </row>
    <row r="49" spans="3:25">
      <c r="J49" s="20" t="str">
        <f t="shared" si="0"/>
        <v/>
      </c>
    </row>
    <row r="50" spans="3:25">
      <c r="C50" t="s">
        <v>37</v>
      </c>
      <c r="D50" t="s">
        <v>6</v>
      </c>
      <c r="F50" t="s">
        <v>37</v>
      </c>
      <c r="G50" t="s">
        <v>6</v>
      </c>
      <c r="I50" t="s">
        <v>144</v>
      </c>
      <c r="J50" s="20"/>
    </row>
    <row r="51" spans="3:25">
      <c r="H51" s="12"/>
      <c r="I51" t="s">
        <v>133</v>
      </c>
      <c r="J51" s="20" t="str">
        <f t="shared" si="0"/>
        <v>7</v>
      </c>
      <c r="K51" s="9" t="s">
        <v>173</v>
      </c>
      <c r="L51">
        <v>0.87</v>
      </c>
      <c r="Q51" t="s">
        <v>149</v>
      </c>
      <c r="R51">
        <v>4</v>
      </c>
      <c r="S51" s="9" t="s">
        <v>173</v>
      </c>
      <c r="T51">
        <v>0.56999999999999995</v>
      </c>
      <c r="V51" s="9" t="s">
        <v>173</v>
      </c>
      <c r="W51">
        <v>0.5</v>
      </c>
      <c r="Y51">
        <v>4</v>
      </c>
    </row>
    <row r="52" spans="3:25">
      <c r="C52" s="12" t="s">
        <v>38</v>
      </c>
      <c r="D52" t="s">
        <v>45</v>
      </c>
      <c r="F52" s="2" t="s">
        <v>38</v>
      </c>
      <c r="G52" s="3" t="s">
        <v>201</v>
      </c>
      <c r="I52" t="s">
        <v>145</v>
      </c>
      <c r="J52" s="20"/>
      <c r="K52" s="9" t="s">
        <v>174</v>
      </c>
      <c r="L52">
        <v>1</v>
      </c>
      <c r="Q52" t="s">
        <v>205</v>
      </c>
      <c r="S52" s="9" t="s">
        <v>174</v>
      </c>
      <c r="T52">
        <v>0.56999999999999995</v>
      </c>
      <c r="V52" s="9" t="s">
        <v>174</v>
      </c>
      <c r="W52">
        <v>0.56999999999999995</v>
      </c>
      <c r="Y52">
        <v>4</v>
      </c>
    </row>
    <row r="53" spans="3:25">
      <c r="C53" s="12" t="s">
        <v>39</v>
      </c>
      <c r="D53" t="s">
        <v>46</v>
      </c>
      <c r="F53" s="2" t="s">
        <v>39</v>
      </c>
      <c r="G53" s="3" t="s">
        <v>46</v>
      </c>
      <c r="J53" s="20" t="str">
        <f t="shared" si="0"/>
        <v/>
      </c>
      <c r="K53" s="9" t="s">
        <v>175</v>
      </c>
      <c r="L53" s="22">
        <f>2*((L52*L51)/(L52+L51))</f>
        <v>0.93048128342245984</v>
      </c>
      <c r="S53" s="9" t="s">
        <v>175</v>
      </c>
      <c r="T53">
        <v>0.56999999999999995</v>
      </c>
      <c r="V53" s="9" t="s">
        <v>175</v>
      </c>
      <c r="W53">
        <v>0.53</v>
      </c>
      <c r="Y53">
        <v>3</v>
      </c>
    </row>
    <row r="54" spans="3:25">
      <c r="C54" s="12" t="s">
        <v>40</v>
      </c>
      <c r="D54" t="s">
        <v>47</v>
      </c>
      <c r="F54" s="2" t="s">
        <v>40</v>
      </c>
      <c r="G54" s="3" t="s">
        <v>202</v>
      </c>
      <c r="H54" s="13"/>
      <c r="I54" t="s">
        <v>163</v>
      </c>
      <c r="J54" s="20" t="str">
        <f t="shared" si="0"/>
        <v>1</v>
      </c>
      <c r="Q54" t="s">
        <v>151</v>
      </c>
      <c r="R54">
        <v>3</v>
      </c>
    </row>
    <row r="55" spans="3:25">
      <c r="C55" s="18">
        <v>30956</v>
      </c>
      <c r="D55" t="s">
        <v>48</v>
      </c>
      <c r="F55" s="5">
        <v>30956</v>
      </c>
      <c r="G55" s="3" t="s">
        <v>48</v>
      </c>
      <c r="I55" t="s">
        <v>146</v>
      </c>
      <c r="J55" s="20"/>
      <c r="Q55" t="s">
        <v>206</v>
      </c>
    </row>
    <row r="56" spans="3:25">
      <c r="C56" s="13" t="s">
        <v>41</v>
      </c>
      <c r="D56" t="s">
        <v>49</v>
      </c>
      <c r="F56" s="2" t="s">
        <v>42</v>
      </c>
      <c r="G56" s="3" t="s">
        <v>50</v>
      </c>
      <c r="J56" s="20" t="str">
        <f t="shared" si="0"/>
        <v/>
      </c>
    </row>
    <row r="57" spans="3:25">
      <c r="C57" s="12" t="s">
        <v>42</v>
      </c>
      <c r="D57" t="s">
        <v>50</v>
      </c>
      <c r="F57" s="26" t="s">
        <v>43</v>
      </c>
      <c r="G57" s="3" t="s">
        <v>203</v>
      </c>
      <c r="H57" s="15"/>
      <c r="I57" t="s">
        <v>142</v>
      </c>
      <c r="J57" s="20" t="str">
        <f t="shared" si="0"/>
        <v>0</v>
      </c>
      <c r="Q57" t="s">
        <v>178</v>
      </c>
      <c r="R57">
        <v>3</v>
      </c>
    </row>
    <row r="58" spans="3:25">
      <c r="C58" s="12" t="s">
        <v>43</v>
      </c>
      <c r="D58" t="s">
        <v>51</v>
      </c>
      <c r="F58" s="2" t="s">
        <v>44</v>
      </c>
      <c r="G58" s="3" t="s">
        <v>204</v>
      </c>
      <c r="J58" s="20"/>
      <c r="Q58" t="s">
        <v>207</v>
      </c>
    </row>
    <row r="59" spans="3:25">
      <c r="C59" s="12" t="s">
        <v>44</v>
      </c>
      <c r="D59" t="s">
        <v>52</v>
      </c>
      <c r="J59" s="20" t="str">
        <f t="shared" si="0"/>
        <v/>
      </c>
    </row>
    <row r="60" spans="3:25">
      <c r="J60" s="20" t="str">
        <f t="shared" si="0"/>
        <v/>
      </c>
    </row>
    <row r="61" spans="3:25">
      <c r="J61" s="20"/>
    </row>
    <row r="62" spans="3:25">
      <c r="J62" s="20"/>
    </row>
    <row r="63" spans="3:25">
      <c r="J63" s="20" t="str">
        <f t="shared" si="0"/>
        <v/>
      </c>
    </row>
    <row r="64" spans="3:25">
      <c r="C64" t="s">
        <v>53</v>
      </c>
      <c r="D64" t="s">
        <v>6</v>
      </c>
      <c r="F64" t="s">
        <v>53</v>
      </c>
      <c r="G64" t="s">
        <v>6</v>
      </c>
      <c r="I64" t="s">
        <v>148</v>
      </c>
      <c r="J64" s="20"/>
    </row>
    <row r="65" spans="2:25">
      <c r="H65" s="12"/>
      <c r="I65" t="s">
        <v>161</v>
      </c>
      <c r="J65" s="20" t="str">
        <f t="shared" si="0"/>
        <v>5</v>
      </c>
      <c r="K65" s="9" t="s">
        <v>173</v>
      </c>
      <c r="L65">
        <v>0.71</v>
      </c>
      <c r="Q65" t="s">
        <v>138</v>
      </c>
      <c r="R65">
        <v>2</v>
      </c>
      <c r="S65" s="9" t="s">
        <v>173</v>
      </c>
      <c r="T65">
        <v>0.4</v>
      </c>
      <c r="V65" s="9" t="s">
        <v>173</v>
      </c>
      <c r="W65">
        <v>0.28999999999999998</v>
      </c>
      <c r="Y65">
        <v>2</v>
      </c>
    </row>
    <row r="66" spans="2:25">
      <c r="C66" s="13" t="s">
        <v>61</v>
      </c>
      <c r="D66" t="s">
        <v>63</v>
      </c>
      <c r="F66" s="19" t="s">
        <v>54</v>
      </c>
      <c r="G66" s="3" t="s">
        <v>208</v>
      </c>
      <c r="I66" t="s">
        <v>150</v>
      </c>
      <c r="J66" s="20"/>
      <c r="K66" s="9" t="s">
        <v>174</v>
      </c>
      <c r="L66">
        <v>0.62</v>
      </c>
      <c r="Q66" t="s">
        <v>215</v>
      </c>
      <c r="S66" s="9" t="s">
        <v>174</v>
      </c>
      <c r="T66">
        <v>0.4</v>
      </c>
      <c r="V66" s="9" t="s">
        <v>174</v>
      </c>
      <c r="W66">
        <v>0.33</v>
      </c>
      <c r="Y66">
        <v>5</v>
      </c>
    </row>
    <row r="67" spans="2:25">
      <c r="B67" s="28"/>
      <c r="C67" s="12" t="s">
        <v>55</v>
      </c>
      <c r="D67" t="s">
        <v>179</v>
      </c>
      <c r="F67" s="27" t="s">
        <v>55</v>
      </c>
      <c r="G67" s="3" t="s">
        <v>209</v>
      </c>
      <c r="J67" s="20" t="str">
        <f t="shared" si="0"/>
        <v/>
      </c>
      <c r="K67" s="9" t="s">
        <v>175</v>
      </c>
      <c r="L67" s="22">
        <f>2*((L66*L65)/(L66+L65))</f>
        <v>0.66195488721804507</v>
      </c>
      <c r="S67" s="9" t="s">
        <v>175</v>
      </c>
      <c r="T67">
        <v>0.4</v>
      </c>
      <c r="V67" s="9" t="s">
        <v>175</v>
      </c>
      <c r="W67">
        <v>0.31</v>
      </c>
      <c r="Y67">
        <v>4</v>
      </c>
    </row>
    <row r="68" spans="2:25">
      <c r="C68" s="12" t="s">
        <v>56</v>
      </c>
      <c r="D68" t="s">
        <v>64</v>
      </c>
      <c r="F68" s="2" t="s">
        <v>56</v>
      </c>
      <c r="G68" s="3" t="s">
        <v>210</v>
      </c>
      <c r="H68" s="13"/>
      <c r="I68" t="s">
        <v>140</v>
      </c>
      <c r="J68" s="20" t="str">
        <f t="shared" si="0"/>
        <v>2</v>
      </c>
      <c r="Q68" t="s">
        <v>151</v>
      </c>
      <c r="R68">
        <v>3</v>
      </c>
    </row>
    <row r="69" spans="2:25">
      <c r="C69" s="12" t="s">
        <v>57</v>
      </c>
      <c r="D69" t="s">
        <v>65</v>
      </c>
      <c r="F69" s="2" t="s">
        <v>57</v>
      </c>
      <c r="G69" s="3" t="s">
        <v>65</v>
      </c>
      <c r="I69" t="s">
        <v>152</v>
      </c>
      <c r="J69" s="20"/>
      <c r="Q69" t="s">
        <v>216</v>
      </c>
    </row>
    <row r="70" spans="2:25">
      <c r="C70" s="13" t="s">
        <v>62</v>
      </c>
      <c r="D70" t="s">
        <v>66</v>
      </c>
      <c r="F70" s="19" t="s">
        <v>58</v>
      </c>
      <c r="G70" s="3" t="s">
        <v>211</v>
      </c>
      <c r="J70" s="20" t="str">
        <f t="shared" si="0"/>
        <v/>
      </c>
    </row>
    <row r="71" spans="2:25">
      <c r="C71" s="12" t="s">
        <v>0</v>
      </c>
      <c r="D71" t="s">
        <v>67</v>
      </c>
      <c r="F71" s="2" t="s">
        <v>0</v>
      </c>
      <c r="G71" s="3" t="s">
        <v>212</v>
      </c>
      <c r="H71" s="15"/>
      <c r="I71" t="s">
        <v>178</v>
      </c>
      <c r="J71" s="20" t="str">
        <f t="shared" si="0"/>
        <v>3</v>
      </c>
      <c r="Q71" t="s">
        <v>178</v>
      </c>
      <c r="R71">
        <v>3</v>
      </c>
    </row>
    <row r="72" spans="2:25">
      <c r="C72" s="12" t="s">
        <v>60</v>
      </c>
      <c r="D72" t="s">
        <v>68</v>
      </c>
      <c r="F72" s="19" t="s">
        <v>59</v>
      </c>
      <c r="G72" s="3" t="s">
        <v>213</v>
      </c>
      <c r="I72" t="s">
        <v>153</v>
      </c>
      <c r="J72" s="20"/>
      <c r="Q72" t="s">
        <v>217</v>
      </c>
    </row>
    <row r="73" spans="2:25">
      <c r="C73" s="14"/>
      <c r="F73" s="2" t="s">
        <v>60</v>
      </c>
      <c r="G73" s="3" t="s">
        <v>214</v>
      </c>
      <c r="J73" s="20"/>
    </row>
    <row r="74" spans="2:25">
      <c r="F74" s="2"/>
      <c r="G74" s="3"/>
      <c r="J74" s="20" t="str">
        <f t="shared" si="0"/>
        <v/>
      </c>
    </row>
    <row r="75" spans="2:25">
      <c r="F75" s="2"/>
      <c r="G75" s="3"/>
      <c r="J75" s="20"/>
    </row>
    <row r="76" spans="2:25">
      <c r="F76" s="2"/>
      <c r="G76" s="3"/>
      <c r="J76" s="20"/>
    </row>
    <row r="77" spans="2:25">
      <c r="G77" s="3"/>
      <c r="J77" s="20" t="str">
        <f t="shared" si="0"/>
        <v/>
      </c>
    </row>
    <row r="78" spans="2:25">
      <c r="J78" s="20" t="str">
        <f t="shared" si="0"/>
        <v/>
      </c>
    </row>
    <row r="79" spans="2:25">
      <c r="C79" t="s">
        <v>69</v>
      </c>
      <c r="D79" t="s">
        <v>6</v>
      </c>
      <c r="F79" t="s">
        <v>69</v>
      </c>
      <c r="G79" t="s">
        <v>6</v>
      </c>
      <c r="I79" t="s">
        <v>154</v>
      </c>
      <c r="J79" s="20"/>
    </row>
    <row r="80" spans="2:25">
      <c r="H80" s="12"/>
      <c r="I80" t="s">
        <v>138</v>
      </c>
      <c r="J80" s="20" t="str">
        <f t="shared" si="0"/>
        <v>2</v>
      </c>
      <c r="K80" s="9" t="s">
        <v>173</v>
      </c>
      <c r="L80">
        <v>0.33</v>
      </c>
      <c r="Q80" t="s">
        <v>155</v>
      </c>
      <c r="R80">
        <v>1</v>
      </c>
      <c r="S80" s="9" t="s">
        <v>173</v>
      </c>
      <c r="T80">
        <v>0.5</v>
      </c>
      <c r="V80" s="9" t="s">
        <v>173</v>
      </c>
      <c r="W80">
        <v>0.17</v>
      </c>
      <c r="Y80">
        <v>1</v>
      </c>
    </row>
    <row r="81" spans="2:25">
      <c r="C81" s="13" t="s">
        <v>70</v>
      </c>
      <c r="D81" t="s">
        <v>75</v>
      </c>
      <c r="F81" s="26" t="s">
        <v>72</v>
      </c>
      <c r="G81" s="3" t="s">
        <v>218</v>
      </c>
      <c r="H81" s="14"/>
      <c r="I81" t="s">
        <v>156</v>
      </c>
      <c r="J81" s="20"/>
      <c r="K81" s="9" t="s">
        <v>174</v>
      </c>
      <c r="L81">
        <v>0.66</v>
      </c>
      <c r="Q81" t="s">
        <v>219</v>
      </c>
      <c r="S81" s="9" t="s">
        <v>174</v>
      </c>
      <c r="T81">
        <v>0.5</v>
      </c>
      <c r="V81" s="9" t="s">
        <v>174</v>
      </c>
      <c r="W81">
        <v>0.33</v>
      </c>
      <c r="Y81">
        <v>5</v>
      </c>
    </row>
    <row r="82" spans="2:25">
      <c r="C82" s="13" t="s">
        <v>71</v>
      </c>
      <c r="D82" t="s">
        <v>76</v>
      </c>
      <c r="F82" s="19" t="s">
        <v>59</v>
      </c>
      <c r="G82" s="3" t="s">
        <v>213</v>
      </c>
      <c r="J82" s="20" t="str">
        <f t="shared" si="0"/>
        <v/>
      </c>
      <c r="K82" s="9" t="s">
        <v>175</v>
      </c>
      <c r="L82">
        <f>2*((L81*L80)/(L81+L80))</f>
        <v>0.44000000000000006</v>
      </c>
      <c r="S82" s="9" t="s">
        <v>175</v>
      </c>
      <c r="T82">
        <v>0.5</v>
      </c>
      <c r="V82" s="9" t="s">
        <v>175</v>
      </c>
      <c r="W82">
        <v>0.22</v>
      </c>
      <c r="Y82">
        <v>2</v>
      </c>
    </row>
    <row r="83" spans="2:25">
      <c r="C83" s="12" t="s">
        <v>72</v>
      </c>
      <c r="D83" t="s">
        <v>77</v>
      </c>
      <c r="F83" s="2" t="s">
        <v>57</v>
      </c>
      <c r="G83" s="3" t="s">
        <v>79</v>
      </c>
      <c r="H83" s="13"/>
      <c r="I83" t="s">
        <v>181</v>
      </c>
      <c r="J83" s="20" t="str">
        <f t="shared" si="0"/>
        <v>4</v>
      </c>
      <c r="Q83" t="s">
        <v>163</v>
      </c>
      <c r="R83">
        <v>1</v>
      </c>
    </row>
    <row r="84" spans="2:25">
      <c r="B84" s="28"/>
      <c r="C84" s="13" t="s">
        <v>73</v>
      </c>
      <c r="D84" t="s">
        <v>78</v>
      </c>
      <c r="I84" t="s">
        <v>157</v>
      </c>
      <c r="J84" s="20"/>
      <c r="Q84" t="s">
        <v>220</v>
      </c>
    </row>
    <row r="85" spans="2:25">
      <c r="C85" s="12" t="s">
        <v>57</v>
      </c>
      <c r="D85" t="s">
        <v>79</v>
      </c>
      <c r="J85" s="20" t="str">
        <f t="shared" ref="J85:J122" si="1">RIGHT(I85)</f>
        <v/>
      </c>
    </row>
    <row r="86" spans="2:25">
      <c r="C86" s="13" t="s">
        <v>74</v>
      </c>
      <c r="D86" t="s">
        <v>80</v>
      </c>
      <c r="H86" s="15"/>
      <c r="I86" t="s">
        <v>147</v>
      </c>
      <c r="J86" s="20" t="str">
        <f t="shared" si="1"/>
        <v>1</v>
      </c>
      <c r="Q86" t="s">
        <v>147</v>
      </c>
      <c r="R86">
        <v>1</v>
      </c>
    </row>
    <row r="87" spans="2:25">
      <c r="I87" t="s">
        <v>159</v>
      </c>
      <c r="J87" s="20"/>
      <c r="Q87" t="s">
        <v>221</v>
      </c>
    </row>
    <row r="88" spans="2:25">
      <c r="J88" s="20" t="str">
        <f t="shared" si="1"/>
        <v/>
      </c>
    </row>
    <row r="89" spans="2:25">
      <c r="J89" s="20" t="str">
        <f t="shared" si="1"/>
        <v/>
      </c>
    </row>
    <row r="90" spans="2:25">
      <c r="J90" s="20" t="str">
        <f t="shared" si="1"/>
        <v/>
      </c>
    </row>
    <row r="91" spans="2:25">
      <c r="C91" t="s">
        <v>100</v>
      </c>
      <c r="D91" t="s">
        <v>6</v>
      </c>
      <c r="F91" t="s">
        <v>100</v>
      </c>
      <c r="G91" t="s">
        <v>6</v>
      </c>
      <c r="I91" t="s">
        <v>160</v>
      </c>
      <c r="J91" s="20"/>
    </row>
    <row r="92" spans="2:25">
      <c r="H92" s="12"/>
      <c r="I92" t="s">
        <v>133</v>
      </c>
      <c r="J92" s="20" t="str">
        <f t="shared" si="1"/>
        <v>7</v>
      </c>
      <c r="K92" s="9" t="s">
        <v>173</v>
      </c>
      <c r="L92">
        <v>1</v>
      </c>
      <c r="Q92" t="s">
        <v>138</v>
      </c>
      <c r="R92">
        <v>2</v>
      </c>
      <c r="S92" s="9" t="s">
        <v>173</v>
      </c>
      <c r="T92">
        <v>0.4</v>
      </c>
      <c r="V92" s="9" t="s">
        <v>173</v>
      </c>
      <c r="W92">
        <v>0.4</v>
      </c>
      <c r="Y92" s="34">
        <v>2</v>
      </c>
    </row>
    <row r="93" spans="2:25">
      <c r="C93" s="12" t="s">
        <v>56</v>
      </c>
      <c r="D93" t="s">
        <v>108</v>
      </c>
      <c r="F93" s="2" t="s">
        <v>56</v>
      </c>
      <c r="G93" s="3" t="s">
        <v>103</v>
      </c>
      <c r="I93" t="s">
        <v>162</v>
      </c>
      <c r="J93" s="20"/>
      <c r="K93" s="9" t="s">
        <v>174</v>
      </c>
      <c r="L93">
        <v>1</v>
      </c>
      <c r="Q93" t="s">
        <v>222</v>
      </c>
      <c r="S93" s="9" t="s">
        <v>174</v>
      </c>
      <c r="T93">
        <v>0.4</v>
      </c>
      <c r="V93" s="9" t="s">
        <v>174</v>
      </c>
      <c r="W93">
        <v>0.4</v>
      </c>
      <c r="Y93">
        <v>3</v>
      </c>
    </row>
    <row r="94" spans="2:25">
      <c r="C94" s="12" t="s">
        <v>107</v>
      </c>
      <c r="D94" t="s">
        <v>109</v>
      </c>
      <c r="F94" s="26" t="s">
        <v>107</v>
      </c>
      <c r="G94" s="3" t="s">
        <v>182</v>
      </c>
      <c r="J94" s="20" t="str">
        <f t="shared" si="1"/>
        <v/>
      </c>
      <c r="K94" s="9" t="s">
        <v>175</v>
      </c>
      <c r="L94">
        <v>1</v>
      </c>
      <c r="S94" s="9" t="s">
        <v>175</v>
      </c>
      <c r="T94">
        <v>0.4</v>
      </c>
      <c r="V94" s="9" t="s">
        <v>175</v>
      </c>
      <c r="W94">
        <v>0.4</v>
      </c>
      <c r="Y94">
        <v>3</v>
      </c>
    </row>
    <row r="95" spans="2:25">
      <c r="C95" s="12" t="s">
        <v>101</v>
      </c>
      <c r="D95" t="s">
        <v>110</v>
      </c>
      <c r="F95" s="2" t="s">
        <v>101</v>
      </c>
      <c r="G95" s="3" t="s">
        <v>104</v>
      </c>
      <c r="H95" s="13"/>
      <c r="I95" t="s">
        <v>166</v>
      </c>
      <c r="J95" s="20" t="str">
        <f t="shared" si="1"/>
        <v>0</v>
      </c>
      <c r="Q95" t="s">
        <v>151</v>
      </c>
      <c r="R95">
        <v>3</v>
      </c>
    </row>
    <row r="96" spans="2:25">
      <c r="C96" s="12" t="s">
        <v>26</v>
      </c>
      <c r="D96" t="s">
        <v>98</v>
      </c>
      <c r="F96" s="2" t="s">
        <v>26</v>
      </c>
      <c r="G96" s="3" t="s">
        <v>98</v>
      </c>
      <c r="J96" s="20"/>
      <c r="Q96" t="s">
        <v>223</v>
      </c>
    </row>
    <row r="97" spans="3:25">
      <c r="C97" s="16">
        <v>1993</v>
      </c>
      <c r="D97" t="s">
        <v>105</v>
      </c>
      <c r="F97" s="6">
        <v>1993</v>
      </c>
      <c r="G97" s="3" t="s">
        <v>105</v>
      </c>
      <c r="J97" s="20" t="str">
        <f t="shared" si="1"/>
        <v/>
      </c>
    </row>
    <row r="98" spans="3:25">
      <c r="C98" s="12" t="s">
        <v>102</v>
      </c>
      <c r="D98" t="s">
        <v>111</v>
      </c>
      <c r="F98" s="2" t="s">
        <v>102</v>
      </c>
      <c r="G98" s="3" t="s">
        <v>106</v>
      </c>
      <c r="H98" s="15"/>
      <c r="I98" t="s">
        <v>142</v>
      </c>
      <c r="J98" s="20" t="str">
        <f t="shared" si="1"/>
        <v>0</v>
      </c>
      <c r="Q98" t="s">
        <v>178</v>
      </c>
      <c r="R98">
        <v>3</v>
      </c>
    </row>
    <row r="99" spans="3:25">
      <c r="F99" s="2"/>
      <c r="G99" s="3"/>
      <c r="J99" s="20"/>
      <c r="Q99" t="s">
        <v>224</v>
      </c>
    </row>
    <row r="100" spans="3:25">
      <c r="J100" s="20" t="str">
        <f t="shared" si="1"/>
        <v/>
      </c>
    </row>
    <row r="101" spans="3:25">
      <c r="J101" s="20" t="str">
        <f t="shared" si="1"/>
        <v/>
      </c>
    </row>
    <row r="102" spans="3:25">
      <c r="J102" s="20" t="str">
        <f t="shared" si="1"/>
        <v/>
      </c>
    </row>
    <row r="103" spans="3:25">
      <c r="C103" t="s">
        <v>112</v>
      </c>
      <c r="D103" t="s">
        <v>6</v>
      </c>
      <c r="F103" t="s">
        <v>112</v>
      </c>
      <c r="G103" t="s">
        <v>6</v>
      </c>
      <c r="I103" t="s">
        <v>164</v>
      </c>
      <c r="J103" s="20"/>
    </row>
    <row r="104" spans="3:25">
      <c r="H104" s="12"/>
      <c r="I104" t="s">
        <v>138</v>
      </c>
      <c r="J104" s="20" t="str">
        <f t="shared" si="1"/>
        <v>2</v>
      </c>
      <c r="K104" s="9" t="s">
        <v>173</v>
      </c>
      <c r="L104">
        <v>1</v>
      </c>
      <c r="Q104" t="s">
        <v>155</v>
      </c>
      <c r="R104">
        <v>1</v>
      </c>
      <c r="S104" s="9" t="s">
        <v>173</v>
      </c>
      <c r="T104">
        <v>0.5</v>
      </c>
      <c r="V104" s="9" t="s">
        <v>173</v>
      </c>
      <c r="W104">
        <v>0.5</v>
      </c>
      <c r="Y104">
        <v>1</v>
      </c>
    </row>
    <row r="105" spans="3:25">
      <c r="C105" s="12" t="s">
        <v>113</v>
      </c>
      <c r="D105" t="s">
        <v>116</v>
      </c>
      <c r="F105" s="2" t="s">
        <v>113</v>
      </c>
      <c r="G105" s="3" t="s">
        <v>225</v>
      </c>
      <c r="I105" t="s">
        <v>165</v>
      </c>
      <c r="J105" s="20"/>
      <c r="K105" s="9" t="s">
        <v>174</v>
      </c>
      <c r="L105">
        <v>0.66</v>
      </c>
      <c r="Q105" t="s">
        <v>228</v>
      </c>
      <c r="S105" s="9" t="s">
        <v>174</v>
      </c>
      <c r="T105">
        <v>0.5</v>
      </c>
      <c r="V105" s="9" t="s">
        <v>174</v>
      </c>
      <c r="W105">
        <v>0.33</v>
      </c>
      <c r="Y105">
        <v>1</v>
      </c>
    </row>
    <row r="106" spans="3:25">
      <c r="C106" s="12" t="s">
        <v>114</v>
      </c>
      <c r="D106" t="s">
        <v>117</v>
      </c>
      <c r="F106" s="2" t="s">
        <v>114</v>
      </c>
      <c r="G106" s="3" t="s">
        <v>226</v>
      </c>
      <c r="J106" s="20" t="str">
        <f t="shared" si="1"/>
        <v/>
      </c>
      <c r="K106" s="9" t="s">
        <v>175</v>
      </c>
      <c r="L106" s="22">
        <f>2*((L105*L104)/(L105+L104))</f>
        <v>0.79518072289156627</v>
      </c>
      <c r="S106" s="9" t="s">
        <v>175</v>
      </c>
      <c r="T106">
        <v>0.5</v>
      </c>
      <c r="V106" s="9" t="s">
        <v>175</v>
      </c>
      <c r="W106">
        <v>0.4</v>
      </c>
      <c r="Y106">
        <v>2</v>
      </c>
    </row>
    <row r="107" spans="3:25">
      <c r="F107" s="19" t="s">
        <v>115</v>
      </c>
      <c r="G107" s="3" t="s">
        <v>227</v>
      </c>
      <c r="H107" s="13"/>
      <c r="I107" t="s">
        <v>166</v>
      </c>
      <c r="J107" s="20" t="str">
        <f t="shared" si="1"/>
        <v>0</v>
      </c>
      <c r="Q107" t="s">
        <v>163</v>
      </c>
      <c r="R107">
        <v>1</v>
      </c>
    </row>
    <row r="108" spans="3:25">
      <c r="F108" s="2"/>
      <c r="G108" s="3"/>
      <c r="J108" s="20" t="str">
        <f t="shared" si="1"/>
        <v/>
      </c>
      <c r="Q108" t="s">
        <v>229</v>
      </c>
    </row>
    <row r="109" spans="3:25">
      <c r="F109" s="2"/>
      <c r="G109" s="3"/>
      <c r="H109" s="15"/>
      <c r="I109" t="s">
        <v>147</v>
      </c>
      <c r="J109" s="20" t="str">
        <f t="shared" si="1"/>
        <v>1</v>
      </c>
    </row>
    <row r="110" spans="3:25">
      <c r="F110" s="2"/>
      <c r="G110" s="3"/>
      <c r="I110" t="s">
        <v>168</v>
      </c>
      <c r="J110" s="20"/>
      <c r="Q110" t="s">
        <v>147</v>
      </c>
      <c r="R110">
        <v>1</v>
      </c>
    </row>
    <row r="111" spans="3:25">
      <c r="F111" s="2"/>
      <c r="G111" s="3"/>
      <c r="J111" s="20" t="str">
        <f t="shared" si="1"/>
        <v/>
      </c>
    </row>
    <row r="112" spans="3:25">
      <c r="J112" s="20" t="str">
        <f t="shared" si="1"/>
        <v/>
      </c>
    </row>
    <row r="113" spans="3:25">
      <c r="J113" s="20" t="str">
        <f t="shared" si="1"/>
        <v/>
      </c>
    </row>
    <row r="114" spans="3:25">
      <c r="C114" t="s">
        <v>118</v>
      </c>
      <c r="D114" t="s">
        <v>6</v>
      </c>
      <c r="F114" t="s">
        <v>118</v>
      </c>
      <c r="G114" t="s">
        <v>6</v>
      </c>
      <c r="I114" t="s">
        <v>169</v>
      </c>
      <c r="J114" s="20"/>
    </row>
    <row r="115" spans="3:25">
      <c r="J115" s="20" t="str">
        <f t="shared" si="1"/>
        <v/>
      </c>
    </row>
    <row r="116" spans="3:25">
      <c r="C116" s="12" t="s">
        <v>119</v>
      </c>
      <c r="D116" t="s">
        <v>122</v>
      </c>
      <c r="F116" s="25" t="s">
        <v>125</v>
      </c>
      <c r="G116" t="s">
        <v>230</v>
      </c>
      <c r="H116" s="12"/>
      <c r="I116" t="s">
        <v>183</v>
      </c>
      <c r="J116" s="20" t="str">
        <f t="shared" si="1"/>
        <v>3</v>
      </c>
      <c r="K116" s="9" t="s">
        <v>173</v>
      </c>
      <c r="L116">
        <v>1</v>
      </c>
      <c r="Q116" t="s">
        <v>232</v>
      </c>
      <c r="R116">
        <v>0</v>
      </c>
      <c r="S116" s="9" t="s">
        <v>173</v>
      </c>
      <c r="T116">
        <v>0</v>
      </c>
      <c r="V116" s="9" t="s">
        <v>173</v>
      </c>
      <c r="W116">
        <v>0</v>
      </c>
      <c r="Y116">
        <v>0</v>
      </c>
    </row>
    <row r="117" spans="3:25">
      <c r="C117" s="12" t="s">
        <v>120</v>
      </c>
      <c r="D117" t="s">
        <v>123</v>
      </c>
      <c r="F117" t="s">
        <v>120</v>
      </c>
      <c r="G117" t="s">
        <v>231</v>
      </c>
      <c r="I117" t="s">
        <v>170</v>
      </c>
      <c r="J117" s="20"/>
      <c r="K117" s="9" t="s">
        <v>174</v>
      </c>
      <c r="L117">
        <v>1</v>
      </c>
      <c r="Q117" t="s">
        <v>167</v>
      </c>
      <c r="S117" s="9" t="s">
        <v>174</v>
      </c>
      <c r="T117">
        <v>0</v>
      </c>
      <c r="V117" s="9" t="s">
        <v>174</v>
      </c>
      <c r="W117">
        <v>0</v>
      </c>
      <c r="Y117">
        <v>3</v>
      </c>
    </row>
    <row r="118" spans="3:25">
      <c r="C118" s="12" t="s">
        <v>121</v>
      </c>
      <c r="D118" t="s">
        <v>124</v>
      </c>
      <c r="F118" s="25" t="s">
        <v>54</v>
      </c>
      <c r="G118" t="s">
        <v>208</v>
      </c>
      <c r="J118" s="20"/>
      <c r="K118" s="9" t="s">
        <v>175</v>
      </c>
      <c r="L118">
        <v>1</v>
      </c>
      <c r="S118" s="9" t="s">
        <v>175</v>
      </c>
      <c r="T118">
        <v>0</v>
      </c>
      <c r="V118" s="9" t="s">
        <v>175</v>
      </c>
      <c r="W118">
        <v>0</v>
      </c>
      <c r="Y118">
        <v>3</v>
      </c>
    </row>
    <row r="119" spans="3:25">
      <c r="H119" s="13"/>
      <c r="I119" t="s">
        <v>166</v>
      </c>
      <c r="J119" s="20" t="str">
        <f t="shared" si="1"/>
        <v>0</v>
      </c>
      <c r="Q119" t="s">
        <v>151</v>
      </c>
      <c r="R119">
        <v>3</v>
      </c>
    </row>
    <row r="120" spans="3:25">
      <c r="I120" t="s">
        <v>171</v>
      </c>
      <c r="J120" s="20"/>
      <c r="Q120" t="s">
        <v>233</v>
      </c>
    </row>
    <row r="121" spans="3:25">
      <c r="J121" s="20" t="str">
        <f t="shared" si="1"/>
        <v/>
      </c>
    </row>
    <row r="122" spans="3:25">
      <c r="H122" s="15"/>
      <c r="I122" t="s">
        <v>142</v>
      </c>
      <c r="J122" s="20" t="str">
        <f t="shared" si="1"/>
        <v>0</v>
      </c>
      <c r="Q122" t="s">
        <v>178</v>
      </c>
      <c r="R122">
        <v>3</v>
      </c>
    </row>
    <row r="123" spans="3:25">
      <c r="I123" t="s">
        <v>172</v>
      </c>
      <c r="J123" s="20"/>
      <c r="Q123" t="s">
        <v>234</v>
      </c>
    </row>
    <row r="124" spans="3:25">
      <c r="J124" s="4"/>
      <c r="S124" s="31" t="s">
        <v>173</v>
      </c>
      <c r="T124" s="33">
        <v>0.49</v>
      </c>
      <c r="U124" s="29"/>
      <c r="V124" s="31" t="s">
        <v>173</v>
      </c>
      <c r="W124" s="32">
        <f>(W116+W104+W92+W80+W65+W51+W39+W21+W8)/9</f>
        <v>0.32666666666666672</v>
      </c>
    </row>
    <row r="125" spans="3:25">
      <c r="I125" s="30" t="s">
        <v>184</v>
      </c>
      <c r="J125" s="29"/>
      <c r="K125" s="31" t="s">
        <v>173</v>
      </c>
      <c r="L125" s="32">
        <f>(L116+L104+L92+L80+L65+L51+L39+L21+L9)/9</f>
        <v>0.75333333333333341</v>
      </c>
      <c r="Q125" s="30" t="s">
        <v>235</v>
      </c>
      <c r="S125" s="9" t="s">
        <v>174</v>
      </c>
      <c r="T125" s="4">
        <v>0.52</v>
      </c>
      <c r="V125" s="9" t="s">
        <v>174</v>
      </c>
      <c r="W125" s="22">
        <f>(W117+W105+W93+W81+W66+W52+W40+W22+W9)/9</f>
        <v>0.37888888888888883</v>
      </c>
    </row>
    <row r="126" spans="3:25">
      <c r="K126" s="9" t="s">
        <v>174</v>
      </c>
      <c r="L126" s="22">
        <f>(L117+L105+L93+L81+L66+L52+L40+L22+L10)/9</f>
        <v>0.8288888888888889</v>
      </c>
      <c r="S126" s="9" t="s">
        <v>175</v>
      </c>
      <c r="T126" t="s">
        <v>236</v>
      </c>
      <c r="V126" s="9" t="s">
        <v>175</v>
      </c>
      <c r="W126" s="22">
        <f>(W118+W106+W94+W82+W67+W53+W41+W23+W10)/9</f>
        <v>0.34111111111111109</v>
      </c>
    </row>
    <row r="127" spans="3:25">
      <c r="K127" s="9" t="s">
        <v>175</v>
      </c>
      <c r="L127" s="22">
        <f>(L118+L106+L94+L82+L67+L53+L41+L23+L11)/9</f>
        <v>0.77006251444068663</v>
      </c>
    </row>
    <row r="129" spans="8:25">
      <c r="H129" s="12"/>
      <c r="I129" t="s">
        <v>239</v>
      </c>
      <c r="J129">
        <f>J116+J104+J92+J80+J65+J51+J39+J21+J9</f>
        <v>40</v>
      </c>
      <c r="R129">
        <f>R116+R104+R92+R80+R65+R51+R39+R21+R8</f>
        <v>17</v>
      </c>
      <c r="Y129">
        <f>Y116+Y104+Y92+Y80+Y65+Y51+Y39+Y21+Y8</f>
        <v>17</v>
      </c>
    </row>
    <row r="130" spans="8:25">
      <c r="H130" s="13"/>
      <c r="I130" t="s">
        <v>240</v>
      </c>
      <c r="J130">
        <f>J119+J107+J95+J83+J68+J54+J42+J24+J12</f>
        <v>16</v>
      </c>
      <c r="R130">
        <f>R119+R107+R95+R83+R68+R54+R42+R24+R11</f>
        <v>21</v>
      </c>
      <c r="Y130">
        <f>Y117+Y105+Y93+Y81+Y66+Y52+Y40+Y22+Y9</f>
        <v>34</v>
      </c>
    </row>
    <row r="131" spans="8:25">
      <c r="H131" s="15"/>
      <c r="I131" t="s">
        <v>241</v>
      </c>
      <c r="J131">
        <f>J122+J109+J98+J86+J71+J57+J45+J27+J15</f>
        <v>9</v>
      </c>
      <c r="R131">
        <f>R122+R110+R98+R86+R71+R57+R45+R27+R15</f>
        <v>21</v>
      </c>
      <c r="Y131">
        <f>Y118+Y106+Y94+Y82+Y67+Y53+Y41+Y23+Y10</f>
        <v>26</v>
      </c>
    </row>
  </sheetData>
  <mergeCells count="5">
    <mergeCell ref="S6:T6"/>
    <mergeCell ref="V6:W6"/>
    <mergeCell ref="C7:D7"/>
    <mergeCell ref="F7:G7"/>
    <mergeCell ref="K7:L7"/>
  </mergeCells>
  <phoneticPr fontId="4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Mejias, Raul</dc:creator>
  <cp:lastModifiedBy>Moreno Mejias, Raul</cp:lastModifiedBy>
  <dcterms:created xsi:type="dcterms:W3CDTF">2025-06-23T14:37:06Z</dcterms:created>
  <dcterms:modified xsi:type="dcterms:W3CDTF">2025-07-07T05:01:51Z</dcterms:modified>
</cp:coreProperties>
</file>