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-33340" yWindow="2120" windowWidth="25600" windowHeight="19020" tabRatio="500" activeTab="3"/>
  </bookViews>
  <sheets>
    <sheet name="all 96 sequences" sheetId="1" r:id="rId1"/>
    <sheet name="unique 36 bp sequences" sheetId="2" r:id="rId2"/>
    <sheet name="estimated n of clones per bin" sheetId="3" r:id="rId3"/>
    <sheet name="Flanking sequences" sheetId="4" r:id="rId4"/>
  </sheets>
  <definedNames>
    <definedName name="_xlnm._FilterDatabase" localSheetId="0" hidden="1">'all 96 sequences'!$A$1:$M$99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76" i="2" l="1"/>
  <c r="F76" i="2"/>
  <c r="G76" i="2"/>
  <c r="H76" i="2"/>
  <c r="E77" i="2"/>
  <c r="F77" i="2"/>
  <c r="G77" i="2"/>
  <c r="H77" i="2"/>
  <c r="F78" i="2"/>
  <c r="G78" i="2"/>
  <c r="H78" i="2"/>
  <c r="E78" i="2"/>
  <c r="D2" i="3"/>
  <c r="D3" i="3"/>
  <c r="D4" i="3"/>
  <c r="D5" i="3"/>
  <c r="D6" i="3"/>
  <c r="D7" i="3"/>
  <c r="D8" i="3"/>
  <c r="D9" i="3"/>
  <c r="D10" i="3"/>
  <c r="D11" i="3"/>
  <c r="D12" i="3"/>
  <c r="D13" i="3"/>
  <c r="B14" i="3"/>
  <c r="C3" i="3"/>
  <c r="C4" i="3"/>
  <c r="C5" i="3"/>
  <c r="C6" i="3"/>
  <c r="C7" i="3"/>
  <c r="C8" i="3"/>
  <c r="C9" i="3"/>
  <c r="C10" i="3"/>
  <c r="C11" i="3"/>
  <c r="C12" i="3"/>
  <c r="C13" i="3"/>
  <c r="C2" i="3"/>
  <c r="F75" i="2"/>
  <c r="G75" i="2"/>
  <c r="H75" i="2"/>
  <c r="E75" i="2"/>
  <c r="F74" i="2"/>
  <c r="G74" i="2"/>
  <c r="H74" i="2"/>
  <c r="E74" i="2"/>
  <c r="F73" i="2"/>
  <c r="G73" i="2"/>
  <c r="H73" i="2"/>
  <c r="E73" i="2"/>
  <c r="E3" i="2"/>
  <c r="F3" i="2"/>
  <c r="G3" i="2"/>
  <c r="H3" i="2"/>
  <c r="E4" i="2"/>
  <c r="F4" i="2"/>
  <c r="G4" i="2"/>
  <c r="H4" i="2"/>
  <c r="E5" i="2"/>
  <c r="F5" i="2"/>
  <c r="G5" i="2"/>
  <c r="H5" i="2"/>
  <c r="E6" i="2"/>
  <c r="F6" i="2"/>
  <c r="G6" i="2"/>
  <c r="H6" i="2"/>
  <c r="E7" i="2"/>
  <c r="F7" i="2"/>
  <c r="G7" i="2"/>
  <c r="H7" i="2"/>
  <c r="E8" i="2"/>
  <c r="F8" i="2"/>
  <c r="G8" i="2"/>
  <c r="H8" i="2"/>
  <c r="E9" i="2"/>
  <c r="F9" i="2"/>
  <c r="G9" i="2"/>
  <c r="H9" i="2"/>
  <c r="E10" i="2"/>
  <c r="F10" i="2"/>
  <c r="G10" i="2"/>
  <c r="H10" i="2"/>
  <c r="E11" i="2"/>
  <c r="F11" i="2"/>
  <c r="G11" i="2"/>
  <c r="H11" i="2"/>
  <c r="E12" i="2"/>
  <c r="F12" i="2"/>
  <c r="G12" i="2"/>
  <c r="H12" i="2"/>
  <c r="E13" i="2"/>
  <c r="F13" i="2"/>
  <c r="G13" i="2"/>
  <c r="H13" i="2"/>
  <c r="E14" i="2"/>
  <c r="F14" i="2"/>
  <c r="G14" i="2"/>
  <c r="H14" i="2"/>
  <c r="E15" i="2"/>
  <c r="F15" i="2"/>
  <c r="G15" i="2"/>
  <c r="H15" i="2"/>
  <c r="E16" i="2"/>
  <c r="F16" i="2"/>
  <c r="G16" i="2"/>
  <c r="H16" i="2"/>
  <c r="E17" i="2"/>
  <c r="F17" i="2"/>
  <c r="G17" i="2"/>
  <c r="H17" i="2"/>
  <c r="E18" i="2"/>
  <c r="F18" i="2"/>
  <c r="G18" i="2"/>
  <c r="H18" i="2"/>
  <c r="E19" i="2"/>
  <c r="F19" i="2"/>
  <c r="G19" i="2"/>
  <c r="H19" i="2"/>
  <c r="E20" i="2"/>
  <c r="F20" i="2"/>
  <c r="G20" i="2"/>
  <c r="H20" i="2"/>
  <c r="E21" i="2"/>
  <c r="F21" i="2"/>
  <c r="G21" i="2"/>
  <c r="H21" i="2"/>
  <c r="E22" i="2"/>
  <c r="F22" i="2"/>
  <c r="G22" i="2"/>
  <c r="H22" i="2"/>
  <c r="E23" i="2"/>
  <c r="F23" i="2"/>
  <c r="G23" i="2"/>
  <c r="H23" i="2"/>
  <c r="E24" i="2"/>
  <c r="F24" i="2"/>
  <c r="G24" i="2"/>
  <c r="H24" i="2"/>
  <c r="E25" i="2"/>
  <c r="F25" i="2"/>
  <c r="G25" i="2"/>
  <c r="H25" i="2"/>
  <c r="E26" i="2"/>
  <c r="F26" i="2"/>
  <c r="G26" i="2"/>
  <c r="H26" i="2"/>
  <c r="E27" i="2"/>
  <c r="F27" i="2"/>
  <c r="G27" i="2"/>
  <c r="H27" i="2"/>
  <c r="E28" i="2"/>
  <c r="F28" i="2"/>
  <c r="G28" i="2"/>
  <c r="H28" i="2"/>
  <c r="E29" i="2"/>
  <c r="F29" i="2"/>
  <c r="G29" i="2"/>
  <c r="H29" i="2"/>
  <c r="E30" i="2"/>
  <c r="F30" i="2"/>
  <c r="G30" i="2"/>
  <c r="H30" i="2"/>
  <c r="E31" i="2"/>
  <c r="F31" i="2"/>
  <c r="G31" i="2"/>
  <c r="H31" i="2"/>
  <c r="E32" i="2"/>
  <c r="F32" i="2"/>
  <c r="G32" i="2"/>
  <c r="H32" i="2"/>
  <c r="E33" i="2"/>
  <c r="F33" i="2"/>
  <c r="G33" i="2"/>
  <c r="H33" i="2"/>
  <c r="E34" i="2"/>
  <c r="F34" i="2"/>
  <c r="G34" i="2"/>
  <c r="H34" i="2"/>
  <c r="E35" i="2"/>
  <c r="F35" i="2"/>
  <c r="G35" i="2"/>
  <c r="H35" i="2"/>
  <c r="E36" i="2"/>
  <c r="F36" i="2"/>
  <c r="G36" i="2"/>
  <c r="H36" i="2"/>
  <c r="E37" i="2"/>
  <c r="F37" i="2"/>
  <c r="G37" i="2"/>
  <c r="H37" i="2"/>
  <c r="E38" i="2"/>
  <c r="F38" i="2"/>
  <c r="G38" i="2"/>
  <c r="H38" i="2"/>
  <c r="E39" i="2"/>
  <c r="F39" i="2"/>
  <c r="G39" i="2"/>
  <c r="H39" i="2"/>
  <c r="E40" i="2"/>
  <c r="F40" i="2"/>
  <c r="G40" i="2"/>
  <c r="H40" i="2"/>
  <c r="E41" i="2"/>
  <c r="F41" i="2"/>
  <c r="G41" i="2"/>
  <c r="H41" i="2"/>
  <c r="E42" i="2"/>
  <c r="F42" i="2"/>
  <c r="G42" i="2"/>
  <c r="H42" i="2"/>
  <c r="E43" i="2"/>
  <c r="F43" i="2"/>
  <c r="G43" i="2"/>
  <c r="H43" i="2"/>
  <c r="E44" i="2"/>
  <c r="F44" i="2"/>
  <c r="G44" i="2"/>
  <c r="H44" i="2"/>
  <c r="E45" i="2"/>
  <c r="F45" i="2"/>
  <c r="G45" i="2"/>
  <c r="H45" i="2"/>
  <c r="E46" i="2"/>
  <c r="F46" i="2"/>
  <c r="G46" i="2"/>
  <c r="H46" i="2"/>
  <c r="E47" i="2"/>
  <c r="F47" i="2"/>
  <c r="G47" i="2"/>
  <c r="H47" i="2"/>
  <c r="E48" i="2"/>
  <c r="F48" i="2"/>
  <c r="G48" i="2"/>
  <c r="H48" i="2"/>
  <c r="E49" i="2"/>
  <c r="F49" i="2"/>
  <c r="G49" i="2"/>
  <c r="H49" i="2"/>
  <c r="E50" i="2"/>
  <c r="F50" i="2"/>
  <c r="G50" i="2"/>
  <c r="H50" i="2"/>
  <c r="E51" i="2"/>
  <c r="F51" i="2"/>
  <c r="G51" i="2"/>
  <c r="H51" i="2"/>
  <c r="E52" i="2"/>
  <c r="F52" i="2"/>
  <c r="G52" i="2"/>
  <c r="H52" i="2"/>
  <c r="E53" i="2"/>
  <c r="F53" i="2"/>
  <c r="G53" i="2"/>
  <c r="H53" i="2"/>
  <c r="E54" i="2"/>
  <c r="F54" i="2"/>
  <c r="G54" i="2"/>
  <c r="H54" i="2"/>
  <c r="E55" i="2"/>
  <c r="F55" i="2"/>
  <c r="G55" i="2"/>
  <c r="H55" i="2"/>
  <c r="E56" i="2"/>
  <c r="F56" i="2"/>
  <c r="G56" i="2"/>
  <c r="H56" i="2"/>
  <c r="E57" i="2"/>
  <c r="F57" i="2"/>
  <c r="G57" i="2"/>
  <c r="H57" i="2"/>
  <c r="E58" i="2"/>
  <c r="F58" i="2"/>
  <c r="G58" i="2"/>
  <c r="H58" i="2"/>
  <c r="E59" i="2"/>
  <c r="F59" i="2"/>
  <c r="G59" i="2"/>
  <c r="H59" i="2"/>
  <c r="E60" i="2"/>
  <c r="F60" i="2"/>
  <c r="G60" i="2"/>
  <c r="H60" i="2"/>
  <c r="E61" i="2"/>
  <c r="F61" i="2"/>
  <c r="G61" i="2"/>
  <c r="H61" i="2"/>
  <c r="E62" i="2"/>
  <c r="F62" i="2"/>
  <c r="G62" i="2"/>
  <c r="H62" i="2"/>
  <c r="E63" i="2"/>
  <c r="F63" i="2"/>
  <c r="G63" i="2"/>
  <c r="H63" i="2"/>
  <c r="E64" i="2"/>
  <c r="F64" i="2"/>
  <c r="G64" i="2"/>
  <c r="H64" i="2"/>
  <c r="E65" i="2"/>
  <c r="F65" i="2"/>
  <c r="G65" i="2"/>
  <c r="H65" i="2"/>
  <c r="E66" i="2"/>
  <c r="F66" i="2"/>
  <c r="G66" i="2"/>
  <c r="H66" i="2"/>
  <c r="E67" i="2"/>
  <c r="F67" i="2"/>
  <c r="G67" i="2"/>
  <c r="H67" i="2"/>
  <c r="E68" i="2"/>
  <c r="F68" i="2"/>
  <c r="G68" i="2"/>
  <c r="H68" i="2"/>
  <c r="E69" i="2"/>
  <c r="F69" i="2"/>
  <c r="G69" i="2"/>
  <c r="H69" i="2"/>
  <c r="E70" i="2"/>
  <c r="F70" i="2"/>
  <c r="G70" i="2"/>
  <c r="H70" i="2"/>
  <c r="E71" i="2"/>
  <c r="F71" i="2"/>
  <c r="G71" i="2"/>
  <c r="H71" i="2"/>
  <c r="E72" i="2"/>
  <c r="F72" i="2"/>
  <c r="G72" i="2"/>
  <c r="H72" i="2"/>
  <c r="F2" i="2"/>
  <c r="G2" i="2"/>
  <c r="H2" i="2"/>
  <c r="E2" i="2"/>
  <c r="D98" i="1"/>
  <c r="D99" i="1"/>
  <c r="E98" i="1"/>
  <c r="E99" i="1"/>
  <c r="J98" i="1"/>
  <c r="J99" i="1"/>
  <c r="K98" i="1"/>
  <c r="K99" i="1"/>
  <c r="L98" i="1"/>
  <c r="L99" i="1"/>
  <c r="C98" i="1"/>
  <c r="C99" i="1"/>
  <c r="I87" i="1"/>
  <c r="I82" i="1"/>
  <c r="I2" i="1"/>
  <c r="I7" i="1"/>
  <c r="I11" i="1"/>
  <c r="I10" i="1"/>
  <c r="I16" i="1"/>
  <c r="I20" i="1"/>
  <c r="I23" i="1"/>
  <c r="I26" i="1"/>
  <c r="I28" i="1"/>
  <c r="I34" i="1"/>
  <c r="I39" i="1"/>
  <c r="I38" i="1"/>
  <c r="I48" i="1"/>
  <c r="I50" i="1"/>
  <c r="I62" i="1"/>
  <c r="I77" i="1"/>
  <c r="I79" i="1"/>
  <c r="B11" i="1"/>
  <c r="B12" i="1"/>
  <c r="B13" i="1"/>
  <c r="B14" i="1"/>
  <c r="B15" i="1"/>
  <c r="B16" i="1"/>
  <c r="B17" i="1"/>
  <c r="B10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A11" i="1"/>
  <c r="A12" i="1"/>
  <c r="A13" i="1"/>
  <c r="A14" i="1"/>
  <c r="A15" i="1"/>
  <c r="A16" i="1"/>
  <c r="A17" i="1"/>
  <c r="A10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</calcChain>
</file>

<file path=xl/sharedStrings.xml><?xml version="1.0" encoding="utf-8"?>
<sst xmlns="http://schemas.openxmlformats.org/spreadsheetml/2006/main" count="282" uniqueCount="127">
  <si>
    <t>Bin</t>
  </si>
  <si>
    <t>Row</t>
  </si>
  <si>
    <t>A</t>
  </si>
  <si>
    <t>B</t>
  </si>
  <si>
    <t>C</t>
  </si>
  <si>
    <t>D</t>
  </si>
  <si>
    <t>E</t>
  </si>
  <si>
    <t>F</t>
  </si>
  <si>
    <t>G</t>
  </si>
  <si>
    <t>H</t>
  </si>
  <si>
    <t>Sequence obtained</t>
  </si>
  <si>
    <t>Sequence assembled</t>
  </si>
  <si>
    <t>Perfect (only 36N mutated)</t>
  </si>
  <si>
    <t>other mutations</t>
  </si>
  <si>
    <t>36N sequence</t>
  </si>
  <si>
    <t>CTTGACGGCACGCATGTGCCCACGTAGAATGTCTAT</t>
  </si>
  <si>
    <t>GAGGGACACACAGAAGGGGTGTACTATTGGTGGTGA</t>
  </si>
  <si>
    <t>CTAATTACTTGTCACCTGGCGGCAAATGCGTTATCA</t>
  </si>
  <si>
    <t>CCCTGTTGTGTAATCCCCTTACTGCCTGTTATAATA</t>
  </si>
  <si>
    <t>TCCTTGCCAATCGGGGACTGATTATGCTTAGATAGA</t>
  </si>
  <si>
    <t>CGCGTATACTCACGAAGGACAACTGTATGGCGAGCG</t>
  </si>
  <si>
    <t>GACACCAGATGGAATTTGAGCCATCATGCAGTCATC</t>
  </si>
  <si>
    <t>GATAACAGTCGGGCGCTCATGATATCTTTGGTCCCT</t>
  </si>
  <si>
    <t>GCGCTAATATGTAACAGTTTCATTCTAAACTTGTCT</t>
  </si>
  <si>
    <t>GACATAAATGGACGTTTCGCGTAAATCTTATACAGT</t>
  </si>
  <si>
    <t>CACTATAGACCTGTCCTGCTGTATACTTGGTTTTGG</t>
  </si>
  <si>
    <t>GAACGGTAAGTCTGAAGCTGTTATCTTTCACTAAAA</t>
  </si>
  <si>
    <t>TACAAATACAGGATCACCCTATAAAATTGAGAGCTG</t>
  </si>
  <si>
    <t>TCTTCCTTGATCAAAGGTCAAATAGTGGTTACGTTA</t>
  </si>
  <si>
    <t>GCAGACATAATCTTACCTTGTTAGGATTTGCCGCGA</t>
  </si>
  <si>
    <t>ATTATACACTCTCACACTTTCATTTGAATTGTTGGG</t>
  </si>
  <si>
    <t>bad quality</t>
  </si>
  <si>
    <t>GTCTACAAGCACAGAATTTTATAACTTGTGTTGCGG</t>
  </si>
  <si>
    <t>CCCAAACACTTTGTCTCCGTGTAGTATATCTAATTC</t>
  </si>
  <si>
    <t>GTCGTACTCTAGGATATCGCCGTGCGACTGTTTGGG</t>
  </si>
  <si>
    <t>GTAGACGCTCAGTCGGTGCTTTGCTAGTTTTATCCT</t>
  </si>
  <si>
    <t>TGCGCCTAGATAGCATACTGGGCTAGGATTGCTAAA</t>
  </si>
  <si>
    <t>TTCACTCAAACCAAAGCCCAACTATACTTACTGATG</t>
  </si>
  <si>
    <t>TGTGATTGCGGAGAATAATAGTTAAAGTATTGAGGA</t>
  </si>
  <si>
    <t>GACAATGACCGCCCGGATATGGCATAGGAAGCGTTA</t>
  </si>
  <si>
    <t>GACCTATAATTTGCAAACCCAACCTTCGCAGGATTA</t>
  </si>
  <si>
    <t>CGTTGCATACGCTCGTTATTATGTGTACCGTTTATG</t>
  </si>
  <si>
    <t>ACTATTATGCTCCAGTCAATTATAATCGATGGCAGA</t>
  </si>
  <si>
    <t>GCGCTCGAAACAAATAAATTGTATTACGTCCTTGAG</t>
  </si>
  <si>
    <t>CGTGGCCAAGGAAGCCTTGTTCAGGTAAGGTGTGTG</t>
  </si>
  <si>
    <t>AATTTAGAACCGAGATGAAGACGAGCTGTTTGCTAG</t>
  </si>
  <si>
    <t>TCATTAGCTACTCACCAGCGAACTATTTGTGATCCA</t>
  </si>
  <si>
    <t>TCCTGAGTAACTGCTAGTCTTGACATCGAGTAAGTG</t>
  </si>
  <si>
    <t>GCCCGGAGCGGAAGTGCAATAGTAATATCGCGTTTT</t>
  </si>
  <si>
    <t>AAGCCCCCCCGTCAACATCTGTGTTGAAGGTGACAT</t>
  </si>
  <si>
    <t>GAATTCGATAGCTCTTATATCACTAACATCAGAGTG</t>
  </si>
  <si>
    <t>GGTATCCAGCAAACGAACGAAAAAGTCGTGGAACGA</t>
  </si>
  <si>
    <t>ACCCCCAAGTCCCGCGTGTGAGTGCCACCATTAGGT</t>
  </si>
  <si>
    <t>CTAGAGTCTAATACTAAAACCTCGGATTCCTGAGGT</t>
  </si>
  <si>
    <t>AGAAGCGTGACACCCATACTTGAATAGTAAATGAAC</t>
  </si>
  <si>
    <t>AGAGACACGTGCTCGGCTATTTTTGGTGGCAAGTTA</t>
  </si>
  <si>
    <t>TCACGCACGAGAGTACGAGTAGGGCGATGCAAATTG</t>
  </si>
  <si>
    <t>TCTCAAGACCTGAAATGCCTATTTTATCTGGCGGAC</t>
  </si>
  <si>
    <t>CCGTTTAAGCAGCGGTTATTTTTAATTAGTGCTTAC</t>
  </si>
  <si>
    <t>AGCTTGCCGTATGACCCTACTGCAAGGCCGTTGTAC</t>
  </si>
  <si>
    <t>AACACATCGTGCGCGAGAAGTGTTGCGGTCCGGGGA</t>
  </si>
  <si>
    <t>GAAAAATCCTAACTCCGTTTGCTCTTTTTCATGGAA</t>
  </si>
  <si>
    <t>AGAACAAATACTGATCGGCCACTTACTCAGACCAAA</t>
  </si>
  <si>
    <t>GGCAAAAGCTGCGAGTACTGAAGTAGGACTGGGGTT</t>
  </si>
  <si>
    <t>TGGCCATAACCGCCTCCAACGAACATTTCAATGTTT</t>
  </si>
  <si>
    <t>CCGATATATACACACAGACATTTCTATTTTCATGCG</t>
  </si>
  <si>
    <t>GGCCTGAGAAAAGTAGCAGTTTCAAATGGTCGCATG</t>
  </si>
  <si>
    <t>TTTAGATTTCATAGACCATGCTATCCCCTTCGGAGA</t>
  </si>
  <si>
    <t>GACACCTTGCTAAAATATTCCGGGTCTTCCCTTGAA</t>
  </si>
  <si>
    <t>CTTTAACAAATCCCAGTTGCACGCATCTGAAGTGAT</t>
  </si>
  <si>
    <t>GCAGTTAAATACGCTAGATCAAAGTAGTGTCTTTTG</t>
  </si>
  <si>
    <t>AAAAGTACATTGGGTCTATATATGTGGAGTATTATC</t>
  </si>
  <si>
    <t>CTAAAATCAAAATATTATGTGGTTAGATACATCGTT</t>
  </si>
  <si>
    <t>ATTAGGTACGGAACTCTCCGCCATTACTAGTTTGGG</t>
  </si>
  <si>
    <t>ATATGTGTAAACCCCGGGTGAACACATTTTAATTGG</t>
  </si>
  <si>
    <t>GGAGGACACTCATTTTGCGGTCAGATCCCCGCGCGT</t>
  </si>
  <si>
    <t>GACCCACAAGTAATCAAGTTCCTCTATGATTTCATG</t>
  </si>
  <si>
    <t>CCTCTTTAGAGGTGACTGGTCTATGCGCCGAGGATG</t>
  </si>
  <si>
    <t>TCGTTTGCACAGAACTAGGCTACGGGAGTATAGATG</t>
  </si>
  <si>
    <t>GCCATGTCTTCCGATCTTATGGAGACTACGCAACGT</t>
  </si>
  <si>
    <t>GGCCTACTATGAAAACATCATACGAGGGATCTAAAT</t>
  </si>
  <si>
    <t>GGATAGAATGTCGAGGACTTATCATTTTTGTTCGCT</t>
  </si>
  <si>
    <t>TAGAGATAATACAATCCAGTGCGGGGACTTTACTGT</t>
  </si>
  <si>
    <t>TCAACTCGTAGACAAAAAGCACCTATACTGGCGTAG</t>
  </si>
  <si>
    <t>CTGATACGTTCCGAATCGCACCGTGCAGGCTTAGCT</t>
  </si>
  <si>
    <t>GACAAGAAACCAATACATTATCATCCTCAGGACGCC</t>
  </si>
  <si>
    <t>GAAACACTGCTTACACTTTTGATAGGGTGACGATCA</t>
  </si>
  <si>
    <t>TGCATGTAGCTTGTAGTCGTAGTTTGTATGGCATGCTAATA</t>
  </si>
  <si>
    <t>insert length</t>
  </si>
  <si>
    <t>GTGATAAAAACCCTTGACGGAG</t>
  </si>
  <si>
    <t>ATTCCTCCGATCTAATAGTATAGTCTGGGTCACGG</t>
  </si>
  <si>
    <t>ATAGAACCCTGGCCTGACGAGCACGTTTCGAC</t>
  </si>
  <si>
    <t>GTTAAGCGACTCGAAGAATAAATGTTAATGTGTCT</t>
  </si>
  <si>
    <t>AAGCCCTTTGGGATGATAAGG</t>
  </si>
  <si>
    <t>ATTAAAGTAAGAGGAAAATTTTTGTGAATAGCAATTCAGTTGGT</t>
  </si>
  <si>
    <t>CACGCTCTGAGAAAGTAGGCTTAAAATCTCGATTA</t>
  </si>
  <si>
    <t>AAGGTACCCAGGCTACTTTCATGCGGCGCTCTAGT</t>
  </si>
  <si>
    <t>GCGGATCGTTCGGACCACTCCGCCAAGCCTAATCAAATAGCCAGAC</t>
  </si>
  <si>
    <t>GAATGTATCGGTCTCTACTACTCGATTCCAGAGGT</t>
  </si>
  <si>
    <t>GAGCGTGTGCGGAGCAGTCTCGATAATGTCAAGCG</t>
  </si>
  <si>
    <t>CTAGCTTTTCGAATACAT</t>
  </si>
  <si>
    <t>T left to insert missing</t>
  </si>
  <si>
    <t>ACGCCCTGACCTTCGTCCAAAAACATCGA</t>
  </si>
  <si>
    <t>CTGACATCCAAATGTACATCTGGGGACGTTGTCGG</t>
  </si>
  <si>
    <t>ACAAGATTCGCATCTGGTGGTATTATAACAATAAG</t>
  </si>
  <si>
    <t>Too short</t>
  </si>
  <si>
    <t>Too long</t>
  </si>
  <si>
    <t>Technical sequencing problem or severe misconstruction</t>
  </si>
  <si>
    <t>Number of duplicate pairs</t>
  </si>
  <si>
    <t>Bins with duplicate pairs</t>
  </si>
  <si>
    <t>8, 10, 12</t>
  </si>
  <si>
    <t xml:space="preserve"> = 8D</t>
  </si>
  <si>
    <t xml:space="preserve"> = 10G</t>
  </si>
  <si>
    <t xml:space="preserve"> = 12 H</t>
  </si>
  <si>
    <t>T</t>
  </si>
  <si>
    <t>SUM ALL</t>
  </si>
  <si>
    <t>SUM 10-12</t>
  </si>
  <si>
    <t>SUM 1-5</t>
  </si>
  <si>
    <t>Fraction</t>
  </si>
  <si>
    <t>Maximum number of variants</t>
  </si>
  <si>
    <t>Sum</t>
  </si>
  <si>
    <t>Platereader fluorescence (low gain, monochromator, normalized to OD and to bin 1 fluorescence)</t>
  </si>
  <si>
    <t>non-36N insert sequence</t>
  </si>
  <si>
    <t>odds of getting something twice when picking 8 times</t>
  </si>
  <si>
    <t>"duplicate measurements"</t>
  </si>
  <si>
    <t>Duplicates</t>
  </si>
  <si>
    <t>CCATTATTATCATGACATTAACCTATAAAAATAGGCGTATCACGAGGCCCTTTCGTCTTCACCTCGAGCACGAGGCCAGGCTTCAAATCTCAATGCTATTNNNNNNNNNNNNNNNNNNNNNNNNNNNNNNNNNNNNTGTGCATACAGATTGAGTAATGGCATCGAAACGGATCCTCTAGATTTAAGAAGGAGATATACAT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</si>
</sst>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ourie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6">
    <xf numFmtId="0" fontId="0" fillId="0" borderId="0" xfId="0"/>
    <xf numFmtId="0" fontId="2" fillId="0" borderId="0" xfId="0" applyFont="1"/>
    <xf numFmtId="0" fontId="1" fillId="0" borderId="0" xfId="0" applyFont="1"/>
    <xf numFmtId="2" fontId="0" fillId="0" borderId="0" xfId="0" applyNumberFormat="1" applyFont="1"/>
    <xf numFmtId="0" fontId="0" fillId="0" borderId="0" xfId="0" quotePrefix="1"/>
    <xf numFmtId="2" fontId="0" fillId="0" borderId="0" xfId="0" applyNumberFormat="1"/>
  </cellXfs>
  <cellStyles count="9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M102"/>
  <sheetViews>
    <sheetView topLeftCell="E46" workbookViewId="0">
      <selection activeCell="M75" sqref="M75"/>
    </sheetView>
  </sheetViews>
  <sheetFormatPr baseColWidth="10" defaultRowHeight="15" x14ac:dyDescent="0"/>
  <cols>
    <col min="1" max="1" width="4.6640625" customWidth="1"/>
    <col min="2" max="2" width="5.83203125" customWidth="1"/>
    <col min="4" max="4" width="20.83203125" bestFit="1" customWidth="1"/>
    <col min="6" max="6" width="30" bestFit="1" customWidth="1"/>
    <col min="7" max="7" width="44.5" bestFit="1" customWidth="1"/>
    <col min="13" max="22" width="11" bestFit="1" customWidth="1"/>
    <col min="23" max="24" width="11.83203125" bestFit="1" customWidth="1"/>
  </cols>
  <sheetData>
    <row r="1" spans="1:13">
      <c r="A1" t="s">
        <v>0</v>
      </c>
      <c r="B1" t="s">
        <v>1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122</v>
      </c>
      <c r="I1" t="s">
        <v>88</v>
      </c>
      <c r="J1" t="s">
        <v>105</v>
      </c>
      <c r="K1" t="s">
        <v>106</v>
      </c>
      <c r="L1" t="s">
        <v>107</v>
      </c>
      <c r="M1" t="s">
        <v>121</v>
      </c>
    </row>
    <row r="2" spans="1:13" hidden="1">
      <c r="A2">
        <v>1</v>
      </c>
      <c r="B2" t="s">
        <v>2</v>
      </c>
      <c r="C2">
        <v>1</v>
      </c>
      <c r="D2">
        <v>1</v>
      </c>
      <c r="E2">
        <v>0</v>
      </c>
      <c r="G2" s="1"/>
      <c r="H2" t="s">
        <v>103</v>
      </c>
      <c r="I2">
        <f>LEN(H2)</f>
        <v>35</v>
      </c>
      <c r="J2">
        <v>1</v>
      </c>
      <c r="M2" s="5">
        <v>1.0783623563353697</v>
      </c>
    </row>
    <row r="3" spans="1:13">
      <c r="A3">
        <v>1</v>
      </c>
      <c r="B3" t="s">
        <v>3</v>
      </c>
      <c r="C3">
        <v>1</v>
      </c>
      <c r="D3">
        <v>1</v>
      </c>
      <c r="E3">
        <v>1</v>
      </c>
      <c r="G3" s="1" t="s">
        <v>49</v>
      </c>
      <c r="M3" s="5">
        <v>1.5279247667261238</v>
      </c>
    </row>
    <row r="4" spans="1:13">
      <c r="A4">
        <v>1</v>
      </c>
      <c r="B4" t="s">
        <v>4</v>
      </c>
      <c r="C4">
        <v>1</v>
      </c>
      <c r="D4">
        <v>1</v>
      </c>
      <c r="E4">
        <v>1</v>
      </c>
      <c r="G4" s="1" t="s">
        <v>50</v>
      </c>
      <c r="M4" s="5">
        <v>0.91162511464408591</v>
      </c>
    </row>
    <row r="5" spans="1:13">
      <c r="A5">
        <v>1</v>
      </c>
      <c r="B5" t="s">
        <v>5</v>
      </c>
      <c r="C5">
        <v>1</v>
      </c>
      <c r="D5">
        <v>1</v>
      </c>
      <c r="E5">
        <v>1</v>
      </c>
      <c r="G5" s="1" t="s">
        <v>51</v>
      </c>
      <c r="M5" s="5">
        <v>1.1225572771386474</v>
      </c>
    </row>
    <row r="6" spans="1:13">
      <c r="A6">
        <v>1</v>
      </c>
      <c r="B6" t="s">
        <v>6</v>
      </c>
      <c r="C6">
        <v>1</v>
      </c>
      <c r="D6">
        <v>1</v>
      </c>
      <c r="E6">
        <v>1</v>
      </c>
      <c r="G6" s="1" t="s">
        <v>52</v>
      </c>
      <c r="M6" s="5">
        <v>0.82975050196317213</v>
      </c>
    </row>
    <row r="7" spans="1:13" hidden="1">
      <c r="A7">
        <v>1</v>
      </c>
      <c r="B7" t="s">
        <v>7</v>
      </c>
      <c r="C7">
        <v>1</v>
      </c>
      <c r="D7">
        <v>1</v>
      </c>
      <c r="E7">
        <v>0</v>
      </c>
      <c r="G7" s="1"/>
      <c r="H7" t="s">
        <v>102</v>
      </c>
      <c r="I7">
        <f>LEN(H7)</f>
        <v>29</v>
      </c>
      <c r="J7">
        <v>1</v>
      </c>
      <c r="M7" s="5">
        <v>0.38101063699902282</v>
      </c>
    </row>
    <row r="8" spans="1:13">
      <c r="A8">
        <v>1</v>
      </c>
      <c r="B8" t="s">
        <v>8</v>
      </c>
      <c r="C8">
        <v>1</v>
      </c>
      <c r="D8">
        <v>1</v>
      </c>
      <c r="E8">
        <v>1</v>
      </c>
      <c r="G8" s="1" t="s">
        <v>53</v>
      </c>
      <c r="M8" s="5">
        <v>1.2299280428564712</v>
      </c>
    </row>
    <row r="9" spans="1:13" hidden="1">
      <c r="A9">
        <v>1</v>
      </c>
      <c r="B9" t="s">
        <v>9</v>
      </c>
      <c r="C9">
        <v>0</v>
      </c>
      <c r="D9">
        <v>0</v>
      </c>
      <c r="E9">
        <v>0</v>
      </c>
      <c r="G9" s="1"/>
      <c r="M9" s="5">
        <v>0.9188413033371079</v>
      </c>
    </row>
    <row r="10" spans="1:13" hidden="1">
      <c r="A10">
        <f>A2+1</f>
        <v>2</v>
      </c>
      <c r="B10" t="str">
        <f>B2</f>
        <v>A</v>
      </c>
      <c r="C10">
        <v>1</v>
      </c>
      <c r="D10">
        <v>1</v>
      </c>
      <c r="E10">
        <v>0</v>
      </c>
      <c r="F10" s="1" t="s">
        <v>101</v>
      </c>
      <c r="H10" t="s">
        <v>100</v>
      </c>
      <c r="I10">
        <f t="shared" ref="I10:I11" si="0">LEN(H10)</f>
        <v>18</v>
      </c>
      <c r="J10">
        <v>1</v>
      </c>
      <c r="M10" s="5">
        <v>1.1592386150114347</v>
      </c>
    </row>
    <row r="11" spans="1:13" hidden="1">
      <c r="A11">
        <f t="shared" ref="A11:A74" si="1">A3+1</f>
        <v>2</v>
      </c>
      <c r="B11" t="str">
        <f t="shared" ref="B11:B74" si="2">B3</f>
        <v>B</v>
      </c>
      <c r="C11">
        <v>1</v>
      </c>
      <c r="D11">
        <v>1</v>
      </c>
      <c r="E11">
        <v>0</v>
      </c>
      <c r="G11" s="1"/>
      <c r="H11" t="s">
        <v>98</v>
      </c>
      <c r="I11">
        <f t="shared" si="0"/>
        <v>35</v>
      </c>
      <c r="J11">
        <v>1</v>
      </c>
      <c r="M11" s="5">
        <v>1.0952814583333896</v>
      </c>
    </row>
    <row r="12" spans="1:13">
      <c r="A12">
        <f t="shared" si="1"/>
        <v>2</v>
      </c>
      <c r="B12" t="str">
        <f t="shared" si="2"/>
        <v>C</v>
      </c>
      <c r="C12">
        <v>1</v>
      </c>
      <c r="D12">
        <v>1</v>
      </c>
      <c r="E12">
        <v>1</v>
      </c>
      <c r="G12" s="1" t="s">
        <v>54</v>
      </c>
      <c r="M12" s="5">
        <v>0.96178659218421181</v>
      </c>
    </row>
    <row r="13" spans="1:13">
      <c r="A13">
        <f t="shared" si="1"/>
        <v>2</v>
      </c>
      <c r="B13" t="str">
        <f t="shared" si="2"/>
        <v>D</v>
      </c>
      <c r="C13">
        <v>1</v>
      </c>
      <c r="D13">
        <v>1</v>
      </c>
      <c r="E13">
        <v>1</v>
      </c>
      <c r="G13" s="1" t="s">
        <v>55</v>
      </c>
      <c r="M13" s="5">
        <v>0.87924819198358617</v>
      </c>
    </row>
    <row r="14" spans="1:13">
      <c r="A14">
        <f t="shared" si="1"/>
        <v>2</v>
      </c>
      <c r="B14" t="str">
        <f t="shared" si="2"/>
        <v>E</v>
      </c>
      <c r="C14">
        <v>1</v>
      </c>
      <c r="D14">
        <v>1</v>
      </c>
      <c r="E14">
        <v>1</v>
      </c>
      <c r="G14" s="1" t="s">
        <v>56</v>
      </c>
      <c r="M14" s="5">
        <v>0.81100021309840009</v>
      </c>
    </row>
    <row r="15" spans="1:13">
      <c r="A15">
        <f t="shared" si="1"/>
        <v>2</v>
      </c>
      <c r="B15" t="str">
        <f t="shared" si="2"/>
        <v>F</v>
      </c>
      <c r="C15">
        <v>1</v>
      </c>
      <c r="D15">
        <v>1</v>
      </c>
      <c r="E15">
        <v>1</v>
      </c>
      <c r="G15" s="1" t="s">
        <v>57</v>
      </c>
      <c r="M15" s="5">
        <v>0.66137336587369855</v>
      </c>
    </row>
    <row r="16" spans="1:13" hidden="1">
      <c r="A16">
        <f t="shared" si="1"/>
        <v>2</v>
      </c>
      <c r="B16" t="str">
        <f t="shared" si="2"/>
        <v>G</v>
      </c>
      <c r="C16">
        <v>1</v>
      </c>
      <c r="D16">
        <v>1</v>
      </c>
      <c r="E16">
        <v>0</v>
      </c>
      <c r="G16" s="1"/>
      <c r="H16" t="s">
        <v>99</v>
      </c>
      <c r="I16">
        <f>LEN(H16)</f>
        <v>35</v>
      </c>
      <c r="J16">
        <v>1</v>
      </c>
      <c r="M16" s="5">
        <v>1.2593774512798515</v>
      </c>
    </row>
    <row r="17" spans="1:13">
      <c r="A17">
        <f t="shared" si="1"/>
        <v>2</v>
      </c>
      <c r="B17" t="str">
        <f t="shared" si="2"/>
        <v>H</v>
      </c>
      <c r="C17">
        <v>1</v>
      </c>
      <c r="D17">
        <v>1</v>
      </c>
      <c r="E17">
        <v>1</v>
      </c>
      <c r="G17" s="1" t="s">
        <v>58</v>
      </c>
      <c r="M17" s="5">
        <v>1.0513359349966134</v>
      </c>
    </row>
    <row r="18" spans="1:13">
      <c r="A18">
        <f t="shared" si="1"/>
        <v>3</v>
      </c>
      <c r="B18" t="str">
        <f t="shared" si="2"/>
        <v>A</v>
      </c>
      <c r="C18">
        <v>1</v>
      </c>
      <c r="D18">
        <v>1</v>
      </c>
      <c r="E18">
        <v>1</v>
      </c>
      <c r="G18" s="1" t="s">
        <v>59</v>
      </c>
      <c r="M18" s="5">
        <v>0.92772037902991544</v>
      </c>
    </row>
    <row r="19" spans="1:13">
      <c r="A19">
        <f t="shared" si="1"/>
        <v>3</v>
      </c>
      <c r="B19" t="str">
        <f t="shared" si="2"/>
        <v>B</v>
      </c>
      <c r="C19">
        <v>1</v>
      </c>
      <c r="D19">
        <v>1</v>
      </c>
      <c r="E19">
        <v>1</v>
      </c>
      <c r="G19" s="1" t="s">
        <v>60</v>
      </c>
      <c r="M19" s="5">
        <v>0.91553599094985572</v>
      </c>
    </row>
    <row r="20" spans="1:13" hidden="1">
      <c r="A20">
        <f t="shared" si="1"/>
        <v>3</v>
      </c>
      <c r="B20" t="str">
        <f t="shared" si="2"/>
        <v>C</v>
      </c>
      <c r="C20">
        <v>1</v>
      </c>
      <c r="D20">
        <v>1</v>
      </c>
      <c r="E20">
        <v>0</v>
      </c>
      <c r="G20" s="1"/>
      <c r="H20" t="s">
        <v>97</v>
      </c>
      <c r="I20">
        <f>LEN(H20)</f>
        <v>46</v>
      </c>
      <c r="K20">
        <v>1</v>
      </c>
      <c r="M20" s="5">
        <v>0.90745491363446684</v>
      </c>
    </row>
    <row r="21" spans="1:13">
      <c r="A21">
        <f t="shared" si="1"/>
        <v>3</v>
      </c>
      <c r="B21" t="str">
        <f t="shared" si="2"/>
        <v>D</v>
      </c>
      <c r="C21">
        <v>1</v>
      </c>
      <c r="D21">
        <v>1</v>
      </c>
      <c r="E21">
        <v>1</v>
      </c>
      <c r="G21" s="1" t="s">
        <v>61</v>
      </c>
      <c r="M21" s="5">
        <v>1.1143178431182177</v>
      </c>
    </row>
    <row r="22" spans="1:13">
      <c r="A22">
        <f t="shared" si="1"/>
        <v>3</v>
      </c>
      <c r="B22" t="str">
        <f t="shared" si="2"/>
        <v>E</v>
      </c>
      <c r="C22">
        <v>1</v>
      </c>
      <c r="D22">
        <v>1</v>
      </c>
      <c r="E22">
        <v>1</v>
      </c>
      <c r="G22" s="1" t="s">
        <v>62</v>
      </c>
      <c r="M22" s="5">
        <v>0.9050160715769372</v>
      </c>
    </row>
    <row r="23" spans="1:13" hidden="1">
      <c r="A23">
        <f t="shared" si="1"/>
        <v>3</v>
      </c>
      <c r="B23" t="str">
        <f t="shared" si="2"/>
        <v>F</v>
      </c>
      <c r="C23">
        <v>1</v>
      </c>
      <c r="D23">
        <v>1</v>
      </c>
      <c r="E23">
        <v>0</v>
      </c>
      <c r="G23" s="1"/>
      <c r="H23" t="s">
        <v>96</v>
      </c>
      <c r="I23">
        <f>LEN(H23)</f>
        <v>35</v>
      </c>
      <c r="J23">
        <v>1</v>
      </c>
      <c r="M23" s="5">
        <v>0.79562963664870789</v>
      </c>
    </row>
    <row r="24" spans="1:13">
      <c r="A24">
        <f t="shared" si="1"/>
        <v>3</v>
      </c>
      <c r="B24" t="str">
        <f t="shared" si="2"/>
        <v>G</v>
      </c>
      <c r="C24">
        <v>1</v>
      </c>
      <c r="D24">
        <v>1</v>
      </c>
      <c r="E24">
        <v>1</v>
      </c>
      <c r="G24" s="1" t="s">
        <v>63</v>
      </c>
      <c r="M24" s="5">
        <v>0.49371122082143498</v>
      </c>
    </row>
    <row r="25" spans="1:13">
      <c r="A25">
        <f t="shared" si="1"/>
        <v>3</v>
      </c>
      <c r="B25" t="str">
        <f t="shared" si="2"/>
        <v>H</v>
      </c>
      <c r="C25">
        <v>1</v>
      </c>
      <c r="D25">
        <v>1</v>
      </c>
      <c r="E25">
        <v>1</v>
      </c>
      <c r="G25" s="1" t="s">
        <v>64</v>
      </c>
      <c r="M25" s="5">
        <v>0.97602450375099803</v>
      </c>
    </row>
    <row r="26" spans="1:13" hidden="1">
      <c r="A26">
        <f t="shared" si="1"/>
        <v>4</v>
      </c>
      <c r="B26" t="str">
        <f t="shared" si="2"/>
        <v>A</v>
      </c>
      <c r="C26">
        <v>1</v>
      </c>
      <c r="D26">
        <v>1</v>
      </c>
      <c r="E26">
        <v>0</v>
      </c>
      <c r="G26" s="1"/>
      <c r="H26" t="s">
        <v>95</v>
      </c>
      <c r="I26">
        <f>LEN(H26)</f>
        <v>35</v>
      </c>
      <c r="J26">
        <v>1</v>
      </c>
      <c r="M26" s="5">
        <v>1.9099366878839814</v>
      </c>
    </row>
    <row r="27" spans="1:13">
      <c r="A27">
        <f t="shared" si="1"/>
        <v>4</v>
      </c>
      <c r="B27" t="str">
        <f t="shared" si="2"/>
        <v>B</v>
      </c>
      <c r="C27">
        <v>1</v>
      </c>
      <c r="D27">
        <v>1</v>
      </c>
      <c r="E27">
        <v>1</v>
      </c>
      <c r="G27" s="1" t="s">
        <v>65</v>
      </c>
      <c r="M27" s="5">
        <v>1.5527747525379787</v>
      </c>
    </row>
    <row r="28" spans="1:13" hidden="1">
      <c r="A28">
        <f t="shared" si="1"/>
        <v>4</v>
      </c>
      <c r="B28" t="str">
        <f t="shared" si="2"/>
        <v>C</v>
      </c>
      <c r="C28">
        <v>1</v>
      </c>
      <c r="D28">
        <v>1</v>
      </c>
      <c r="E28">
        <v>0</v>
      </c>
      <c r="H28" t="s">
        <v>94</v>
      </c>
      <c r="I28">
        <f>LEN(H28)</f>
        <v>44</v>
      </c>
      <c r="K28">
        <v>1</v>
      </c>
      <c r="M28" s="5">
        <v>1.8041958606962567</v>
      </c>
    </row>
    <row r="29" spans="1:13">
      <c r="A29">
        <f t="shared" si="1"/>
        <v>4</v>
      </c>
      <c r="B29" t="str">
        <f t="shared" si="2"/>
        <v>D</v>
      </c>
      <c r="C29">
        <v>1</v>
      </c>
      <c r="D29">
        <v>1</v>
      </c>
      <c r="E29">
        <v>1</v>
      </c>
      <c r="G29" s="1" t="s">
        <v>66</v>
      </c>
      <c r="M29" s="5">
        <v>1.3401244128663474</v>
      </c>
    </row>
    <row r="30" spans="1:13">
      <c r="A30">
        <f t="shared" si="1"/>
        <v>4</v>
      </c>
      <c r="B30" t="str">
        <f t="shared" si="2"/>
        <v>E</v>
      </c>
      <c r="C30">
        <v>1</v>
      </c>
      <c r="D30">
        <v>1</v>
      </c>
      <c r="E30">
        <v>1</v>
      </c>
      <c r="G30" s="1" t="s">
        <v>67</v>
      </c>
      <c r="M30" s="5">
        <v>1.2478152156518043</v>
      </c>
    </row>
    <row r="31" spans="1:13">
      <c r="A31">
        <f t="shared" si="1"/>
        <v>4</v>
      </c>
      <c r="B31" t="str">
        <f t="shared" si="2"/>
        <v>F</v>
      </c>
      <c r="C31">
        <v>1</v>
      </c>
      <c r="D31">
        <v>1</v>
      </c>
      <c r="E31">
        <v>1</v>
      </c>
      <c r="G31" s="1" t="s">
        <v>68</v>
      </c>
      <c r="M31" s="5">
        <v>1.2229006202975747</v>
      </c>
    </row>
    <row r="32" spans="1:13">
      <c r="A32">
        <f t="shared" si="1"/>
        <v>4</v>
      </c>
      <c r="B32" t="str">
        <f t="shared" si="2"/>
        <v>G</v>
      </c>
      <c r="C32">
        <v>1</v>
      </c>
      <c r="D32">
        <v>1</v>
      </c>
      <c r="E32">
        <v>1</v>
      </c>
      <c r="G32" s="1" t="s">
        <v>69</v>
      </c>
      <c r="M32" s="5">
        <v>2.0076329718794672</v>
      </c>
    </row>
    <row r="33" spans="1:13">
      <c r="A33">
        <f t="shared" si="1"/>
        <v>4</v>
      </c>
      <c r="B33" t="str">
        <f t="shared" si="2"/>
        <v>H</v>
      </c>
      <c r="C33">
        <v>1</v>
      </c>
      <c r="D33">
        <v>1</v>
      </c>
      <c r="E33">
        <v>1</v>
      </c>
      <c r="G33" s="1" t="s">
        <v>70</v>
      </c>
      <c r="M33" s="5">
        <v>1.8733538422253084</v>
      </c>
    </row>
    <row r="34" spans="1:13" hidden="1">
      <c r="A34">
        <f t="shared" si="1"/>
        <v>5</v>
      </c>
      <c r="B34" t="str">
        <f t="shared" si="2"/>
        <v>A</v>
      </c>
      <c r="C34">
        <v>1</v>
      </c>
      <c r="D34">
        <v>1</v>
      </c>
      <c r="E34">
        <v>0</v>
      </c>
      <c r="G34" s="1"/>
      <c r="H34" t="s">
        <v>93</v>
      </c>
      <c r="I34">
        <f>LEN(H34)</f>
        <v>21</v>
      </c>
      <c r="J34">
        <v>1</v>
      </c>
      <c r="M34" s="5">
        <v>3.6570385521388094</v>
      </c>
    </row>
    <row r="35" spans="1:13">
      <c r="A35">
        <f t="shared" si="1"/>
        <v>5</v>
      </c>
      <c r="B35" t="str">
        <f t="shared" si="2"/>
        <v>B</v>
      </c>
      <c r="C35">
        <v>1</v>
      </c>
      <c r="D35">
        <v>1</v>
      </c>
      <c r="E35">
        <v>1</v>
      </c>
      <c r="G35" s="1" t="s">
        <v>71</v>
      </c>
      <c r="M35" s="5">
        <v>2.1963816310379514</v>
      </c>
    </row>
    <row r="36" spans="1:13">
      <c r="A36">
        <f t="shared" si="1"/>
        <v>5</v>
      </c>
      <c r="B36" t="str">
        <f t="shared" si="2"/>
        <v>C</v>
      </c>
      <c r="C36">
        <v>1</v>
      </c>
      <c r="D36">
        <v>1</v>
      </c>
      <c r="E36">
        <v>1</v>
      </c>
      <c r="G36" s="1" t="s">
        <v>72</v>
      </c>
      <c r="M36" s="5">
        <v>1.3042021935727135</v>
      </c>
    </row>
    <row r="37" spans="1:13">
      <c r="A37">
        <f t="shared" si="1"/>
        <v>5</v>
      </c>
      <c r="B37" t="str">
        <f t="shared" si="2"/>
        <v>D</v>
      </c>
      <c r="C37">
        <v>1</v>
      </c>
      <c r="D37">
        <v>1</v>
      </c>
      <c r="E37">
        <v>1</v>
      </c>
      <c r="G37" s="1" t="s">
        <v>73</v>
      </c>
      <c r="M37" s="5">
        <v>2.4166953861733576</v>
      </c>
    </row>
    <row r="38" spans="1:13" hidden="1">
      <c r="A38">
        <f t="shared" si="1"/>
        <v>5</v>
      </c>
      <c r="B38" t="str">
        <f t="shared" si="2"/>
        <v>E</v>
      </c>
      <c r="C38">
        <v>1</v>
      </c>
      <c r="D38">
        <v>1</v>
      </c>
      <c r="E38">
        <v>0</v>
      </c>
      <c r="I38">
        <f t="shared" ref="I38:I39" si="3">LEN(H38)</f>
        <v>0</v>
      </c>
      <c r="M38" s="5">
        <v>0.87085289327962834</v>
      </c>
    </row>
    <row r="39" spans="1:13" hidden="1">
      <c r="A39">
        <f t="shared" si="1"/>
        <v>5</v>
      </c>
      <c r="B39" t="str">
        <f t="shared" si="2"/>
        <v>F</v>
      </c>
      <c r="C39">
        <v>1</v>
      </c>
      <c r="D39">
        <v>1</v>
      </c>
      <c r="E39">
        <v>0</v>
      </c>
      <c r="H39" t="s">
        <v>92</v>
      </c>
      <c r="I39">
        <f t="shared" si="3"/>
        <v>35</v>
      </c>
      <c r="J39">
        <v>1</v>
      </c>
      <c r="M39" s="5">
        <v>2.6983099089419471</v>
      </c>
    </row>
    <row r="40" spans="1:13">
      <c r="A40">
        <f t="shared" si="1"/>
        <v>5</v>
      </c>
      <c r="B40" t="str">
        <f t="shared" si="2"/>
        <v>G</v>
      </c>
      <c r="C40">
        <v>1</v>
      </c>
      <c r="D40">
        <v>1</v>
      </c>
      <c r="E40">
        <v>1</v>
      </c>
      <c r="G40" s="1" t="s">
        <v>74</v>
      </c>
      <c r="M40" s="5">
        <v>1.5128060329980166</v>
      </c>
    </row>
    <row r="41" spans="1:13">
      <c r="A41">
        <f t="shared" si="1"/>
        <v>5</v>
      </c>
      <c r="B41" t="str">
        <f t="shared" si="2"/>
        <v>H</v>
      </c>
      <c r="C41">
        <v>1</v>
      </c>
      <c r="D41">
        <v>1</v>
      </c>
      <c r="E41">
        <v>1</v>
      </c>
      <c r="G41" s="1" t="s">
        <v>75</v>
      </c>
      <c r="M41" s="5">
        <v>1.162497809210338</v>
      </c>
    </row>
    <row r="42" spans="1:13">
      <c r="A42">
        <f t="shared" si="1"/>
        <v>6</v>
      </c>
      <c r="B42" t="str">
        <f t="shared" si="2"/>
        <v>A</v>
      </c>
      <c r="C42">
        <v>1</v>
      </c>
      <c r="D42">
        <v>1</v>
      </c>
      <c r="E42">
        <v>1</v>
      </c>
      <c r="G42" s="1" t="s">
        <v>76</v>
      </c>
      <c r="M42" s="5">
        <v>2.7791573852385079</v>
      </c>
    </row>
    <row r="43" spans="1:13">
      <c r="A43">
        <f t="shared" si="1"/>
        <v>6</v>
      </c>
      <c r="B43" t="str">
        <f t="shared" si="2"/>
        <v>B</v>
      </c>
      <c r="C43">
        <v>1</v>
      </c>
      <c r="D43">
        <v>1</v>
      </c>
      <c r="E43">
        <v>1</v>
      </c>
      <c r="G43" s="1" t="s">
        <v>77</v>
      </c>
      <c r="M43" s="5">
        <v>1.0784034844142796</v>
      </c>
    </row>
    <row r="44" spans="1:13" hidden="1">
      <c r="A44">
        <f t="shared" si="1"/>
        <v>6</v>
      </c>
      <c r="B44" t="str">
        <f t="shared" si="2"/>
        <v>C</v>
      </c>
      <c r="C44">
        <v>1</v>
      </c>
      <c r="D44">
        <v>0</v>
      </c>
      <c r="E44">
        <v>0</v>
      </c>
      <c r="F44" t="s">
        <v>31</v>
      </c>
      <c r="M44" s="5">
        <v>2.1540014431833923</v>
      </c>
    </row>
    <row r="45" spans="1:13">
      <c r="A45">
        <f t="shared" si="1"/>
        <v>6</v>
      </c>
      <c r="B45" t="str">
        <f t="shared" si="2"/>
        <v>D</v>
      </c>
      <c r="C45">
        <v>1</v>
      </c>
      <c r="D45">
        <v>1</v>
      </c>
      <c r="E45">
        <v>1</v>
      </c>
      <c r="G45" s="1" t="s">
        <v>78</v>
      </c>
      <c r="M45" s="5">
        <v>2.9001627595249064</v>
      </c>
    </row>
    <row r="46" spans="1:13">
      <c r="A46">
        <f t="shared" si="1"/>
        <v>6</v>
      </c>
      <c r="B46" t="str">
        <f t="shared" si="2"/>
        <v>E</v>
      </c>
      <c r="C46">
        <v>1</v>
      </c>
      <c r="D46">
        <v>1</v>
      </c>
      <c r="E46">
        <v>1</v>
      </c>
      <c r="G46" s="1" t="s">
        <v>79</v>
      </c>
      <c r="M46" s="5">
        <v>4.5965635690261957</v>
      </c>
    </row>
    <row r="47" spans="1:13">
      <c r="A47">
        <f t="shared" si="1"/>
        <v>6</v>
      </c>
      <c r="B47" t="str">
        <f t="shared" si="2"/>
        <v>F</v>
      </c>
      <c r="C47">
        <v>1</v>
      </c>
      <c r="D47">
        <v>1</v>
      </c>
      <c r="E47">
        <v>1</v>
      </c>
      <c r="G47" s="1" t="s">
        <v>80</v>
      </c>
      <c r="M47" s="5">
        <v>4.0990691497775344</v>
      </c>
    </row>
    <row r="48" spans="1:13" hidden="1">
      <c r="A48">
        <f t="shared" si="1"/>
        <v>6</v>
      </c>
      <c r="B48" t="str">
        <f t="shared" si="2"/>
        <v>G</v>
      </c>
      <c r="C48">
        <v>1</v>
      </c>
      <c r="D48">
        <v>1</v>
      </c>
      <c r="E48">
        <v>0</v>
      </c>
      <c r="G48" s="1"/>
      <c r="H48" t="s">
        <v>91</v>
      </c>
      <c r="I48">
        <f>LEN(H48)</f>
        <v>32</v>
      </c>
      <c r="J48">
        <v>1</v>
      </c>
      <c r="M48" s="5">
        <v>2.8342786113971314</v>
      </c>
    </row>
    <row r="49" spans="1:13">
      <c r="A49">
        <f t="shared" si="1"/>
        <v>6</v>
      </c>
      <c r="B49" t="str">
        <f t="shared" si="2"/>
        <v>H</v>
      </c>
      <c r="C49">
        <v>1</v>
      </c>
      <c r="D49">
        <v>1</v>
      </c>
      <c r="E49">
        <v>1</v>
      </c>
      <c r="G49" s="1" t="s">
        <v>81</v>
      </c>
      <c r="M49" s="5">
        <v>3.3497031931628647</v>
      </c>
    </row>
    <row r="50" spans="1:13" hidden="1">
      <c r="A50">
        <f t="shared" si="1"/>
        <v>7</v>
      </c>
      <c r="B50" t="str">
        <f t="shared" si="2"/>
        <v>A</v>
      </c>
      <c r="C50">
        <v>1</v>
      </c>
      <c r="D50">
        <v>1</v>
      </c>
      <c r="E50">
        <v>0</v>
      </c>
      <c r="H50" t="s">
        <v>90</v>
      </c>
      <c r="I50">
        <f>LEN(H50)</f>
        <v>35</v>
      </c>
      <c r="J50">
        <v>1</v>
      </c>
      <c r="M50" s="5">
        <v>8.7485107090686025</v>
      </c>
    </row>
    <row r="51" spans="1:13">
      <c r="A51">
        <f t="shared" si="1"/>
        <v>7</v>
      </c>
      <c r="B51" t="str">
        <f t="shared" si="2"/>
        <v>B</v>
      </c>
      <c r="C51">
        <v>1</v>
      </c>
      <c r="D51">
        <v>1</v>
      </c>
      <c r="E51">
        <v>1</v>
      </c>
      <c r="G51" s="1" t="s">
        <v>82</v>
      </c>
      <c r="M51" s="5">
        <v>3.9381264252829129</v>
      </c>
    </row>
    <row r="52" spans="1:13">
      <c r="A52">
        <f t="shared" si="1"/>
        <v>7</v>
      </c>
      <c r="B52" t="str">
        <f t="shared" si="2"/>
        <v>C</v>
      </c>
      <c r="C52">
        <v>1</v>
      </c>
      <c r="D52">
        <v>1</v>
      </c>
      <c r="E52">
        <v>1</v>
      </c>
      <c r="G52" s="1" t="s">
        <v>83</v>
      </c>
      <c r="M52" s="5">
        <v>7.7857762469883776</v>
      </c>
    </row>
    <row r="53" spans="1:13">
      <c r="A53">
        <f t="shared" si="1"/>
        <v>7</v>
      </c>
      <c r="B53" t="str">
        <f t="shared" si="2"/>
        <v>D</v>
      </c>
      <c r="C53">
        <v>1</v>
      </c>
      <c r="D53">
        <v>1</v>
      </c>
      <c r="E53">
        <v>1</v>
      </c>
      <c r="G53" s="1" t="s">
        <v>84</v>
      </c>
      <c r="M53" s="5">
        <v>6.0703628645212282</v>
      </c>
    </row>
    <row r="54" spans="1:13">
      <c r="A54">
        <f t="shared" si="1"/>
        <v>7</v>
      </c>
      <c r="B54" t="str">
        <f t="shared" si="2"/>
        <v>E</v>
      </c>
      <c r="C54">
        <v>1</v>
      </c>
      <c r="D54">
        <v>1</v>
      </c>
      <c r="E54">
        <v>1</v>
      </c>
      <c r="G54" s="1" t="s">
        <v>85</v>
      </c>
      <c r="M54" s="5">
        <v>7.2476043180888103</v>
      </c>
    </row>
    <row r="55" spans="1:13">
      <c r="A55">
        <f t="shared" si="1"/>
        <v>7</v>
      </c>
      <c r="B55" t="str">
        <f t="shared" si="2"/>
        <v>F</v>
      </c>
      <c r="C55">
        <v>1</v>
      </c>
      <c r="D55">
        <v>1</v>
      </c>
      <c r="E55">
        <v>1</v>
      </c>
      <c r="G55" s="1" t="s">
        <v>86</v>
      </c>
      <c r="M55" s="5">
        <v>6.0196311906309772</v>
      </c>
    </row>
    <row r="56" spans="1:13">
      <c r="A56">
        <f t="shared" si="1"/>
        <v>7</v>
      </c>
      <c r="B56" t="str">
        <f t="shared" si="2"/>
        <v>G</v>
      </c>
      <c r="C56">
        <v>1</v>
      </c>
      <c r="D56">
        <v>1</v>
      </c>
      <c r="E56">
        <v>1</v>
      </c>
      <c r="G56" s="1" t="s">
        <v>48</v>
      </c>
      <c r="M56" s="5">
        <v>4.4792233903748881</v>
      </c>
    </row>
    <row r="57" spans="1:13">
      <c r="A57">
        <f t="shared" si="1"/>
        <v>7</v>
      </c>
      <c r="B57" t="str">
        <f t="shared" si="2"/>
        <v>H</v>
      </c>
      <c r="C57">
        <v>1</v>
      </c>
      <c r="D57">
        <v>1</v>
      </c>
      <c r="E57">
        <v>1</v>
      </c>
      <c r="G57" s="1" t="s">
        <v>47</v>
      </c>
      <c r="M57" s="5">
        <v>5.3004961970780364</v>
      </c>
    </row>
    <row r="58" spans="1:13" hidden="1">
      <c r="A58">
        <f t="shared" si="1"/>
        <v>8</v>
      </c>
      <c r="B58" t="str">
        <f t="shared" si="2"/>
        <v>A</v>
      </c>
      <c r="C58">
        <v>0</v>
      </c>
      <c r="D58">
        <v>0</v>
      </c>
      <c r="E58">
        <v>0</v>
      </c>
      <c r="G58" s="1"/>
      <c r="L58">
        <v>1</v>
      </c>
      <c r="M58" s="5">
        <v>11.577136117349967</v>
      </c>
    </row>
    <row r="59" spans="1:13">
      <c r="A59">
        <f t="shared" si="1"/>
        <v>8</v>
      </c>
      <c r="B59" t="str">
        <f t="shared" si="2"/>
        <v>B</v>
      </c>
      <c r="C59">
        <v>1</v>
      </c>
      <c r="D59">
        <v>1</v>
      </c>
      <c r="E59">
        <v>1</v>
      </c>
      <c r="G59" s="1" t="s">
        <v>46</v>
      </c>
      <c r="M59" s="5">
        <v>0.7836097246010052</v>
      </c>
    </row>
    <row r="60" spans="1:13">
      <c r="A60">
        <f t="shared" si="1"/>
        <v>8</v>
      </c>
      <c r="B60" t="str">
        <f t="shared" si="2"/>
        <v>C</v>
      </c>
      <c r="C60">
        <v>1</v>
      </c>
      <c r="D60">
        <v>1</v>
      </c>
      <c r="E60">
        <v>1</v>
      </c>
      <c r="G60" s="1" t="s">
        <v>45</v>
      </c>
      <c r="M60" s="5">
        <v>0.96434746277797967</v>
      </c>
    </row>
    <row r="61" spans="1:13">
      <c r="A61">
        <f t="shared" si="1"/>
        <v>8</v>
      </c>
      <c r="B61" t="str">
        <f t="shared" si="2"/>
        <v>D</v>
      </c>
      <c r="C61">
        <v>1</v>
      </c>
      <c r="D61">
        <v>1</v>
      </c>
      <c r="E61">
        <v>1</v>
      </c>
      <c r="G61" s="1" t="s">
        <v>45</v>
      </c>
      <c r="M61" s="5">
        <v>1.4216309544374377</v>
      </c>
    </row>
    <row r="62" spans="1:13" hidden="1">
      <c r="A62">
        <f t="shared" si="1"/>
        <v>8</v>
      </c>
      <c r="B62" t="str">
        <f t="shared" si="2"/>
        <v>E</v>
      </c>
      <c r="C62">
        <v>1</v>
      </c>
      <c r="D62">
        <v>1</v>
      </c>
      <c r="E62">
        <v>0</v>
      </c>
      <c r="G62" s="1"/>
      <c r="H62" t="s">
        <v>89</v>
      </c>
      <c r="I62">
        <f>LEN(H62)</f>
        <v>22</v>
      </c>
      <c r="J62">
        <v>1</v>
      </c>
      <c r="M62" s="5">
        <v>8.0307076955535255</v>
      </c>
    </row>
    <row r="63" spans="1:13">
      <c r="A63">
        <f t="shared" si="1"/>
        <v>8</v>
      </c>
      <c r="B63" t="str">
        <f t="shared" si="2"/>
        <v>F</v>
      </c>
      <c r="C63">
        <v>1</v>
      </c>
      <c r="D63">
        <v>1</v>
      </c>
      <c r="E63">
        <v>1</v>
      </c>
      <c r="G63" s="1" t="s">
        <v>44</v>
      </c>
      <c r="M63" s="5">
        <v>8.5306981187564492</v>
      </c>
    </row>
    <row r="64" spans="1:13">
      <c r="A64">
        <f t="shared" si="1"/>
        <v>8</v>
      </c>
      <c r="B64" t="str">
        <f t="shared" si="2"/>
        <v>G</v>
      </c>
      <c r="C64">
        <v>1</v>
      </c>
      <c r="D64">
        <v>1</v>
      </c>
      <c r="E64">
        <v>1</v>
      </c>
      <c r="G64" s="1" t="s">
        <v>43</v>
      </c>
      <c r="M64" s="5">
        <v>7.0182494535193909</v>
      </c>
    </row>
    <row r="65" spans="1:13">
      <c r="A65">
        <f t="shared" si="1"/>
        <v>8</v>
      </c>
      <c r="B65" t="str">
        <f t="shared" si="2"/>
        <v>H</v>
      </c>
      <c r="C65">
        <v>1</v>
      </c>
      <c r="D65">
        <v>1</v>
      </c>
      <c r="E65">
        <v>1</v>
      </c>
      <c r="G65" s="1" t="s">
        <v>42</v>
      </c>
      <c r="M65" s="5">
        <v>6.0140855032730709</v>
      </c>
    </row>
    <row r="66" spans="1:13">
      <c r="A66">
        <f t="shared" si="1"/>
        <v>9</v>
      </c>
      <c r="B66" t="str">
        <f t="shared" si="2"/>
        <v>A</v>
      </c>
      <c r="C66">
        <v>1</v>
      </c>
      <c r="D66">
        <v>1</v>
      </c>
      <c r="E66">
        <v>1</v>
      </c>
      <c r="G66" s="1" t="s">
        <v>41</v>
      </c>
      <c r="M66" s="5">
        <v>20.99950715850013</v>
      </c>
    </row>
    <row r="67" spans="1:13">
      <c r="A67">
        <f t="shared" si="1"/>
        <v>9</v>
      </c>
      <c r="B67" t="str">
        <f t="shared" si="2"/>
        <v>B</v>
      </c>
      <c r="C67">
        <v>1</v>
      </c>
      <c r="D67">
        <v>1</v>
      </c>
      <c r="E67">
        <v>1</v>
      </c>
      <c r="G67" s="1" t="s">
        <v>40</v>
      </c>
      <c r="M67" s="5">
        <v>11.095395601211354</v>
      </c>
    </row>
    <row r="68" spans="1:13">
      <c r="A68">
        <f t="shared" si="1"/>
        <v>9</v>
      </c>
      <c r="B68" t="str">
        <f t="shared" si="2"/>
        <v>C</v>
      </c>
      <c r="C68">
        <v>1</v>
      </c>
      <c r="D68">
        <v>1</v>
      </c>
      <c r="E68">
        <v>1</v>
      </c>
      <c r="G68" s="1" t="s">
        <v>39</v>
      </c>
      <c r="M68" s="5">
        <v>12.68582090946588</v>
      </c>
    </row>
    <row r="69" spans="1:13">
      <c r="A69">
        <f t="shared" si="1"/>
        <v>9</v>
      </c>
      <c r="B69" t="str">
        <f t="shared" si="2"/>
        <v>D</v>
      </c>
      <c r="C69">
        <v>1</v>
      </c>
      <c r="D69">
        <v>1</v>
      </c>
      <c r="E69">
        <v>1</v>
      </c>
      <c r="G69" s="1" t="s">
        <v>38</v>
      </c>
      <c r="M69" s="5">
        <v>30.378202368074572</v>
      </c>
    </row>
    <row r="70" spans="1:13">
      <c r="A70">
        <f t="shared" si="1"/>
        <v>9</v>
      </c>
      <c r="B70" t="str">
        <f t="shared" si="2"/>
        <v>E</v>
      </c>
      <c r="C70">
        <v>1</v>
      </c>
      <c r="D70">
        <v>1</v>
      </c>
      <c r="E70">
        <v>1</v>
      </c>
      <c r="G70" s="1" t="s">
        <v>37</v>
      </c>
      <c r="M70" s="5">
        <v>10.690069872372574</v>
      </c>
    </row>
    <row r="71" spans="1:13">
      <c r="A71">
        <f t="shared" si="1"/>
        <v>9</v>
      </c>
      <c r="B71" t="str">
        <f t="shared" si="2"/>
        <v>F</v>
      </c>
      <c r="C71">
        <v>1</v>
      </c>
      <c r="D71">
        <v>1</v>
      </c>
      <c r="E71">
        <v>1</v>
      </c>
      <c r="G71" s="1" t="s">
        <v>36</v>
      </c>
      <c r="M71" s="5">
        <v>10.601959602981328</v>
      </c>
    </row>
    <row r="72" spans="1:13">
      <c r="A72">
        <f t="shared" si="1"/>
        <v>9</v>
      </c>
      <c r="B72" t="str">
        <f t="shared" si="2"/>
        <v>G</v>
      </c>
      <c r="C72">
        <v>1</v>
      </c>
      <c r="D72">
        <v>1</v>
      </c>
      <c r="E72">
        <v>1</v>
      </c>
      <c r="G72" s="1" t="s">
        <v>35</v>
      </c>
      <c r="M72" s="5">
        <v>10.376871559245721</v>
      </c>
    </row>
    <row r="73" spans="1:13">
      <c r="A73">
        <f t="shared" si="1"/>
        <v>9</v>
      </c>
      <c r="B73" t="str">
        <f t="shared" si="2"/>
        <v>H</v>
      </c>
      <c r="C73">
        <v>1</v>
      </c>
      <c r="D73">
        <v>1</v>
      </c>
      <c r="E73">
        <v>1</v>
      </c>
      <c r="G73" s="1" t="s">
        <v>34</v>
      </c>
      <c r="M73" s="5">
        <v>21.017581990928676</v>
      </c>
    </row>
    <row r="74" spans="1:13">
      <c r="A74">
        <f t="shared" si="1"/>
        <v>10</v>
      </c>
      <c r="B74" t="str">
        <f t="shared" si="2"/>
        <v>A</v>
      </c>
      <c r="C74">
        <v>1</v>
      </c>
      <c r="D74">
        <v>1</v>
      </c>
      <c r="E74">
        <v>1</v>
      </c>
      <c r="G74" s="1" t="s">
        <v>33</v>
      </c>
      <c r="M74" s="5">
        <v>43.413255257372853</v>
      </c>
    </row>
    <row r="75" spans="1:13">
      <c r="A75">
        <f t="shared" ref="A75:A97" si="4">A67+1</f>
        <v>10</v>
      </c>
      <c r="B75" t="str">
        <f t="shared" ref="B75:B97" si="5">B67</f>
        <v>B</v>
      </c>
      <c r="C75">
        <v>1</v>
      </c>
      <c r="D75">
        <v>1</v>
      </c>
      <c r="E75">
        <v>1</v>
      </c>
      <c r="G75" s="1" t="s">
        <v>29</v>
      </c>
      <c r="M75" s="5">
        <v>52.461839287230006</v>
      </c>
    </row>
    <row r="76" spans="1:13">
      <c r="A76">
        <f t="shared" si="4"/>
        <v>10</v>
      </c>
      <c r="B76" t="str">
        <f t="shared" si="5"/>
        <v>C</v>
      </c>
      <c r="C76">
        <v>1</v>
      </c>
      <c r="D76">
        <v>1</v>
      </c>
      <c r="E76">
        <v>1</v>
      </c>
      <c r="G76" s="1" t="s">
        <v>32</v>
      </c>
      <c r="M76" s="5">
        <v>20.482233674612061</v>
      </c>
    </row>
    <row r="77" spans="1:13" hidden="1">
      <c r="A77">
        <f t="shared" si="4"/>
        <v>10</v>
      </c>
      <c r="B77" t="str">
        <f t="shared" si="5"/>
        <v>D</v>
      </c>
      <c r="C77">
        <v>1</v>
      </c>
      <c r="D77">
        <v>1</v>
      </c>
      <c r="E77">
        <v>0</v>
      </c>
      <c r="F77" t="s">
        <v>31</v>
      </c>
      <c r="I77">
        <f>LEN(H77)</f>
        <v>0</v>
      </c>
      <c r="L77">
        <v>1</v>
      </c>
      <c r="M77" s="5">
        <v>65.134900211954573</v>
      </c>
    </row>
    <row r="78" spans="1:13">
      <c r="A78">
        <f t="shared" si="4"/>
        <v>10</v>
      </c>
      <c r="B78" t="str">
        <f t="shared" si="5"/>
        <v>E</v>
      </c>
      <c r="C78">
        <v>1</v>
      </c>
      <c r="D78">
        <v>1</v>
      </c>
      <c r="E78">
        <v>1</v>
      </c>
      <c r="G78" s="1" t="s">
        <v>30</v>
      </c>
      <c r="M78" s="5">
        <v>17.163810922680803</v>
      </c>
    </row>
    <row r="79" spans="1:13" hidden="1">
      <c r="A79">
        <f t="shared" si="4"/>
        <v>10</v>
      </c>
      <c r="B79" t="str">
        <f t="shared" si="5"/>
        <v>F</v>
      </c>
      <c r="C79">
        <v>1</v>
      </c>
      <c r="D79">
        <v>1</v>
      </c>
      <c r="E79">
        <v>0</v>
      </c>
      <c r="H79" s="1" t="s">
        <v>87</v>
      </c>
      <c r="I79">
        <f>LEN(H79)</f>
        <v>41</v>
      </c>
      <c r="K79">
        <v>1</v>
      </c>
      <c r="M79" s="5">
        <v>29.269598493123429</v>
      </c>
    </row>
    <row r="80" spans="1:13">
      <c r="A80">
        <f t="shared" si="4"/>
        <v>10</v>
      </c>
      <c r="B80" t="str">
        <f t="shared" si="5"/>
        <v>G</v>
      </c>
      <c r="C80">
        <v>1</v>
      </c>
      <c r="D80">
        <v>1</v>
      </c>
      <c r="E80">
        <v>1</v>
      </c>
      <c r="G80" s="1" t="s">
        <v>29</v>
      </c>
      <c r="M80" s="5">
        <v>36.229654247927705</v>
      </c>
    </row>
    <row r="81" spans="1:13">
      <c r="A81">
        <f t="shared" si="4"/>
        <v>10</v>
      </c>
      <c r="B81" t="str">
        <f t="shared" si="5"/>
        <v>H</v>
      </c>
      <c r="C81">
        <v>1</v>
      </c>
      <c r="D81">
        <v>1</v>
      </c>
      <c r="E81">
        <v>1</v>
      </c>
      <c r="G81" s="1" t="s">
        <v>28</v>
      </c>
      <c r="M81" s="5">
        <v>44.33985054636873</v>
      </c>
    </row>
    <row r="82" spans="1:13" hidden="1">
      <c r="A82">
        <f t="shared" si="4"/>
        <v>11</v>
      </c>
      <c r="B82" t="str">
        <f t="shared" si="5"/>
        <v>A</v>
      </c>
      <c r="C82">
        <v>1</v>
      </c>
      <c r="D82">
        <v>0</v>
      </c>
      <c r="E82">
        <v>0</v>
      </c>
      <c r="F82" s="1" t="s">
        <v>31</v>
      </c>
      <c r="I82">
        <f>LEN(H82)</f>
        <v>0</v>
      </c>
      <c r="L82">
        <v>1</v>
      </c>
      <c r="M82" s="5">
        <v>54.782117742368037</v>
      </c>
    </row>
    <row r="83" spans="1:13">
      <c r="A83">
        <f t="shared" si="4"/>
        <v>11</v>
      </c>
      <c r="B83" t="str">
        <f t="shared" si="5"/>
        <v>B</v>
      </c>
      <c r="C83">
        <v>1</v>
      </c>
      <c r="D83">
        <v>1</v>
      </c>
      <c r="E83">
        <v>1</v>
      </c>
      <c r="G83" s="1" t="s">
        <v>27</v>
      </c>
      <c r="M83" s="5">
        <v>128.35319123418193</v>
      </c>
    </row>
    <row r="84" spans="1:13">
      <c r="A84">
        <f t="shared" si="4"/>
        <v>11</v>
      </c>
      <c r="B84" t="str">
        <f t="shared" si="5"/>
        <v>C</v>
      </c>
      <c r="C84">
        <v>1</v>
      </c>
      <c r="D84">
        <v>1</v>
      </c>
      <c r="E84">
        <v>1</v>
      </c>
      <c r="G84" s="1" t="s">
        <v>26</v>
      </c>
      <c r="M84" s="5">
        <v>43.128470221797571</v>
      </c>
    </row>
    <row r="85" spans="1:13">
      <c r="A85">
        <f t="shared" si="4"/>
        <v>11</v>
      </c>
      <c r="B85" t="str">
        <f t="shared" si="5"/>
        <v>D</v>
      </c>
      <c r="C85">
        <v>1</v>
      </c>
      <c r="D85">
        <v>1</v>
      </c>
      <c r="E85">
        <v>1</v>
      </c>
      <c r="G85" s="1" t="s">
        <v>25</v>
      </c>
      <c r="M85" s="5">
        <v>90.147468928424388</v>
      </c>
    </row>
    <row r="86" spans="1:13">
      <c r="A86">
        <f t="shared" si="4"/>
        <v>11</v>
      </c>
      <c r="B86" t="str">
        <f t="shared" si="5"/>
        <v>E</v>
      </c>
      <c r="C86">
        <v>1</v>
      </c>
      <c r="D86">
        <v>1</v>
      </c>
      <c r="E86">
        <v>1</v>
      </c>
      <c r="G86" s="1" t="s">
        <v>24</v>
      </c>
      <c r="M86" s="5">
        <v>81.906019530007995</v>
      </c>
    </row>
    <row r="87" spans="1:13" hidden="1">
      <c r="A87">
        <f t="shared" si="4"/>
        <v>11</v>
      </c>
      <c r="B87" t="str">
        <f t="shared" si="5"/>
        <v>F</v>
      </c>
      <c r="C87">
        <v>1</v>
      </c>
      <c r="D87">
        <v>1</v>
      </c>
      <c r="E87">
        <v>0</v>
      </c>
      <c r="F87" t="s">
        <v>101</v>
      </c>
      <c r="G87" s="1"/>
      <c r="H87" t="s">
        <v>104</v>
      </c>
      <c r="I87">
        <f>LEN(H87)</f>
        <v>35</v>
      </c>
      <c r="K87">
        <v>1</v>
      </c>
      <c r="M87" s="5">
        <v>39.32293600534296</v>
      </c>
    </row>
    <row r="88" spans="1:13">
      <c r="A88">
        <f t="shared" si="4"/>
        <v>11</v>
      </c>
      <c r="B88" t="str">
        <f t="shared" si="5"/>
        <v>G</v>
      </c>
      <c r="C88">
        <v>1</v>
      </c>
      <c r="D88">
        <v>1</v>
      </c>
      <c r="E88">
        <v>1</v>
      </c>
      <c r="G88" s="1" t="s">
        <v>23</v>
      </c>
      <c r="M88" s="5">
        <v>29.285219845535543</v>
      </c>
    </row>
    <row r="89" spans="1:13">
      <c r="A89">
        <f t="shared" si="4"/>
        <v>11</v>
      </c>
      <c r="B89" t="str">
        <f t="shared" si="5"/>
        <v>H</v>
      </c>
      <c r="C89">
        <v>1</v>
      </c>
      <c r="D89">
        <v>1</v>
      </c>
      <c r="E89">
        <v>1</v>
      </c>
      <c r="G89" s="1" t="s">
        <v>22</v>
      </c>
      <c r="M89" s="5">
        <v>24.786836899654112</v>
      </c>
    </row>
    <row r="90" spans="1:13">
      <c r="A90">
        <f t="shared" si="4"/>
        <v>12</v>
      </c>
      <c r="B90" t="str">
        <f t="shared" si="5"/>
        <v>A</v>
      </c>
      <c r="C90">
        <v>1</v>
      </c>
      <c r="D90">
        <v>1</v>
      </c>
      <c r="E90">
        <v>1</v>
      </c>
      <c r="G90" s="1" t="s">
        <v>21</v>
      </c>
      <c r="M90" s="5">
        <v>267.36866864083476</v>
      </c>
    </row>
    <row r="91" spans="1:13">
      <c r="A91">
        <f t="shared" si="4"/>
        <v>12</v>
      </c>
      <c r="B91" t="str">
        <f t="shared" si="5"/>
        <v>B</v>
      </c>
      <c r="C91">
        <v>1</v>
      </c>
      <c r="D91">
        <v>1</v>
      </c>
      <c r="E91">
        <v>1</v>
      </c>
      <c r="G91" s="1" t="s">
        <v>20</v>
      </c>
      <c r="M91" s="5">
        <v>112.59953308402579</v>
      </c>
    </row>
    <row r="92" spans="1:13">
      <c r="A92">
        <f t="shared" si="4"/>
        <v>12</v>
      </c>
      <c r="B92" t="str">
        <f t="shared" si="5"/>
        <v>C</v>
      </c>
      <c r="C92">
        <v>1</v>
      </c>
      <c r="D92">
        <v>1</v>
      </c>
      <c r="E92">
        <v>1</v>
      </c>
      <c r="G92" s="1" t="s">
        <v>19</v>
      </c>
      <c r="M92" s="5">
        <v>113.06570233968657</v>
      </c>
    </row>
    <row r="93" spans="1:13">
      <c r="A93">
        <f t="shared" si="4"/>
        <v>12</v>
      </c>
      <c r="B93" t="str">
        <f t="shared" si="5"/>
        <v>D</v>
      </c>
      <c r="C93">
        <v>1</v>
      </c>
      <c r="D93">
        <v>1</v>
      </c>
      <c r="E93">
        <v>1</v>
      </c>
      <c r="G93" s="1" t="s">
        <v>18</v>
      </c>
      <c r="M93" s="5">
        <v>109.74440909268401</v>
      </c>
    </row>
    <row r="94" spans="1:13">
      <c r="A94">
        <f t="shared" si="4"/>
        <v>12</v>
      </c>
      <c r="B94" t="str">
        <f t="shared" si="5"/>
        <v>E</v>
      </c>
      <c r="C94">
        <v>1</v>
      </c>
      <c r="D94">
        <v>1</v>
      </c>
      <c r="E94">
        <v>1</v>
      </c>
      <c r="G94" s="1" t="s">
        <v>17</v>
      </c>
      <c r="M94" s="5">
        <v>279.38466953551364</v>
      </c>
    </row>
    <row r="95" spans="1:13">
      <c r="A95">
        <f t="shared" si="4"/>
        <v>12</v>
      </c>
      <c r="B95" t="str">
        <f t="shared" si="5"/>
        <v>F</v>
      </c>
      <c r="C95">
        <v>1</v>
      </c>
      <c r="D95">
        <v>1</v>
      </c>
      <c r="E95">
        <v>1</v>
      </c>
      <c r="G95" s="1" t="s">
        <v>16</v>
      </c>
      <c r="M95" s="5">
        <v>86.029433699865365</v>
      </c>
    </row>
    <row r="96" spans="1:13">
      <c r="A96">
        <f t="shared" si="4"/>
        <v>12</v>
      </c>
      <c r="B96" t="str">
        <f t="shared" si="5"/>
        <v>G</v>
      </c>
      <c r="C96">
        <v>1</v>
      </c>
      <c r="D96">
        <v>1</v>
      </c>
      <c r="E96">
        <v>1</v>
      </c>
      <c r="G96" s="1" t="s">
        <v>15</v>
      </c>
      <c r="M96" s="5">
        <v>180.74547493971357</v>
      </c>
    </row>
    <row r="97" spans="1:13">
      <c r="A97">
        <f t="shared" si="4"/>
        <v>12</v>
      </c>
      <c r="B97" t="str">
        <f t="shared" si="5"/>
        <v>H</v>
      </c>
      <c r="C97">
        <v>1</v>
      </c>
      <c r="D97">
        <v>1</v>
      </c>
      <c r="E97">
        <v>1</v>
      </c>
      <c r="G97" s="1" t="s">
        <v>15</v>
      </c>
      <c r="M97" s="5">
        <v>202.53550968017817</v>
      </c>
    </row>
    <row r="98" spans="1:13" hidden="1">
      <c r="C98" s="2">
        <f>SUM(C2:C97)</f>
        <v>94</v>
      </c>
      <c r="D98" s="2">
        <f t="shared" ref="D98:E98" si="6">SUM(D2:D97)</f>
        <v>92</v>
      </c>
      <c r="E98" s="2">
        <f t="shared" si="6"/>
        <v>74</v>
      </c>
      <c r="F98" s="2"/>
      <c r="G98" s="2"/>
      <c r="H98" s="2"/>
      <c r="I98" s="2"/>
      <c r="J98" s="2">
        <f t="shared" ref="J98" si="7">SUM(J2:J97)</f>
        <v>12</v>
      </c>
      <c r="K98" s="2">
        <f t="shared" ref="K98" si="8">SUM(K2:K97)</f>
        <v>4</v>
      </c>
      <c r="L98" s="2">
        <f t="shared" ref="L98" si="9">SUM(L2:L97)</f>
        <v>3</v>
      </c>
      <c r="M98" s="2"/>
    </row>
    <row r="99" spans="1:13" hidden="1">
      <c r="C99" s="3">
        <f>C98/96</f>
        <v>0.97916666666666663</v>
      </c>
      <c r="D99" s="3">
        <f t="shared" ref="D99:L99" si="10">D98/96</f>
        <v>0.95833333333333337</v>
      </c>
      <c r="E99" s="3">
        <f t="shared" si="10"/>
        <v>0.77083333333333337</v>
      </c>
      <c r="F99" s="3"/>
      <c r="G99" s="3"/>
      <c r="H99" s="3"/>
      <c r="I99" s="3"/>
      <c r="J99" s="3">
        <f t="shared" si="10"/>
        <v>0.125</v>
      </c>
      <c r="K99" s="3">
        <f t="shared" si="10"/>
        <v>4.1666666666666664E-2</v>
      </c>
      <c r="L99" s="3">
        <f t="shared" si="10"/>
        <v>3.125E-2</v>
      </c>
    </row>
    <row r="101" spans="1:13">
      <c r="A101" t="s">
        <v>108</v>
      </c>
      <c r="D101">
        <v>3</v>
      </c>
    </row>
    <row r="102" spans="1:13">
      <c r="A102" t="s">
        <v>109</v>
      </c>
      <c r="D102" t="s">
        <v>110</v>
      </c>
    </row>
  </sheetData>
  <autoFilter ref="A1:M99">
    <filterColumn colId="6">
      <customFilters>
        <customFilter operator="notEqual" val=" "/>
      </customFilters>
    </filterColumn>
  </autoFilter>
  <conditionalFormatting sqref="G2:G43 G83:G97 G78:G81 G45:G76">
    <cfRule type="duplicateValues" dxfId="2" priority="4"/>
  </conditionalFormatting>
  <conditionalFormatting sqref="H2:H97">
    <cfRule type="duplicateValues" dxfId="1" priority="3"/>
  </conditionalFormatting>
  <conditionalFormatting sqref="M2:M97">
    <cfRule type="colorScale" priority="1">
      <colorScale>
        <cfvo type="min"/>
        <cfvo type="max"/>
        <color rgb="FFFCFCFF"/>
        <color rgb="FFF8696B"/>
      </colorScale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8"/>
  <sheetViews>
    <sheetView workbookViewId="0"/>
  </sheetViews>
  <sheetFormatPr baseColWidth="10" defaultRowHeight="15" x14ac:dyDescent="0"/>
  <cols>
    <col min="3" max="3" width="44.5" bestFit="1" customWidth="1"/>
  </cols>
  <sheetData>
    <row r="1" spans="1:11">
      <c r="A1" t="s">
        <v>0</v>
      </c>
      <c r="B1" t="s">
        <v>1</v>
      </c>
      <c r="C1" t="s">
        <v>14</v>
      </c>
      <c r="D1" t="s">
        <v>125</v>
      </c>
      <c r="E1" t="s">
        <v>2</v>
      </c>
      <c r="F1" t="s">
        <v>4</v>
      </c>
      <c r="G1" t="s">
        <v>8</v>
      </c>
      <c r="H1" t="s">
        <v>114</v>
      </c>
      <c r="K1" t="s">
        <v>124</v>
      </c>
    </row>
    <row r="2" spans="1:11">
      <c r="A2">
        <v>1</v>
      </c>
      <c r="B2" t="s">
        <v>3</v>
      </c>
      <c r="C2" s="1" t="s">
        <v>49</v>
      </c>
      <c r="E2">
        <f>LEN($C2)-LEN(SUBSTITUTE($C2,E$1,""))</f>
        <v>9</v>
      </c>
      <c r="F2">
        <f t="shared" ref="F2:H17" si="0">LEN($C2)-LEN(SUBSTITUTE($C2,F$1,""))</f>
        <v>11</v>
      </c>
      <c r="G2">
        <f t="shared" si="0"/>
        <v>8</v>
      </c>
      <c r="H2">
        <f t="shared" si="0"/>
        <v>8</v>
      </c>
      <c r="J2" s="5">
        <v>1.5279247667261238</v>
      </c>
    </row>
    <row r="3" spans="1:11">
      <c r="A3">
        <v>1</v>
      </c>
      <c r="B3" t="s">
        <v>4</v>
      </c>
      <c r="C3" s="1" t="s">
        <v>50</v>
      </c>
      <c r="E3">
        <f t="shared" ref="E3:H34" si="1">LEN($C3)-LEN(SUBSTITUTE($C3,E$1,""))</f>
        <v>12</v>
      </c>
      <c r="F3">
        <f t="shared" si="0"/>
        <v>7</v>
      </c>
      <c r="G3">
        <f t="shared" si="0"/>
        <v>6</v>
      </c>
      <c r="H3">
        <f t="shared" si="0"/>
        <v>11</v>
      </c>
      <c r="J3" s="5">
        <v>0.91162511464408591</v>
      </c>
    </row>
    <row r="4" spans="1:11">
      <c r="A4">
        <v>1</v>
      </c>
      <c r="B4" t="s">
        <v>5</v>
      </c>
      <c r="C4" s="1" t="s">
        <v>51</v>
      </c>
      <c r="E4">
        <f t="shared" si="1"/>
        <v>15</v>
      </c>
      <c r="F4">
        <f t="shared" si="0"/>
        <v>7</v>
      </c>
      <c r="G4">
        <f t="shared" si="0"/>
        <v>10</v>
      </c>
      <c r="H4">
        <f t="shared" si="0"/>
        <v>4</v>
      </c>
      <c r="J4" s="5">
        <v>1.1225572771386474</v>
      </c>
    </row>
    <row r="5" spans="1:11">
      <c r="A5">
        <v>1</v>
      </c>
      <c r="B5" t="s">
        <v>6</v>
      </c>
      <c r="C5" s="1" t="s">
        <v>52</v>
      </c>
      <c r="E5">
        <f t="shared" si="1"/>
        <v>7</v>
      </c>
      <c r="F5">
        <f t="shared" si="0"/>
        <v>13</v>
      </c>
      <c r="G5">
        <f t="shared" si="0"/>
        <v>9</v>
      </c>
      <c r="H5">
        <f t="shared" si="0"/>
        <v>7</v>
      </c>
      <c r="J5" s="5">
        <v>0.82975050196317213</v>
      </c>
    </row>
    <row r="6" spans="1:11">
      <c r="A6">
        <v>1</v>
      </c>
      <c r="B6" t="s">
        <v>8</v>
      </c>
      <c r="C6" s="1" t="s">
        <v>53</v>
      </c>
      <c r="E6">
        <f t="shared" si="1"/>
        <v>11</v>
      </c>
      <c r="F6">
        <f t="shared" si="0"/>
        <v>8</v>
      </c>
      <c r="G6">
        <f t="shared" si="0"/>
        <v>7</v>
      </c>
      <c r="H6">
        <f t="shared" si="0"/>
        <v>10</v>
      </c>
      <c r="J6" s="5">
        <v>1.2299280428564712</v>
      </c>
    </row>
    <row r="7" spans="1:11">
      <c r="A7">
        <v>2</v>
      </c>
      <c r="B7" t="s">
        <v>4</v>
      </c>
      <c r="C7" s="1" t="s">
        <v>54</v>
      </c>
      <c r="E7">
        <f t="shared" si="1"/>
        <v>15</v>
      </c>
      <c r="F7">
        <f t="shared" si="0"/>
        <v>7</v>
      </c>
      <c r="G7">
        <f t="shared" si="0"/>
        <v>7</v>
      </c>
      <c r="H7">
        <f t="shared" si="0"/>
        <v>7</v>
      </c>
      <c r="J7" s="5">
        <v>0.96178659218421181</v>
      </c>
    </row>
    <row r="8" spans="1:11">
      <c r="A8">
        <v>2</v>
      </c>
      <c r="B8" t="s">
        <v>5</v>
      </c>
      <c r="C8" s="1" t="s">
        <v>55</v>
      </c>
      <c r="E8">
        <f t="shared" si="1"/>
        <v>8</v>
      </c>
      <c r="F8">
        <f t="shared" si="0"/>
        <v>6</v>
      </c>
      <c r="G8">
        <f t="shared" si="0"/>
        <v>11</v>
      </c>
      <c r="H8">
        <f t="shared" si="0"/>
        <v>11</v>
      </c>
      <c r="J8" s="5">
        <v>0.87924819198358617</v>
      </c>
    </row>
    <row r="9" spans="1:11">
      <c r="A9">
        <v>2</v>
      </c>
      <c r="B9" t="s">
        <v>6</v>
      </c>
      <c r="C9" s="1" t="s">
        <v>56</v>
      </c>
      <c r="E9">
        <f t="shared" si="1"/>
        <v>11</v>
      </c>
      <c r="F9">
        <f t="shared" si="0"/>
        <v>7</v>
      </c>
      <c r="G9">
        <f t="shared" si="0"/>
        <v>12</v>
      </c>
      <c r="H9">
        <f t="shared" si="0"/>
        <v>6</v>
      </c>
      <c r="J9" s="5">
        <v>0.81100021309840009</v>
      </c>
    </row>
    <row r="10" spans="1:11">
      <c r="A10">
        <v>2</v>
      </c>
      <c r="B10" t="s">
        <v>7</v>
      </c>
      <c r="C10" s="1" t="s">
        <v>57</v>
      </c>
      <c r="E10">
        <f t="shared" si="1"/>
        <v>9</v>
      </c>
      <c r="F10">
        <f t="shared" si="0"/>
        <v>9</v>
      </c>
      <c r="G10">
        <f t="shared" si="0"/>
        <v>7</v>
      </c>
      <c r="H10">
        <f t="shared" si="0"/>
        <v>11</v>
      </c>
      <c r="J10" s="5">
        <v>0.66137336587369855</v>
      </c>
    </row>
    <row r="11" spans="1:11">
      <c r="A11">
        <v>2</v>
      </c>
      <c r="B11" t="s">
        <v>9</v>
      </c>
      <c r="C11" s="1" t="s">
        <v>58</v>
      </c>
      <c r="E11">
        <f t="shared" si="1"/>
        <v>8</v>
      </c>
      <c r="F11">
        <f t="shared" si="0"/>
        <v>6</v>
      </c>
      <c r="G11">
        <f t="shared" si="0"/>
        <v>7</v>
      </c>
      <c r="H11">
        <f t="shared" si="0"/>
        <v>15</v>
      </c>
      <c r="J11" s="5">
        <v>1.0513359349966134</v>
      </c>
    </row>
    <row r="12" spans="1:11">
      <c r="A12">
        <v>3</v>
      </c>
      <c r="B12" t="s">
        <v>2</v>
      </c>
      <c r="C12" s="1" t="s">
        <v>59</v>
      </c>
      <c r="E12">
        <f t="shared" si="1"/>
        <v>7</v>
      </c>
      <c r="F12">
        <f t="shared" si="0"/>
        <v>11</v>
      </c>
      <c r="G12">
        <f t="shared" si="0"/>
        <v>9</v>
      </c>
      <c r="H12">
        <f t="shared" si="0"/>
        <v>9</v>
      </c>
      <c r="J12" s="5">
        <v>0.92772037902991544</v>
      </c>
    </row>
    <row r="13" spans="1:11">
      <c r="A13">
        <v>3</v>
      </c>
      <c r="B13" t="s">
        <v>3</v>
      </c>
      <c r="C13" s="1" t="s">
        <v>60</v>
      </c>
      <c r="E13">
        <f t="shared" si="1"/>
        <v>8</v>
      </c>
      <c r="F13">
        <f t="shared" si="0"/>
        <v>8</v>
      </c>
      <c r="G13">
        <f t="shared" si="0"/>
        <v>14</v>
      </c>
      <c r="H13">
        <f t="shared" si="0"/>
        <v>6</v>
      </c>
      <c r="J13" s="5">
        <v>0.91553599094985572</v>
      </c>
    </row>
    <row r="14" spans="1:11">
      <c r="A14">
        <v>3</v>
      </c>
      <c r="B14" t="s">
        <v>5</v>
      </c>
      <c r="C14" s="1" t="s">
        <v>61</v>
      </c>
      <c r="E14">
        <f t="shared" si="1"/>
        <v>10</v>
      </c>
      <c r="F14">
        <f t="shared" si="0"/>
        <v>8</v>
      </c>
      <c r="G14">
        <f t="shared" si="0"/>
        <v>5</v>
      </c>
      <c r="H14">
        <f t="shared" si="0"/>
        <v>13</v>
      </c>
      <c r="J14" s="5">
        <v>1.1143178431182177</v>
      </c>
    </row>
    <row r="15" spans="1:11">
      <c r="A15">
        <v>3</v>
      </c>
      <c r="B15" t="s">
        <v>6</v>
      </c>
      <c r="C15" s="1" t="s">
        <v>62</v>
      </c>
      <c r="E15">
        <f t="shared" si="1"/>
        <v>15</v>
      </c>
      <c r="F15">
        <f t="shared" si="0"/>
        <v>10</v>
      </c>
      <c r="G15">
        <f t="shared" si="0"/>
        <v>5</v>
      </c>
      <c r="H15">
        <f t="shared" si="0"/>
        <v>6</v>
      </c>
      <c r="J15" s="5">
        <v>0.9050160715769372</v>
      </c>
    </row>
    <row r="16" spans="1:11">
      <c r="A16">
        <v>3</v>
      </c>
      <c r="B16" t="s">
        <v>8</v>
      </c>
      <c r="C16" s="1" t="s">
        <v>63</v>
      </c>
      <c r="E16">
        <f t="shared" si="1"/>
        <v>10</v>
      </c>
      <c r="F16">
        <f t="shared" si="0"/>
        <v>5</v>
      </c>
      <c r="G16">
        <f t="shared" si="0"/>
        <v>14</v>
      </c>
      <c r="H16">
        <f t="shared" si="0"/>
        <v>7</v>
      </c>
      <c r="J16" s="5">
        <v>0.49371122082143498</v>
      </c>
    </row>
    <row r="17" spans="1:10">
      <c r="A17">
        <v>3</v>
      </c>
      <c r="B17" t="s">
        <v>9</v>
      </c>
      <c r="C17" s="1" t="s">
        <v>64</v>
      </c>
      <c r="E17">
        <f t="shared" si="1"/>
        <v>10</v>
      </c>
      <c r="F17">
        <f t="shared" si="0"/>
        <v>11</v>
      </c>
      <c r="G17">
        <f t="shared" si="0"/>
        <v>5</v>
      </c>
      <c r="H17">
        <f t="shared" si="0"/>
        <v>10</v>
      </c>
      <c r="J17" s="5">
        <v>0.97602450375099803</v>
      </c>
    </row>
    <row r="18" spans="1:10">
      <c r="A18">
        <v>4</v>
      </c>
      <c r="B18" t="s">
        <v>3</v>
      </c>
      <c r="C18" s="1" t="s">
        <v>65</v>
      </c>
      <c r="E18">
        <f t="shared" si="1"/>
        <v>11</v>
      </c>
      <c r="F18">
        <f t="shared" si="1"/>
        <v>9</v>
      </c>
      <c r="G18">
        <f t="shared" si="1"/>
        <v>4</v>
      </c>
      <c r="H18">
        <f t="shared" si="1"/>
        <v>12</v>
      </c>
      <c r="J18" s="5">
        <v>1.5527747525379787</v>
      </c>
    </row>
    <row r="19" spans="1:10">
      <c r="A19">
        <v>4</v>
      </c>
      <c r="B19" t="s">
        <v>5</v>
      </c>
      <c r="C19" s="1" t="s">
        <v>66</v>
      </c>
      <c r="E19">
        <f t="shared" si="1"/>
        <v>11</v>
      </c>
      <c r="F19">
        <f t="shared" si="1"/>
        <v>6</v>
      </c>
      <c r="G19">
        <f t="shared" si="1"/>
        <v>11</v>
      </c>
      <c r="H19">
        <f t="shared" si="1"/>
        <v>8</v>
      </c>
      <c r="J19" s="5">
        <v>1.3401244128663474</v>
      </c>
    </row>
    <row r="20" spans="1:10">
      <c r="A20">
        <v>4</v>
      </c>
      <c r="B20" t="s">
        <v>6</v>
      </c>
      <c r="C20" s="1" t="s">
        <v>67</v>
      </c>
      <c r="E20">
        <f t="shared" si="1"/>
        <v>9</v>
      </c>
      <c r="F20">
        <f t="shared" si="1"/>
        <v>9</v>
      </c>
      <c r="G20">
        <f t="shared" si="1"/>
        <v>6</v>
      </c>
      <c r="H20">
        <f t="shared" si="1"/>
        <v>12</v>
      </c>
      <c r="J20" s="5">
        <v>1.2478152156518043</v>
      </c>
    </row>
    <row r="21" spans="1:10">
      <c r="A21">
        <v>4</v>
      </c>
      <c r="B21" t="s">
        <v>7</v>
      </c>
      <c r="C21" s="1" t="s">
        <v>68</v>
      </c>
      <c r="E21">
        <f t="shared" si="1"/>
        <v>9</v>
      </c>
      <c r="F21">
        <f t="shared" si="1"/>
        <v>10</v>
      </c>
      <c r="G21">
        <f t="shared" si="1"/>
        <v>6</v>
      </c>
      <c r="H21">
        <f t="shared" si="1"/>
        <v>11</v>
      </c>
      <c r="J21" s="5">
        <v>1.2229006202975747</v>
      </c>
    </row>
    <row r="22" spans="1:10">
      <c r="A22">
        <v>4</v>
      </c>
      <c r="B22" t="s">
        <v>8</v>
      </c>
      <c r="C22" s="1" t="s">
        <v>69</v>
      </c>
      <c r="E22">
        <f t="shared" si="1"/>
        <v>11</v>
      </c>
      <c r="F22">
        <f t="shared" si="1"/>
        <v>9</v>
      </c>
      <c r="G22">
        <f t="shared" si="1"/>
        <v>6</v>
      </c>
      <c r="H22">
        <f t="shared" si="1"/>
        <v>10</v>
      </c>
      <c r="J22" s="5">
        <v>2.0076329718794672</v>
      </c>
    </row>
    <row r="23" spans="1:10">
      <c r="A23">
        <v>4</v>
      </c>
      <c r="B23" t="s">
        <v>9</v>
      </c>
      <c r="C23" s="1" t="s">
        <v>70</v>
      </c>
      <c r="E23">
        <f t="shared" si="1"/>
        <v>11</v>
      </c>
      <c r="F23">
        <f t="shared" si="1"/>
        <v>5</v>
      </c>
      <c r="G23">
        <f t="shared" si="1"/>
        <v>8</v>
      </c>
      <c r="H23">
        <f t="shared" si="1"/>
        <v>12</v>
      </c>
      <c r="J23" s="5">
        <v>1.8733538422253084</v>
      </c>
    </row>
    <row r="24" spans="1:10">
      <c r="A24">
        <v>5</v>
      </c>
      <c r="B24" t="s">
        <v>3</v>
      </c>
      <c r="C24" s="1" t="s">
        <v>71</v>
      </c>
      <c r="E24">
        <f t="shared" si="1"/>
        <v>12</v>
      </c>
      <c r="F24">
        <f t="shared" si="1"/>
        <v>3</v>
      </c>
      <c r="G24">
        <f t="shared" si="1"/>
        <v>8</v>
      </c>
      <c r="H24">
        <f t="shared" si="1"/>
        <v>13</v>
      </c>
      <c r="J24" s="5">
        <v>2.1963816310379514</v>
      </c>
    </row>
    <row r="25" spans="1:10">
      <c r="A25">
        <v>5</v>
      </c>
      <c r="B25" t="s">
        <v>4</v>
      </c>
      <c r="C25" s="1" t="s">
        <v>72</v>
      </c>
      <c r="E25">
        <f t="shared" si="1"/>
        <v>14</v>
      </c>
      <c r="F25">
        <f t="shared" si="1"/>
        <v>4</v>
      </c>
      <c r="G25">
        <f t="shared" si="1"/>
        <v>5</v>
      </c>
      <c r="H25">
        <f t="shared" si="1"/>
        <v>13</v>
      </c>
      <c r="J25" s="5">
        <v>1.3042021935727135</v>
      </c>
    </row>
    <row r="26" spans="1:10">
      <c r="A26">
        <v>5</v>
      </c>
      <c r="B26" t="s">
        <v>5</v>
      </c>
      <c r="C26" s="1" t="s">
        <v>73</v>
      </c>
      <c r="E26">
        <f t="shared" si="1"/>
        <v>8</v>
      </c>
      <c r="F26">
        <f t="shared" si="1"/>
        <v>8</v>
      </c>
      <c r="G26">
        <f t="shared" si="1"/>
        <v>9</v>
      </c>
      <c r="H26">
        <f t="shared" si="1"/>
        <v>11</v>
      </c>
      <c r="J26" s="5">
        <v>2.4166953861733576</v>
      </c>
    </row>
    <row r="27" spans="1:10">
      <c r="A27">
        <v>5</v>
      </c>
      <c r="B27" t="s">
        <v>8</v>
      </c>
      <c r="C27" s="1" t="s">
        <v>74</v>
      </c>
      <c r="E27">
        <f t="shared" si="1"/>
        <v>11</v>
      </c>
      <c r="F27">
        <f t="shared" si="1"/>
        <v>6</v>
      </c>
      <c r="G27">
        <f t="shared" si="1"/>
        <v>8</v>
      </c>
      <c r="H27">
        <f t="shared" si="1"/>
        <v>11</v>
      </c>
      <c r="J27" s="5">
        <v>1.5128060329980166</v>
      </c>
    </row>
    <row r="28" spans="1:10">
      <c r="A28">
        <v>5</v>
      </c>
      <c r="B28" t="s">
        <v>9</v>
      </c>
      <c r="C28" s="1" t="s">
        <v>75</v>
      </c>
      <c r="E28">
        <f t="shared" si="1"/>
        <v>6</v>
      </c>
      <c r="F28">
        <f t="shared" si="1"/>
        <v>11</v>
      </c>
      <c r="G28">
        <f t="shared" si="1"/>
        <v>11</v>
      </c>
      <c r="H28">
        <f t="shared" si="1"/>
        <v>8</v>
      </c>
      <c r="J28" s="5">
        <v>1.162497809210338</v>
      </c>
    </row>
    <row r="29" spans="1:10">
      <c r="A29">
        <v>6</v>
      </c>
      <c r="B29" t="s">
        <v>2</v>
      </c>
      <c r="C29" s="1" t="s">
        <v>76</v>
      </c>
      <c r="E29">
        <f t="shared" si="1"/>
        <v>11</v>
      </c>
      <c r="F29">
        <f t="shared" si="1"/>
        <v>9</v>
      </c>
      <c r="G29">
        <f t="shared" si="1"/>
        <v>5</v>
      </c>
      <c r="H29">
        <f t="shared" si="1"/>
        <v>11</v>
      </c>
      <c r="J29" s="5">
        <v>2.7791573852385079</v>
      </c>
    </row>
    <row r="30" spans="1:10">
      <c r="A30">
        <v>6</v>
      </c>
      <c r="B30" t="s">
        <v>3</v>
      </c>
      <c r="C30" s="1" t="s">
        <v>77</v>
      </c>
      <c r="E30">
        <f t="shared" si="1"/>
        <v>6</v>
      </c>
      <c r="F30">
        <f t="shared" si="1"/>
        <v>8</v>
      </c>
      <c r="G30">
        <f t="shared" si="1"/>
        <v>12</v>
      </c>
      <c r="H30">
        <f t="shared" si="1"/>
        <v>10</v>
      </c>
      <c r="J30" s="5">
        <v>1.0784034844142796</v>
      </c>
    </row>
    <row r="31" spans="1:10">
      <c r="A31">
        <v>6</v>
      </c>
      <c r="B31" t="s">
        <v>5</v>
      </c>
      <c r="C31" s="1" t="s">
        <v>78</v>
      </c>
      <c r="E31">
        <f t="shared" si="1"/>
        <v>10</v>
      </c>
      <c r="F31">
        <f t="shared" si="1"/>
        <v>6</v>
      </c>
      <c r="G31">
        <f t="shared" si="1"/>
        <v>11</v>
      </c>
      <c r="H31">
        <f t="shared" si="1"/>
        <v>9</v>
      </c>
      <c r="J31" s="5">
        <v>2.9001627595249064</v>
      </c>
    </row>
    <row r="32" spans="1:10">
      <c r="A32">
        <v>6</v>
      </c>
      <c r="B32" t="s">
        <v>6</v>
      </c>
      <c r="C32" s="1" t="s">
        <v>79</v>
      </c>
      <c r="E32">
        <f t="shared" si="1"/>
        <v>8</v>
      </c>
      <c r="F32">
        <f t="shared" si="1"/>
        <v>10</v>
      </c>
      <c r="G32">
        <f t="shared" si="1"/>
        <v>8</v>
      </c>
      <c r="H32">
        <f t="shared" si="1"/>
        <v>10</v>
      </c>
      <c r="J32" s="5">
        <v>4.5965635690261957</v>
      </c>
    </row>
    <row r="33" spans="1:11">
      <c r="A33">
        <v>6</v>
      </c>
      <c r="B33" t="s">
        <v>7</v>
      </c>
      <c r="C33" s="1" t="s">
        <v>80</v>
      </c>
      <c r="E33">
        <f t="shared" si="1"/>
        <v>14</v>
      </c>
      <c r="F33">
        <f t="shared" si="1"/>
        <v>7</v>
      </c>
      <c r="G33">
        <f t="shared" si="1"/>
        <v>7</v>
      </c>
      <c r="H33">
        <f t="shared" si="1"/>
        <v>8</v>
      </c>
      <c r="J33" s="5">
        <v>4.0990691497775344</v>
      </c>
    </row>
    <row r="34" spans="1:11">
      <c r="A34">
        <v>6</v>
      </c>
      <c r="B34" t="s">
        <v>9</v>
      </c>
      <c r="C34" s="1" t="s">
        <v>81</v>
      </c>
      <c r="E34">
        <f t="shared" si="1"/>
        <v>8</v>
      </c>
      <c r="F34">
        <f t="shared" si="1"/>
        <v>5</v>
      </c>
      <c r="G34">
        <f t="shared" si="1"/>
        <v>9</v>
      </c>
      <c r="H34">
        <f t="shared" si="1"/>
        <v>14</v>
      </c>
      <c r="J34" s="5">
        <v>3.3497031931628647</v>
      </c>
    </row>
    <row r="35" spans="1:11">
      <c r="A35">
        <v>7</v>
      </c>
      <c r="B35" t="s">
        <v>3</v>
      </c>
      <c r="C35" s="1" t="s">
        <v>82</v>
      </c>
      <c r="E35">
        <f t="shared" ref="E35:H72" si="2">LEN($C35)-LEN(SUBSTITUTE($C35,E$1,""))</f>
        <v>11</v>
      </c>
      <c r="F35">
        <f t="shared" si="2"/>
        <v>6</v>
      </c>
      <c r="G35">
        <f t="shared" si="2"/>
        <v>9</v>
      </c>
      <c r="H35">
        <f t="shared" si="2"/>
        <v>10</v>
      </c>
      <c r="J35" s="5">
        <v>3.9381264252829129</v>
      </c>
    </row>
    <row r="36" spans="1:11">
      <c r="A36">
        <v>7</v>
      </c>
      <c r="B36" t="s">
        <v>4</v>
      </c>
      <c r="C36" s="1" t="s">
        <v>83</v>
      </c>
      <c r="E36">
        <f t="shared" si="2"/>
        <v>13</v>
      </c>
      <c r="F36">
        <f t="shared" si="2"/>
        <v>9</v>
      </c>
      <c r="G36">
        <f t="shared" si="2"/>
        <v>7</v>
      </c>
      <c r="H36">
        <f t="shared" si="2"/>
        <v>7</v>
      </c>
      <c r="J36" s="5">
        <v>7.7857762469883776</v>
      </c>
    </row>
    <row r="37" spans="1:11">
      <c r="A37">
        <v>7</v>
      </c>
      <c r="B37" t="s">
        <v>5</v>
      </c>
      <c r="C37" s="1" t="s">
        <v>84</v>
      </c>
      <c r="E37">
        <f t="shared" si="2"/>
        <v>7</v>
      </c>
      <c r="F37">
        <f t="shared" si="2"/>
        <v>11</v>
      </c>
      <c r="G37">
        <f t="shared" si="2"/>
        <v>9</v>
      </c>
      <c r="H37">
        <f t="shared" si="2"/>
        <v>9</v>
      </c>
      <c r="J37" s="5">
        <v>6.0703628645212282</v>
      </c>
    </row>
    <row r="38" spans="1:11">
      <c r="A38">
        <v>7</v>
      </c>
      <c r="B38" t="s">
        <v>6</v>
      </c>
      <c r="C38" s="1" t="s">
        <v>85</v>
      </c>
      <c r="E38">
        <f t="shared" si="2"/>
        <v>14</v>
      </c>
      <c r="F38">
        <f t="shared" si="2"/>
        <v>11</v>
      </c>
      <c r="G38">
        <f t="shared" si="2"/>
        <v>5</v>
      </c>
      <c r="H38">
        <f t="shared" si="2"/>
        <v>6</v>
      </c>
      <c r="J38" s="5">
        <v>7.2476043180888103</v>
      </c>
    </row>
    <row r="39" spans="1:11">
      <c r="A39">
        <v>7</v>
      </c>
      <c r="B39" t="s">
        <v>7</v>
      </c>
      <c r="C39" s="1" t="s">
        <v>86</v>
      </c>
      <c r="E39">
        <f t="shared" si="2"/>
        <v>11</v>
      </c>
      <c r="F39">
        <f t="shared" si="2"/>
        <v>7</v>
      </c>
      <c r="G39">
        <f t="shared" si="2"/>
        <v>8</v>
      </c>
      <c r="H39">
        <f t="shared" si="2"/>
        <v>10</v>
      </c>
      <c r="J39" s="5">
        <v>6.0196311906309772</v>
      </c>
    </row>
    <row r="40" spans="1:11">
      <c r="A40">
        <v>7</v>
      </c>
      <c r="B40" t="s">
        <v>8</v>
      </c>
      <c r="C40" s="1" t="s">
        <v>48</v>
      </c>
      <c r="E40">
        <f t="shared" si="2"/>
        <v>9</v>
      </c>
      <c r="F40">
        <f t="shared" si="2"/>
        <v>7</v>
      </c>
      <c r="G40">
        <f t="shared" si="2"/>
        <v>11</v>
      </c>
      <c r="H40">
        <f t="shared" si="2"/>
        <v>9</v>
      </c>
      <c r="J40" s="5">
        <v>4.4792233903748881</v>
      </c>
    </row>
    <row r="41" spans="1:11">
      <c r="A41">
        <v>7</v>
      </c>
      <c r="B41" t="s">
        <v>9</v>
      </c>
      <c r="C41" s="1" t="s">
        <v>47</v>
      </c>
      <c r="E41">
        <f t="shared" si="2"/>
        <v>9</v>
      </c>
      <c r="F41">
        <f t="shared" si="2"/>
        <v>7</v>
      </c>
      <c r="G41">
        <f t="shared" si="2"/>
        <v>9</v>
      </c>
      <c r="H41">
        <f t="shared" si="2"/>
        <v>11</v>
      </c>
      <c r="J41" s="5">
        <v>5.3004961970780364</v>
      </c>
    </row>
    <row r="42" spans="1:11">
      <c r="A42">
        <v>8</v>
      </c>
      <c r="B42" t="s">
        <v>3</v>
      </c>
      <c r="C42" s="1" t="s">
        <v>46</v>
      </c>
      <c r="E42">
        <f t="shared" si="2"/>
        <v>10</v>
      </c>
      <c r="F42">
        <f t="shared" si="2"/>
        <v>10</v>
      </c>
      <c r="G42">
        <f t="shared" si="2"/>
        <v>5</v>
      </c>
      <c r="H42">
        <f t="shared" si="2"/>
        <v>11</v>
      </c>
      <c r="J42" s="5">
        <v>0.7836097246010052</v>
      </c>
    </row>
    <row r="43" spans="1:11">
      <c r="A43">
        <v>8</v>
      </c>
      <c r="B43" t="s">
        <v>4</v>
      </c>
      <c r="C43" s="1" t="s">
        <v>45</v>
      </c>
      <c r="D43" s="4" t="s">
        <v>111</v>
      </c>
      <c r="E43">
        <f t="shared" si="2"/>
        <v>12</v>
      </c>
      <c r="F43">
        <f t="shared" si="2"/>
        <v>5</v>
      </c>
      <c r="G43">
        <f t="shared" si="2"/>
        <v>10</v>
      </c>
      <c r="H43">
        <f t="shared" si="2"/>
        <v>9</v>
      </c>
      <c r="J43" s="5">
        <v>0.96434746277797967</v>
      </c>
      <c r="K43" s="5">
        <v>1.4216309544374377</v>
      </c>
    </row>
    <row r="44" spans="1:11">
      <c r="A44">
        <v>8</v>
      </c>
      <c r="B44" t="s">
        <v>7</v>
      </c>
      <c r="C44" s="1" t="s">
        <v>44</v>
      </c>
      <c r="E44">
        <f t="shared" si="2"/>
        <v>7</v>
      </c>
      <c r="F44">
        <f t="shared" si="2"/>
        <v>6</v>
      </c>
      <c r="G44">
        <f t="shared" si="2"/>
        <v>14</v>
      </c>
      <c r="H44">
        <f t="shared" si="2"/>
        <v>9</v>
      </c>
      <c r="J44" s="5">
        <v>8.5306981187564492</v>
      </c>
    </row>
    <row r="45" spans="1:11">
      <c r="A45">
        <v>8</v>
      </c>
      <c r="B45" t="s">
        <v>8</v>
      </c>
      <c r="C45" s="1" t="s">
        <v>43</v>
      </c>
      <c r="E45">
        <f t="shared" si="2"/>
        <v>12</v>
      </c>
      <c r="F45">
        <f t="shared" si="2"/>
        <v>7</v>
      </c>
      <c r="G45">
        <f t="shared" si="2"/>
        <v>7</v>
      </c>
      <c r="H45">
        <f t="shared" si="2"/>
        <v>10</v>
      </c>
      <c r="J45" s="5">
        <v>7.0182494535193909</v>
      </c>
    </row>
    <row r="46" spans="1:11">
      <c r="A46">
        <v>8</v>
      </c>
      <c r="B46" t="s">
        <v>9</v>
      </c>
      <c r="C46" s="1" t="s">
        <v>42</v>
      </c>
      <c r="E46">
        <f t="shared" si="2"/>
        <v>12</v>
      </c>
      <c r="F46">
        <f t="shared" si="2"/>
        <v>7</v>
      </c>
      <c r="G46">
        <f t="shared" si="2"/>
        <v>6</v>
      </c>
      <c r="H46">
        <f t="shared" si="2"/>
        <v>11</v>
      </c>
      <c r="J46" s="5">
        <v>6.0140855032730709</v>
      </c>
    </row>
    <row r="47" spans="1:11">
      <c r="A47">
        <v>9</v>
      </c>
      <c r="B47" t="s">
        <v>2</v>
      </c>
      <c r="C47" s="1" t="s">
        <v>41</v>
      </c>
      <c r="E47">
        <f t="shared" si="2"/>
        <v>6</v>
      </c>
      <c r="F47">
        <f t="shared" si="2"/>
        <v>7</v>
      </c>
      <c r="G47">
        <f t="shared" si="2"/>
        <v>8</v>
      </c>
      <c r="H47">
        <f t="shared" si="2"/>
        <v>15</v>
      </c>
      <c r="J47" s="5">
        <v>20.99950715850013</v>
      </c>
    </row>
    <row r="48" spans="1:11">
      <c r="A48">
        <v>9</v>
      </c>
      <c r="B48" t="s">
        <v>3</v>
      </c>
      <c r="C48" s="1" t="s">
        <v>40</v>
      </c>
      <c r="E48">
        <f t="shared" si="2"/>
        <v>12</v>
      </c>
      <c r="F48">
        <f t="shared" si="2"/>
        <v>10</v>
      </c>
      <c r="G48">
        <f t="shared" si="2"/>
        <v>5</v>
      </c>
      <c r="H48">
        <f t="shared" si="2"/>
        <v>9</v>
      </c>
      <c r="J48" s="5">
        <v>11.095395601211354</v>
      </c>
    </row>
    <row r="49" spans="1:11">
      <c r="A49">
        <v>9</v>
      </c>
      <c r="B49" t="s">
        <v>4</v>
      </c>
      <c r="C49" s="1" t="s">
        <v>39</v>
      </c>
      <c r="E49">
        <f t="shared" si="2"/>
        <v>11</v>
      </c>
      <c r="F49">
        <f t="shared" si="2"/>
        <v>8</v>
      </c>
      <c r="G49">
        <f t="shared" si="2"/>
        <v>11</v>
      </c>
      <c r="H49">
        <f t="shared" si="2"/>
        <v>6</v>
      </c>
      <c r="J49" s="5">
        <v>12.68582090946588</v>
      </c>
    </row>
    <row r="50" spans="1:11">
      <c r="A50">
        <v>9</v>
      </c>
      <c r="B50" t="s">
        <v>5</v>
      </c>
      <c r="C50" s="1" t="s">
        <v>38</v>
      </c>
      <c r="E50">
        <f t="shared" si="2"/>
        <v>13</v>
      </c>
      <c r="F50">
        <f t="shared" si="2"/>
        <v>1</v>
      </c>
      <c r="G50">
        <f t="shared" si="2"/>
        <v>11</v>
      </c>
      <c r="H50">
        <f t="shared" si="2"/>
        <v>11</v>
      </c>
      <c r="J50" s="5">
        <v>30.378202368074572</v>
      </c>
    </row>
    <row r="51" spans="1:11">
      <c r="A51">
        <v>9</v>
      </c>
      <c r="B51" t="s">
        <v>6</v>
      </c>
      <c r="C51" s="1" t="s">
        <v>37</v>
      </c>
      <c r="E51">
        <f t="shared" si="2"/>
        <v>13</v>
      </c>
      <c r="F51">
        <f t="shared" si="2"/>
        <v>11</v>
      </c>
      <c r="G51">
        <f t="shared" si="2"/>
        <v>3</v>
      </c>
      <c r="H51">
        <f t="shared" si="2"/>
        <v>9</v>
      </c>
      <c r="J51" s="5">
        <v>10.690069872372574</v>
      </c>
    </row>
    <row r="52" spans="1:11">
      <c r="A52">
        <v>9</v>
      </c>
      <c r="B52" t="s">
        <v>7</v>
      </c>
      <c r="C52" s="1" t="s">
        <v>36</v>
      </c>
      <c r="E52">
        <f t="shared" si="2"/>
        <v>10</v>
      </c>
      <c r="F52">
        <f t="shared" si="2"/>
        <v>7</v>
      </c>
      <c r="G52">
        <f t="shared" si="2"/>
        <v>10</v>
      </c>
      <c r="H52">
        <f t="shared" si="2"/>
        <v>9</v>
      </c>
      <c r="J52" s="5">
        <v>10.601959602981328</v>
      </c>
    </row>
    <row r="53" spans="1:11">
      <c r="A53">
        <v>9</v>
      </c>
      <c r="B53" t="s">
        <v>8</v>
      </c>
      <c r="C53" s="1" t="s">
        <v>35</v>
      </c>
      <c r="E53">
        <f t="shared" si="2"/>
        <v>5</v>
      </c>
      <c r="F53">
        <f t="shared" si="2"/>
        <v>8</v>
      </c>
      <c r="G53">
        <f t="shared" si="2"/>
        <v>9</v>
      </c>
      <c r="H53">
        <f t="shared" si="2"/>
        <v>14</v>
      </c>
      <c r="J53" s="5">
        <v>10.376871559245721</v>
      </c>
    </row>
    <row r="54" spans="1:11">
      <c r="A54">
        <v>9</v>
      </c>
      <c r="B54" t="s">
        <v>9</v>
      </c>
      <c r="C54" s="1" t="s">
        <v>34</v>
      </c>
      <c r="E54">
        <f t="shared" si="2"/>
        <v>5</v>
      </c>
      <c r="F54">
        <f t="shared" si="2"/>
        <v>8</v>
      </c>
      <c r="G54">
        <f t="shared" si="2"/>
        <v>12</v>
      </c>
      <c r="H54">
        <f t="shared" si="2"/>
        <v>11</v>
      </c>
      <c r="J54" s="5">
        <v>21.017581990928676</v>
      </c>
    </row>
    <row r="55" spans="1:11">
      <c r="A55">
        <v>10</v>
      </c>
      <c r="B55" t="s">
        <v>2</v>
      </c>
      <c r="C55" s="1" t="s">
        <v>33</v>
      </c>
      <c r="E55">
        <f t="shared" si="2"/>
        <v>9</v>
      </c>
      <c r="F55">
        <f t="shared" si="2"/>
        <v>10</v>
      </c>
      <c r="G55">
        <f t="shared" si="2"/>
        <v>4</v>
      </c>
      <c r="H55">
        <f t="shared" si="2"/>
        <v>13</v>
      </c>
      <c r="J55" s="5">
        <v>43.413255257372853</v>
      </c>
    </row>
    <row r="56" spans="1:11">
      <c r="A56">
        <v>10</v>
      </c>
      <c r="B56" t="s">
        <v>3</v>
      </c>
      <c r="C56" s="1" t="s">
        <v>29</v>
      </c>
      <c r="D56" s="4" t="s">
        <v>112</v>
      </c>
      <c r="E56">
        <f t="shared" si="2"/>
        <v>9</v>
      </c>
      <c r="F56">
        <f t="shared" si="2"/>
        <v>8</v>
      </c>
      <c r="G56">
        <f t="shared" si="2"/>
        <v>8</v>
      </c>
      <c r="H56">
        <f t="shared" si="2"/>
        <v>11</v>
      </c>
      <c r="J56" s="5">
        <v>52.461839287230006</v>
      </c>
      <c r="K56" s="5">
        <v>36.229654247927705</v>
      </c>
    </row>
    <row r="57" spans="1:11">
      <c r="A57">
        <v>10</v>
      </c>
      <c r="B57" t="s">
        <v>4</v>
      </c>
      <c r="C57" s="1" t="s">
        <v>32</v>
      </c>
      <c r="E57">
        <f t="shared" si="2"/>
        <v>10</v>
      </c>
      <c r="F57">
        <f t="shared" si="2"/>
        <v>6</v>
      </c>
      <c r="G57">
        <f t="shared" si="2"/>
        <v>8</v>
      </c>
      <c r="H57">
        <f t="shared" si="2"/>
        <v>12</v>
      </c>
      <c r="J57" s="5">
        <v>20.482233674612061</v>
      </c>
    </row>
    <row r="58" spans="1:11">
      <c r="A58">
        <v>10</v>
      </c>
      <c r="B58" t="s">
        <v>6</v>
      </c>
      <c r="C58" s="1" t="s">
        <v>30</v>
      </c>
      <c r="E58">
        <f t="shared" si="2"/>
        <v>9</v>
      </c>
      <c r="F58">
        <f t="shared" si="2"/>
        <v>7</v>
      </c>
      <c r="G58">
        <f t="shared" si="2"/>
        <v>5</v>
      </c>
      <c r="H58">
        <f t="shared" si="2"/>
        <v>15</v>
      </c>
      <c r="J58" s="5">
        <v>17.163810922680803</v>
      </c>
    </row>
    <row r="59" spans="1:11">
      <c r="A59">
        <v>10</v>
      </c>
      <c r="B59" t="s">
        <v>9</v>
      </c>
      <c r="C59" s="1" t="s">
        <v>28</v>
      </c>
      <c r="E59">
        <f t="shared" si="2"/>
        <v>10</v>
      </c>
      <c r="F59">
        <f t="shared" si="2"/>
        <v>6</v>
      </c>
      <c r="G59">
        <f t="shared" si="2"/>
        <v>7</v>
      </c>
      <c r="H59">
        <f t="shared" si="2"/>
        <v>13</v>
      </c>
      <c r="J59" s="5">
        <v>44.33985054636873</v>
      </c>
    </row>
    <row r="60" spans="1:11">
      <c r="A60">
        <v>11</v>
      </c>
      <c r="B60" t="s">
        <v>3</v>
      </c>
      <c r="C60" s="1" t="s">
        <v>27</v>
      </c>
      <c r="E60">
        <f t="shared" si="2"/>
        <v>15</v>
      </c>
      <c r="F60">
        <f t="shared" si="2"/>
        <v>7</v>
      </c>
      <c r="G60">
        <f t="shared" si="2"/>
        <v>6</v>
      </c>
      <c r="H60">
        <f t="shared" si="2"/>
        <v>8</v>
      </c>
      <c r="J60" s="5">
        <v>128.35319123418193</v>
      </c>
    </row>
    <row r="61" spans="1:11">
      <c r="A61">
        <v>11</v>
      </c>
      <c r="B61" t="s">
        <v>4</v>
      </c>
      <c r="C61" s="1" t="s">
        <v>26</v>
      </c>
      <c r="E61">
        <f t="shared" si="2"/>
        <v>12</v>
      </c>
      <c r="F61">
        <f t="shared" si="2"/>
        <v>6</v>
      </c>
      <c r="G61">
        <f t="shared" si="2"/>
        <v>7</v>
      </c>
      <c r="H61">
        <f t="shared" si="2"/>
        <v>11</v>
      </c>
      <c r="J61" s="5">
        <v>43.128470221797571</v>
      </c>
    </row>
    <row r="62" spans="1:11">
      <c r="A62">
        <v>11</v>
      </c>
      <c r="B62" t="s">
        <v>5</v>
      </c>
      <c r="C62" s="1" t="s">
        <v>25</v>
      </c>
      <c r="E62">
        <f t="shared" si="2"/>
        <v>6</v>
      </c>
      <c r="F62">
        <f t="shared" si="2"/>
        <v>8</v>
      </c>
      <c r="G62">
        <f t="shared" si="2"/>
        <v>8</v>
      </c>
      <c r="H62">
        <f t="shared" si="2"/>
        <v>14</v>
      </c>
      <c r="J62" s="5">
        <v>90.147468928424388</v>
      </c>
    </row>
    <row r="63" spans="1:11">
      <c r="A63">
        <v>11</v>
      </c>
      <c r="B63" t="s">
        <v>6</v>
      </c>
      <c r="C63" s="1" t="s">
        <v>24</v>
      </c>
      <c r="E63">
        <f t="shared" si="2"/>
        <v>12</v>
      </c>
      <c r="F63">
        <f t="shared" si="2"/>
        <v>6</v>
      </c>
      <c r="G63">
        <f t="shared" si="2"/>
        <v>7</v>
      </c>
      <c r="H63">
        <f t="shared" si="2"/>
        <v>11</v>
      </c>
      <c r="J63" s="5">
        <v>81.906019530007995</v>
      </c>
    </row>
    <row r="64" spans="1:11">
      <c r="A64">
        <v>11</v>
      </c>
      <c r="B64" t="s">
        <v>8</v>
      </c>
      <c r="C64" s="1" t="s">
        <v>23</v>
      </c>
      <c r="E64">
        <f t="shared" si="2"/>
        <v>10</v>
      </c>
      <c r="F64">
        <f t="shared" si="2"/>
        <v>7</v>
      </c>
      <c r="G64">
        <f t="shared" si="2"/>
        <v>5</v>
      </c>
      <c r="H64">
        <f t="shared" si="2"/>
        <v>14</v>
      </c>
      <c r="J64" s="5">
        <v>29.285219845535543</v>
      </c>
    </row>
    <row r="65" spans="1:11">
      <c r="A65">
        <v>11</v>
      </c>
      <c r="B65" t="s">
        <v>9</v>
      </c>
      <c r="C65" s="1" t="s">
        <v>22</v>
      </c>
      <c r="E65">
        <f t="shared" si="2"/>
        <v>7</v>
      </c>
      <c r="F65">
        <f t="shared" si="2"/>
        <v>9</v>
      </c>
      <c r="G65">
        <f t="shared" si="2"/>
        <v>9</v>
      </c>
      <c r="H65">
        <f t="shared" si="2"/>
        <v>11</v>
      </c>
      <c r="J65" s="5">
        <v>24.786836899654112</v>
      </c>
    </row>
    <row r="66" spans="1:11">
      <c r="A66">
        <v>12</v>
      </c>
      <c r="B66" t="s">
        <v>2</v>
      </c>
      <c r="C66" s="1" t="s">
        <v>21</v>
      </c>
      <c r="E66">
        <f t="shared" si="2"/>
        <v>11</v>
      </c>
      <c r="F66">
        <f t="shared" si="2"/>
        <v>9</v>
      </c>
      <c r="G66">
        <f t="shared" si="2"/>
        <v>8</v>
      </c>
      <c r="H66">
        <f t="shared" si="2"/>
        <v>8</v>
      </c>
      <c r="J66" s="5">
        <v>267.36866864083476</v>
      </c>
    </row>
    <row r="67" spans="1:11">
      <c r="A67">
        <v>12</v>
      </c>
      <c r="B67" t="s">
        <v>3</v>
      </c>
      <c r="C67" s="1" t="s">
        <v>20</v>
      </c>
      <c r="E67">
        <f t="shared" si="2"/>
        <v>10</v>
      </c>
      <c r="F67">
        <f t="shared" si="2"/>
        <v>9</v>
      </c>
      <c r="G67">
        <f t="shared" si="2"/>
        <v>11</v>
      </c>
      <c r="H67">
        <f t="shared" si="2"/>
        <v>6</v>
      </c>
      <c r="J67" s="5">
        <v>112.59953308402579</v>
      </c>
    </row>
    <row r="68" spans="1:11">
      <c r="A68">
        <v>12</v>
      </c>
      <c r="B68" t="s">
        <v>4</v>
      </c>
      <c r="C68" s="1" t="s">
        <v>19</v>
      </c>
      <c r="E68">
        <f t="shared" si="2"/>
        <v>9</v>
      </c>
      <c r="F68">
        <f t="shared" si="2"/>
        <v>7</v>
      </c>
      <c r="G68">
        <f t="shared" si="2"/>
        <v>9</v>
      </c>
      <c r="H68">
        <f t="shared" si="2"/>
        <v>11</v>
      </c>
      <c r="J68" s="5">
        <v>113.06570233968657</v>
      </c>
    </row>
    <row r="69" spans="1:11">
      <c r="A69">
        <v>12</v>
      </c>
      <c r="B69" t="s">
        <v>5</v>
      </c>
      <c r="C69" s="1" t="s">
        <v>18</v>
      </c>
      <c r="E69">
        <f t="shared" si="2"/>
        <v>7</v>
      </c>
      <c r="F69">
        <f t="shared" si="2"/>
        <v>10</v>
      </c>
      <c r="G69">
        <f t="shared" si="2"/>
        <v>5</v>
      </c>
      <c r="H69">
        <f t="shared" si="2"/>
        <v>14</v>
      </c>
      <c r="J69" s="5">
        <v>109.74440909268401</v>
      </c>
    </row>
    <row r="70" spans="1:11">
      <c r="A70">
        <v>12</v>
      </c>
      <c r="B70" t="s">
        <v>6</v>
      </c>
      <c r="C70" s="1" t="s">
        <v>17</v>
      </c>
      <c r="E70">
        <f t="shared" si="2"/>
        <v>9</v>
      </c>
      <c r="F70">
        <f t="shared" si="2"/>
        <v>9</v>
      </c>
      <c r="G70">
        <f t="shared" si="2"/>
        <v>7</v>
      </c>
      <c r="H70">
        <f t="shared" si="2"/>
        <v>11</v>
      </c>
      <c r="J70" s="5">
        <v>279.38466953551364</v>
      </c>
    </row>
    <row r="71" spans="1:11">
      <c r="A71">
        <v>12</v>
      </c>
      <c r="B71" t="s">
        <v>7</v>
      </c>
      <c r="C71" s="1" t="s">
        <v>16</v>
      </c>
      <c r="E71">
        <f t="shared" si="2"/>
        <v>10</v>
      </c>
      <c r="F71">
        <f t="shared" si="2"/>
        <v>4</v>
      </c>
      <c r="G71">
        <f t="shared" si="2"/>
        <v>15</v>
      </c>
      <c r="H71">
        <f t="shared" si="2"/>
        <v>7</v>
      </c>
      <c r="J71" s="5">
        <v>86.029433699865365</v>
      </c>
    </row>
    <row r="72" spans="1:11">
      <c r="A72">
        <v>12</v>
      </c>
      <c r="B72" t="s">
        <v>8</v>
      </c>
      <c r="C72" s="1" t="s">
        <v>15</v>
      </c>
      <c r="D72" t="s">
        <v>113</v>
      </c>
      <c r="E72">
        <f t="shared" si="2"/>
        <v>8</v>
      </c>
      <c r="F72">
        <f t="shared" si="2"/>
        <v>10</v>
      </c>
      <c r="G72">
        <f t="shared" si="2"/>
        <v>9</v>
      </c>
      <c r="H72">
        <f t="shared" si="2"/>
        <v>9</v>
      </c>
      <c r="J72" s="5">
        <v>180.74547493971357</v>
      </c>
      <c r="K72" s="5">
        <v>202.53550968017817</v>
      </c>
    </row>
    <row r="73" spans="1:11">
      <c r="D73" t="s">
        <v>115</v>
      </c>
      <c r="E73">
        <f>SUM(E2:E72)</f>
        <v>710</v>
      </c>
      <c r="F73">
        <f t="shared" ref="F73:H73" si="3">SUM(F2:F72)</f>
        <v>550</v>
      </c>
      <c r="G73">
        <f t="shared" si="3"/>
        <v>577</v>
      </c>
      <c r="H73">
        <f t="shared" si="3"/>
        <v>719</v>
      </c>
    </row>
    <row r="74" spans="1:11">
      <c r="D74" t="s">
        <v>116</v>
      </c>
      <c r="E74">
        <f>SUM(E55:E72)</f>
        <v>173</v>
      </c>
      <c r="F74">
        <f t="shared" ref="F74:H74" si="4">SUM(F55:F72)</f>
        <v>138</v>
      </c>
      <c r="G74">
        <f t="shared" si="4"/>
        <v>138</v>
      </c>
      <c r="H74">
        <f t="shared" si="4"/>
        <v>199</v>
      </c>
    </row>
    <row r="75" spans="1:11">
      <c r="D75" t="s">
        <v>117</v>
      </c>
      <c r="E75">
        <f>SUM(E2:E28)</f>
        <v>278</v>
      </c>
      <c r="F75">
        <f t="shared" ref="F75:H75" si="5">SUM(F2:F28)</f>
        <v>214</v>
      </c>
      <c r="G75">
        <f t="shared" si="5"/>
        <v>218</v>
      </c>
      <c r="H75">
        <f t="shared" si="5"/>
        <v>262</v>
      </c>
    </row>
    <row r="76" spans="1:11">
      <c r="E76">
        <f t="shared" ref="E76:H76" si="6">E73/SUM($E73:$H73)</f>
        <v>0.27777777777777779</v>
      </c>
      <c r="F76">
        <f t="shared" si="6"/>
        <v>0.21517996870109546</v>
      </c>
      <c r="G76">
        <f t="shared" si="6"/>
        <v>0.22574334898278561</v>
      </c>
      <c r="H76">
        <f t="shared" si="6"/>
        <v>0.28129890453834117</v>
      </c>
    </row>
    <row r="77" spans="1:11">
      <c r="E77">
        <f t="shared" ref="E77:H77" si="7">E74/SUM($E74:$H74)</f>
        <v>0.26697530864197533</v>
      </c>
      <c r="F77">
        <f t="shared" si="7"/>
        <v>0.21296296296296297</v>
      </c>
      <c r="G77">
        <f t="shared" si="7"/>
        <v>0.21296296296296297</v>
      </c>
      <c r="H77">
        <f t="shared" si="7"/>
        <v>0.30709876543209874</v>
      </c>
    </row>
    <row r="78" spans="1:11">
      <c r="E78">
        <f>E75/SUM($E75:$H75)</f>
        <v>0.28600823045267487</v>
      </c>
      <c r="F78">
        <f t="shared" ref="F78:H78" si="8">F75/SUM($E75:$H75)</f>
        <v>0.22016460905349794</v>
      </c>
      <c r="G78">
        <f t="shared" si="8"/>
        <v>0.22427983539094651</v>
      </c>
      <c r="H78">
        <f t="shared" si="8"/>
        <v>0.26954732510288065</v>
      </c>
    </row>
  </sheetData>
  <conditionalFormatting sqref="C2:C72">
    <cfRule type="duplicateValues" dxfId="0" priority="6"/>
  </conditionalFormatting>
  <conditionalFormatting sqref="J2:J72 K72 K56 K43">
    <cfRule type="colorScale" priority="1">
      <colorScale>
        <cfvo type="min"/>
        <cfvo type="max"/>
        <color rgb="FFFCFCFF"/>
        <color rgb="FFF8696B"/>
      </colorScale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F28" sqref="F28"/>
    </sheetView>
  </sheetViews>
  <sheetFormatPr baseColWidth="10" defaultRowHeight="15" x14ac:dyDescent="0"/>
  <sheetData>
    <row r="1" spans="1:4">
      <c r="A1" t="s">
        <v>0</v>
      </c>
      <c r="B1" t="s">
        <v>118</v>
      </c>
      <c r="C1" t="s">
        <v>119</v>
      </c>
      <c r="D1" t="s">
        <v>123</v>
      </c>
    </row>
    <row r="2" spans="1:4">
      <c r="A2">
        <v>1</v>
      </c>
      <c r="B2" s="5">
        <v>37.549999999999997</v>
      </c>
      <c r="C2">
        <f>B2*C$14/100</f>
        <v>7510</v>
      </c>
      <c r="D2" s="5">
        <f t="shared" ref="D2:D12" si="0">1-((C2-1)/C2)^8</f>
        <v>1.064750017385041E-3</v>
      </c>
    </row>
    <row r="3" spans="1:4">
      <c r="A3">
        <v>2</v>
      </c>
      <c r="B3" s="5">
        <v>16.36</v>
      </c>
      <c r="C3">
        <f t="shared" ref="C3:C13" si="1">B3*C$14/100</f>
        <v>3272</v>
      </c>
      <c r="D3" s="5">
        <f t="shared" si="0"/>
        <v>2.4423740132973881E-3</v>
      </c>
    </row>
    <row r="4" spans="1:4">
      <c r="A4">
        <v>3</v>
      </c>
      <c r="B4" s="5">
        <v>21.1</v>
      </c>
      <c r="C4">
        <f t="shared" si="1"/>
        <v>4220</v>
      </c>
      <c r="D4" s="5">
        <f t="shared" si="0"/>
        <v>1.8941630503701568E-3</v>
      </c>
    </row>
    <row r="5" spans="1:4">
      <c r="A5">
        <v>4</v>
      </c>
      <c r="B5" s="5">
        <v>11.82</v>
      </c>
      <c r="C5">
        <f t="shared" si="1"/>
        <v>2364</v>
      </c>
      <c r="D5" s="5">
        <f t="shared" si="0"/>
        <v>3.3790886986665436E-3</v>
      </c>
    </row>
    <row r="6" spans="1:4">
      <c r="A6">
        <v>5</v>
      </c>
      <c r="B6" s="5">
        <v>4.8499999999999996</v>
      </c>
      <c r="C6">
        <f t="shared" si="1"/>
        <v>970</v>
      </c>
      <c r="D6" s="5">
        <f t="shared" si="0"/>
        <v>8.2177252180073435E-3</v>
      </c>
    </row>
    <row r="7" spans="1:4">
      <c r="A7">
        <v>6</v>
      </c>
      <c r="B7" s="5">
        <v>2.9</v>
      </c>
      <c r="C7">
        <f t="shared" si="1"/>
        <v>580</v>
      </c>
      <c r="D7" s="5">
        <f t="shared" si="0"/>
        <v>1.3710155600253349E-2</v>
      </c>
    </row>
    <row r="8" spans="1:4">
      <c r="A8">
        <v>7</v>
      </c>
      <c r="B8" s="5">
        <v>1.9</v>
      </c>
      <c r="C8">
        <f t="shared" si="1"/>
        <v>380</v>
      </c>
      <c r="D8" s="5">
        <f t="shared" si="0"/>
        <v>2.0859742968668438E-2</v>
      </c>
    </row>
    <row r="9" spans="1:4">
      <c r="A9">
        <v>8</v>
      </c>
      <c r="B9" s="5">
        <v>1.21</v>
      </c>
      <c r="C9">
        <f t="shared" si="1"/>
        <v>242</v>
      </c>
      <c r="D9" s="5">
        <f t="shared" si="0"/>
        <v>3.2583672796057006E-2</v>
      </c>
    </row>
    <row r="10" spans="1:4">
      <c r="A10">
        <v>9</v>
      </c>
      <c r="B10" s="5">
        <v>0.74</v>
      </c>
      <c r="C10">
        <f t="shared" si="1"/>
        <v>148</v>
      </c>
      <c r="D10" s="5">
        <f t="shared" si="0"/>
        <v>5.2792878005442301E-2</v>
      </c>
    </row>
    <row r="11" spans="1:4">
      <c r="A11">
        <v>10</v>
      </c>
      <c r="B11" s="5">
        <v>0.42</v>
      </c>
      <c r="C11">
        <f t="shared" si="1"/>
        <v>84</v>
      </c>
      <c r="D11" s="5">
        <f t="shared" si="0"/>
        <v>9.1362930832411871E-2</v>
      </c>
    </row>
    <row r="12" spans="1:4">
      <c r="A12">
        <v>11</v>
      </c>
      <c r="B12" s="5">
        <v>0.24</v>
      </c>
      <c r="C12">
        <f t="shared" si="1"/>
        <v>48</v>
      </c>
      <c r="D12" s="5">
        <f t="shared" si="0"/>
        <v>0.15500728552284526</v>
      </c>
    </row>
    <row r="13" spans="1:4">
      <c r="A13">
        <v>12</v>
      </c>
      <c r="B13" s="5">
        <v>0.18</v>
      </c>
      <c r="C13">
        <f t="shared" si="1"/>
        <v>36</v>
      </c>
      <c r="D13" s="5">
        <f>1-((C13-1)/C13)^8</f>
        <v>0.20177679548271155</v>
      </c>
    </row>
    <row r="14" spans="1:4">
      <c r="A14" t="s">
        <v>120</v>
      </c>
      <c r="B14" s="5">
        <f>SUM(B2:B13)</f>
        <v>99.269999999999982</v>
      </c>
      <c r="C14">
        <v>20000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baseColWidth="10" defaultRowHeight="15" x14ac:dyDescent="0"/>
  <sheetData>
    <row r="1" spans="1:1">
      <c r="A1" t="s">
        <v>126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 96 sequences</vt:lpstr>
      <vt:lpstr>unique 36 bp sequences</vt:lpstr>
      <vt:lpstr>estimated n of clones per bin</vt:lpstr>
      <vt:lpstr>Flanking sequences</vt:lpstr>
    </vt:vector>
  </TitlesOfParts>
  <Company>ISTA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Magdalena Steinrück</dc:creator>
  <cp:lastModifiedBy>Magdalena Steinrück</cp:lastModifiedBy>
  <dcterms:created xsi:type="dcterms:W3CDTF">2016-11-29T09:44:51Z</dcterms:created>
  <dcterms:modified xsi:type="dcterms:W3CDTF">2016-11-29T14:07:26Z</dcterms:modified>
</cp:coreProperties>
</file>