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line files\tools\"/>
    </mc:Choice>
  </mc:AlternateContent>
  <xr:revisionPtr revIDLastSave="0" documentId="13_ncr:1_{BBDD17A2-28E1-4E33-AD64-02043CD1848A}" xr6:coauthVersionLast="46" xr6:coauthVersionMax="46" xr10:uidLastSave="{00000000-0000-0000-0000-000000000000}"/>
  <bookViews>
    <workbookView xWindow="-110" yWindow="-110" windowWidth="19420" windowHeight="10420" xr2:uid="{6F7B80E0-70BC-4EB3-BE11-E786ECCF1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4" i="1"/>
  <c r="D6" i="1"/>
  <c r="D4" i="1"/>
  <c r="H2" i="1" l="1"/>
  <c r="D2" i="1"/>
  <c r="F2" i="1" s="1"/>
  <c r="C7" i="1" l="1"/>
  <c r="B7" i="1"/>
  <c r="D7" i="1" l="1"/>
  <c r="F7" i="1" s="1"/>
  <c r="H7" i="1"/>
</calcChain>
</file>

<file path=xl/sharedStrings.xml><?xml version="1.0" encoding="utf-8"?>
<sst xmlns="http://schemas.openxmlformats.org/spreadsheetml/2006/main" count="47" uniqueCount="29">
  <si>
    <t>Temp 1</t>
  </si>
  <si>
    <t>Pressure 1</t>
  </si>
  <si>
    <t>Flowrate 1</t>
  </si>
  <si>
    <t>Convert volumetric flowrate to a different temp and pressure</t>
  </si>
  <si>
    <t>Temp 2</t>
  </si>
  <si>
    <t>Pressure 2</t>
  </si>
  <si>
    <t>Flowrate 2</t>
  </si>
  <si>
    <t>barg</t>
  </si>
  <si>
    <t>°C</t>
  </si>
  <si>
    <t>ml/min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</si>
  <si>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</si>
  <si>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</si>
  <si>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L/min</t>
  </si>
  <si>
    <t>Max flow of vent</t>
  </si>
  <si>
    <t>m3/s</t>
  </si>
  <si>
    <t>Pa.g</t>
  </si>
  <si>
    <t>Pa.a</t>
  </si>
  <si>
    <t>m3/h</t>
  </si>
  <si>
    <t>CFU</t>
  </si>
  <si>
    <t>LIBS</t>
  </si>
  <si>
    <t>TICTOC</t>
  </si>
  <si>
    <t>at 1 barg</t>
  </si>
  <si>
    <t>at 2 barg</t>
  </si>
  <si>
    <t>@ -375 Pa.g</t>
  </si>
  <si>
    <t>Normal flowrates</t>
  </si>
  <si>
    <t>Air is limited to 1000 L/min</t>
  </si>
  <si>
    <t>Argon and Nitrogen is limited to 130 L/min</t>
  </si>
  <si>
    <t>NTP is 20oC and 1 barg</t>
  </si>
  <si>
    <t>STP is 15oC and 1barg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</si>
</sst>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3" borderId="7" xfId="0" applyFill="1" applyBorder="1"/>
    <xf numFmtId="0" fontId="0" fillId="3" borderId="5" xfId="0" applyFill="1" applyBorder="1" applyAlignment="1">
      <alignment horizontal="left" indent="1"/>
    </xf>
    <xf numFmtId="0" fontId="0" fillId="0" borderId="12" xfId="0" applyBorder="1"/>
    <xf numFmtId="0" fontId="0" fillId="0" borderId="13" xfId="0" applyBorder="1"/>
    <xf numFmtId="2" fontId="0" fillId="0" borderId="12" xfId="0" applyNumberFormat="1" applyBorder="1"/>
    <xf numFmtId="0" fontId="0" fillId="0" borderId="14" xfId="0" applyBorder="1"/>
    <xf numFmtId="0" fontId="0" fillId="0" borderId="15" xfId="0" applyBorder="1" applyAlignment="1">
      <alignment horizontal="left" indent="1"/>
    </xf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164" fontId="0" fillId="0" borderId="8" xfId="0" applyNumberFormat="1" applyFill="1" applyBorder="1" applyAlignment="1">
      <alignment horizontal="right" indent="1"/>
    </xf>
    <xf numFmtId="164" fontId="0" fillId="0" borderId="9" xfId="0" applyNumberFormat="1" applyFill="1" applyBorder="1" applyAlignment="1">
      <alignment horizontal="right" indent="1"/>
    </xf>
    <xf numFmtId="164" fontId="0" fillId="0" borderId="11" xfId="0" applyNumberFormat="1" applyFill="1" applyBorder="1" applyAlignment="1">
      <alignment horizontal="right" indent="1"/>
    </xf>
    <xf numFmtId="166" fontId="0" fillId="0" borderId="12" xfId="0" applyNumberFormat="1" applyBorder="1" applyAlignment="1">
      <alignment horizontal="left"/>
    </xf>
    <xf numFmtId="0" fontId="2" fillId="0" borderId="0" xfId="0" applyFont="1" applyAlignment="1">
      <alignment vertical="center"/>
    </xf>
    <xf numFmtId="1" fontId="0" fillId="0" borderId="12" xfId="0" applyNumberFormat="1" applyBorder="1"/>
    <xf numFmtId="165" fontId="0" fillId="0" borderId="10" xfId="0" applyNumberFormat="1" applyFill="1" applyBorder="1" applyAlignment="1">
      <alignment horizontal="right" indent="1"/>
    </xf>
    <xf numFmtId="0" fontId="0" fillId="0" borderId="0" xfId="0" quotePrefix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8</xdr:row>
      <xdr:rowOff>19050</xdr:rowOff>
    </xdr:from>
    <xdr:to>
      <xdr:col>2</xdr:col>
      <xdr:colOff>92363</xdr:colOff>
      <xdr:row>23</xdr:row>
      <xdr:rowOff>74140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031275-FFEF-4E02-A0AA-0BE406E7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85505"/>
          <a:ext cx="2176318" cy="284262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F672-3C3A-4E45-983F-CF7050E0EB4E}">
  <dimension ref="A1:W17"/>
  <sheetViews>
    <sheetView tabSelected="1" zoomScale="85" zoomScaleNormal="85" workbookViewId="0">
      <selection activeCell="B6" sqref="B6"/>
    </sheetView>
  </sheetViews>
  <sheetFormatPr defaultRowHeight="14.5" x14ac:dyDescent="0.35"/>
  <cols>
    <col min="1" max="1" width="11.1796875" customWidth="1"/>
    <col min="2" max="2" width="21.453125" customWidth="1"/>
    <col min="3" max="3" width="9.81640625" customWidth="1"/>
    <col min="4" max="4" width="9.453125" bestFit="1" customWidth="1"/>
    <col min="6" max="6" width="16.54296875" customWidth="1"/>
  </cols>
  <sheetData>
    <row r="1" spans="1:23" ht="30.65" customHeight="1" thickBot="1" x14ac:dyDescent="0.4">
      <c r="A1" s="18" t="s">
        <v>3</v>
      </c>
      <c r="B1" s="1"/>
    </row>
    <row r="2" spans="1:23" ht="17" thickBot="1" x14ac:dyDescent="0.4">
      <c r="A2" s="9" t="s">
        <v>2</v>
      </c>
      <c r="B2" s="14">
        <v>102400</v>
      </c>
      <c r="C2" s="12" t="s">
        <v>9</v>
      </c>
      <c r="D2" s="4">
        <f>B2*60/1000000</f>
        <v>6.1440000000000001</v>
      </c>
      <c r="E2" s="5" t="s">
        <v>10</v>
      </c>
      <c r="F2" s="4">
        <f>D2/3600</f>
        <v>1.7066666666666667E-3</v>
      </c>
      <c r="G2" s="7" t="s">
        <v>11</v>
      </c>
      <c r="H2" s="4">
        <f>B2/1000</f>
        <v>102.4</v>
      </c>
      <c r="I2" s="8" t="s">
        <v>12</v>
      </c>
      <c r="K2" t="s">
        <v>28</v>
      </c>
    </row>
    <row r="3" spans="1:23" ht="15" thickBot="1" x14ac:dyDescent="0.4">
      <c r="A3" s="10" t="s">
        <v>0</v>
      </c>
      <c r="B3" s="15">
        <v>15</v>
      </c>
      <c r="C3" s="13" t="s">
        <v>8</v>
      </c>
      <c r="K3" t="s">
        <v>27</v>
      </c>
    </row>
    <row r="4" spans="1:23" ht="15" thickBot="1" x14ac:dyDescent="0.4">
      <c r="A4" s="10" t="s">
        <v>1</v>
      </c>
      <c r="B4" s="15">
        <v>0</v>
      </c>
      <c r="C4" s="13" t="s">
        <v>7</v>
      </c>
      <c r="D4" s="4">
        <f>B4*100000</f>
        <v>0</v>
      </c>
      <c r="E4" s="5" t="s">
        <v>15</v>
      </c>
      <c r="F4" s="19">
        <f>(B4+1.013)*100000</f>
        <v>101299.99999999999</v>
      </c>
      <c r="G4" s="5" t="s">
        <v>16</v>
      </c>
    </row>
    <row r="5" spans="1:23" ht="15" thickBot="1" x14ac:dyDescent="0.4">
      <c r="A5" s="10" t="s">
        <v>4</v>
      </c>
      <c r="B5" s="15">
        <v>15</v>
      </c>
      <c r="C5" s="13" t="s">
        <v>8</v>
      </c>
    </row>
    <row r="6" spans="1:23" ht="15" thickBot="1" x14ac:dyDescent="0.4">
      <c r="A6" s="11" t="s">
        <v>5</v>
      </c>
      <c r="B6" s="20">
        <v>0</v>
      </c>
      <c r="C6" s="13" t="s">
        <v>7</v>
      </c>
      <c r="D6" s="4">
        <f>B6*100000</f>
        <v>0</v>
      </c>
      <c r="E6" s="5" t="s">
        <v>15</v>
      </c>
      <c r="F6" s="19">
        <f>(B6+1.013)*100000</f>
        <v>101299.99999999999</v>
      </c>
      <c r="G6" s="5" t="s">
        <v>16</v>
      </c>
    </row>
    <row r="7" spans="1:23" ht="17" thickBot="1" x14ac:dyDescent="0.4">
      <c r="A7" s="2" t="s">
        <v>6</v>
      </c>
      <c r="B7" s="16">
        <f>B2*((B4+1.013)*(273+B5))/((1.013+B6)*(273+B3))</f>
        <v>102400</v>
      </c>
      <c r="C7" s="3" t="str">
        <f>C2</f>
        <v>ml/min</v>
      </c>
      <c r="D7" s="6">
        <f>B7*60/1000000</f>
        <v>6.1440000000000001</v>
      </c>
      <c r="E7" s="5" t="s">
        <v>10</v>
      </c>
      <c r="F7" s="17">
        <f>D7/3600</f>
        <v>1.7066666666666667E-3</v>
      </c>
      <c r="G7" s="5" t="s">
        <v>11</v>
      </c>
      <c r="H7" s="4">
        <f>B7/1000</f>
        <v>102.4</v>
      </c>
      <c r="I7" s="8" t="s">
        <v>12</v>
      </c>
    </row>
    <row r="8" spans="1:23" x14ac:dyDescent="0.35">
      <c r="S8" s="22" t="s">
        <v>25</v>
      </c>
      <c r="T8" s="23"/>
      <c r="U8" s="23"/>
      <c r="V8" s="23"/>
      <c r="W8" s="24"/>
    </row>
    <row r="9" spans="1:23" ht="15" thickBot="1" x14ac:dyDescent="0.4">
      <c r="S9" s="25" t="s">
        <v>26</v>
      </c>
      <c r="T9" s="26"/>
      <c r="U9" s="26"/>
      <c r="V9" s="26"/>
      <c r="W9" s="27"/>
    </row>
    <row r="11" spans="1:23" ht="15" thickBot="1" x14ac:dyDescent="0.4"/>
    <row r="12" spans="1:23" ht="15" thickBot="1" x14ac:dyDescent="0.4">
      <c r="I12" t="s">
        <v>13</v>
      </c>
      <c r="K12">
        <v>3.04E-2</v>
      </c>
      <c r="L12" t="s">
        <v>14</v>
      </c>
      <c r="M12" s="4">
        <v>1824</v>
      </c>
      <c r="N12" s="8" t="s">
        <v>12</v>
      </c>
      <c r="O12">
        <v>109.44</v>
      </c>
      <c r="P12" t="s">
        <v>17</v>
      </c>
      <c r="Q12" s="21" t="s">
        <v>23</v>
      </c>
    </row>
    <row r="15" spans="1:23" x14ac:dyDescent="0.35">
      <c r="H15" s="28" t="s">
        <v>24</v>
      </c>
      <c r="I15" s="28"/>
      <c r="J15" t="s">
        <v>18</v>
      </c>
      <c r="K15">
        <v>0.1</v>
      </c>
      <c r="L15" t="s">
        <v>12</v>
      </c>
      <c r="M15" t="s">
        <v>21</v>
      </c>
      <c r="N15">
        <v>0.186</v>
      </c>
      <c r="O15" t="s">
        <v>12</v>
      </c>
      <c r="P15" s="21" t="s">
        <v>23</v>
      </c>
    </row>
    <row r="16" spans="1:23" x14ac:dyDescent="0.35">
      <c r="H16" s="28"/>
      <c r="I16" s="28"/>
      <c r="J16" t="s">
        <v>19</v>
      </c>
      <c r="K16">
        <v>0.1</v>
      </c>
      <c r="L16" t="s">
        <v>12</v>
      </c>
      <c r="M16" t="s">
        <v>21</v>
      </c>
      <c r="N16">
        <v>0.186</v>
      </c>
      <c r="O16" t="s">
        <v>12</v>
      </c>
      <c r="P16" s="21" t="s">
        <v>23</v>
      </c>
    </row>
    <row r="17" spans="8:16" x14ac:dyDescent="0.35">
      <c r="H17" s="28"/>
      <c r="I17" s="28"/>
      <c r="J17" t="s">
        <v>20</v>
      </c>
      <c r="K17">
        <v>0.5</v>
      </c>
      <c r="L17" t="s">
        <v>12</v>
      </c>
      <c r="M17" t="s">
        <v>22</v>
      </c>
      <c r="N17">
        <v>1.4</v>
      </c>
      <c r="O17" t="s">
        <v>12</v>
      </c>
      <c r="P17" s="21" t="s">
        <v>23</v>
      </c>
    </row>
  </sheetData>
  <mergeCells count="1">
    <mergeCell ref="H15:I1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fd403455-cda7-4c1b-b87f-02f0c0503f88" origin="userSelected">
  <element uid="id_protective_marking_new_item_1" value=""/>
</sisl>
</file>

<file path=customXml/itemProps1.xml><?xml version="1.0" encoding="utf-8"?>
<ds:datastoreItem xmlns:ds="http://schemas.openxmlformats.org/officeDocument/2006/customXml" ds:itemID="{AF880D2E-DB4E-4C24-892A-E723CC418CC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Balmforth, Rhys W (SL)</dc:creator>
  <cp:lastModifiedBy>Balmforth, Rhys W (SL)</cp:lastModifiedBy>
  <dcterms:created xsi:type="dcterms:W3CDTF">2022-01-18T08:11:26Z</dcterms:created>
  <dcterms:modified xsi:type="dcterms:W3CDTF">2022-07-01T09:54:44Z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90f4e259-1375-4139-826f-c084256c1310</vt:lpwstr>
  </property>
  <property fmtid="{D5CDD505-2E9C-101B-9397-08002B2CF9AE}" pid="3" name="bjSaver">
    <vt:lpwstr>n2hFqm8W+zHkZndIYoAFfMRbh3M/0cVX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policy="fd403455-cda7-4c1b-b87f-02f0c0503f88" origin="userSelected" xmlns="http://www.boldonj</vt:lpwstr>
  </property>
  <property fmtid="{D5CDD505-2E9C-101B-9397-08002B2CF9AE}" pid="5" name="bjDocumentLabelXML-0">
    <vt:lpwstr>ames.com/2008/01/sie/internal/label"&gt;&lt;element uid="id_protective_marking_new_item_1" value="" /&gt;&lt;/sisl&gt;</vt:lpwstr>
  </property>
  <property fmtid="{D5CDD505-2E9C-101B-9397-08002B2CF9AE}" pid="6" name="bjDocumentSecurityLabel">
    <vt:lpwstr>[OFFICIAL NO MARKING]</vt:lpwstr>
  </property>
  <property fmtid="{D5CDD505-2E9C-101B-9397-08002B2CF9AE}" pid="7" name="bjClsUserRVM">
    <vt:lpwstr>[]</vt:lpwstr>
  </property>
</Properties>
</file>