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116Sn(p,g)117Sb_Analysis\"/>
    </mc:Choice>
  </mc:AlternateContent>
  <bookViews>
    <workbookView xWindow="0" yWindow="0" windowWidth="19200" windowHeight="731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1" i="1"/>
  <c r="Q17" i="1"/>
  <c r="Q13" i="1"/>
  <c r="Q9" i="1"/>
  <c r="Q5" i="1"/>
  <c r="K25" i="1"/>
  <c r="K21" i="1"/>
  <c r="K17" i="1"/>
  <c r="K13" i="1"/>
  <c r="K9" i="1"/>
  <c r="K5" i="1"/>
  <c r="G25" i="1"/>
  <c r="G21" i="1"/>
  <c r="G17" i="1"/>
  <c r="G13" i="1"/>
  <c r="G9" i="1"/>
  <c r="G5" i="1"/>
  <c r="P26" i="1" l="1"/>
  <c r="P25" i="1"/>
  <c r="P22" i="1"/>
  <c r="P21" i="1"/>
  <c r="P18" i="1"/>
  <c r="P17" i="1"/>
  <c r="P14" i="1"/>
  <c r="P13" i="1"/>
  <c r="P10" i="1"/>
  <c r="P9" i="1"/>
  <c r="P6" i="1"/>
  <c r="P5" i="1"/>
  <c r="N26" i="1"/>
  <c r="N25" i="1"/>
  <c r="N22" i="1"/>
  <c r="N21" i="1"/>
  <c r="N18" i="1"/>
  <c r="N17" i="1"/>
  <c r="N14" i="1"/>
  <c r="N13" i="1"/>
  <c r="N10" i="1"/>
  <c r="N9" i="1"/>
  <c r="N6" i="1"/>
  <c r="N5" i="1"/>
  <c r="O26" i="1"/>
  <c r="O25" i="1"/>
  <c r="O22" i="1"/>
  <c r="O21" i="1"/>
  <c r="O18" i="1"/>
  <c r="O17" i="1"/>
  <c r="O14" i="1"/>
  <c r="O13" i="1"/>
  <c r="O10" i="1"/>
  <c r="O9" i="1"/>
  <c r="O6" i="1"/>
  <c r="O5" i="1"/>
  <c r="M26" i="1"/>
  <c r="M25" i="1"/>
  <c r="M22" i="1"/>
  <c r="M21" i="1"/>
  <c r="M18" i="1"/>
  <c r="M17" i="1"/>
  <c r="M14" i="1"/>
  <c r="M13" i="1"/>
  <c r="M10" i="1"/>
  <c r="M9" i="1"/>
  <c r="M6" i="1"/>
  <c r="M5" i="1"/>
</calcChain>
</file>

<file path=xl/sharedStrings.xml><?xml version="1.0" encoding="utf-8"?>
<sst xmlns="http://schemas.openxmlformats.org/spreadsheetml/2006/main" count="34" uniqueCount="17">
  <si>
    <t>N0/Eff</t>
  </si>
  <si>
    <t>HPGe</t>
  </si>
  <si>
    <t>SDD</t>
  </si>
  <si>
    <t>Ka</t>
  </si>
  <si>
    <t>Kb</t>
  </si>
  <si>
    <t>3.2 MeV</t>
  </si>
  <si>
    <t>3.5 MeV</t>
  </si>
  <si>
    <t>3.9 MeV</t>
  </si>
  <si>
    <t>4.3 MeV</t>
  </si>
  <si>
    <t>4.7 MeV</t>
  </si>
  <si>
    <t>5.0 MeV</t>
  </si>
  <si>
    <t>HPGe/SDD</t>
  </si>
  <si>
    <t>N0</t>
  </si>
  <si>
    <t>N0 Ka/Kb</t>
  </si>
  <si>
    <t>Eff</t>
  </si>
  <si>
    <t xml:space="preserve"> </t>
  </si>
  <si>
    <t>Effs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</si>
</sst>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1" fontId="0" fillId="5" borderId="0" xfId="0" applyNumberForma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1" fontId="0" fillId="5" borderId="10" xfId="0" applyNumberFormat="1" applyFill="1" applyBorder="1" applyAlignment="1">
      <alignment horizontal="center" vertical="center" wrapText="1"/>
    </xf>
    <xf numFmtId="11" fontId="0" fillId="5" borderId="5" xfId="0" applyNumberForma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1" fontId="0" fillId="7" borderId="0" xfId="0" applyNumberForma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164" fontId="0" fillId="7" borderId="11" xfId="0" applyNumberFormat="1" applyFill="1" applyBorder="1" applyAlignment="1">
      <alignment horizontal="center" vertical="center" wrapText="1"/>
    </xf>
    <xf numFmtId="164" fontId="0" fillId="7" borderId="6" xfId="0" applyNumberForma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164" fontId="0" fillId="7" borderId="8" xfId="0" applyNumberForma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64" fontId="0" fillId="5" borderId="11" xfId="0" applyNumberFormat="1" applyFill="1" applyBorder="1" applyAlignment="1">
      <alignment horizontal="center" vertical="center" wrapText="1"/>
    </xf>
    <xf numFmtId="164" fontId="0" fillId="5" borderId="6" xfId="0" applyNumberFormat="1" applyFill="1" applyBorder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1" fontId="0" fillId="5" borderId="7" xfId="0" applyNumberFormat="1" applyFill="1" applyBorder="1" applyAlignment="1">
      <alignment horizontal="center" vertical="center" wrapText="1"/>
    </xf>
    <xf numFmtId="11" fontId="0" fillId="7" borderId="7" xfId="0" applyNumberForma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0" fillId="5" borderId="8" xfId="0" applyNumberFormat="1" applyFill="1" applyBorder="1" applyAlignment="1">
      <alignment horizontal="center" vertical="center" wrapText="1"/>
    </xf>
    <xf numFmtId="164" fontId="0" fillId="7" borderId="8" xfId="0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topLeftCell="B1" workbookViewId="0">
      <selection activeCell="Q1" sqref="Q1"/>
    </sheetView>
  </sheetViews>
  <sheetFormatPr defaultRowHeight="14.5" x14ac:dyDescent="0.35"/>
  <cols>
    <col min="5" max="5" width="10.26953125" bestFit="1" customWidth="1"/>
    <col min="11" max="11" width="9.6328125" bestFit="1" customWidth="1"/>
    <col min="12" max="12" width="5.54296875" customWidth="1"/>
    <col min="13" max="13" width="9.90625" customWidth="1"/>
    <col min="14" max="14" width="9.81640625" customWidth="1"/>
    <col min="16" max="16" width="8.54296875" customWidth="1"/>
  </cols>
  <sheetData>
    <row r="1" spans="2:17" ht="15" thickBot="1" x14ac:dyDescent="0.4">
      <c r="Q1" s="74"/>
    </row>
    <row r="2" spans="2:17" ht="29.5" customHeight="1" thickBot="1" x14ac:dyDescent="0.4">
      <c r="D2" s="70" t="s">
        <v>1</v>
      </c>
      <c r="E2" s="71"/>
      <c r="F2" s="71"/>
      <c r="G2" s="72"/>
      <c r="H2" s="67" t="s">
        <v>2</v>
      </c>
      <c r="I2" s="68"/>
      <c r="J2" s="68"/>
      <c r="K2" s="69"/>
      <c r="L2" s="64" t="s">
        <v>11</v>
      </c>
      <c r="M2" s="65"/>
      <c r="N2" s="65"/>
      <c r="O2" s="66"/>
      <c r="P2" s="45"/>
      <c r="Q2" s="45"/>
    </row>
    <row r="3" spans="2:17" ht="15" thickBot="1" x14ac:dyDescent="0.4">
      <c r="C3" s="10" t="s">
        <v>0</v>
      </c>
      <c r="D3" s="17" t="s">
        <v>12</v>
      </c>
      <c r="E3" s="18" t="s">
        <v>14</v>
      </c>
      <c r="F3" s="18" t="s">
        <v>0</v>
      </c>
      <c r="G3" s="37" t="s">
        <v>13</v>
      </c>
      <c r="H3" s="46" t="s">
        <v>12</v>
      </c>
      <c r="I3" s="42" t="s">
        <v>14</v>
      </c>
      <c r="J3" s="42" t="s">
        <v>0</v>
      </c>
      <c r="K3" s="43" t="s">
        <v>13</v>
      </c>
      <c r="L3" s="11"/>
      <c r="M3" s="11" t="s">
        <v>0</v>
      </c>
      <c r="N3" s="11" t="s">
        <v>12</v>
      </c>
      <c r="O3" s="16" t="s">
        <v>16</v>
      </c>
      <c r="P3" s="45"/>
      <c r="Q3" s="45"/>
    </row>
    <row r="4" spans="2:17" ht="15" thickBot="1" x14ac:dyDescent="0.4">
      <c r="C4" s="61" t="s">
        <v>5</v>
      </c>
      <c r="D4" s="19"/>
      <c r="E4" s="20"/>
      <c r="F4" s="20"/>
      <c r="G4" s="44"/>
      <c r="H4" s="47"/>
      <c r="I4" s="27" t="s">
        <v>15</v>
      </c>
      <c r="J4" s="27"/>
      <c r="K4" s="28"/>
      <c r="L4" s="3"/>
      <c r="M4" s="3"/>
      <c r="N4" s="3"/>
      <c r="O4" s="4"/>
      <c r="P4" s="45"/>
      <c r="Q4" s="45"/>
    </row>
    <row r="5" spans="2:17" x14ac:dyDescent="0.35">
      <c r="B5" s="13" t="s">
        <v>3</v>
      </c>
      <c r="C5" s="62"/>
      <c r="D5" s="53">
        <v>275000</v>
      </c>
      <c r="E5" s="36">
        <v>0.127</v>
      </c>
      <c r="F5" s="22">
        <v>2170000</v>
      </c>
      <c r="G5" s="59">
        <f>D5/D6</f>
        <v>4.6063651591289778</v>
      </c>
      <c r="H5" s="54">
        <v>4190</v>
      </c>
      <c r="I5" s="29">
        <v>1.8699999999999999E-3</v>
      </c>
      <c r="J5" s="29">
        <v>2240000</v>
      </c>
      <c r="K5" s="60">
        <f>H5/H6</f>
        <v>9.4796380090497738</v>
      </c>
      <c r="L5" s="6"/>
      <c r="M5" s="12">
        <f>F5/J5</f>
        <v>0.96875</v>
      </c>
      <c r="N5" s="55">
        <f>D5/H5</f>
        <v>65.632458233890219</v>
      </c>
      <c r="O5" s="49">
        <f>E5/I5</f>
        <v>67.914438502673804</v>
      </c>
      <c r="P5" s="58">
        <f>N5-O5</f>
        <v>-2.2819802687835846</v>
      </c>
      <c r="Q5" s="73">
        <f>I5/I6</f>
        <v>8.0603448275862064</v>
      </c>
    </row>
    <row r="6" spans="2:17" x14ac:dyDescent="0.35">
      <c r="B6" s="14" t="s">
        <v>4</v>
      </c>
      <c r="C6" s="62"/>
      <c r="D6" s="53">
        <v>59700</v>
      </c>
      <c r="E6" s="36">
        <v>2.75E-2</v>
      </c>
      <c r="F6" s="22">
        <v>2170000</v>
      </c>
      <c r="G6" s="59"/>
      <c r="H6" s="54">
        <v>442</v>
      </c>
      <c r="I6" s="29">
        <v>2.32E-4</v>
      </c>
      <c r="J6" s="29">
        <v>1910000</v>
      </c>
      <c r="K6" s="60"/>
      <c r="L6" s="6"/>
      <c r="M6" s="12">
        <f>F6/J6</f>
        <v>1.1361256544502618</v>
      </c>
      <c r="N6" s="55">
        <f>D6/H6</f>
        <v>135.06787330316743</v>
      </c>
      <c r="O6" s="49">
        <f>E6/I6</f>
        <v>118.53448275862068</v>
      </c>
      <c r="P6" s="58">
        <f>N6-O6</f>
        <v>16.533390544546748</v>
      </c>
      <c r="Q6" s="45"/>
    </row>
    <row r="7" spans="2:17" ht="15" thickBot="1" x14ac:dyDescent="0.4">
      <c r="B7" s="15"/>
      <c r="C7" s="63"/>
      <c r="D7" s="23"/>
      <c r="E7" s="26"/>
      <c r="F7" s="24"/>
      <c r="G7" s="38"/>
      <c r="H7" s="50"/>
      <c r="I7" s="30"/>
      <c r="J7" s="30"/>
      <c r="K7" s="31"/>
      <c r="L7" s="6"/>
      <c r="M7" s="6"/>
      <c r="N7" s="55"/>
      <c r="O7" s="49"/>
      <c r="P7" s="45"/>
      <c r="Q7" s="45"/>
    </row>
    <row r="8" spans="2:17" x14ac:dyDescent="0.35">
      <c r="B8" s="2"/>
      <c r="C8" s="61" t="s">
        <v>6</v>
      </c>
      <c r="D8" s="21"/>
      <c r="E8" s="36"/>
      <c r="F8" s="22"/>
      <c r="G8" s="40"/>
      <c r="H8" s="48"/>
      <c r="I8" s="33"/>
      <c r="J8" s="33"/>
      <c r="K8" s="34"/>
      <c r="L8" s="3"/>
      <c r="M8" s="3"/>
      <c r="N8" s="56"/>
      <c r="O8" s="51"/>
      <c r="P8" s="45"/>
      <c r="Q8" s="45"/>
    </row>
    <row r="9" spans="2:17" x14ac:dyDescent="0.35">
      <c r="B9" s="5" t="s">
        <v>3</v>
      </c>
      <c r="C9" s="62"/>
      <c r="D9" s="53">
        <v>1250000</v>
      </c>
      <c r="E9" s="36">
        <v>0.1268</v>
      </c>
      <c r="F9" s="22">
        <v>9850000</v>
      </c>
      <c r="G9" s="59">
        <f>D9/D10</f>
        <v>4.562043795620438</v>
      </c>
      <c r="H9" s="54">
        <v>16800</v>
      </c>
      <c r="I9" s="29">
        <v>1.8699999999999999E-3</v>
      </c>
      <c r="J9" s="29">
        <v>8970000</v>
      </c>
      <c r="K9" s="60">
        <f>H9/H10</f>
        <v>8.527918781725889</v>
      </c>
      <c r="L9" s="6"/>
      <c r="M9" s="12">
        <f>F9/J9</f>
        <v>1.0981047937569677</v>
      </c>
      <c r="N9" s="55">
        <f>D9/H9</f>
        <v>74.404761904761898</v>
      </c>
      <c r="O9" s="49">
        <f>E9/I9</f>
        <v>67.807486631016047</v>
      </c>
      <c r="P9" s="58">
        <f>N9-O9</f>
        <v>6.5972752737458507</v>
      </c>
      <c r="Q9" s="73">
        <f>I9/I10</f>
        <v>8.0952380952380949</v>
      </c>
    </row>
    <row r="10" spans="2:17" x14ac:dyDescent="0.35">
      <c r="B10" s="5" t="s">
        <v>4</v>
      </c>
      <c r="C10" s="62"/>
      <c r="D10" s="53">
        <v>274000</v>
      </c>
      <c r="E10" s="36">
        <v>2.7400000000000001E-2</v>
      </c>
      <c r="F10" s="22">
        <v>9990000</v>
      </c>
      <c r="G10" s="59"/>
      <c r="H10" s="54">
        <v>1970</v>
      </c>
      <c r="I10" s="29">
        <v>2.31E-4</v>
      </c>
      <c r="J10" s="29">
        <v>8530000</v>
      </c>
      <c r="K10" s="60"/>
      <c r="L10" s="6"/>
      <c r="M10" s="12">
        <f>F10/J10</f>
        <v>1.1711606096131302</v>
      </c>
      <c r="N10" s="55">
        <f>D10/H10</f>
        <v>139.08629441624365</v>
      </c>
      <c r="O10" s="49">
        <f>E10/I10</f>
        <v>118.61471861471861</v>
      </c>
      <c r="P10" s="58">
        <f>N10-O10</f>
        <v>20.471575801525034</v>
      </c>
      <c r="Q10" s="45"/>
    </row>
    <row r="11" spans="2:17" ht="15" thickBot="1" x14ac:dyDescent="0.4">
      <c r="B11" s="7"/>
      <c r="C11" s="63"/>
      <c r="D11" s="21"/>
      <c r="E11" s="36"/>
      <c r="F11" s="22"/>
      <c r="G11" s="40"/>
      <c r="H11" s="48"/>
      <c r="I11" s="33"/>
      <c r="J11" s="33"/>
      <c r="K11" s="34"/>
      <c r="L11" s="8"/>
      <c r="M11" s="8"/>
      <c r="N11" s="57"/>
      <c r="O11" s="52"/>
      <c r="P11" s="45"/>
      <c r="Q11" s="45"/>
    </row>
    <row r="12" spans="2:17" x14ac:dyDescent="0.35">
      <c r="B12" s="5"/>
      <c r="C12" s="61" t="s">
        <v>7</v>
      </c>
      <c r="D12" s="19"/>
      <c r="E12" s="20"/>
      <c r="F12" s="25"/>
      <c r="G12" s="39"/>
      <c r="H12" s="47"/>
      <c r="I12" s="27"/>
      <c r="J12" s="27"/>
      <c r="K12" s="32"/>
      <c r="L12" s="6"/>
      <c r="M12" s="6"/>
      <c r="N12" s="55"/>
      <c r="O12" s="49"/>
      <c r="P12" s="45"/>
      <c r="Q12" s="45"/>
    </row>
    <row r="13" spans="2:17" x14ac:dyDescent="0.35">
      <c r="B13" s="5" t="s">
        <v>3</v>
      </c>
      <c r="C13" s="62"/>
      <c r="D13" s="53">
        <v>2790000</v>
      </c>
      <c r="E13" s="36">
        <v>0.12670000000000001</v>
      </c>
      <c r="F13" s="22">
        <v>22000000</v>
      </c>
      <c r="G13" s="59">
        <f>D13/D14</f>
        <v>4.5365853658536581</v>
      </c>
      <c r="H13" s="54">
        <v>41600</v>
      </c>
      <c r="I13" s="29">
        <v>1.8799999999999999E-3</v>
      </c>
      <c r="J13" s="29">
        <v>22200000</v>
      </c>
      <c r="K13" s="60">
        <f>H13/H14</f>
        <v>7.9846449136276387</v>
      </c>
      <c r="L13" s="6"/>
      <c r="M13" s="12">
        <f>F13/J13</f>
        <v>0.99099099099099097</v>
      </c>
      <c r="N13" s="55">
        <f>D13/H13</f>
        <v>67.067307692307693</v>
      </c>
      <c r="O13" s="49">
        <f>E13/I13</f>
        <v>67.393617021276597</v>
      </c>
      <c r="P13" s="58">
        <f>N13-O13</f>
        <v>-0.32630932896890386</v>
      </c>
      <c r="Q13" s="73">
        <f>I13/I14</f>
        <v>8.0686695278969953</v>
      </c>
    </row>
    <row r="14" spans="2:17" x14ac:dyDescent="0.35">
      <c r="B14" s="5" t="s">
        <v>4</v>
      </c>
      <c r="C14" s="62"/>
      <c r="D14" s="53">
        <v>615000</v>
      </c>
      <c r="E14" s="36">
        <v>2.7400000000000001E-2</v>
      </c>
      <c r="F14" s="22">
        <v>22400000</v>
      </c>
      <c r="G14" s="59"/>
      <c r="H14" s="54">
        <v>5210</v>
      </c>
      <c r="I14" s="29">
        <v>2.33E-4</v>
      </c>
      <c r="J14" s="29">
        <v>22300000</v>
      </c>
      <c r="K14" s="60"/>
      <c r="L14" s="6"/>
      <c r="M14" s="12">
        <f>F14/J14</f>
        <v>1.0044843049327354</v>
      </c>
      <c r="N14" s="55">
        <f>D14/H14</f>
        <v>118.04222648752399</v>
      </c>
      <c r="O14" s="49">
        <f>E14/I14</f>
        <v>117.59656652360515</v>
      </c>
      <c r="P14" s="58">
        <f>N14-O14</f>
        <v>0.44565996391884255</v>
      </c>
      <c r="Q14" s="45"/>
    </row>
    <row r="15" spans="2:17" ht="15" thickBot="1" x14ac:dyDescent="0.4">
      <c r="B15" s="5"/>
      <c r="C15" s="63"/>
      <c r="D15" s="23"/>
      <c r="E15" s="26"/>
      <c r="F15" s="24"/>
      <c r="G15" s="38"/>
      <c r="H15" s="50"/>
      <c r="I15" s="30"/>
      <c r="J15" s="30"/>
      <c r="K15" s="31"/>
      <c r="L15" s="6"/>
      <c r="M15" s="6"/>
      <c r="N15" s="55"/>
      <c r="O15" s="49"/>
      <c r="P15" s="45"/>
      <c r="Q15" s="45"/>
    </row>
    <row r="16" spans="2:17" x14ac:dyDescent="0.35">
      <c r="B16" s="2"/>
      <c r="C16" s="61" t="s">
        <v>8</v>
      </c>
      <c r="D16" s="21"/>
      <c r="E16" s="36"/>
      <c r="F16" s="22"/>
      <c r="G16" s="40"/>
      <c r="H16" s="48"/>
      <c r="I16" s="33"/>
      <c r="J16" s="33"/>
      <c r="K16" s="34"/>
      <c r="L16" s="3"/>
      <c r="M16" s="3"/>
      <c r="N16" s="56"/>
      <c r="O16" s="51"/>
      <c r="P16" s="45"/>
      <c r="Q16" s="45"/>
    </row>
    <row r="17" spans="2:17" x14ac:dyDescent="0.35">
      <c r="B17" s="5" t="s">
        <v>3</v>
      </c>
      <c r="C17" s="62"/>
      <c r="D17" s="53">
        <v>5240000</v>
      </c>
      <c r="E17" s="36">
        <v>0.1268</v>
      </c>
      <c r="F17" s="22">
        <v>41300000</v>
      </c>
      <c r="G17" s="59">
        <f>D17/D18</f>
        <v>4.5565217391304351</v>
      </c>
      <c r="H17" s="54">
        <v>81800</v>
      </c>
      <c r="I17" s="29">
        <v>1.8799999999999999E-3</v>
      </c>
      <c r="J17" s="29">
        <v>43600000</v>
      </c>
      <c r="K17" s="60">
        <f>H17/H18</f>
        <v>7.6448598130841123</v>
      </c>
      <c r="L17" s="6"/>
      <c r="M17" s="12">
        <f>F17/J17</f>
        <v>0.94724770642201839</v>
      </c>
      <c r="N17" s="55">
        <f>D17/H17</f>
        <v>64.058679706601467</v>
      </c>
      <c r="O17" s="49">
        <f>E17/I17</f>
        <v>67.446808510638292</v>
      </c>
      <c r="P17" s="58">
        <f>N17-O17</f>
        <v>-3.3881288040368247</v>
      </c>
      <c r="Q17" s="73">
        <f>I17/I18</f>
        <v>8.1034482758620694</v>
      </c>
    </row>
    <row r="18" spans="2:17" x14ac:dyDescent="0.35">
      <c r="B18" s="5" t="s">
        <v>4</v>
      </c>
      <c r="C18" s="62"/>
      <c r="D18" s="53">
        <v>1150000</v>
      </c>
      <c r="E18" s="36">
        <v>2.7400000000000001E-2</v>
      </c>
      <c r="F18" s="22">
        <v>42000000</v>
      </c>
      <c r="G18" s="59"/>
      <c r="H18" s="54">
        <v>10700</v>
      </c>
      <c r="I18" s="29">
        <v>2.32E-4</v>
      </c>
      <c r="J18" s="29">
        <v>46100000</v>
      </c>
      <c r="K18" s="60"/>
      <c r="L18" s="6"/>
      <c r="M18" s="12">
        <f>F18/J18</f>
        <v>0.91106290672451196</v>
      </c>
      <c r="N18" s="55">
        <f>D18/H18</f>
        <v>107.4766355140187</v>
      </c>
      <c r="O18" s="49">
        <f>E18/I18</f>
        <v>118.10344827586208</v>
      </c>
      <c r="P18" s="58">
        <f>N18-O18</f>
        <v>-10.626812761843382</v>
      </c>
      <c r="Q18" s="45"/>
    </row>
    <row r="19" spans="2:17" ht="15" thickBot="1" x14ac:dyDescent="0.4">
      <c r="B19" s="7"/>
      <c r="C19" s="63"/>
      <c r="D19" s="21"/>
      <c r="E19" s="36"/>
      <c r="F19" s="22"/>
      <c r="G19" s="40"/>
      <c r="H19" s="48"/>
      <c r="I19" s="33"/>
      <c r="J19" s="33"/>
      <c r="K19" s="34"/>
      <c r="L19" s="8"/>
      <c r="M19" s="8"/>
      <c r="N19" s="57"/>
      <c r="O19" s="52"/>
      <c r="P19" s="45"/>
      <c r="Q19" s="45"/>
    </row>
    <row r="20" spans="2:17" x14ac:dyDescent="0.35">
      <c r="B20" s="5"/>
      <c r="C20" s="61" t="s">
        <v>9</v>
      </c>
      <c r="D20" s="19"/>
      <c r="E20" s="20"/>
      <c r="F20" s="25"/>
      <c r="G20" s="39"/>
      <c r="H20" s="47"/>
      <c r="I20" s="27"/>
      <c r="J20" s="27"/>
      <c r="K20" s="32"/>
      <c r="L20" s="3"/>
      <c r="M20" s="3"/>
      <c r="N20" s="56"/>
      <c r="O20" s="51"/>
      <c r="P20" s="45"/>
      <c r="Q20" s="45"/>
    </row>
    <row r="21" spans="2:17" x14ac:dyDescent="0.35">
      <c r="B21" s="5" t="s">
        <v>3</v>
      </c>
      <c r="C21" s="62"/>
      <c r="D21" s="53">
        <v>10200000</v>
      </c>
      <c r="E21" s="36">
        <v>0.12690000000000001</v>
      </c>
      <c r="F21" s="22">
        <v>80800000</v>
      </c>
      <c r="G21" s="59">
        <f>D21/D22</f>
        <v>4.5132743362831862</v>
      </c>
      <c r="H21" s="54">
        <v>170000</v>
      </c>
      <c r="I21" s="29">
        <v>1.8699999999999999E-3</v>
      </c>
      <c r="J21" s="29">
        <v>90600000</v>
      </c>
      <c r="K21" s="60">
        <f>H21/H22</f>
        <v>7.6923076923076925</v>
      </c>
      <c r="L21" s="6"/>
      <c r="M21" s="12">
        <f>F21/J21</f>
        <v>0.89183222958057395</v>
      </c>
      <c r="N21" s="55">
        <f>D21/H21</f>
        <v>60</v>
      </c>
      <c r="O21" s="49">
        <f>E21/I21</f>
        <v>67.860962566844933</v>
      </c>
      <c r="P21" s="58">
        <f>N21-O21</f>
        <v>-7.8609625668449326</v>
      </c>
      <c r="Q21" s="73">
        <f>I21/I22</f>
        <v>8.0257510729613735</v>
      </c>
    </row>
    <row r="22" spans="2:17" x14ac:dyDescent="0.35">
      <c r="B22" s="5" t="s">
        <v>4</v>
      </c>
      <c r="C22" s="62"/>
      <c r="D22" s="53">
        <v>2260000</v>
      </c>
      <c r="E22" s="36">
        <v>2.75E-2</v>
      </c>
      <c r="F22" s="22">
        <v>82400000</v>
      </c>
      <c r="G22" s="59"/>
      <c r="H22" s="54">
        <v>22100</v>
      </c>
      <c r="I22" s="29">
        <v>2.33E-4</v>
      </c>
      <c r="J22" s="29">
        <v>94700000</v>
      </c>
      <c r="K22" s="60"/>
      <c r="L22" s="6"/>
      <c r="M22" s="12">
        <f>F22/J22</f>
        <v>0.87011615628299899</v>
      </c>
      <c r="N22" s="55">
        <f>D22/H22</f>
        <v>102.26244343891403</v>
      </c>
      <c r="O22" s="49">
        <f>E22/I22</f>
        <v>118.02575107296137</v>
      </c>
      <c r="P22" s="58">
        <f>N22-O22</f>
        <v>-15.763307634047337</v>
      </c>
      <c r="Q22" s="45"/>
    </row>
    <row r="23" spans="2:17" ht="15" thickBot="1" x14ac:dyDescent="0.4">
      <c r="B23" s="5"/>
      <c r="C23" s="63"/>
      <c r="D23" s="23"/>
      <c r="E23" s="26"/>
      <c r="F23" s="24"/>
      <c r="G23" s="38"/>
      <c r="H23" s="50"/>
      <c r="I23" s="30"/>
      <c r="J23" s="30"/>
      <c r="K23" s="31"/>
      <c r="L23" s="8"/>
      <c r="M23" s="8"/>
      <c r="N23" s="57"/>
      <c r="O23" s="52"/>
      <c r="P23" s="45"/>
      <c r="Q23" s="45"/>
    </row>
    <row r="24" spans="2:17" x14ac:dyDescent="0.35">
      <c r="B24" s="13"/>
      <c r="C24" s="61" t="s">
        <v>10</v>
      </c>
      <c r="D24" s="21"/>
      <c r="E24" s="36"/>
      <c r="F24" s="22"/>
      <c r="G24" s="40"/>
      <c r="H24" s="48"/>
      <c r="I24" s="33"/>
      <c r="J24" s="33"/>
      <c r="K24" s="34"/>
      <c r="L24" s="6"/>
      <c r="M24" s="6"/>
      <c r="N24" s="55"/>
      <c r="O24" s="49"/>
      <c r="P24" s="45"/>
      <c r="Q24" s="45"/>
    </row>
    <row r="25" spans="2:17" x14ac:dyDescent="0.35">
      <c r="B25" s="14" t="s">
        <v>3</v>
      </c>
      <c r="C25" s="62"/>
      <c r="D25" s="53">
        <v>19900000</v>
      </c>
      <c r="E25" s="36">
        <v>0.1268</v>
      </c>
      <c r="F25" s="22">
        <v>157000000</v>
      </c>
      <c r="G25" s="59">
        <f>D25/D26</f>
        <v>4.4519015659955254</v>
      </c>
      <c r="H25" s="54">
        <v>358000</v>
      </c>
      <c r="I25" s="29">
        <v>1.8699999999999999E-3</v>
      </c>
      <c r="J25" s="29">
        <v>191000000</v>
      </c>
      <c r="K25" s="60">
        <f>H25/H26</f>
        <v>7.698924731182796</v>
      </c>
      <c r="L25" s="6"/>
      <c r="M25" s="12">
        <f>F25/J25</f>
        <v>0.82198952879581155</v>
      </c>
      <c r="N25" s="55">
        <f>D25/H25</f>
        <v>55.58659217877095</v>
      </c>
      <c r="O25" s="49">
        <f>E25/I25</f>
        <v>67.807486631016047</v>
      </c>
      <c r="P25" s="58">
        <f>N25-O25</f>
        <v>-12.220894452245098</v>
      </c>
      <c r="Q25" s="73">
        <f>I25/I26</f>
        <v>8.0257510729613735</v>
      </c>
    </row>
    <row r="26" spans="2:17" ht="15" thickBot="1" x14ac:dyDescent="0.4">
      <c r="B26" s="15" t="s">
        <v>4</v>
      </c>
      <c r="C26" s="62"/>
      <c r="D26" s="53">
        <v>4470000</v>
      </c>
      <c r="E26" s="36">
        <v>2.7400000000000001E-2</v>
      </c>
      <c r="F26" s="22">
        <v>163000000</v>
      </c>
      <c r="G26" s="59"/>
      <c r="H26" s="54">
        <v>46500</v>
      </c>
      <c r="I26" s="29">
        <v>2.33E-4</v>
      </c>
      <c r="J26" s="29">
        <v>200000000</v>
      </c>
      <c r="K26" s="60"/>
      <c r="L26" s="6"/>
      <c r="M26" s="12">
        <f>F26/J26</f>
        <v>0.81499999999999995</v>
      </c>
      <c r="N26" s="55">
        <f>D26/H26</f>
        <v>96.129032258064512</v>
      </c>
      <c r="O26" s="49">
        <f>E26/I26</f>
        <v>117.59656652360515</v>
      </c>
      <c r="P26" s="58">
        <f>N26-O26</f>
        <v>-21.467534265540635</v>
      </c>
      <c r="Q26" s="45"/>
    </row>
    <row r="27" spans="2:17" ht="15" thickBot="1" x14ac:dyDescent="0.4">
      <c r="C27" s="63"/>
      <c r="D27" s="23"/>
      <c r="E27" s="26"/>
      <c r="F27" s="24"/>
      <c r="G27" s="41"/>
      <c r="H27" s="50"/>
      <c r="I27" s="30"/>
      <c r="J27" s="30"/>
      <c r="K27" s="35"/>
      <c r="L27" s="8"/>
      <c r="M27" s="8"/>
      <c r="N27" s="8"/>
      <c r="O27" s="9"/>
      <c r="P27" s="45"/>
      <c r="Q27" s="45"/>
    </row>
    <row r="30" spans="2:17" x14ac:dyDescent="0.35">
      <c r="D30" s="1"/>
    </row>
    <row r="33" spans="22:22" x14ac:dyDescent="0.35">
      <c r="V33" s="1"/>
    </row>
  </sheetData>
  <mergeCells count="21">
    <mergeCell ref="C20:C23"/>
    <mergeCell ref="C24:C27"/>
    <mergeCell ref="L2:O2"/>
    <mergeCell ref="H2:K2"/>
    <mergeCell ref="D2:G2"/>
    <mergeCell ref="G5:G6"/>
    <mergeCell ref="G9:G10"/>
    <mergeCell ref="G13:G14"/>
    <mergeCell ref="G17:G18"/>
    <mergeCell ref="C4:C7"/>
    <mergeCell ref="C8:C11"/>
    <mergeCell ref="C12:C15"/>
    <mergeCell ref="C16:C19"/>
    <mergeCell ref="G21:G22"/>
    <mergeCell ref="G25:G26"/>
    <mergeCell ref="K5:K6"/>
    <mergeCell ref="K9:K10"/>
    <mergeCell ref="K13:K14"/>
    <mergeCell ref="K17:K18"/>
    <mergeCell ref="K21:K22"/>
    <mergeCell ref="K25:K26"/>
  </mergeCells>
  <conditionalFormatting sqref="M4:M27">
    <cfRule type="colorScale" priority="1">
      <colorScale>
        <cfvo type="min"/>
        <cfvo type="num" val="1"/>
        <cfvo type="max"/>
        <color rgb="FFF8696B"/>
        <color rgb="FF00B050"/>
        <color theme="7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Matoza Pires</dc:creator>
  <cp:lastModifiedBy>Ricardo Matoza Pires</cp:lastModifiedBy>
  <dcterms:created xsi:type="dcterms:W3CDTF">2025-07-22T10:26:25Z</dcterms:created>
  <dcterms:modified xsi:type="dcterms:W3CDTF">2025-07-22T16:58:19Z</dcterms:modified>
</cp:coreProperties>
</file>