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NotreDame_Pb-targets\"/>
    </mc:Choice>
  </mc:AlternateContent>
  <bookViews>
    <workbookView xWindow="0" yWindow="0" windowWidth="16380" windowHeight="8190" tabRatio="500" activeTab="3"/>
  </bookViews>
  <sheets>
    <sheet name="Alphas" sheetId="5" r:id="rId1"/>
    <sheet name="Calib. 11 Nov" sheetId="2" r:id="rId2"/>
    <sheet name="BigHole" sheetId="4" r:id="rId3"/>
    <sheet name="SmallHole" sheetId="6" r:id="rId4"/>
  </sheets>
  <definedNames>
    <definedName name="a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155" i="6" l="1"/>
  <c r="V155" i="6" s="1"/>
  <c r="U154" i="6"/>
  <c r="V154" i="6" s="1"/>
  <c r="AJ153" i="6"/>
  <c r="AK153" i="6" s="1"/>
  <c r="U153" i="6"/>
  <c r="V153" i="6" s="1"/>
  <c r="AJ152" i="6"/>
  <c r="AK152" i="6" s="1"/>
  <c r="U152" i="6"/>
  <c r="V152" i="6" s="1"/>
  <c r="AJ151" i="6"/>
  <c r="AK151" i="6" s="1"/>
  <c r="U151" i="6"/>
  <c r="V151" i="6" s="1"/>
  <c r="AJ150" i="6"/>
  <c r="AK150" i="6" s="1"/>
  <c r="AE150" i="6"/>
  <c r="AF150" i="6" s="1"/>
  <c r="V150" i="6"/>
  <c r="U150" i="6"/>
  <c r="AJ149" i="6"/>
  <c r="AK149" i="6" s="1"/>
  <c r="AE149" i="6"/>
  <c r="AF149" i="6" s="1"/>
  <c r="U149" i="6"/>
  <c r="V149" i="6" s="1"/>
  <c r="AJ148" i="6"/>
  <c r="AK148" i="6" s="1"/>
  <c r="AE148" i="6"/>
  <c r="AF148" i="6" s="1"/>
  <c r="U148" i="6"/>
  <c r="V148" i="6" s="1"/>
  <c r="AJ147" i="6"/>
  <c r="AK147" i="6" s="1"/>
  <c r="AE147" i="6"/>
  <c r="AF147" i="6" s="1"/>
  <c r="Z147" i="6"/>
  <c r="AA147" i="6" s="1"/>
  <c r="U147" i="6"/>
  <c r="V147" i="6" s="1"/>
  <c r="AJ146" i="6"/>
  <c r="AK146" i="6" s="1"/>
  <c r="AE146" i="6"/>
  <c r="AF146" i="6" s="1"/>
  <c r="Z146" i="6"/>
  <c r="AA146" i="6" s="1"/>
  <c r="U146" i="6"/>
  <c r="V146" i="6" s="1"/>
  <c r="AJ145" i="6"/>
  <c r="AK145" i="6" s="1"/>
  <c r="AE145" i="6"/>
  <c r="AF145" i="6" s="1"/>
  <c r="Z145" i="6"/>
  <c r="AA145" i="6" s="1"/>
  <c r="U145" i="6"/>
  <c r="V145" i="6" s="1"/>
  <c r="AJ144" i="6"/>
  <c r="AK144" i="6" s="1"/>
  <c r="AE144" i="6"/>
  <c r="AF144" i="6" s="1"/>
  <c r="Z144" i="6"/>
  <c r="AA144" i="6" s="1"/>
  <c r="U144" i="6"/>
  <c r="V144" i="6" s="1"/>
  <c r="AJ143" i="6"/>
  <c r="AK143" i="6" s="1"/>
  <c r="AF143" i="6"/>
  <c r="AE143" i="6"/>
  <c r="Z143" i="6"/>
  <c r="AA143" i="6" s="1"/>
  <c r="U143" i="6"/>
  <c r="V143" i="6" s="1"/>
  <c r="AJ142" i="6"/>
  <c r="AK142" i="6" s="1"/>
  <c r="AE142" i="6"/>
  <c r="AF142" i="6" s="1"/>
  <c r="Z142" i="6"/>
  <c r="AA142" i="6" s="1"/>
  <c r="U142" i="6"/>
  <c r="V142" i="6" s="1"/>
  <c r="AJ141" i="6"/>
  <c r="AK141" i="6" s="1"/>
  <c r="AE141" i="6"/>
  <c r="AF141" i="6" s="1"/>
  <c r="Z141" i="6"/>
  <c r="AA141" i="6" s="1"/>
  <c r="V141" i="6"/>
  <c r="U141" i="6"/>
  <c r="AJ140" i="6"/>
  <c r="AK140" i="6" s="1"/>
  <c r="AE140" i="6"/>
  <c r="AF140" i="6" s="1"/>
  <c r="Z140" i="6"/>
  <c r="AA140" i="6" s="1"/>
  <c r="U140" i="6"/>
  <c r="V140" i="6" s="1"/>
  <c r="P140" i="6"/>
  <c r="Q140" i="6" s="1"/>
  <c r="AJ139" i="6"/>
  <c r="AK139" i="6" s="1"/>
  <c r="AE139" i="6"/>
  <c r="AF139" i="6" s="1"/>
  <c r="Z139" i="6"/>
  <c r="AA139" i="6" s="1"/>
  <c r="U139" i="6"/>
  <c r="V139" i="6" s="1"/>
  <c r="P139" i="6"/>
  <c r="Q139" i="6" s="1"/>
  <c r="AJ138" i="6"/>
  <c r="AK138" i="6" s="1"/>
  <c r="AE138" i="6"/>
  <c r="AF138" i="6" s="1"/>
  <c r="Z138" i="6"/>
  <c r="AA138" i="6" s="1"/>
  <c r="V138" i="6"/>
  <c r="U138" i="6"/>
  <c r="P138" i="6"/>
  <c r="Q138" i="6" s="1"/>
  <c r="AJ137" i="6"/>
  <c r="AK137" i="6" s="1"/>
  <c r="AE137" i="6"/>
  <c r="AF137" i="6" s="1"/>
  <c r="Z137" i="6"/>
  <c r="AA137" i="6" s="1"/>
  <c r="U137" i="6"/>
  <c r="V137" i="6" s="1"/>
  <c r="P137" i="6"/>
  <c r="Q137" i="6" s="1"/>
  <c r="AJ136" i="6"/>
  <c r="AK136" i="6" s="1"/>
  <c r="AE136" i="6"/>
  <c r="AF136" i="6" s="1"/>
  <c r="Z136" i="6"/>
  <c r="AA136" i="6" s="1"/>
  <c r="U136" i="6"/>
  <c r="V136" i="6" s="1"/>
  <c r="P136" i="6"/>
  <c r="Q136" i="6" s="1"/>
  <c r="AJ135" i="6"/>
  <c r="AK135" i="6" s="1"/>
  <c r="AE135" i="6"/>
  <c r="AF135" i="6" s="1"/>
  <c r="Z135" i="6"/>
  <c r="AA135" i="6" s="1"/>
  <c r="U135" i="6"/>
  <c r="V135" i="6" s="1"/>
  <c r="Q135" i="6"/>
  <c r="P135" i="6"/>
  <c r="AJ134" i="6"/>
  <c r="AK134" i="6" s="1"/>
  <c r="AE134" i="6"/>
  <c r="AF134" i="6" s="1"/>
  <c r="Z134" i="6"/>
  <c r="AA134" i="6" s="1"/>
  <c r="U134" i="6"/>
  <c r="V134" i="6" s="1"/>
  <c r="P134" i="6"/>
  <c r="Q134" i="6" s="1"/>
  <c r="AJ133" i="6"/>
  <c r="AK133" i="6" s="1"/>
  <c r="AE133" i="6"/>
  <c r="AF133" i="6" s="1"/>
  <c r="Z133" i="6"/>
  <c r="AA133" i="6" s="1"/>
  <c r="U133" i="6"/>
  <c r="V133" i="6" s="1"/>
  <c r="P133" i="6"/>
  <c r="Q133" i="6" s="1"/>
  <c r="AJ132" i="6"/>
  <c r="AK132" i="6" s="1"/>
  <c r="AE132" i="6"/>
  <c r="AF132" i="6" s="1"/>
  <c r="Z132" i="6"/>
  <c r="AA132" i="6" s="1"/>
  <c r="U132" i="6"/>
  <c r="V132" i="6" s="1"/>
  <c r="P132" i="6"/>
  <c r="Q132" i="6" s="1"/>
  <c r="AJ131" i="6"/>
  <c r="AK131" i="6" s="1"/>
  <c r="AE131" i="6"/>
  <c r="AF131" i="6" s="1"/>
  <c r="AA131" i="6"/>
  <c r="Z131" i="6"/>
  <c r="U131" i="6"/>
  <c r="V131" i="6" s="1"/>
  <c r="P131" i="6"/>
  <c r="Q131" i="6" s="1"/>
  <c r="AJ130" i="6"/>
  <c r="AK130" i="6" s="1"/>
  <c r="AE130" i="6"/>
  <c r="AF130" i="6" s="1"/>
  <c r="Z130" i="6"/>
  <c r="AA130" i="6" s="1"/>
  <c r="V130" i="6"/>
  <c r="U130" i="6"/>
  <c r="P130" i="6"/>
  <c r="Q130" i="6" s="1"/>
  <c r="AJ129" i="6"/>
  <c r="AK129" i="6" s="1"/>
  <c r="AE129" i="6"/>
  <c r="AF129" i="6" s="1"/>
  <c r="Z129" i="6"/>
  <c r="AA129" i="6" s="1"/>
  <c r="U129" i="6"/>
  <c r="V129" i="6" s="1"/>
  <c r="P129" i="6"/>
  <c r="Q129" i="6" s="1"/>
  <c r="AJ128" i="6"/>
  <c r="AK128" i="6" s="1"/>
  <c r="AF128" i="6"/>
  <c r="AE128" i="6"/>
  <c r="Z128" i="6"/>
  <c r="AA128" i="6" s="1"/>
  <c r="V128" i="6"/>
  <c r="U128" i="6"/>
  <c r="P128" i="6"/>
  <c r="Q128" i="6" s="1"/>
  <c r="AJ127" i="6"/>
  <c r="AK127" i="6" s="1"/>
  <c r="AE127" i="6"/>
  <c r="AF127" i="6" s="1"/>
  <c r="Z127" i="6"/>
  <c r="AA127" i="6" s="1"/>
  <c r="U127" i="6"/>
  <c r="V127" i="6" s="1"/>
  <c r="Q127" i="6"/>
  <c r="P127" i="6"/>
  <c r="AJ126" i="6"/>
  <c r="AK126" i="6" s="1"/>
  <c r="AE126" i="6"/>
  <c r="AF126" i="6" s="1"/>
  <c r="Z126" i="6"/>
  <c r="AA126" i="6" s="1"/>
  <c r="U126" i="6"/>
  <c r="V126" i="6" s="1"/>
  <c r="P126" i="6"/>
  <c r="Q126" i="6" s="1"/>
  <c r="AJ125" i="6"/>
  <c r="AK125" i="6" s="1"/>
  <c r="AE125" i="6"/>
  <c r="AF125" i="6" s="1"/>
  <c r="AA125" i="6"/>
  <c r="Z125" i="6"/>
  <c r="U125" i="6"/>
  <c r="V125" i="6" s="1"/>
  <c r="Q125" i="6"/>
  <c r="P125" i="6"/>
  <c r="AJ124" i="6"/>
  <c r="AK124" i="6" s="1"/>
  <c r="AE124" i="6"/>
  <c r="AF124" i="6" s="1"/>
  <c r="Z124" i="6"/>
  <c r="AA124" i="6" s="1"/>
  <c r="U124" i="6"/>
  <c r="V124" i="6" s="1"/>
  <c r="P124" i="6"/>
  <c r="Q124" i="6" s="1"/>
  <c r="AJ123" i="6"/>
  <c r="AK123" i="6" s="1"/>
  <c r="AE123" i="6"/>
  <c r="AF123" i="6" s="1"/>
  <c r="Z123" i="6"/>
  <c r="AA123" i="6" s="1"/>
  <c r="U123" i="6"/>
  <c r="V123" i="6" s="1"/>
  <c r="P123" i="6"/>
  <c r="Q123" i="6" s="1"/>
  <c r="AJ122" i="6"/>
  <c r="AK122" i="6" s="1"/>
  <c r="AE122" i="6"/>
  <c r="AF122" i="6" s="1"/>
  <c r="Z122" i="6"/>
  <c r="AA122" i="6" s="1"/>
  <c r="V122" i="6"/>
  <c r="U122" i="6"/>
  <c r="P122" i="6"/>
  <c r="Q122" i="6" s="1"/>
  <c r="AJ121" i="6"/>
  <c r="AK121" i="6" s="1"/>
  <c r="AE121" i="6"/>
  <c r="AF121" i="6" s="1"/>
  <c r="Z121" i="6"/>
  <c r="AA121" i="6" s="1"/>
  <c r="U121" i="6"/>
  <c r="V121" i="6" s="1"/>
  <c r="P121" i="6"/>
  <c r="Q121" i="6" s="1"/>
  <c r="AJ120" i="6"/>
  <c r="AK120" i="6" s="1"/>
  <c r="AF120" i="6"/>
  <c r="AE120" i="6"/>
  <c r="Z120" i="6"/>
  <c r="AA120" i="6" s="1"/>
  <c r="U120" i="6"/>
  <c r="V120" i="6" s="1"/>
  <c r="P120" i="6"/>
  <c r="Q120" i="6" s="1"/>
  <c r="AJ119" i="6"/>
  <c r="AK119" i="6" s="1"/>
  <c r="AE119" i="6"/>
  <c r="AF119" i="6" s="1"/>
  <c r="Z119" i="6"/>
  <c r="AA119" i="6" s="1"/>
  <c r="U119" i="6"/>
  <c r="V119" i="6" s="1"/>
  <c r="P119" i="6"/>
  <c r="Q119" i="6" s="1"/>
  <c r="AJ118" i="6"/>
  <c r="AK118" i="6" s="1"/>
  <c r="AE118" i="6"/>
  <c r="AF118" i="6" s="1"/>
  <c r="Z118" i="6"/>
  <c r="AA118" i="6" s="1"/>
  <c r="U118" i="6"/>
  <c r="V118" i="6" s="1"/>
  <c r="P118" i="6"/>
  <c r="Q118" i="6" s="1"/>
  <c r="AJ117" i="6"/>
  <c r="AK117" i="6" s="1"/>
  <c r="AE117" i="6"/>
  <c r="AF117" i="6" s="1"/>
  <c r="Z117" i="6"/>
  <c r="AA117" i="6" s="1"/>
  <c r="U117" i="6"/>
  <c r="V117" i="6" s="1"/>
  <c r="P117" i="6"/>
  <c r="Q117" i="6" s="1"/>
  <c r="AJ116" i="6"/>
  <c r="AK116" i="6" s="1"/>
  <c r="AE116" i="6"/>
  <c r="AF116" i="6" s="1"/>
  <c r="Z116" i="6"/>
  <c r="AA116" i="6" s="1"/>
  <c r="U116" i="6"/>
  <c r="V116" i="6" s="1"/>
  <c r="P116" i="6"/>
  <c r="Q116" i="6" s="1"/>
  <c r="AJ115" i="6"/>
  <c r="AK115" i="6" s="1"/>
  <c r="AE115" i="6"/>
  <c r="AF115" i="6" s="1"/>
  <c r="Z115" i="6"/>
  <c r="AA115" i="6" s="1"/>
  <c r="U115" i="6"/>
  <c r="V115" i="6" s="1"/>
  <c r="Q115" i="6"/>
  <c r="P115" i="6"/>
  <c r="AJ114" i="6"/>
  <c r="AK114" i="6" s="1"/>
  <c r="AE114" i="6"/>
  <c r="AF114" i="6" s="1"/>
  <c r="Z114" i="6"/>
  <c r="AA114" i="6" s="1"/>
  <c r="V114" i="6"/>
  <c r="U114" i="6"/>
  <c r="P114" i="6"/>
  <c r="Q114" i="6" s="1"/>
  <c r="AK113" i="6"/>
  <c r="AJ113" i="6"/>
  <c r="AE113" i="6"/>
  <c r="AF113" i="6" s="1"/>
  <c r="Z113" i="6"/>
  <c r="AA113" i="6" s="1"/>
  <c r="U113" i="6"/>
  <c r="V113" i="6" s="1"/>
  <c r="P113" i="6"/>
  <c r="Q113" i="6" s="1"/>
  <c r="AJ112" i="6"/>
  <c r="AK112" i="6" s="1"/>
  <c r="AE112" i="6"/>
  <c r="AF112" i="6" s="1"/>
  <c r="Z112" i="6"/>
  <c r="AA112" i="6" s="1"/>
  <c r="U112" i="6"/>
  <c r="V112" i="6" s="1"/>
  <c r="P112" i="6"/>
  <c r="Q112" i="6" s="1"/>
  <c r="AJ111" i="6"/>
  <c r="AK111" i="6" s="1"/>
  <c r="AE111" i="6"/>
  <c r="AF111" i="6" s="1"/>
  <c r="Z111" i="6"/>
  <c r="AA111" i="6" s="1"/>
  <c r="U111" i="6"/>
  <c r="V111" i="6" s="1"/>
  <c r="P111" i="6"/>
  <c r="Q111" i="6" s="1"/>
  <c r="AJ110" i="6"/>
  <c r="AK110" i="6" s="1"/>
  <c r="AE110" i="6"/>
  <c r="AF110" i="6" s="1"/>
  <c r="Z110" i="6"/>
  <c r="AA110" i="6" s="1"/>
  <c r="V110" i="6"/>
  <c r="U110" i="6"/>
  <c r="P110" i="6"/>
  <c r="Q110" i="6" s="1"/>
  <c r="AJ109" i="6"/>
  <c r="AK109" i="6" s="1"/>
  <c r="AE109" i="6"/>
  <c r="AF109" i="6" s="1"/>
  <c r="AA109" i="6"/>
  <c r="Z109" i="6"/>
  <c r="U109" i="6"/>
  <c r="V109" i="6" s="1"/>
  <c r="P109" i="6"/>
  <c r="Q109" i="6" s="1"/>
  <c r="AJ108" i="6"/>
  <c r="AK108" i="6" s="1"/>
  <c r="AE108" i="6"/>
  <c r="AF108" i="6" s="1"/>
  <c r="Z108" i="6"/>
  <c r="AA108" i="6" s="1"/>
  <c r="U108" i="6"/>
  <c r="V108" i="6" s="1"/>
  <c r="P108" i="6"/>
  <c r="Q108" i="6" s="1"/>
  <c r="AJ107" i="6"/>
  <c r="AK107" i="6" s="1"/>
  <c r="AE107" i="6"/>
  <c r="AF107" i="6" s="1"/>
  <c r="Z107" i="6"/>
  <c r="AA107" i="6" s="1"/>
  <c r="U107" i="6"/>
  <c r="V107" i="6" s="1"/>
  <c r="Q107" i="6"/>
  <c r="P107" i="6"/>
  <c r="AJ106" i="6"/>
  <c r="AK106" i="6" s="1"/>
  <c r="AE106" i="6"/>
  <c r="AF106" i="6" s="1"/>
  <c r="Z106" i="6"/>
  <c r="AA106" i="6" s="1"/>
  <c r="U106" i="6"/>
  <c r="V106" i="6" s="1"/>
  <c r="P106" i="6"/>
  <c r="Q106" i="6" s="1"/>
  <c r="AJ105" i="6"/>
  <c r="AK105" i="6" s="1"/>
  <c r="AE105" i="6"/>
  <c r="AF105" i="6" s="1"/>
  <c r="AA105" i="6"/>
  <c r="Z105" i="6"/>
  <c r="U105" i="6"/>
  <c r="V105" i="6" s="1"/>
  <c r="P105" i="6"/>
  <c r="Q105" i="6" s="1"/>
  <c r="AJ104" i="6"/>
  <c r="AK104" i="6" s="1"/>
  <c r="AE104" i="6"/>
  <c r="AF104" i="6" s="1"/>
  <c r="Z104" i="6"/>
  <c r="AA104" i="6" s="1"/>
  <c r="V104" i="6"/>
  <c r="U104" i="6"/>
  <c r="P104" i="6"/>
  <c r="Q104" i="6" s="1"/>
  <c r="AK103" i="6"/>
  <c r="AJ103" i="6"/>
  <c r="AE103" i="6"/>
  <c r="AF103" i="6" s="1"/>
  <c r="Z103" i="6"/>
  <c r="AA103" i="6" s="1"/>
  <c r="U103" i="6"/>
  <c r="V103" i="6" s="1"/>
  <c r="P103" i="6"/>
  <c r="Q103" i="6" s="1"/>
  <c r="AJ102" i="6"/>
  <c r="AK102" i="6" s="1"/>
  <c r="AF102" i="6"/>
  <c r="AE102" i="6"/>
  <c r="Z102" i="6"/>
  <c r="AA102" i="6" s="1"/>
  <c r="U102" i="6"/>
  <c r="V102" i="6" s="1"/>
  <c r="P102" i="6"/>
  <c r="Q102" i="6" s="1"/>
  <c r="AK101" i="6"/>
  <c r="AJ101" i="6"/>
  <c r="AE101" i="6"/>
  <c r="AF101" i="6" s="1"/>
  <c r="Z101" i="6"/>
  <c r="AA101" i="6" s="1"/>
  <c r="U101" i="6"/>
  <c r="V101" i="6" s="1"/>
  <c r="P101" i="6"/>
  <c r="Q101" i="6" s="1"/>
  <c r="AJ100" i="6"/>
  <c r="AK100" i="6" s="1"/>
  <c r="AF100" i="6"/>
  <c r="AE100" i="6"/>
  <c r="Z100" i="6"/>
  <c r="AA100" i="6" s="1"/>
  <c r="V100" i="6"/>
  <c r="U100" i="6"/>
  <c r="P100" i="6"/>
  <c r="Q100" i="6" s="1"/>
  <c r="AJ99" i="6"/>
  <c r="AK99" i="6" s="1"/>
  <c r="AE99" i="6"/>
  <c r="AF99" i="6" s="1"/>
  <c r="AA99" i="6"/>
  <c r="Z99" i="6"/>
  <c r="U99" i="6"/>
  <c r="V99" i="6" s="1"/>
  <c r="Q99" i="6"/>
  <c r="P99" i="6"/>
  <c r="AJ98" i="6"/>
  <c r="AK98" i="6" s="1"/>
  <c r="AE98" i="6"/>
  <c r="AF98" i="6" s="1"/>
  <c r="Z98" i="6"/>
  <c r="AA98" i="6" s="1"/>
  <c r="U98" i="6"/>
  <c r="V98" i="6" s="1"/>
  <c r="P98" i="6"/>
  <c r="Q98" i="6" s="1"/>
  <c r="AK97" i="6"/>
  <c r="AJ97" i="6"/>
  <c r="AE97" i="6"/>
  <c r="AF97" i="6" s="1"/>
  <c r="Z97" i="6"/>
  <c r="AA97" i="6" s="1"/>
  <c r="U97" i="6"/>
  <c r="V97" i="6" s="1"/>
  <c r="P97" i="6"/>
  <c r="Q97" i="6" s="1"/>
  <c r="AJ96" i="6"/>
  <c r="AK96" i="6" s="1"/>
  <c r="AE96" i="6"/>
  <c r="AF96" i="6" s="1"/>
  <c r="Z96" i="6"/>
  <c r="AA96" i="6" s="1"/>
  <c r="V96" i="6"/>
  <c r="U96" i="6"/>
  <c r="P96" i="6"/>
  <c r="Q96" i="6" s="1"/>
  <c r="AK95" i="6"/>
  <c r="AJ95" i="6"/>
  <c r="AE95" i="6"/>
  <c r="AF95" i="6" s="1"/>
  <c r="AA95" i="6"/>
  <c r="Z95" i="6"/>
  <c r="U95" i="6"/>
  <c r="V95" i="6" s="1"/>
  <c r="P95" i="6"/>
  <c r="Q95" i="6" s="1"/>
  <c r="AJ94" i="6"/>
  <c r="AK94" i="6" s="1"/>
  <c r="AE94" i="6"/>
  <c r="AF94" i="6" s="1"/>
  <c r="Z94" i="6"/>
  <c r="AA94" i="6" s="1"/>
  <c r="U94" i="6"/>
  <c r="V94" i="6" s="1"/>
  <c r="P94" i="6"/>
  <c r="Q94" i="6" s="1"/>
  <c r="AK93" i="6"/>
  <c r="AJ93" i="6"/>
  <c r="AE93" i="6"/>
  <c r="AF93" i="6" s="1"/>
  <c r="Z93" i="6"/>
  <c r="AA93" i="6" s="1"/>
  <c r="U93" i="6"/>
  <c r="V93" i="6" s="1"/>
  <c r="P93" i="6"/>
  <c r="Q93" i="6" s="1"/>
  <c r="AJ92" i="6"/>
  <c r="AK92" i="6" s="1"/>
  <c r="AE92" i="6"/>
  <c r="AF92" i="6" s="1"/>
  <c r="Z92" i="6"/>
  <c r="AA92" i="6" s="1"/>
  <c r="V92" i="6"/>
  <c r="U92" i="6"/>
  <c r="P92" i="6"/>
  <c r="Q92" i="6" s="1"/>
  <c r="AK91" i="6"/>
  <c r="AJ91" i="6"/>
  <c r="AE91" i="6"/>
  <c r="AF91" i="6" s="1"/>
  <c r="AA91" i="6"/>
  <c r="Z91" i="6"/>
  <c r="U91" i="6"/>
  <c r="V91" i="6" s="1"/>
  <c r="Q91" i="6"/>
  <c r="P91" i="6"/>
  <c r="AJ90" i="6"/>
  <c r="AK90" i="6" s="1"/>
  <c r="AF90" i="6"/>
  <c r="AE90" i="6"/>
  <c r="Z90" i="6"/>
  <c r="AA90" i="6" s="1"/>
  <c r="V90" i="6"/>
  <c r="U90" i="6"/>
  <c r="P90" i="6"/>
  <c r="Q90" i="6" s="1"/>
  <c r="AJ89" i="6"/>
  <c r="AK89" i="6" s="1"/>
  <c r="AE89" i="6"/>
  <c r="AF89" i="6" s="1"/>
  <c r="Z89" i="6"/>
  <c r="AA89" i="6" s="1"/>
  <c r="U89" i="6"/>
  <c r="V89" i="6" s="1"/>
  <c r="P89" i="6"/>
  <c r="Q89" i="6" s="1"/>
  <c r="AJ88" i="6"/>
  <c r="AK88" i="6" s="1"/>
  <c r="AE88" i="6"/>
  <c r="AF88" i="6" s="1"/>
  <c r="Z88" i="6"/>
  <c r="AA88" i="6" s="1"/>
  <c r="U88" i="6"/>
  <c r="V88" i="6" s="1"/>
  <c r="P88" i="6"/>
  <c r="Q88" i="6" s="1"/>
  <c r="AK87" i="6"/>
  <c r="AJ87" i="6"/>
  <c r="AE87" i="6"/>
  <c r="AF87" i="6" s="1"/>
  <c r="AA87" i="6"/>
  <c r="Z87" i="6"/>
  <c r="U87" i="6"/>
  <c r="V87" i="6" s="1"/>
  <c r="P87" i="6"/>
  <c r="Q87" i="6" s="1"/>
  <c r="AJ86" i="6"/>
  <c r="AK86" i="6" s="1"/>
  <c r="AE86" i="6"/>
  <c r="AF86" i="6" s="1"/>
  <c r="Z86" i="6"/>
  <c r="AA86" i="6" s="1"/>
  <c r="V86" i="6"/>
  <c r="U86" i="6"/>
  <c r="P86" i="6"/>
  <c r="Q86" i="6" s="1"/>
  <c r="AK85" i="6"/>
  <c r="AJ85" i="6"/>
  <c r="AE85" i="6"/>
  <c r="AF85" i="6" s="1"/>
  <c r="Z85" i="6"/>
  <c r="AA85" i="6" s="1"/>
  <c r="U85" i="6"/>
  <c r="V85" i="6" s="1"/>
  <c r="P85" i="6"/>
  <c r="Q85" i="6" s="1"/>
  <c r="AJ84" i="6"/>
  <c r="AK84" i="6" s="1"/>
  <c r="AE84" i="6"/>
  <c r="AF84" i="6" s="1"/>
  <c r="Z84" i="6"/>
  <c r="AA84" i="6" s="1"/>
  <c r="V84" i="6"/>
  <c r="U84" i="6"/>
  <c r="P84" i="6"/>
  <c r="Q84" i="6" s="1"/>
  <c r="AK83" i="6"/>
  <c r="AJ83" i="6"/>
  <c r="AE83" i="6"/>
  <c r="AF83" i="6" s="1"/>
  <c r="AA83" i="6"/>
  <c r="Z83" i="6"/>
  <c r="U83" i="6"/>
  <c r="V83" i="6" s="1"/>
  <c r="Q83" i="6"/>
  <c r="P83" i="6"/>
  <c r="AJ82" i="6"/>
  <c r="AK82" i="6" s="1"/>
  <c r="AE82" i="6"/>
  <c r="AF82" i="6" s="1"/>
  <c r="Z82" i="6"/>
  <c r="AA82" i="6" s="1"/>
  <c r="V82" i="6"/>
  <c r="U82" i="6"/>
  <c r="P82" i="6"/>
  <c r="Q82" i="6" s="1"/>
  <c r="AJ81" i="6"/>
  <c r="AK81" i="6" s="1"/>
  <c r="AE81" i="6"/>
  <c r="AF81" i="6" s="1"/>
  <c r="Z81" i="6"/>
  <c r="AA81" i="6" s="1"/>
  <c r="U81" i="6"/>
  <c r="V81" i="6" s="1"/>
  <c r="P81" i="6"/>
  <c r="Q81" i="6" s="1"/>
  <c r="AJ80" i="6"/>
  <c r="AK80" i="6" s="1"/>
  <c r="AE80" i="6"/>
  <c r="AF80" i="6" s="1"/>
  <c r="Z80" i="6"/>
  <c r="AA80" i="6" s="1"/>
  <c r="U80" i="6"/>
  <c r="V80" i="6" s="1"/>
  <c r="P80" i="6"/>
  <c r="Q80" i="6" s="1"/>
  <c r="AK79" i="6"/>
  <c r="AJ79" i="6"/>
  <c r="AE79" i="6"/>
  <c r="AF79" i="6" s="1"/>
  <c r="AA79" i="6"/>
  <c r="Z79" i="6"/>
  <c r="U79" i="6"/>
  <c r="V79" i="6" s="1"/>
  <c r="P79" i="6"/>
  <c r="Q79" i="6" s="1"/>
  <c r="AJ78" i="6"/>
  <c r="AK78" i="6" s="1"/>
  <c r="AF78" i="6"/>
  <c r="AE78" i="6"/>
  <c r="Z78" i="6"/>
  <c r="AA78" i="6" s="1"/>
  <c r="V78" i="6"/>
  <c r="U78" i="6"/>
  <c r="P78" i="6"/>
  <c r="Q78" i="6" s="1"/>
  <c r="AK77" i="6"/>
  <c r="AJ77" i="6"/>
  <c r="AE77" i="6"/>
  <c r="AF77" i="6" s="1"/>
  <c r="Z77" i="6"/>
  <c r="AA77" i="6" s="1"/>
  <c r="U77" i="6"/>
  <c r="V77" i="6" s="1"/>
  <c r="P77" i="6"/>
  <c r="Q77" i="6" s="1"/>
  <c r="AJ76" i="6"/>
  <c r="AK76" i="6" s="1"/>
  <c r="AE76" i="6"/>
  <c r="AF76" i="6" s="1"/>
  <c r="Z76" i="6"/>
  <c r="AA76" i="6" s="1"/>
  <c r="U76" i="6"/>
  <c r="V76" i="6" s="1"/>
  <c r="P76" i="6"/>
  <c r="Q76" i="6" s="1"/>
  <c r="AJ75" i="6"/>
  <c r="AK75" i="6" s="1"/>
  <c r="AE75" i="6"/>
  <c r="AF75" i="6" s="1"/>
  <c r="Z75" i="6"/>
  <c r="AA75" i="6" s="1"/>
  <c r="U75" i="6"/>
  <c r="V75" i="6" s="1"/>
  <c r="Q75" i="6"/>
  <c r="P75" i="6"/>
  <c r="AJ74" i="6"/>
  <c r="AK74" i="6" s="1"/>
  <c r="AE74" i="6"/>
  <c r="AF74" i="6" s="1"/>
  <c r="Z74" i="6"/>
  <c r="AA74" i="6" s="1"/>
  <c r="U74" i="6"/>
  <c r="V74" i="6" s="1"/>
  <c r="P74" i="6"/>
  <c r="Q74" i="6" s="1"/>
  <c r="AJ73" i="6"/>
  <c r="AK73" i="6" s="1"/>
  <c r="AE73" i="6"/>
  <c r="AF73" i="6" s="1"/>
  <c r="AA73" i="6"/>
  <c r="Z73" i="6"/>
  <c r="U73" i="6"/>
  <c r="V73" i="6" s="1"/>
  <c r="P73" i="6"/>
  <c r="Q73" i="6" s="1"/>
  <c r="AJ72" i="6"/>
  <c r="AK72" i="6" s="1"/>
  <c r="AE72" i="6"/>
  <c r="AF72" i="6" s="1"/>
  <c r="Z72" i="6"/>
  <c r="AA72" i="6" s="1"/>
  <c r="V72" i="6"/>
  <c r="U72" i="6"/>
  <c r="P72" i="6"/>
  <c r="Q72" i="6" s="1"/>
  <c r="AK71" i="6"/>
  <c r="AJ71" i="6"/>
  <c r="AE71" i="6"/>
  <c r="AF71" i="6" s="1"/>
  <c r="Z71" i="6"/>
  <c r="AA71" i="6" s="1"/>
  <c r="U71" i="6"/>
  <c r="V71" i="6" s="1"/>
  <c r="P71" i="6"/>
  <c r="Q71" i="6" s="1"/>
  <c r="AJ70" i="6"/>
  <c r="AK70" i="6" s="1"/>
  <c r="AF70" i="6"/>
  <c r="AE70" i="6"/>
  <c r="Z70" i="6"/>
  <c r="AA70" i="6" s="1"/>
  <c r="U70" i="6"/>
  <c r="V70" i="6" s="1"/>
  <c r="P70" i="6"/>
  <c r="Q70" i="6" s="1"/>
  <c r="AK69" i="6"/>
  <c r="AJ69" i="6"/>
  <c r="AE69" i="6"/>
  <c r="AF69" i="6" s="1"/>
  <c r="AA69" i="6"/>
  <c r="Z69" i="6"/>
  <c r="U69" i="6"/>
  <c r="V69" i="6" s="1"/>
  <c r="P69" i="6"/>
  <c r="Q69" i="6" s="1"/>
  <c r="AJ68" i="6"/>
  <c r="AK68" i="6" s="1"/>
  <c r="AE68" i="6"/>
  <c r="AF68" i="6" s="1"/>
  <c r="Z68" i="6"/>
  <c r="AA68" i="6" s="1"/>
  <c r="V68" i="6"/>
  <c r="U68" i="6"/>
  <c r="P68" i="6"/>
  <c r="Q68" i="6" s="1"/>
  <c r="AJ67" i="6"/>
  <c r="AK67" i="6" s="1"/>
  <c r="AE67" i="6"/>
  <c r="AF67" i="6" s="1"/>
  <c r="Z67" i="6"/>
  <c r="AA67" i="6" s="1"/>
  <c r="U67" i="6"/>
  <c r="V67" i="6" s="1"/>
  <c r="Q67" i="6"/>
  <c r="P67" i="6"/>
  <c r="AJ66" i="6"/>
  <c r="AK66" i="6" s="1"/>
  <c r="AE66" i="6"/>
  <c r="AF66" i="6" s="1"/>
  <c r="Z66" i="6"/>
  <c r="AA66" i="6" s="1"/>
  <c r="U66" i="6"/>
  <c r="V66" i="6" s="1"/>
  <c r="P66" i="6"/>
  <c r="Q66" i="6" s="1"/>
  <c r="AJ65" i="6"/>
  <c r="AK65" i="6" s="1"/>
  <c r="AE65" i="6"/>
  <c r="AF65" i="6" s="1"/>
  <c r="AA65" i="6"/>
  <c r="Z65" i="6"/>
  <c r="U65" i="6"/>
  <c r="V65" i="6" s="1"/>
  <c r="P65" i="6"/>
  <c r="Q65" i="6" s="1"/>
  <c r="AJ64" i="6"/>
  <c r="AK64" i="6" s="1"/>
  <c r="AF64" i="6"/>
  <c r="AE64" i="6"/>
  <c r="Z64" i="6"/>
  <c r="AA64" i="6" s="1"/>
  <c r="V64" i="6"/>
  <c r="U64" i="6"/>
  <c r="P64" i="6"/>
  <c r="Q64" i="6" s="1"/>
  <c r="AJ63" i="6"/>
  <c r="AK63" i="6" s="1"/>
  <c r="AE63" i="6"/>
  <c r="AF63" i="6" s="1"/>
  <c r="Z63" i="6"/>
  <c r="AA63" i="6" s="1"/>
  <c r="U63" i="6"/>
  <c r="V63" i="6" s="1"/>
  <c r="P63" i="6"/>
  <c r="Q63" i="6" s="1"/>
  <c r="AJ62" i="6"/>
  <c r="AK62" i="6" s="1"/>
  <c r="AE62" i="6"/>
  <c r="AF62" i="6" s="1"/>
  <c r="Z62" i="6"/>
  <c r="AA62" i="6" s="1"/>
  <c r="U62" i="6"/>
  <c r="V62" i="6" s="1"/>
  <c r="P62" i="6"/>
  <c r="Q62" i="6" s="1"/>
  <c r="AK61" i="6"/>
  <c r="AJ61" i="6"/>
  <c r="AE61" i="6"/>
  <c r="AF61" i="6" s="1"/>
  <c r="Z61" i="6"/>
  <c r="AA61" i="6" s="1"/>
  <c r="U61" i="6"/>
  <c r="V61" i="6" s="1"/>
  <c r="P61" i="6"/>
  <c r="Q61" i="6" s="1"/>
  <c r="AJ60" i="6"/>
  <c r="AK60" i="6" s="1"/>
  <c r="AE60" i="6"/>
  <c r="AF60" i="6" s="1"/>
  <c r="Z60" i="6"/>
  <c r="AA60" i="6" s="1"/>
  <c r="V60" i="6"/>
  <c r="U60" i="6"/>
  <c r="P60" i="6"/>
  <c r="Q60" i="6" s="1"/>
  <c r="AK59" i="6"/>
  <c r="AJ59" i="6"/>
  <c r="AE59" i="6"/>
  <c r="AF59" i="6" s="1"/>
  <c r="AA59" i="6"/>
  <c r="Z59" i="6"/>
  <c r="U59" i="6"/>
  <c r="V59" i="6" s="1"/>
  <c r="Q59" i="6"/>
  <c r="P59" i="6"/>
  <c r="AJ58" i="6"/>
  <c r="AK58" i="6" s="1"/>
  <c r="AF58" i="6"/>
  <c r="AE58" i="6"/>
  <c r="Z58" i="6"/>
  <c r="AA58" i="6" s="1"/>
  <c r="V58" i="6"/>
  <c r="U58" i="6"/>
  <c r="P58" i="6"/>
  <c r="Q58" i="6" s="1"/>
  <c r="AJ57" i="6"/>
  <c r="AK57" i="6" s="1"/>
  <c r="AE57" i="6"/>
  <c r="AF57" i="6" s="1"/>
  <c r="AA57" i="6"/>
  <c r="Z57" i="6"/>
  <c r="U57" i="6"/>
  <c r="V57" i="6" s="1"/>
  <c r="P57" i="6"/>
  <c r="Q57" i="6" s="1"/>
  <c r="AJ56" i="6"/>
  <c r="AK56" i="6" s="1"/>
  <c r="AE56" i="6"/>
  <c r="AF56" i="6" s="1"/>
  <c r="Z56" i="6"/>
  <c r="AA56" i="6" s="1"/>
  <c r="U56" i="6"/>
  <c r="V56" i="6" s="1"/>
  <c r="P56" i="6"/>
  <c r="Q56" i="6" s="1"/>
  <c r="AJ55" i="6"/>
  <c r="AK55" i="6" s="1"/>
  <c r="AE55" i="6"/>
  <c r="AF55" i="6" s="1"/>
  <c r="AA55" i="6"/>
  <c r="Z55" i="6"/>
  <c r="U55" i="6"/>
  <c r="V55" i="6" s="1"/>
  <c r="P55" i="6"/>
  <c r="Q55" i="6" s="1"/>
  <c r="AJ54" i="6"/>
  <c r="AK54" i="6" s="1"/>
  <c r="AE54" i="6"/>
  <c r="AF54" i="6" s="1"/>
  <c r="Z54" i="6"/>
  <c r="AA54" i="6" s="1"/>
  <c r="V54" i="6"/>
  <c r="U54" i="6"/>
  <c r="P54" i="6"/>
  <c r="Q54" i="6" s="1"/>
  <c r="AK53" i="6"/>
  <c r="AJ53" i="6"/>
  <c r="AE53" i="6"/>
  <c r="AF53" i="6" s="1"/>
  <c r="Z53" i="6"/>
  <c r="AA53" i="6" s="1"/>
  <c r="U53" i="6"/>
  <c r="V53" i="6" s="1"/>
  <c r="P53" i="6"/>
  <c r="Q53" i="6" s="1"/>
  <c r="AJ52" i="6"/>
  <c r="AK52" i="6" s="1"/>
  <c r="AF52" i="6"/>
  <c r="AE52" i="6"/>
  <c r="Z52" i="6"/>
  <c r="AA52" i="6" s="1"/>
  <c r="V52" i="6"/>
  <c r="U52" i="6"/>
  <c r="P52" i="6"/>
  <c r="Q52" i="6" s="1"/>
  <c r="AJ51" i="6"/>
  <c r="AK51" i="6" s="1"/>
  <c r="AE51" i="6"/>
  <c r="AF51" i="6" s="1"/>
  <c r="AA51" i="6"/>
  <c r="Z51" i="6"/>
  <c r="U51" i="6"/>
  <c r="V51" i="6" s="1"/>
  <c r="Q51" i="6"/>
  <c r="P51" i="6"/>
  <c r="AJ50" i="6"/>
  <c r="AK50" i="6" s="1"/>
  <c r="AE50" i="6"/>
  <c r="AF50" i="6" s="1"/>
  <c r="Z50" i="6"/>
  <c r="AA50" i="6" s="1"/>
  <c r="V50" i="6"/>
  <c r="U50" i="6"/>
  <c r="P50" i="6"/>
  <c r="Q50" i="6" s="1"/>
  <c r="AJ49" i="6"/>
  <c r="AK49" i="6" s="1"/>
  <c r="AE49" i="6"/>
  <c r="AF49" i="6" s="1"/>
  <c r="AA49" i="6"/>
  <c r="Z49" i="6"/>
  <c r="U49" i="6"/>
  <c r="V49" i="6" s="1"/>
  <c r="P49" i="6"/>
  <c r="Q49" i="6" s="1"/>
  <c r="AJ48" i="6"/>
  <c r="AK48" i="6" s="1"/>
  <c r="AE48" i="6"/>
  <c r="AF48" i="6" s="1"/>
  <c r="Z48" i="6"/>
  <c r="AA48" i="6" s="1"/>
  <c r="U48" i="6"/>
  <c r="V48" i="6" s="1"/>
  <c r="P48" i="6"/>
  <c r="Q48" i="6" s="1"/>
  <c r="AJ47" i="6"/>
  <c r="AK47" i="6" s="1"/>
  <c r="AE47" i="6"/>
  <c r="AF47" i="6" s="1"/>
  <c r="AA47" i="6"/>
  <c r="Z47" i="6"/>
  <c r="U47" i="6"/>
  <c r="V47" i="6" s="1"/>
  <c r="P47" i="6"/>
  <c r="Q47" i="6" s="1"/>
  <c r="AJ46" i="6"/>
  <c r="AK46" i="6" s="1"/>
  <c r="AE46" i="6"/>
  <c r="AF46" i="6" s="1"/>
  <c r="Z46" i="6"/>
  <c r="AA46" i="6" s="1"/>
  <c r="V46" i="6"/>
  <c r="U46" i="6"/>
  <c r="P46" i="6"/>
  <c r="Q46" i="6" s="1"/>
  <c r="AK45" i="6"/>
  <c r="AJ45" i="6"/>
  <c r="AE45" i="6"/>
  <c r="AF45" i="6" s="1"/>
  <c r="Z45" i="6"/>
  <c r="AA45" i="6" s="1"/>
  <c r="U45" i="6"/>
  <c r="V45" i="6" s="1"/>
  <c r="P45" i="6"/>
  <c r="Q45" i="6" s="1"/>
  <c r="AJ44" i="6"/>
  <c r="AK44" i="6" s="1"/>
  <c r="AE44" i="6"/>
  <c r="AF44" i="6" s="1"/>
  <c r="Z44" i="6"/>
  <c r="AA44" i="6" s="1"/>
  <c r="U44" i="6"/>
  <c r="V44" i="6" s="1"/>
  <c r="P44" i="6"/>
  <c r="Q44" i="6" s="1"/>
  <c r="AJ43" i="6"/>
  <c r="AK43" i="6" s="1"/>
  <c r="AE43" i="6"/>
  <c r="AF43" i="6" s="1"/>
  <c r="AA43" i="6"/>
  <c r="Z43" i="6"/>
  <c r="U43" i="6"/>
  <c r="V43" i="6" s="1"/>
  <c r="Q43" i="6"/>
  <c r="P43" i="6"/>
  <c r="AJ42" i="6"/>
  <c r="AK42" i="6" s="1"/>
  <c r="AE42" i="6"/>
  <c r="AF42" i="6" s="1"/>
  <c r="Z42" i="6"/>
  <c r="AA42" i="6" s="1"/>
  <c r="U42" i="6"/>
  <c r="V42" i="6" s="1"/>
  <c r="P42" i="6"/>
  <c r="Q42" i="6" s="1"/>
  <c r="AK41" i="6"/>
  <c r="AJ41" i="6"/>
  <c r="AE41" i="6"/>
  <c r="AF41" i="6" s="1"/>
  <c r="Z41" i="6"/>
  <c r="AA41" i="6" s="1"/>
  <c r="U41" i="6"/>
  <c r="V41" i="6" s="1"/>
  <c r="P41" i="6"/>
  <c r="Q41" i="6" s="1"/>
  <c r="AJ40" i="6"/>
  <c r="AK40" i="6" s="1"/>
  <c r="AE40" i="6"/>
  <c r="AF40" i="6" s="1"/>
  <c r="Z40" i="6"/>
  <c r="AA40" i="6" s="1"/>
  <c r="V40" i="6"/>
  <c r="U40" i="6"/>
  <c r="P40" i="6"/>
  <c r="Q40" i="6" s="1"/>
  <c r="AK39" i="6"/>
  <c r="AJ39" i="6"/>
  <c r="AE39" i="6"/>
  <c r="AF39" i="6" s="1"/>
  <c r="AA39" i="6"/>
  <c r="Z39" i="6"/>
  <c r="U39" i="6"/>
  <c r="V39" i="6" s="1"/>
  <c r="P39" i="6"/>
  <c r="Q39" i="6" s="1"/>
  <c r="AJ38" i="6"/>
  <c r="AK38" i="6" s="1"/>
  <c r="AE38" i="6"/>
  <c r="AF38" i="6" s="1"/>
  <c r="Z38" i="6"/>
  <c r="AA38" i="6" s="1"/>
  <c r="U38" i="6"/>
  <c r="V38" i="6" s="1"/>
  <c r="P38" i="6"/>
  <c r="Q38" i="6" s="1"/>
  <c r="AK37" i="6"/>
  <c r="AJ37" i="6"/>
  <c r="AE37" i="6"/>
  <c r="AF37" i="6" s="1"/>
  <c r="AA37" i="6"/>
  <c r="Z37" i="6"/>
  <c r="U37" i="6"/>
  <c r="V37" i="6" s="1"/>
  <c r="P37" i="6"/>
  <c r="Q37" i="6" s="1"/>
  <c r="AJ36" i="6"/>
  <c r="AK36" i="6" s="1"/>
  <c r="AF36" i="6"/>
  <c r="AE36" i="6"/>
  <c r="Z36" i="6"/>
  <c r="AA36" i="6" s="1"/>
  <c r="V36" i="6"/>
  <c r="U36" i="6"/>
  <c r="P36" i="6"/>
  <c r="Q36" i="6" s="1"/>
  <c r="AK35" i="6"/>
  <c r="AJ35" i="6"/>
  <c r="AE35" i="6"/>
  <c r="AF35" i="6" s="1"/>
  <c r="Z35" i="6"/>
  <c r="AA35" i="6" s="1"/>
  <c r="U35" i="6"/>
  <c r="V35" i="6" s="1"/>
  <c r="Q35" i="6"/>
  <c r="P35" i="6"/>
  <c r="AJ34" i="6"/>
  <c r="AK34" i="6" s="1"/>
  <c r="AE34" i="6"/>
  <c r="AF34" i="6" s="1"/>
  <c r="Z34" i="6"/>
  <c r="AA34" i="6" s="1"/>
  <c r="U34" i="6"/>
  <c r="V34" i="6" s="1"/>
  <c r="P34" i="6"/>
  <c r="Q34" i="6" s="1"/>
  <c r="AK33" i="6"/>
  <c r="AJ33" i="6"/>
  <c r="AE33" i="6"/>
  <c r="AF33" i="6" s="1"/>
  <c r="AA33" i="6"/>
  <c r="Z33" i="6"/>
  <c r="U33" i="6"/>
  <c r="V33" i="6" s="1"/>
  <c r="P33" i="6"/>
  <c r="Q33" i="6" s="1"/>
  <c r="AJ32" i="6"/>
  <c r="AK32" i="6" s="1"/>
  <c r="AE32" i="6"/>
  <c r="AF32" i="6" s="1"/>
  <c r="Z32" i="6"/>
  <c r="AA32" i="6" s="1"/>
  <c r="V32" i="6"/>
  <c r="U32" i="6"/>
  <c r="P32" i="6"/>
  <c r="Q32" i="6" s="1"/>
  <c r="AJ31" i="6"/>
  <c r="AK31" i="6" s="1"/>
  <c r="AE31" i="6"/>
  <c r="AF31" i="6" s="1"/>
  <c r="Z31" i="6"/>
  <c r="AA31" i="6" s="1"/>
  <c r="U31" i="6"/>
  <c r="V31" i="6" s="1"/>
  <c r="P31" i="6"/>
  <c r="Q31" i="6" s="1"/>
  <c r="AJ30" i="6"/>
  <c r="AK30" i="6" s="1"/>
  <c r="AF30" i="6"/>
  <c r="AE30" i="6"/>
  <c r="Z30" i="6"/>
  <c r="AA30" i="6" s="1"/>
  <c r="U30" i="6"/>
  <c r="V30" i="6" s="1"/>
  <c r="P30" i="6"/>
  <c r="Q30" i="6" s="1"/>
  <c r="AJ29" i="6"/>
  <c r="AK29" i="6" s="1"/>
  <c r="AE29" i="6"/>
  <c r="AF29" i="6" s="1"/>
  <c r="AA29" i="6"/>
  <c r="Z29" i="6"/>
  <c r="U29" i="6"/>
  <c r="V29" i="6" s="1"/>
  <c r="P29" i="6"/>
  <c r="Q29" i="6" s="1"/>
  <c r="AJ28" i="6"/>
  <c r="AK28" i="6" s="1"/>
  <c r="AE28" i="6"/>
  <c r="AF28" i="6" s="1"/>
  <c r="Z28" i="6"/>
  <c r="AA28" i="6" s="1"/>
  <c r="V28" i="6"/>
  <c r="U28" i="6"/>
  <c r="P28" i="6"/>
  <c r="Q28" i="6" s="1"/>
  <c r="AK27" i="6"/>
  <c r="AJ27" i="6"/>
  <c r="AE27" i="6"/>
  <c r="AF27" i="6" s="1"/>
  <c r="Z27" i="6"/>
  <c r="AA27" i="6" s="1"/>
  <c r="U27" i="6"/>
  <c r="V27" i="6" s="1"/>
  <c r="Q27" i="6"/>
  <c r="P27" i="6"/>
  <c r="AJ26" i="6"/>
  <c r="AK26" i="6" s="1"/>
  <c r="AE26" i="6"/>
  <c r="AF26" i="6" s="1"/>
  <c r="Z26" i="6"/>
  <c r="AA26" i="6" s="1"/>
  <c r="V26" i="6"/>
  <c r="U26" i="6"/>
  <c r="P26" i="6"/>
  <c r="Q26" i="6" s="1"/>
  <c r="AJ25" i="6"/>
  <c r="AK25" i="6" s="1"/>
  <c r="AE25" i="6"/>
  <c r="AF25" i="6" s="1"/>
  <c r="Z25" i="6"/>
  <c r="AA25" i="6" s="1"/>
  <c r="U25" i="6"/>
  <c r="V25" i="6" s="1"/>
  <c r="P25" i="6"/>
  <c r="Q25" i="6" s="1"/>
  <c r="AJ24" i="6"/>
  <c r="AK24" i="6" s="1"/>
  <c r="AF24" i="6"/>
  <c r="AE24" i="6"/>
  <c r="Z24" i="6"/>
  <c r="AA24" i="6" s="1"/>
  <c r="U24" i="6"/>
  <c r="V24" i="6" s="1"/>
  <c r="P24" i="6"/>
  <c r="Q24" i="6" s="1"/>
  <c r="AJ23" i="6"/>
  <c r="AK23" i="6" s="1"/>
  <c r="AE23" i="6"/>
  <c r="AF23" i="6" s="1"/>
  <c r="Z23" i="6"/>
  <c r="AA23" i="6" s="1"/>
  <c r="U23" i="6"/>
  <c r="V23" i="6" s="1"/>
  <c r="P23" i="6"/>
  <c r="Q23" i="6" s="1"/>
  <c r="AJ22" i="6"/>
  <c r="AK22" i="6" s="1"/>
  <c r="AF22" i="6"/>
  <c r="AE22" i="6"/>
  <c r="Z22" i="6"/>
  <c r="AA22" i="6" s="1"/>
  <c r="V22" i="6"/>
  <c r="U22" i="6"/>
  <c r="P22" i="6"/>
  <c r="Q22" i="6" s="1"/>
  <c r="AK21" i="6"/>
  <c r="AJ21" i="6"/>
  <c r="AE21" i="6"/>
  <c r="AF21" i="6" s="1"/>
  <c r="AA21" i="6"/>
  <c r="Z21" i="6"/>
  <c r="U21" i="6"/>
  <c r="V21" i="6" s="1"/>
  <c r="P21" i="6"/>
  <c r="Q21" i="6" s="1"/>
  <c r="AJ20" i="6"/>
  <c r="AK20" i="6" s="1"/>
  <c r="AE20" i="6"/>
  <c r="AF20" i="6" s="1"/>
  <c r="Z20" i="6"/>
  <c r="AA20" i="6" s="1"/>
  <c r="U20" i="6"/>
  <c r="V20" i="6" s="1"/>
  <c r="P20" i="6"/>
  <c r="Q20" i="6" s="1"/>
  <c r="AK19" i="6"/>
  <c r="AJ19" i="6"/>
  <c r="AE19" i="6"/>
  <c r="AF19" i="6" s="1"/>
  <c r="AA19" i="6"/>
  <c r="Z19" i="6"/>
  <c r="U19" i="6"/>
  <c r="V19" i="6" s="1"/>
  <c r="Q19" i="6"/>
  <c r="P19" i="6"/>
  <c r="AJ18" i="6"/>
  <c r="AK18" i="6" s="1"/>
  <c r="AF18" i="6"/>
  <c r="AE18" i="6"/>
  <c r="Z18" i="6"/>
  <c r="AA18" i="6" s="1"/>
  <c r="V18" i="6"/>
  <c r="U18" i="6"/>
  <c r="P18" i="6"/>
  <c r="Q18" i="6" s="1"/>
  <c r="AJ17" i="6"/>
  <c r="AK17" i="6" s="1"/>
  <c r="AE17" i="6"/>
  <c r="AF17" i="6" s="1"/>
  <c r="AA17" i="6"/>
  <c r="Z17" i="6"/>
  <c r="U17" i="6"/>
  <c r="V17" i="6" s="1"/>
  <c r="P17" i="6"/>
  <c r="Q17" i="6" s="1"/>
  <c r="AJ16" i="6"/>
  <c r="AK16" i="6" s="1"/>
  <c r="AE16" i="6"/>
  <c r="AF16" i="6" s="1"/>
  <c r="Z16" i="6"/>
  <c r="AA16" i="6" s="1"/>
  <c r="U16" i="6"/>
  <c r="V16" i="6" s="1"/>
  <c r="P16" i="6"/>
  <c r="Q16" i="6" s="1"/>
  <c r="AJ15" i="6"/>
  <c r="AK15" i="6" s="1"/>
  <c r="AE15" i="6"/>
  <c r="AF15" i="6" s="1"/>
  <c r="AA15" i="6"/>
  <c r="Z15" i="6"/>
  <c r="U15" i="6"/>
  <c r="V15" i="6" s="1"/>
  <c r="P15" i="6"/>
  <c r="Q15" i="6" s="1"/>
  <c r="AJ14" i="6"/>
  <c r="AK14" i="6" s="1"/>
  <c r="AE14" i="6"/>
  <c r="AF14" i="6" s="1"/>
  <c r="Z14" i="6"/>
  <c r="AA14" i="6" s="1"/>
  <c r="V14" i="6"/>
  <c r="U14" i="6"/>
  <c r="P14" i="6"/>
  <c r="Q14" i="6" s="1"/>
  <c r="AK13" i="6"/>
  <c r="AJ13" i="6"/>
  <c r="AE13" i="6"/>
  <c r="AF13" i="6" s="1"/>
  <c r="Z13" i="6"/>
  <c r="AA13" i="6" s="1"/>
  <c r="U13" i="6"/>
  <c r="V13" i="6" s="1"/>
  <c r="P13" i="6"/>
  <c r="Q13" i="6" s="1"/>
  <c r="AJ12" i="6"/>
  <c r="AK12" i="6" s="1"/>
  <c r="AF12" i="6"/>
  <c r="AE12" i="6"/>
  <c r="Z12" i="6"/>
  <c r="AA12" i="6" s="1"/>
  <c r="U12" i="6"/>
  <c r="V12" i="6" s="1"/>
  <c r="P12" i="6"/>
  <c r="Q12" i="6" s="1"/>
  <c r="AK11" i="6"/>
  <c r="AJ11" i="6"/>
  <c r="AE11" i="6"/>
  <c r="AF11" i="6" s="1"/>
  <c r="AA11" i="6"/>
  <c r="Z11" i="6"/>
  <c r="U11" i="6"/>
  <c r="V11" i="6" s="1"/>
  <c r="O5" i="6" s="1"/>
  <c r="Q11" i="6"/>
  <c r="P11" i="6"/>
  <c r="L8" i="6"/>
  <c r="M8" i="6" s="1"/>
  <c r="L7" i="6"/>
  <c r="M7" i="6" s="1"/>
  <c r="L6" i="6"/>
  <c r="M6" i="6" s="1"/>
  <c r="L5" i="6"/>
  <c r="M5" i="6" s="1"/>
  <c r="M4" i="6"/>
  <c r="L4" i="6"/>
  <c r="O8" i="4"/>
  <c r="O7" i="4"/>
  <c r="O6" i="4"/>
  <c r="O5" i="4"/>
  <c r="AJ153" i="4"/>
  <c r="AK153" i="4" s="1"/>
  <c r="AJ152" i="4"/>
  <c r="AK152" i="4" s="1"/>
  <c r="AJ151" i="4"/>
  <c r="AK151" i="4" s="1"/>
  <c r="AJ150" i="4"/>
  <c r="AK150" i="4" s="1"/>
  <c r="AJ149" i="4"/>
  <c r="AK149" i="4" s="1"/>
  <c r="AJ148" i="4"/>
  <c r="AK148" i="4" s="1"/>
  <c r="AJ147" i="4"/>
  <c r="AK147" i="4" s="1"/>
  <c r="AJ146" i="4"/>
  <c r="AK146" i="4" s="1"/>
  <c r="AJ145" i="4"/>
  <c r="AK145" i="4" s="1"/>
  <c r="AJ144" i="4"/>
  <c r="AK144" i="4" s="1"/>
  <c r="AJ143" i="4"/>
  <c r="AK143" i="4" s="1"/>
  <c r="AJ142" i="4"/>
  <c r="AK142" i="4" s="1"/>
  <c r="AJ141" i="4"/>
  <c r="AK141" i="4" s="1"/>
  <c r="AJ140" i="4"/>
  <c r="AK140" i="4" s="1"/>
  <c r="AJ139" i="4"/>
  <c r="AK139" i="4" s="1"/>
  <c r="AJ138" i="4"/>
  <c r="AK138" i="4" s="1"/>
  <c r="AJ137" i="4"/>
  <c r="AK137" i="4" s="1"/>
  <c r="AJ136" i="4"/>
  <c r="AK136" i="4" s="1"/>
  <c r="AJ135" i="4"/>
  <c r="AK135" i="4" s="1"/>
  <c r="AJ134" i="4"/>
  <c r="AK134" i="4" s="1"/>
  <c r="AJ133" i="4"/>
  <c r="AK133" i="4" s="1"/>
  <c r="AJ132" i="4"/>
  <c r="AK132" i="4" s="1"/>
  <c r="AJ131" i="4"/>
  <c r="AK131" i="4" s="1"/>
  <c r="AJ130" i="4"/>
  <c r="AK130" i="4" s="1"/>
  <c r="AJ129" i="4"/>
  <c r="AK129" i="4" s="1"/>
  <c r="AJ128" i="4"/>
  <c r="AK128" i="4" s="1"/>
  <c r="AJ127" i="4"/>
  <c r="AK127" i="4" s="1"/>
  <c r="AJ126" i="4"/>
  <c r="AK126" i="4" s="1"/>
  <c r="AJ125" i="4"/>
  <c r="AK125" i="4" s="1"/>
  <c r="AJ124" i="4"/>
  <c r="AK124" i="4" s="1"/>
  <c r="AJ123" i="4"/>
  <c r="AK123" i="4" s="1"/>
  <c r="AJ122" i="4"/>
  <c r="AK122" i="4" s="1"/>
  <c r="AJ121" i="4"/>
  <c r="AK121" i="4" s="1"/>
  <c r="AJ120" i="4"/>
  <c r="AK120" i="4" s="1"/>
  <c r="AJ119" i="4"/>
  <c r="AK119" i="4" s="1"/>
  <c r="AJ118" i="4"/>
  <c r="AK118" i="4" s="1"/>
  <c r="AJ117" i="4"/>
  <c r="AK117" i="4" s="1"/>
  <c r="AJ116" i="4"/>
  <c r="AK116" i="4" s="1"/>
  <c r="AJ115" i="4"/>
  <c r="AK115" i="4" s="1"/>
  <c r="AJ114" i="4"/>
  <c r="AK114" i="4" s="1"/>
  <c r="AJ113" i="4"/>
  <c r="AK113" i="4" s="1"/>
  <c r="AJ112" i="4"/>
  <c r="AK112" i="4" s="1"/>
  <c r="AJ111" i="4"/>
  <c r="AK111" i="4" s="1"/>
  <c r="AJ110" i="4"/>
  <c r="AK110" i="4" s="1"/>
  <c r="AJ109" i="4"/>
  <c r="AK109" i="4" s="1"/>
  <c r="AJ108" i="4"/>
  <c r="AK108" i="4" s="1"/>
  <c r="AJ107" i="4"/>
  <c r="AK107" i="4" s="1"/>
  <c r="AJ106" i="4"/>
  <c r="AK106" i="4" s="1"/>
  <c r="AJ105" i="4"/>
  <c r="AK105" i="4" s="1"/>
  <c r="AJ104" i="4"/>
  <c r="AK104" i="4" s="1"/>
  <c r="AJ103" i="4"/>
  <c r="AK103" i="4" s="1"/>
  <c r="AJ102" i="4"/>
  <c r="AK102" i="4" s="1"/>
  <c r="AJ101" i="4"/>
  <c r="AK101" i="4" s="1"/>
  <c r="AJ100" i="4"/>
  <c r="AK100" i="4" s="1"/>
  <c r="AJ99" i="4"/>
  <c r="AK99" i="4" s="1"/>
  <c r="AJ98" i="4"/>
  <c r="AK98" i="4" s="1"/>
  <c r="AJ97" i="4"/>
  <c r="AK97" i="4" s="1"/>
  <c r="AJ96" i="4"/>
  <c r="AK96" i="4" s="1"/>
  <c r="AJ95" i="4"/>
  <c r="AK95" i="4" s="1"/>
  <c r="AJ94" i="4"/>
  <c r="AK94" i="4" s="1"/>
  <c r="AJ93" i="4"/>
  <c r="AK93" i="4" s="1"/>
  <c r="AJ92" i="4"/>
  <c r="AK92" i="4" s="1"/>
  <c r="AJ91" i="4"/>
  <c r="AK91" i="4" s="1"/>
  <c r="AJ90" i="4"/>
  <c r="AK90" i="4" s="1"/>
  <c r="AJ89" i="4"/>
  <c r="AK89" i="4" s="1"/>
  <c r="AJ88" i="4"/>
  <c r="AK88" i="4" s="1"/>
  <c r="AJ87" i="4"/>
  <c r="AK87" i="4" s="1"/>
  <c r="AJ86" i="4"/>
  <c r="AK86" i="4" s="1"/>
  <c r="AJ85" i="4"/>
  <c r="AK85" i="4" s="1"/>
  <c r="AJ84" i="4"/>
  <c r="AK84" i="4" s="1"/>
  <c r="AJ83" i="4"/>
  <c r="AK83" i="4" s="1"/>
  <c r="AJ82" i="4"/>
  <c r="AK82" i="4" s="1"/>
  <c r="AJ81" i="4"/>
  <c r="AK81" i="4" s="1"/>
  <c r="AJ80" i="4"/>
  <c r="AK80" i="4" s="1"/>
  <c r="AJ79" i="4"/>
  <c r="AK79" i="4" s="1"/>
  <c r="AJ78" i="4"/>
  <c r="AK78" i="4" s="1"/>
  <c r="AJ77" i="4"/>
  <c r="AK77" i="4" s="1"/>
  <c r="AJ76" i="4"/>
  <c r="AK76" i="4" s="1"/>
  <c r="AJ75" i="4"/>
  <c r="AK75" i="4" s="1"/>
  <c r="AJ74" i="4"/>
  <c r="AK74" i="4" s="1"/>
  <c r="AJ73" i="4"/>
  <c r="AK73" i="4" s="1"/>
  <c r="AJ72" i="4"/>
  <c r="AK72" i="4" s="1"/>
  <c r="AJ71" i="4"/>
  <c r="AK71" i="4" s="1"/>
  <c r="AJ70" i="4"/>
  <c r="AK70" i="4" s="1"/>
  <c r="AJ69" i="4"/>
  <c r="AK69" i="4" s="1"/>
  <c r="AJ68" i="4"/>
  <c r="AK68" i="4" s="1"/>
  <c r="AJ67" i="4"/>
  <c r="AK67" i="4" s="1"/>
  <c r="AJ66" i="4"/>
  <c r="AK66" i="4" s="1"/>
  <c r="AJ65" i="4"/>
  <c r="AK65" i="4" s="1"/>
  <c r="AJ64" i="4"/>
  <c r="AK64" i="4" s="1"/>
  <c r="AJ63" i="4"/>
  <c r="AK63" i="4" s="1"/>
  <c r="AJ62" i="4"/>
  <c r="AK62" i="4" s="1"/>
  <c r="AJ61" i="4"/>
  <c r="AK61" i="4" s="1"/>
  <c r="AJ60" i="4"/>
  <c r="AK60" i="4" s="1"/>
  <c r="AJ59" i="4"/>
  <c r="AK59" i="4" s="1"/>
  <c r="AJ58" i="4"/>
  <c r="AK58" i="4" s="1"/>
  <c r="AJ57" i="4"/>
  <c r="AK57" i="4" s="1"/>
  <c r="AJ56" i="4"/>
  <c r="AK56" i="4" s="1"/>
  <c r="AJ55" i="4"/>
  <c r="AK55" i="4" s="1"/>
  <c r="AJ54" i="4"/>
  <c r="AK54" i="4" s="1"/>
  <c r="AJ53" i="4"/>
  <c r="AK53" i="4" s="1"/>
  <c r="AJ52" i="4"/>
  <c r="AK52" i="4" s="1"/>
  <c r="AJ51" i="4"/>
  <c r="AK51" i="4" s="1"/>
  <c r="AJ50" i="4"/>
  <c r="AK50" i="4" s="1"/>
  <c r="AJ49" i="4"/>
  <c r="AK49" i="4" s="1"/>
  <c r="AJ48" i="4"/>
  <c r="AK48" i="4" s="1"/>
  <c r="AJ47" i="4"/>
  <c r="AK47" i="4" s="1"/>
  <c r="AJ46" i="4"/>
  <c r="AK46" i="4" s="1"/>
  <c r="AJ45" i="4"/>
  <c r="AK45" i="4" s="1"/>
  <c r="AJ44" i="4"/>
  <c r="AK44" i="4" s="1"/>
  <c r="AJ43" i="4"/>
  <c r="AK43" i="4" s="1"/>
  <c r="AJ42" i="4"/>
  <c r="AK42" i="4" s="1"/>
  <c r="AJ41" i="4"/>
  <c r="AK41" i="4" s="1"/>
  <c r="AJ40" i="4"/>
  <c r="AK40" i="4" s="1"/>
  <c r="AJ39" i="4"/>
  <c r="AK39" i="4" s="1"/>
  <c r="AJ38" i="4"/>
  <c r="AK38" i="4" s="1"/>
  <c r="AJ37" i="4"/>
  <c r="AK37" i="4" s="1"/>
  <c r="AJ36" i="4"/>
  <c r="AK36" i="4" s="1"/>
  <c r="AJ35" i="4"/>
  <c r="AK35" i="4" s="1"/>
  <c r="AJ34" i="4"/>
  <c r="AK34" i="4" s="1"/>
  <c r="AJ33" i="4"/>
  <c r="AK33" i="4" s="1"/>
  <c r="AJ32" i="4"/>
  <c r="AK32" i="4" s="1"/>
  <c r="AJ31" i="4"/>
  <c r="AK31" i="4" s="1"/>
  <c r="AJ30" i="4"/>
  <c r="AK30" i="4" s="1"/>
  <c r="AJ29" i="4"/>
  <c r="AK29" i="4" s="1"/>
  <c r="AJ28" i="4"/>
  <c r="AK28" i="4" s="1"/>
  <c r="AJ27" i="4"/>
  <c r="AK27" i="4" s="1"/>
  <c r="AJ26" i="4"/>
  <c r="AK26" i="4" s="1"/>
  <c r="AJ25" i="4"/>
  <c r="AK25" i="4" s="1"/>
  <c r="AJ24" i="4"/>
  <c r="AK24" i="4" s="1"/>
  <c r="AJ23" i="4"/>
  <c r="AK23" i="4" s="1"/>
  <c r="AJ22" i="4"/>
  <c r="AK22" i="4" s="1"/>
  <c r="AJ21" i="4"/>
  <c r="AK21" i="4" s="1"/>
  <c r="AJ20" i="4"/>
  <c r="AK20" i="4" s="1"/>
  <c r="AJ19" i="4"/>
  <c r="AK19" i="4" s="1"/>
  <c r="AJ18" i="4"/>
  <c r="AK18" i="4" s="1"/>
  <c r="AJ17" i="4"/>
  <c r="AK17" i="4" s="1"/>
  <c r="AJ16" i="4"/>
  <c r="AK16" i="4" s="1"/>
  <c r="AJ15" i="4"/>
  <c r="AK15" i="4" s="1"/>
  <c r="AJ14" i="4"/>
  <c r="AK14" i="4" s="1"/>
  <c r="AJ13" i="4"/>
  <c r="AK13" i="4" s="1"/>
  <c r="AJ12" i="4"/>
  <c r="AK12" i="4" s="1"/>
  <c r="AK11" i="4"/>
  <c r="AJ11" i="4"/>
  <c r="AE150" i="4"/>
  <c r="AF150" i="4" s="1"/>
  <c r="AE149" i="4"/>
  <c r="AF149" i="4" s="1"/>
  <c r="AE148" i="4"/>
  <c r="AF148" i="4" s="1"/>
  <c r="AE147" i="4"/>
  <c r="AF147" i="4" s="1"/>
  <c r="AE146" i="4"/>
  <c r="AF146" i="4" s="1"/>
  <c r="AE145" i="4"/>
  <c r="AF145" i="4" s="1"/>
  <c r="AE144" i="4"/>
  <c r="AF144" i="4" s="1"/>
  <c r="AE143" i="4"/>
  <c r="AF143" i="4" s="1"/>
  <c r="AE142" i="4"/>
  <c r="AF142" i="4" s="1"/>
  <c r="AE141" i="4"/>
  <c r="AF141" i="4" s="1"/>
  <c r="AE140" i="4"/>
  <c r="AF140" i="4" s="1"/>
  <c r="AE139" i="4"/>
  <c r="AF139" i="4" s="1"/>
  <c r="AE138" i="4"/>
  <c r="AF138" i="4" s="1"/>
  <c r="AE137" i="4"/>
  <c r="AF137" i="4" s="1"/>
  <c r="AE136" i="4"/>
  <c r="AF136" i="4" s="1"/>
  <c r="AE135" i="4"/>
  <c r="AF135" i="4" s="1"/>
  <c r="AE134" i="4"/>
  <c r="AF134" i="4" s="1"/>
  <c r="AE133" i="4"/>
  <c r="AF133" i="4" s="1"/>
  <c r="AE132" i="4"/>
  <c r="AF132" i="4" s="1"/>
  <c r="AE131" i="4"/>
  <c r="AF131" i="4" s="1"/>
  <c r="AE130" i="4"/>
  <c r="AF130" i="4" s="1"/>
  <c r="AE129" i="4"/>
  <c r="AF129" i="4" s="1"/>
  <c r="AE128" i="4"/>
  <c r="AF128" i="4" s="1"/>
  <c r="AE127" i="4"/>
  <c r="AF127" i="4" s="1"/>
  <c r="AE126" i="4"/>
  <c r="AF126" i="4" s="1"/>
  <c r="AE125" i="4"/>
  <c r="AF125" i="4" s="1"/>
  <c r="AE124" i="4"/>
  <c r="AF124" i="4" s="1"/>
  <c r="AE123" i="4"/>
  <c r="AF123" i="4" s="1"/>
  <c r="AE122" i="4"/>
  <c r="AF122" i="4" s="1"/>
  <c r="AE121" i="4"/>
  <c r="AF121" i="4" s="1"/>
  <c r="AE120" i="4"/>
  <c r="AF120" i="4" s="1"/>
  <c r="AF119" i="4"/>
  <c r="AE119" i="4"/>
  <c r="AE118" i="4"/>
  <c r="AF118" i="4" s="1"/>
  <c r="AE117" i="4"/>
  <c r="AF117" i="4" s="1"/>
  <c r="AE116" i="4"/>
  <c r="AF116" i="4" s="1"/>
  <c r="AE115" i="4"/>
  <c r="AF115" i="4" s="1"/>
  <c r="AE114" i="4"/>
  <c r="AF114" i="4" s="1"/>
  <c r="AE113" i="4"/>
  <c r="AF113" i="4" s="1"/>
  <c r="AE112" i="4"/>
  <c r="AF112" i="4" s="1"/>
  <c r="AF111" i="4"/>
  <c r="AE111" i="4"/>
  <c r="AE110" i="4"/>
  <c r="AF110" i="4" s="1"/>
  <c r="AE109" i="4"/>
  <c r="AF109" i="4" s="1"/>
  <c r="AE108" i="4"/>
  <c r="AF108" i="4" s="1"/>
  <c r="AE107" i="4"/>
  <c r="AF107" i="4" s="1"/>
  <c r="AE106" i="4"/>
  <c r="AF106" i="4" s="1"/>
  <c r="AE105" i="4"/>
  <c r="AF105" i="4" s="1"/>
  <c r="AE104" i="4"/>
  <c r="AF104" i="4" s="1"/>
  <c r="AF103" i="4"/>
  <c r="AE103" i="4"/>
  <c r="AE102" i="4"/>
  <c r="AF102" i="4" s="1"/>
  <c r="AE101" i="4"/>
  <c r="AF101" i="4" s="1"/>
  <c r="AE100" i="4"/>
  <c r="AF100" i="4" s="1"/>
  <c r="AE99" i="4"/>
  <c r="AF99" i="4" s="1"/>
  <c r="AE98" i="4"/>
  <c r="AF98" i="4" s="1"/>
  <c r="AE97" i="4"/>
  <c r="AF97" i="4" s="1"/>
  <c r="AE96" i="4"/>
  <c r="AF96" i="4" s="1"/>
  <c r="AF95" i="4"/>
  <c r="AE95" i="4"/>
  <c r="AE94" i="4"/>
  <c r="AF94" i="4" s="1"/>
  <c r="AE93" i="4"/>
  <c r="AF93" i="4" s="1"/>
  <c r="AE92" i="4"/>
  <c r="AF92" i="4" s="1"/>
  <c r="AE91" i="4"/>
  <c r="AF91" i="4" s="1"/>
  <c r="AE90" i="4"/>
  <c r="AF90" i="4" s="1"/>
  <c r="AE89" i="4"/>
  <c r="AF89" i="4" s="1"/>
  <c r="AE88" i="4"/>
  <c r="AF88" i="4" s="1"/>
  <c r="AF87" i="4"/>
  <c r="AE87" i="4"/>
  <c r="AE86" i="4"/>
  <c r="AF86" i="4" s="1"/>
  <c r="AE85" i="4"/>
  <c r="AF85" i="4" s="1"/>
  <c r="AE84" i="4"/>
  <c r="AF84" i="4" s="1"/>
  <c r="AE83" i="4"/>
  <c r="AF83" i="4" s="1"/>
  <c r="AE82" i="4"/>
  <c r="AF82" i="4" s="1"/>
  <c r="AE81" i="4"/>
  <c r="AF81" i="4" s="1"/>
  <c r="AE80" i="4"/>
  <c r="AF80" i="4" s="1"/>
  <c r="AF79" i="4"/>
  <c r="AE79" i="4"/>
  <c r="AE78" i="4"/>
  <c r="AF78" i="4" s="1"/>
  <c r="AE77" i="4"/>
  <c r="AF77" i="4" s="1"/>
  <c r="AE76" i="4"/>
  <c r="AF76" i="4" s="1"/>
  <c r="AE75" i="4"/>
  <c r="AF75" i="4" s="1"/>
  <c r="AE74" i="4"/>
  <c r="AF74" i="4" s="1"/>
  <c r="AE73" i="4"/>
  <c r="AF73" i="4" s="1"/>
  <c r="AE72" i="4"/>
  <c r="AF72" i="4" s="1"/>
  <c r="AF71" i="4"/>
  <c r="AE71" i="4"/>
  <c r="AE70" i="4"/>
  <c r="AF70" i="4" s="1"/>
  <c r="AE69" i="4"/>
  <c r="AF69" i="4" s="1"/>
  <c r="AE68" i="4"/>
  <c r="AF68" i="4" s="1"/>
  <c r="AE67" i="4"/>
  <c r="AF67" i="4" s="1"/>
  <c r="AE66" i="4"/>
  <c r="AF66" i="4" s="1"/>
  <c r="AF65" i="4"/>
  <c r="AE65" i="4"/>
  <c r="AE64" i="4"/>
  <c r="AF64" i="4" s="1"/>
  <c r="AE63" i="4"/>
  <c r="AF63" i="4" s="1"/>
  <c r="AE62" i="4"/>
  <c r="AF62" i="4" s="1"/>
  <c r="AE61" i="4"/>
  <c r="AF61" i="4" s="1"/>
  <c r="AE60" i="4"/>
  <c r="AF60" i="4" s="1"/>
  <c r="AE59" i="4"/>
  <c r="AF59" i="4" s="1"/>
  <c r="AE58" i="4"/>
  <c r="AF58" i="4" s="1"/>
  <c r="AF57" i="4"/>
  <c r="AE57" i="4"/>
  <c r="AE56" i="4"/>
  <c r="AF56" i="4" s="1"/>
  <c r="AE55" i="4"/>
  <c r="AF55" i="4" s="1"/>
  <c r="AE54" i="4"/>
  <c r="AF54" i="4" s="1"/>
  <c r="AE53" i="4"/>
  <c r="AF53" i="4" s="1"/>
  <c r="AE52" i="4"/>
  <c r="AF52" i="4" s="1"/>
  <c r="AE51" i="4"/>
  <c r="AF51" i="4" s="1"/>
  <c r="AE50" i="4"/>
  <c r="AF50" i="4" s="1"/>
  <c r="AF49" i="4"/>
  <c r="AE49" i="4"/>
  <c r="AE48" i="4"/>
  <c r="AF48" i="4" s="1"/>
  <c r="AE47" i="4"/>
  <c r="AF47" i="4" s="1"/>
  <c r="AE46" i="4"/>
  <c r="AF46" i="4" s="1"/>
  <c r="AE45" i="4"/>
  <c r="AF45" i="4" s="1"/>
  <c r="AE44" i="4"/>
  <c r="AF44" i="4" s="1"/>
  <c r="AE43" i="4"/>
  <c r="AF43" i="4" s="1"/>
  <c r="AE42" i="4"/>
  <c r="AF42" i="4" s="1"/>
  <c r="AF41" i="4"/>
  <c r="AE41" i="4"/>
  <c r="AE40" i="4"/>
  <c r="AF40" i="4" s="1"/>
  <c r="AE39" i="4"/>
  <c r="AF39" i="4" s="1"/>
  <c r="AE38" i="4"/>
  <c r="AF38" i="4" s="1"/>
  <c r="AE37" i="4"/>
  <c r="AF37" i="4" s="1"/>
  <c r="AE36" i="4"/>
  <c r="AF36" i="4" s="1"/>
  <c r="AE35" i="4"/>
  <c r="AF35" i="4" s="1"/>
  <c r="AE34" i="4"/>
  <c r="AF34" i="4" s="1"/>
  <c r="AF33" i="4"/>
  <c r="AE33" i="4"/>
  <c r="AE32" i="4"/>
  <c r="AF32" i="4" s="1"/>
  <c r="AE31" i="4"/>
  <c r="AF31" i="4" s="1"/>
  <c r="AE30" i="4"/>
  <c r="AF30" i="4" s="1"/>
  <c r="AE29" i="4"/>
  <c r="AF29" i="4" s="1"/>
  <c r="AE28" i="4"/>
  <c r="AF28" i="4" s="1"/>
  <c r="AE27" i="4"/>
  <c r="AF27" i="4" s="1"/>
  <c r="AE26" i="4"/>
  <c r="AF26" i="4" s="1"/>
  <c r="AF25" i="4"/>
  <c r="AE25" i="4"/>
  <c r="AE24" i="4"/>
  <c r="AF24" i="4" s="1"/>
  <c r="AE23" i="4"/>
  <c r="AF23" i="4" s="1"/>
  <c r="AE22" i="4"/>
  <c r="AF22" i="4" s="1"/>
  <c r="AE21" i="4"/>
  <c r="AF21" i="4" s="1"/>
  <c r="AE20" i="4"/>
  <c r="AF20" i="4" s="1"/>
  <c r="AE19" i="4"/>
  <c r="AF19" i="4" s="1"/>
  <c r="AE18" i="4"/>
  <c r="AF18" i="4" s="1"/>
  <c r="AF17" i="4"/>
  <c r="AE17" i="4"/>
  <c r="AE16" i="4"/>
  <c r="AF16" i="4" s="1"/>
  <c r="AE15" i="4"/>
  <c r="AF15" i="4" s="1"/>
  <c r="AE14" i="4"/>
  <c r="AF14" i="4" s="1"/>
  <c r="AE13" i="4"/>
  <c r="AF13" i="4" s="1"/>
  <c r="AE12" i="4"/>
  <c r="AF12" i="4" s="1"/>
  <c r="AF11" i="4"/>
  <c r="AE11" i="4"/>
  <c r="Z147" i="4"/>
  <c r="AA147" i="4" s="1"/>
  <c r="Z146" i="4"/>
  <c r="AA146" i="4" s="1"/>
  <c r="Z145" i="4"/>
  <c r="AA145" i="4" s="1"/>
  <c r="Z144" i="4"/>
  <c r="AA144" i="4" s="1"/>
  <c r="Z143" i="4"/>
  <c r="AA143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5" i="4"/>
  <c r="AA135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5" i="4"/>
  <c r="AA125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3" i="4"/>
  <c r="AA93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2" i="4"/>
  <c r="AA82" i="4" s="1"/>
  <c r="Z81" i="4"/>
  <c r="AA81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3" i="4"/>
  <c r="AA73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8" i="4"/>
  <c r="AA38" i="4" s="1"/>
  <c r="Z37" i="4"/>
  <c r="AA37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AA11" i="4"/>
  <c r="Z11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O4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L8" i="4"/>
  <c r="L7" i="4"/>
  <c r="L6" i="4"/>
  <c r="L5" i="4"/>
  <c r="L4" i="4"/>
  <c r="K8" i="5"/>
  <c r="K7" i="5"/>
  <c r="K6" i="5"/>
  <c r="K5" i="5"/>
  <c r="K3" i="5"/>
  <c r="M8" i="4"/>
  <c r="M7" i="4"/>
  <c r="M6" i="4"/>
  <c r="M5" i="4"/>
  <c r="M4" i="4"/>
  <c r="T6" i="2"/>
  <c r="P6" i="2"/>
  <c r="Q6" i="2" s="1"/>
  <c r="N6" i="2"/>
  <c r="U6" i="2" s="1"/>
  <c r="K6" i="2"/>
  <c r="R6" i="2" s="1"/>
  <c r="J6" i="2"/>
  <c r="S6" i="2" s="1"/>
  <c r="T5" i="2"/>
  <c r="P5" i="2"/>
  <c r="Q5" i="2" s="1"/>
  <c r="N5" i="2"/>
  <c r="U5" i="2" s="1"/>
  <c r="K5" i="2"/>
  <c r="R5" i="2" s="1"/>
  <c r="J5" i="2"/>
  <c r="S5" i="2" s="1"/>
  <c r="T4" i="2"/>
  <c r="P4" i="2"/>
  <c r="Q4" i="2" s="1"/>
  <c r="N4" i="2"/>
  <c r="U4" i="2" s="1"/>
  <c r="K4" i="2"/>
  <c r="R4" i="2" s="1"/>
  <c r="J4" i="2"/>
  <c r="S4" i="2" s="1"/>
  <c r="T3" i="2"/>
  <c r="P3" i="2"/>
  <c r="Q3" i="2" s="1"/>
  <c r="N3" i="2"/>
  <c r="U3" i="2" s="1"/>
  <c r="K3" i="2"/>
  <c r="R3" i="2" s="1"/>
  <c r="J3" i="2"/>
  <c r="S3" i="2" s="1"/>
  <c r="T2" i="2"/>
  <c r="P2" i="2"/>
  <c r="Q2" i="2" s="1"/>
  <c r="N2" i="2"/>
  <c r="U2" i="2" s="1"/>
  <c r="K2" i="2"/>
  <c r="R2" i="2" s="1"/>
  <c r="J2" i="2"/>
  <c r="S2" i="2" s="1"/>
  <c r="O7" i="6" l="1"/>
  <c r="O4" i="6"/>
  <c r="O6" i="6"/>
  <c r="O8" i="6"/>
  <c r="O9" i="4"/>
  <c r="P7" i="4" s="1"/>
  <c r="O9" i="6" l="1"/>
  <c r="P5" i="6" s="1"/>
  <c r="P4" i="4"/>
  <c r="P8" i="4"/>
  <c r="P6" i="4"/>
  <c r="P5" i="4"/>
  <c r="P8" i="6" l="1"/>
  <c r="P4" i="6"/>
  <c r="P7" i="6"/>
  <c r="P6" i="6"/>
  <c r="Q9" i="4"/>
  <c r="Q9" i="6" l="1"/>
</calcChain>
</file>

<file path=xl/sharedStrings.xml><?xml version="1.0" encoding="utf-8"?>
<sst xmlns="http://schemas.openxmlformats.org/spreadsheetml/2006/main" count="173" uniqueCount="86">
  <si>
    <t>Nuclide</t>
  </si>
  <si>
    <t>E alpha (keV)</t>
  </si>
  <si>
    <t>Branch (%)</t>
  </si>
  <si>
    <t>T 1/2</t>
  </si>
  <si>
    <t>T 1/2 (s)</t>
  </si>
  <si>
    <t># peak</t>
  </si>
  <si>
    <t>ROI Down</t>
  </si>
  <si>
    <t>ROI Up</t>
  </si>
  <si>
    <t>Total integral</t>
  </si>
  <si>
    <t>Net Integral</t>
  </si>
  <si>
    <t>Centroid</t>
  </si>
  <si>
    <t>Max.</t>
  </si>
  <si>
    <t>Sigma</t>
  </si>
  <si>
    <t>FWHM</t>
  </si>
  <si>
    <t>R = sigma/E</t>
  </si>
  <si>
    <t>1/sqrt(E)</t>
  </si>
  <si>
    <t>* Channel +</t>
  </si>
  <si>
    <t>Com incertezas nos canais</t>
  </si>
  <si>
    <t>TIME OF</t>
  </si>
  <si>
    <t>AQUI.</t>
  </si>
  <si>
    <t>+-</t>
  </si>
  <si>
    <t>Sigma/E =</t>
  </si>
  <si>
    <t>* 1/sqrt€ +</t>
  </si>
  <si>
    <t>Sigma (MeV)</t>
  </si>
  <si>
    <t>E alpha (MeV)</t>
  </si>
  <si>
    <t>E calib (MeV)</t>
  </si>
  <si>
    <t>dEcalib (MeV)</t>
  </si>
  <si>
    <t>E (MeV) =</t>
  </si>
  <si>
    <t>Calib</t>
  </si>
  <si>
    <t>g/cm^3</t>
  </si>
  <si>
    <t>E loss (keV)</t>
  </si>
  <si>
    <t>Thickness (nm)</t>
  </si>
  <si>
    <t>Energia MeV</t>
  </si>
  <si>
    <t>Stp pow   MeV cm2/g</t>
  </si>
  <si>
    <t>Stp pow MeV cm</t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</si>
  <si>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226</t>
    </r>
    <r>
      <rPr>
        <b/>
        <sz val="12"/>
        <color rgb="FF000000"/>
        <rFont val="Arial"/>
        <family val="2"/>
        <charset val="1"/>
      </rPr>
      <t>Ra (1600 y </t>
    </r>
    <r>
      <rPr>
        <b/>
        <i/>
        <sz val="12"/>
        <color rgb="FF000000"/>
        <rFont val="Arial"/>
        <family val="2"/>
        <charset val="1"/>
      </rPr>
      <t>7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</si>
  <si>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222</t>
    </r>
    <r>
      <rPr>
        <b/>
        <sz val="12"/>
        <color rgb="FF000000"/>
        <rFont val="Arial"/>
        <family val="2"/>
        <charset val="1"/>
      </rPr>
      <t>Rn (3.8235 d </t>
    </r>
    <r>
      <rPr>
        <b/>
        <i/>
        <sz val="12"/>
        <color rgb="FF000000"/>
        <rFont val="Arial"/>
        <family val="2"/>
        <charset val="1"/>
      </rPr>
      <t>3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</si>
  <si>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1"/>
        <color rgb="FF000000"/>
        <rFont val="Arial"/>
        <family val="2"/>
        <charset val="1"/>
      </rPr>
      <t>Alphas from </t>
    </r>
    <r>
      <rPr>
        <b/>
        <vertAlign val="superscript"/>
        <sz val="11"/>
        <color rgb="FF000000"/>
        <rFont val="Arial"/>
        <family val="2"/>
        <charset val="1"/>
      </rPr>
      <t>218</t>
    </r>
    <r>
      <rPr>
        <b/>
        <sz val="11"/>
        <color rgb="FF000000"/>
        <rFont val="Arial"/>
        <family val="2"/>
        <charset val="1"/>
      </rPr>
      <t>Po (3.10 m </t>
    </r>
    <r>
      <rPr>
        <b/>
        <i/>
        <sz val="11"/>
        <color rgb="FF000000"/>
        <rFont val="Arial"/>
        <family val="2"/>
        <charset val="1"/>
      </rPr>
      <t>1</t>
    </r>
    <r>
      <rPr>
        <b/>
        <sz val="11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</si>
  <si>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214</t>
    </r>
    <r>
      <rPr>
        <b/>
        <sz val="12"/>
        <color rgb="FF000000"/>
        <rFont val="Arial"/>
        <family val="2"/>
        <charset val="1"/>
      </rPr>
      <t>Po (164.3 us </t>
    </r>
    <r>
      <rPr>
        <b/>
        <i/>
        <sz val="12"/>
        <color rgb="FF000000"/>
        <rFont val="Arial"/>
        <family val="2"/>
        <charset val="1"/>
      </rPr>
      <t>20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</si>
  <si>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210</t>
    </r>
    <r>
      <rPr>
        <b/>
        <sz val="12"/>
        <color rgb="FF000000"/>
        <rFont val="Arial"/>
        <family val="2"/>
        <charset val="1"/>
      </rPr>
      <t>Po (138.376 d </t>
    </r>
    <r>
      <rPr>
        <b/>
        <i/>
        <sz val="12"/>
        <color rgb="FF000000"/>
        <rFont val="Arial"/>
        <family val="2"/>
        <charset val="1"/>
      </rPr>
      <t>2</t>
    </r>
    <r>
      <rPr>
        <b/>
        <sz val="12"/>
        <color rgb="FF000000"/>
        <rFont val="Arial"/>
        <family val="2"/>
        <charset val="1"/>
      </rPr>
      <t>)</t>
    </r>
  </si>
  <si>
    <t>226 Ra</t>
  </si>
  <si>
    <t>1600 y</t>
  </si>
  <si>
    <t>222 Rn</t>
  </si>
  <si>
    <t>3.8235 d</t>
  </si>
  <si>
    <r>
      <rPr>
        <b/>
        <sz val="11"/>
        <color rgb="FF000000"/>
        <rFont val="Times New Roman"/>
        <family val="1"/>
        <charset val="1"/>
      </rPr>
      <t>E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(keV)    </t>
    </r>
  </si>
  <si>
    <r>
      <rPr>
        <b/>
        <sz val="11"/>
        <color rgb="FF000000"/>
        <rFont val="Times New Roman"/>
        <family val="1"/>
        <charset val="1"/>
      </rPr>
      <t>I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(%)    </t>
    </r>
  </si>
  <si>
    <t xml:space="preserve">218 Po </t>
  </si>
  <si>
    <t>3.10 m</t>
  </si>
  <si>
    <t>214 Po</t>
  </si>
  <si>
    <t>164.3 us</t>
  </si>
  <si>
    <t>210 Po</t>
  </si>
  <si>
    <t>138.376 d</t>
  </si>
  <si>
    <r>
      <rPr>
        <sz val="11"/>
        <color rgb="FF000000"/>
        <rFont val="Times New Roman"/>
        <family val="1"/>
        <charset val="1"/>
      </rPr>
      <t>4160 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</si>
  <si>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0.00027 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</si>
  <si>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4827 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</si>
  <si>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t>~0.0005 </t>
  </si>
  <si>
    <r>
      <rPr>
        <sz val="11"/>
        <color rgb="FF000000"/>
        <rFont val="Times New Roman"/>
        <family val="1"/>
        <charset val="1"/>
      </rPr>
      <t>5181 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</si>
  <si>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t>0.0011 </t>
  </si>
  <si>
    <r>
      <rPr>
        <sz val="11"/>
        <color rgb="FF000000"/>
        <rFont val="Times New Roman"/>
        <family val="1"/>
        <charset val="1"/>
      </rPr>
      <t>6609.9 </t>
    </r>
    <r>
      <rPr>
        <i/>
        <sz val="11"/>
        <color rgb="FF000000"/>
        <rFont val="Times New Roman"/>
        <family val="1"/>
        <charset val="1"/>
      </rPr>
      <t>10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</si>
  <si>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6.0E-5 </t>
    </r>
    <r>
      <rPr>
        <i/>
        <sz val="11"/>
        <color rgb="FF000000"/>
        <rFont val="Times New Roman"/>
        <family val="1"/>
        <charset val="1"/>
      </rPr>
      <t>20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</si>
  <si>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4516.58 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</si>
  <si>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0.00122 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</si>
  <si>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4191 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</si>
  <si>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</si>
  <si>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4987 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</si>
  <si>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t>0.078 </t>
  </si>
  <si>
    <r>
      <rPr>
        <sz val="11"/>
        <color rgb="FF000000"/>
        <rFont val="Times New Roman"/>
        <family val="1"/>
        <charset val="1"/>
      </rPr>
      <t>6002.35 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</si>
  <si>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t>99.9989 </t>
  </si>
  <si>
    <r>
      <rPr>
        <sz val="11"/>
        <color rgb="FF000000"/>
        <rFont val="Times New Roman"/>
        <family val="1"/>
        <charset val="1"/>
      </rPr>
      <t>6902.1 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</si>
  <si>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0.0104 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</si>
  <si>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5304.38 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</si>
  <si>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t>100 </t>
  </si>
  <si>
    <r>
      <rPr>
        <sz val="11"/>
        <color rgb="FF000000"/>
        <rFont val="Times New Roman"/>
        <family val="1"/>
        <charset val="1"/>
      </rPr>
      <t>4340 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</si>
  <si>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0.0065 </t>
    </r>
    <r>
      <rPr>
        <i/>
        <sz val="11"/>
        <color rgb="FF000000"/>
        <rFont val="Times New Roman"/>
        <family val="1"/>
        <charset val="1"/>
      </rPr>
      <t>3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</si>
  <si>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5489.52 </t>
    </r>
    <r>
      <rPr>
        <i/>
        <sz val="11"/>
        <color rgb="FF000000"/>
        <rFont val="Times New Roman"/>
        <family val="1"/>
        <charset val="1"/>
      </rPr>
      <t>30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</si>
  <si>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99.92 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</si>
  <si>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7686.82 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</si>
  <si>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99.9895 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</si>
  <si>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4601 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</si>
  <si>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5.55 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</si>
  <si>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4784.34 </t>
    </r>
    <r>
      <rPr>
        <i/>
        <sz val="11"/>
        <color rgb="FF000000"/>
        <rFont val="Times New Roman"/>
        <family val="1"/>
        <charset val="1"/>
      </rPr>
      <t>25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</si>
  <si>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94.45 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</si>
  <si>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t>E alpha calib (MeV)</t>
  </si>
  <si>
    <t xml:space="preserve">Lead density = </t>
  </si>
  <si>
    <t>1575 s</t>
  </si>
  <si>
    <t>E (MeV)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</si>
</sst>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E+00"/>
    <numFmt numFmtId="165" formatCode="0.0000"/>
    <numFmt numFmtId="166" formatCode="0.000"/>
    <numFmt numFmtId="167" formatCode="0.0000000"/>
    <numFmt numFmtId="168" formatCode="0.000000"/>
    <numFmt numFmtId="169" formatCode="0.0"/>
    <numFmt numFmtId="170" formatCode="0.00000"/>
  </numFmts>
  <fonts count="19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vertAlign val="superscript"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vertAlign val="superscript"/>
      <sz val="11"/>
      <color rgb="FF000000"/>
      <name val="Arial"/>
      <family val="2"/>
      <charset val="1"/>
    </font>
    <font>
      <b/>
      <i/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b/>
      <sz val="11"/>
      <color rgb="FF000000"/>
      <name val="Symbol"/>
      <family val="1"/>
      <charset val="2"/>
    </font>
    <font>
      <sz val="11"/>
      <color rgb="FF000000"/>
      <name val="Times New Roman"/>
      <family val="1"/>
      <charset val="1"/>
    </font>
    <font>
      <i/>
      <sz val="11"/>
      <color rgb="FF000000"/>
      <name val="Times New Roman"/>
      <family val="1"/>
      <charset val="1"/>
    </font>
    <font>
      <sz val="10"/>
      <color rgb="FF000000"/>
      <name val="Arial Unicode MS"/>
      <family val="2"/>
    </font>
  </fonts>
  <fills count="19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E2F0D9"/>
        <bgColor rgb="FFCFE7F5"/>
      </patternFill>
    </fill>
    <fill>
      <patternFill patternType="solid">
        <fgColor rgb="FFFFFF00"/>
        <bgColor rgb="FFFFD320"/>
      </patternFill>
    </fill>
    <fill>
      <patternFill patternType="solid">
        <fgColor rgb="FFFF950E"/>
        <bgColor rgb="FFFFC000"/>
      </patternFill>
    </fill>
    <fill>
      <patternFill patternType="solid">
        <fgColor rgb="FFFFC000"/>
        <bgColor rgb="FFFFD320"/>
      </patternFill>
    </fill>
    <fill>
      <patternFill patternType="solid">
        <fgColor rgb="FFF03E75"/>
        <bgColor rgb="FFC9211E"/>
      </patternFill>
    </fill>
    <fill>
      <patternFill patternType="solid">
        <fgColor rgb="FFFFD320"/>
        <bgColor rgb="FFFFC000"/>
      </patternFill>
    </fill>
    <fill>
      <patternFill patternType="solid">
        <fgColor rgb="FF00FF00"/>
        <bgColor rgb="FF3DEB3D"/>
      </patternFill>
    </fill>
    <fill>
      <patternFill patternType="solid">
        <fgColor rgb="FF3DEB3D"/>
        <bgColor rgb="FF00FF00"/>
      </patternFill>
    </fill>
    <fill>
      <patternFill patternType="solid">
        <fgColor rgb="FFCCFFFF"/>
        <bgColor rgb="FFCFE7F5"/>
      </patternFill>
    </fill>
    <fill>
      <patternFill patternType="solid">
        <fgColor rgb="FFCFE7F5"/>
        <bgColor rgb="FFD9D9D9"/>
      </patternFill>
    </fill>
    <fill>
      <patternFill patternType="solid">
        <fgColor rgb="FFFFF2CC"/>
        <bgColor rgb="FFFFF5CE"/>
      </patternFill>
    </fill>
    <fill>
      <patternFill patternType="solid">
        <fgColor rgb="FFF8A6BF"/>
        <bgColor rgb="FFBFBFBF"/>
      </patternFill>
    </fill>
    <fill>
      <patternFill patternType="solid">
        <fgColor rgb="FF5B9BD5"/>
        <bgColor rgb="FF3366FF"/>
      </patternFill>
    </fill>
    <fill>
      <patternFill patternType="solid">
        <fgColor rgb="FFFBE5D6"/>
        <bgColor rgb="FFFFF2CC"/>
      </patternFill>
    </fill>
    <fill>
      <patternFill patternType="solid">
        <fgColor rgb="FF70AD47"/>
        <bgColor rgb="FFA9D18E"/>
      </patternFill>
    </fill>
    <fill>
      <patternFill patternType="solid">
        <fgColor rgb="FFFFFF80"/>
        <bgColor rgb="FFFFF2CC"/>
      </patternFill>
    </fill>
  </fills>
  <borders count="1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6" fontId="0" fillId="0" borderId="0" xfId="0" applyNumberFormat="1"/>
    <xf numFmtId="2" fontId="0" fillId="13" borderId="0" xfId="0" applyNumberFormat="1" applyFill="1"/>
    <xf numFmtId="167" fontId="0" fillId="14" borderId="0" xfId="0" applyNumberFormat="1" applyFill="1"/>
    <xf numFmtId="168" fontId="0" fillId="14" borderId="0" xfId="0" applyNumberFormat="1" applyFill="1"/>
    <xf numFmtId="0" fontId="4" fillId="13" borderId="0" xfId="0" applyFont="1" applyFill="1" applyAlignment="1">
      <alignment horizontal="center" vertical="center" wrapText="1"/>
    </xf>
    <xf numFmtId="0" fontId="2" fillId="6" borderId="0" xfId="0" applyFont="1" applyFill="1"/>
    <xf numFmtId="0" fontId="0" fillId="4" borderId="0" xfId="0" applyFont="1" applyFill="1"/>
    <xf numFmtId="0" fontId="0" fillId="0" borderId="0" xfId="0" applyFont="1" applyAlignment="1">
      <alignment horizontal="right"/>
    </xf>
    <xf numFmtId="0" fontId="0" fillId="14" borderId="0" xfId="0" applyFont="1" applyFill="1"/>
    <xf numFmtId="0" fontId="5" fillId="0" borderId="0" xfId="0" applyFont="1"/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1" fontId="0" fillId="13" borderId="0" xfId="0" applyNumberFormat="1" applyFill="1" applyAlignment="1">
      <alignment horizontal="center" vertical="center" wrapText="1"/>
    </xf>
    <xf numFmtId="2" fontId="0" fillId="0" borderId="0" xfId="0" applyNumberFormat="1"/>
    <xf numFmtId="1" fontId="0" fillId="17" borderId="4" xfId="0" applyNumberFormat="1" applyFill="1" applyBorder="1"/>
    <xf numFmtId="0" fontId="0" fillId="17" borderId="5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left"/>
    </xf>
    <xf numFmtId="0" fontId="5" fillId="4" borderId="0" xfId="0" applyFont="1" applyFill="1" applyAlignment="1">
      <alignment vertical="center"/>
    </xf>
    <xf numFmtId="0" fontId="0" fillId="15" borderId="7" xfId="0" applyFont="1" applyFill="1" applyBorder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166" fontId="0" fillId="15" borderId="7" xfId="0" applyNumberFormat="1" applyFont="1" applyFill="1" applyBorder="1" applyAlignment="1">
      <alignment horizontal="center" vertical="center" wrapText="1"/>
    </xf>
    <xf numFmtId="0" fontId="0" fillId="15" borderId="10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8" fillId="18" borderId="0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11" fillId="18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164" fontId="0" fillId="3" borderId="0" xfId="0" applyNumberFormat="1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right" vertical="center" wrapText="1"/>
    </xf>
    <xf numFmtId="0" fontId="14" fillId="18" borderId="0" xfId="0" applyFont="1" applyFill="1" applyAlignment="1">
      <alignment horizontal="center" vertical="center" wrapText="1"/>
    </xf>
    <xf numFmtId="0" fontId="0" fillId="18" borderId="0" xfId="0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left" vertical="center" wrapText="1"/>
    </xf>
    <xf numFmtId="164" fontId="0" fillId="3" borderId="8" xfId="0" applyNumberFormat="1" applyFill="1" applyBorder="1" applyAlignment="1">
      <alignment horizontal="right" vertical="center" wrapText="1"/>
    </xf>
    <xf numFmtId="0" fontId="0" fillId="3" borderId="9" xfId="0" applyFill="1" applyBorder="1" applyAlignment="1">
      <alignment horizontal="right" vertical="center" wrapText="1"/>
    </xf>
    <xf numFmtId="0" fontId="16" fillId="18" borderId="0" xfId="0" applyFont="1" applyFill="1" applyAlignment="1">
      <alignment horizontal="center" vertical="center" wrapText="1"/>
    </xf>
    <xf numFmtId="170" fontId="0" fillId="3" borderId="0" xfId="0" applyNumberFormat="1" applyFill="1" applyAlignment="1">
      <alignment horizontal="center" vertical="center" wrapText="1"/>
    </xf>
    <xf numFmtId="165" fontId="0" fillId="16" borderId="0" xfId="0" applyNumberFormat="1" applyFill="1" applyAlignment="1">
      <alignment horizontal="center" vertical="center" wrapText="1"/>
    </xf>
    <xf numFmtId="11" fontId="0" fillId="0" borderId="0" xfId="0" applyNumberFormat="1"/>
    <xf numFmtId="166" fontId="18" fillId="0" borderId="0" xfId="0" applyNumberFormat="1" applyFont="1" applyAlignment="1">
      <alignment vertical="center"/>
    </xf>
    <xf numFmtId="169" fontId="0" fillId="0" borderId="0" xfId="0" applyNumberFormat="1"/>
    <xf numFmtId="11" fontId="0" fillId="15" borderId="1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FFF5CE"/>
      <rgbColor rgb="FF800080"/>
      <rgbColor rgb="FF008080"/>
      <rgbColor rgb="FFBFBFBF"/>
      <rgbColor rgb="FFFFF2CC"/>
      <rgbColor rgb="FF5B9BD5"/>
      <rgbColor rgb="FFF03E75"/>
      <rgbColor rgb="FFFFFFD7"/>
      <rgbColor rgb="FFCCFFFF"/>
      <rgbColor rgb="FF660066"/>
      <rgbColor rgb="FFFFE9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FE7F5"/>
      <rgbColor rgb="FFE2F0D9"/>
      <rgbColor rgb="FFFFFFA6"/>
      <rgbColor rgb="FFA9D18E"/>
      <rgbColor rgb="FFF8A6BF"/>
      <rgbColor rgb="FFFBE5D6"/>
      <rgbColor rgb="FFFFDBB6"/>
      <rgbColor rgb="FF3366FF"/>
      <rgbColor rgb="FF3DEB3D"/>
      <rgbColor rgb="FFFFDE59"/>
      <rgbColor rgb="FFFFC000"/>
      <rgbColor rgb="FFFF950E"/>
      <rgbColor rgb="FFFFFF6D"/>
      <rgbColor rgb="FF595959"/>
      <rgbColor rgb="FFBF819E"/>
      <rgbColor rgb="FF003366"/>
      <rgbColor rgb="FF70AD47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11 Nov'!$G$2:$G$6</c:f>
              <c:numCache>
                <c:formatCode>General</c:formatCode>
                <c:ptCount val="5"/>
                <c:pt idx="0">
                  <c:v>1719</c:v>
                </c:pt>
                <c:pt idx="1">
                  <c:v>1344</c:v>
                </c:pt>
                <c:pt idx="2">
                  <c:v>1228</c:v>
                </c:pt>
                <c:pt idx="3">
                  <c:v>1185</c:v>
                </c:pt>
                <c:pt idx="4">
                  <c:v>1070</c:v>
                </c:pt>
              </c:numCache>
            </c:numRef>
          </c:xVal>
          <c:yVal>
            <c:numRef>
              <c:f>'Calib. 11 Nov'!$M$2:$M$6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88320"/>
        <c:axId val="2023189952"/>
      </c:scatterChart>
      <c:valAx>
        <c:axId val="20231883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23189952"/>
        <c:crosses val="autoZero"/>
        <c:crossBetween val="midCat"/>
      </c:valAx>
      <c:valAx>
        <c:axId val="2023189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23188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11 Nov'!$T$2:$T$6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11 Nov'!$S$2:$S$6</c:f>
              <c:numCache>
                <c:formatCode>0.0000000</c:formatCode>
                <c:ptCount val="5"/>
                <c:pt idx="0">
                  <c:v>1.8809157632772514E-3</c:v>
                </c:pt>
                <c:pt idx="1">
                  <c:v>2.6976802768901554E-3</c:v>
                </c:pt>
                <c:pt idx="2">
                  <c:v>2.3474666133208107E-3</c:v>
                </c:pt>
                <c:pt idx="3">
                  <c:v>3.0574532908309517E-3</c:v>
                </c:pt>
                <c:pt idx="4">
                  <c:v>2.4859858574356455E-3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90496"/>
        <c:axId val="2023178528"/>
      </c:scatterChart>
      <c:valAx>
        <c:axId val="20231904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23178528"/>
        <c:crossesAt val="0"/>
        <c:crossBetween val="midCat"/>
      </c:valAx>
      <c:valAx>
        <c:axId val="20231785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23190496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151560</xdr:colOff>
      <xdr:row>13</xdr:row>
      <xdr:rowOff>53180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732960" cy="28471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533400</xdr:colOff>
      <xdr:row>26</xdr:row>
      <xdr:rowOff>139700</xdr:rowOff>
    </xdr:from>
    <xdr:to>
      <xdr:col>10</xdr:col>
      <xdr:colOff>533712</xdr:colOff>
      <xdr:row>50</xdr:row>
      <xdr:rowOff>70074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111750"/>
          <a:ext cx="6070912" cy="4349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AE12"/>
  <sheetViews>
    <sheetView zoomScaleNormal="100" workbookViewId="0">
      <selection activeCell="J12" sqref="J12"/>
    </sheetView>
  </sheetViews>
  <sheetFormatPr defaultColWidth="8.54296875" defaultRowHeight="14.5" x14ac:dyDescent="0.35"/>
  <cols>
    <col min="10" max="10" width="8.90625" customWidth="1"/>
    <col min="11" max="11" width="9.26953125" customWidth="1"/>
    <col min="12" max="12" width="9.81640625" customWidth="1"/>
    <col min="13" max="13" width="10.90625" customWidth="1"/>
    <col min="14" max="14" width="9.08984375" customWidth="1"/>
    <col min="16" max="16" width="1.81640625" customWidth="1"/>
    <col min="17" max="17" width="10.90625" customWidth="1"/>
    <col min="18" max="18" width="9.08984375" customWidth="1"/>
    <col min="20" max="20" width="3.54296875" customWidth="1"/>
    <col min="21" max="21" width="10.90625" customWidth="1"/>
    <col min="22" max="22" width="9.453125" customWidth="1"/>
    <col min="23" max="23" width="2.81640625" customWidth="1"/>
    <col min="24" max="24" width="3.81640625" customWidth="1"/>
    <col min="25" max="25" width="10.90625" customWidth="1"/>
    <col min="26" max="26" width="9.81640625" customWidth="1"/>
    <col min="28" max="28" width="2.453125" customWidth="1"/>
    <col min="29" max="29" width="10.90625" customWidth="1"/>
    <col min="30" max="30" width="9.08984375" customWidth="1"/>
  </cols>
  <sheetData>
    <row r="1" spans="8:31" ht="15" thickBot="1" x14ac:dyDescent="0.4">
      <c r="U1" s="1"/>
      <c r="V1" s="1"/>
      <c r="W1" s="1"/>
    </row>
    <row r="2" spans="8:31" ht="29" customHeight="1" x14ac:dyDescent="0.35">
      <c r="H2" s="47" t="s">
        <v>0</v>
      </c>
      <c r="I2" s="48" t="s">
        <v>1</v>
      </c>
      <c r="J2" s="49" t="s">
        <v>3</v>
      </c>
      <c r="K2" s="49" t="s">
        <v>4</v>
      </c>
      <c r="L2" s="50" t="s">
        <v>2</v>
      </c>
      <c r="M2" s="51" t="s">
        <v>35</v>
      </c>
      <c r="N2" s="51"/>
      <c r="O2" s="52"/>
      <c r="P2" s="27"/>
      <c r="Q2" s="51" t="s">
        <v>36</v>
      </c>
      <c r="R2" s="51"/>
      <c r="S2" s="52"/>
      <c r="T2" s="27"/>
      <c r="U2" s="53" t="s">
        <v>37</v>
      </c>
      <c r="V2" s="53"/>
      <c r="W2" s="54"/>
      <c r="X2" s="27"/>
      <c r="Y2" s="51" t="s">
        <v>38</v>
      </c>
      <c r="Z2" s="51"/>
      <c r="AA2" s="52"/>
      <c r="AB2" s="27"/>
      <c r="AC2" s="51" t="s">
        <v>39</v>
      </c>
      <c r="AD2" s="51"/>
      <c r="AE2" s="52"/>
    </row>
    <row r="3" spans="8:31" x14ac:dyDescent="0.35">
      <c r="H3" s="55" t="s">
        <v>40</v>
      </c>
      <c r="I3" s="2">
        <v>4784.34</v>
      </c>
      <c r="J3" s="56" t="s">
        <v>41</v>
      </c>
      <c r="K3" s="57">
        <f>1600*365.25*24*3600</f>
        <v>50492160000</v>
      </c>
      <c r="L3" s="58">
        <v>94.45</v>
      </c>
      <c r="M3" s="51"/>
      <c r="N3" s="51"/>
      <c r="O3" s="52"/>
      <c r="P3" s="27"/>
      <c r="Q3" s="51"/>
      <c r="R3" s="51"/>
      <c r="S3" s="52"/>
      <c r="T3" s="27"/>
      <c r="U3" s="53"/>
      <c r="V3" s="53"/>
      <c r="W3" s="54"/>
      <c r="X3" s="27"/>
      <c r="Y3" s="51"/>
      <c r="Z3" s="51"/>
      <c r="AA3" s="52"/>
      <c r="AB3" s="27"/>
      <c r="AC3" s="51"/>
      <c r="AD3" s="51"/>
      <c r="AE3" s="52"/>
    </row>
    <row r="4" spans="8:31" x14ac:dyDescent="0.35">
      <c r="H4" s="55" t="s">
        <v>40</v>
      </c>
      <c r="I4" s="2">
        <v>4601</v>
      </c>
      <c r="J4" s="59"/>
      <c r="K4" s="60"/>
      <c r="L4" s="58">
        <v>5.55</v>
      </c>
      <c r="M4" s="51"/>
      <c r="N4" s="51"/>
      <c r="O4" s="52"/>
      <c r="P4" s="27"/>
      <c r="Q4" s="51"/>
      <c r="R4" s="51"/>
      <c r="S4" s="52"/>
      <c r="T4" s="27"/>
      <c r="U4" s="53"/>
      <c r="V4" s="53"/>
      <c r="W4" s="54"/>
      <c r="X4" s="27"/>
      <c r="Y4" s="51"/>
      <c r="Z4" s="51"/>
      <c r="AA4" s="52"/>
      <c r="AB4" s="27"/>
      <c r="AC4" s="51"/>
      <c r="AD4" s="51"/>
      <c r="AE4" s="52"/>
    </row>
    <row r="5" spans="8:31" ht="17.149999999999999" customHeight="1" x14ac:dyDescent="0.35">
      <c r="H5" s="55" t="s">
        <v>42</v>
      </c>
      <c r="I5" s="2">
        <v>5489.52</v>
      </c>
      <c r="J5" s="56" t="s">
        <v>43</v>
      </c>
      <c r="K5" s="57">
        <f>3.8235*24*3600</f>
        <v>330350.40000000002</v>
      </c>
      <c r="L5" s="58">
        <v>99.92</v>
      </c>
      <c r="M5" s="61" t="s">
        <v>44</v>
      </c>
      <c r="N5" s="61" t="s">
        <v>45</v>
      </c>
      <c r="O5" s="52"/>
      <c r="P5" s="27"/>
      <c r="Q5" s="61" t="s">
        <v>44</v>
      </c>
      <c r="R5" s="61" t="s">
        <v>45</v>
      </c>
      <c r="S5" s="52"/>
      <c r="T5" s="27"/>
      <c r="U5" s="61" t="s">
        <v>44</v>
      </c>
      <c r="V5" s="61" t="s">
        <v>45</v>
      </c>
      <c r="W5" s="54"/>
      <c r="X5" s="27"/>
      <c r="Y5" s="61" t="s">
        <v>44</v>
      </c>
      <c r="Z5" s="61" t="s">
        <v>45</v>
      </c>
      <c r="AA5" s="52"/>
      <c r="AB5" s="27"/>
      <c r="AC5" s="61" t="s">
        <v>44</v>
      </c>
      <c r="AD5" s="61" t="s">
        <v>45</v>
      </c>
      <c r="AE5" s="52"/>
    </row>
    <row r="6" spans="8:31" x14ac:dyDescent="0.35">
      <c r="H6" s="55" t="s">
        <v>46</v>
      </c>
      <c r="I6" s="2">
        <v>6002.3</v>
      </c>
      <c r="J6" s="56" t="s">
        <v>47</v>
      </c>
      <c r="K6" s="57">
        <f>3.1*30*24*3600</f>
        <v>8035200</v>
      </c>
      <c r="L6" s="58">
        <v>99.998900000000006</v>
      </c>
      <c r="M6" s="62"/>
      <c r="N6" s="62"/>
      <c r="O6" s="62"/>
      <c r="P6" s="27"/>
      <c r="Q6" s="62"/>
      <c r="R6" s="62"/>
      <c r="S6" s="62"/>
      <c r="T6" s="27"/>
      <c r="U6" s="63"/>
      <c r="V6" s="63"/>
      <c r="W6" s="63"/>
      <c r="X6" s="27"/>
      <c r="Y6" s="62"/>
      <c r="Z6" s="62"/>
      <c r="AA6" s="62"/>
      <c r="AB6" s="27"/>
      <c r="AC6" s="62"/>
      <c r="AD6" s="62"/>
      <c r="AE6" s="62"/>
    </row>
    <row r="7" spans="8:31" x14ac:dyDescent="0.35">
      <c r="H7" s="55" t="s">
        <v>48</v>
      </c>
      <c r="I7" s="2">
        <v>7686.82</v>
      </c>
      <c r="J7" s="56" t="s">
        <v>49</v>
      </c>
      <c r="K7" s="57">
        <f>0.0001643</f>
        <v>1.6430000000000001E-4</v>
      </c>
      <c r="L7" s="58">
        <v>99.989500000000007</v>
      </c>
      <c r="M7" s="62"/>
      <c r="N7" s="62"/>
      <c r="O7" s="62"/>
      <c r="P7" s="27"/>
      <c r="Q7" s="62"/>
      <c r="R7" s="62"/>
      <c r="S7" s="62"/>
      <c r="T7" s="27"/>
      <c r="U7" s="63"/>
      <c r="V7" s="63"/>
      <c r="W7" s="63"/>
      <c r="X7" s="27"/>
      <c r="Y7" s="62"/>
      <c r="Z7" s="62"/>
      <c r="AA7" s="62"/>
      <c r="AB7" s="27"/>
      <c r="AC7" s="62"/>
      <c r="AD7" s="62"/>
      <c r="AE7" s="62"/>
    </row>
    <row r="8" spans="8:31" ht="28.5" thickBot="1" x14ac:dyDescent="0.4">
      <c r="H8" s="64" t="s">
        <v>50</v>
      </c>
      <c r="I8" s="65">
        <v>5304.38</v>
      </c>
      <c r="J8" s="66" t="s">
        <v>51</v>
      </c>
      <c r="K8" s="67">
        <f>138.376*24*3600</f>
        <v>11955686.4</v>
      </c>
      <c r="L8" s="68">
        <v>100</v>
      </c>
      <c r="M8" s="69" t="s">
        <v>52</v>
      </c>
      <c r="N8" s="69" t="s">
        <v>53</v>
      </c>
      <c r="O8" s="52"/>
      <c r="P8" s="27"/>
      <c r="Q8" s="69" t="s">
        <v>54</v>
      </c>
      <c r="R8" s="69" t="s">
        <v>55</v>
      </c>
      <c r="S8" s="52"/>
      <c r="T8" s="27"/>
      <c r="U8" s="69" t="s">
        <v>56</v>
      </c>
      <c r="V8" s="69" t="s">
        <v>57</v>
      </c>
      <c r="W8" s="54"/>
      <c r="X8" s="27"/>
      <c r="Y8" s="69" t="s">
        <v>58</v>
      </c>
      <c r="Z8" s="69" t="s">
        <v>59</v>
      </c>
      <c r="AA8" s="52"/>
      <c r="AB8" s="27"/>
      <c r="AC8" s="69" t="s">
        <v>60</v>
      </c>
      <c r="AD8" s="69" t="s">
        <v>61</v>
      </c>
      <c r="AE8" s="52"/>
    </row>
    <row r="9" spans="8:31" x14ac:dyDescent="0.35">
      <c r="M9" s="69" t="s">
        <v>62</v>
      </c>
      <c r="N9" s="69" t="s">
        <v>63</v>
      </c>
      <c r="O9" s="52"/>
      <c r="P9" s="27"/>
      <c r="Q9" s="69" t="s">
        <v>64</v>
      </c>
      <c r="R9" s="69" t="s">
        <v>65</v>
      </c>
      <c r="S9" s="52"/>
      <c r="T9" s="27"/>
      <c r="U9" s="69" t="s">
        <v>66</v>
      </c>
      <c r="V9" s="69" t="s">
        <v>67</v>
      </c>
      <c r="W9" s="54"/>
      <c r="X9" s="27"/>
      <c r="Y9" s="69" t="s">
        <v>68</v>
      </c>
      <c r="Z9" s="69" t="s">
        <v>69</v>
      </c>
      <c r="AA9" s="52"/>
      <c r="AB9" s="27"/>
      <c r="AC9" s="69" t="s">
        <v>70</v>
      </c>
      <c r="AD9" s="69" t="s">
        <v>71</v>
      </c>
      <c r="AE9" s="52"/>
    </row>
    <row r="10" spans="8:31" x14ac:dyDescent="0.35">
      <c r="M10" s="69" t="s">
        <v>72</v>
      </c>
      <c r="N10" s="69" t="s">
        <v>73</v>
      </c>
      <c r="O10" s="52"/>
      <c r="P10" s="27"/>
      <c r="Q10" s="69" t="s">
        <v>74</v>
      </c>
      <c r="R10" s="69" t="s">
        <v>75</v>
      </c>
      <c r="S10" s="52"/>
      <c r="T10" s="27"/>
      <c r="U10" s="54"/>
      <c r="V10" s="54"/>
      <c r="W10" s="54"/>
      <c r="X10" s="27"/>
      <c r="Y10" s="69" t="s">
        <v>76</v>
      </c>
      <c r="Z10" s="69" t="s">
        <v>77</v>
      </c>
      <c r="AA10" s="52"/>
      <c r="AB10" s="27"/>
      <c r="AC10" s="62"/>
      <c r="AD10" s="62"/>
      <c r="AE10" s="52"/>
    </row>
    <row r="11" spans="8:31" x14ac:dyDescent="0.35">
      <c r="M11" s="69" t="s">
        <v>78</v>
      </c>
      <c r="N11" s="69" t="s">
        <v>79</v>
      </c>
      <c r="O11" s="52"/>
      <c r="P11" s="27"/>
      <c r="Q11" s="62"/>
      <c r="R11" s="62"/>
      <c r="S11" s="52"/>
      <c r="T11" s="27"/>
      <c r="U11" s="54"/>
      <c r="V11" s="54"/>
      <c r="W11" s="54"/>
      <c r="X11" s="27"/>
      <c r="Y11" s="62"/>
      <c r="Z11" s="62"/>
      <c r="AA11" s="52"/>
      <c r="AB11" s="27"/>
      <c r="AC11" s="62"/>
      <c r="AD11" s="62"/>
      <c r="AE11" s="52"/>
    </row>
    <row r="12" spans="8:31" x14ac:dyDescent="0.35">
      <c r="M12" s="69" t="s">
        <v>80</v>
      </c>
      <c r="N12" s="69" t="s">
        <v>81</v>
      </c>
      <c r="O12" s="52"/>
      <c r="P12" s="27"/>
      <c r="Q12" s="62"/>
      <c r="R12" s="62"/>
      <c r="S12" s="52"/>
      <c r="T12" s="27"/>
      <c r="U12" s="27"/>
      <c r="V12" s="27"/>
      <c r="W12" s="27"/>
      <c r="X12" s="27"/>
      <c r="Y12" s="62"/>
      <c r="Z12" s="62"/>
      <c r="AA12" s="52"/>
      <c r="AB12" s="27"/>
      <c r="AC12" s="27"/>
      <c r="AD12" s="27"/>
      <c r="AE12" s="27"/>
    </row>
  </sheetData>
  <mergeCells count="13">
    <mergeCell ref="AC10:AD11"/>
    <mergeCell ref="Q11:R12"/>
    <mergeCell ref="Y11:Z12"/>
    <mergeCell ref="M2:N4"/>
    <mergeCell ref="Q2:R4"/>
    <mergeCell ref="U2:V4"/>
    <mergeCell ref="Y2:Z4"/>
    <mergeCell ref="AC2:AD4"/>
    <mergeCell ref="M6:O7"/>
    <mergeCell ref="Q6:S7"/>
    <mergeCell ref="U6:W7"/>
    <mergeCell ref="Y6:AA7"/>
    <mergeCell ref="AC6:AE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Normal="100" workbookViewId="0">
      <selection activeCell="K9" sqref="K9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8.906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" x14ac:dyDescent="0.35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82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x14ac:dyDescent="0.35">
      <c r="A2" s="10">
        <v>1</v>
      </c>
      <c r="B2" s="11">
        <v>1705</v>
      </c>
      <c r="C2" s="12">
        <v>1730</v>
      </c>
      <c r="D2" s="13">
        <v>2103</v>
      </c>
      <c r="E2" s="14">
        <v>2012</v>
      </c>
      <c r="F2" s="13">
        <v>1719.5407554671999</v>
      </c>
      <c r="G2" s="14">
        <v>1719</v>
      </c>
      <c r="H2" s="13">
        <v>3.2345102701286002</v>
      </c>
      <c r="I2" s="14">
        <v>7.6166894743042297</v>
      </c>
      <c r="J2" s="15">
        <f>H2*$K$9</f>
        <v>1.4458260907474842E-2</v>
      </c>
      <c r="K2" s="16">
        <f>((H2*$K$10)*2+$M$10*2)*0.5</f>
        <v>3.6366566287563601E-2</v>
      </c>
      <c r="L2" s="34" t="s">
        <v>48</v>
      </c>
      <c r="M2" s="70">
        <v>7.68682</v>
      </c>
      <c r="N2">
        <f>F2*$K$9+$M$9</f>
        <v>7.6846691769383835</v>
      </c>
      <c r="P2" s="17">
        <f>$K$9*F2+$M$9</f>
        <v>7.6846691769383835</v>
      </c>
      <c r="Q2" s="17">
        <f>P2-M2</f>
        <v>-2.1508230616165136E-3</v>
      </c>
      <c r="R2">
        <f>K2/M2</f>
        <v>4.7310287332815908E-3</v>
      </c>
      <c r="S2" s="18">
        <f>J2/M2</f>
        <v>1.8809157632772514E-3</v>
      </c>
      <c r="T2" s="19">
        <f t="shared" ref="T2:U6" si="0">1/SQRT(M2)</f>
        <v>0.36068380641411746</v>
      </c>
      <c r="U2">
        <f t="shared" si="0"/>
        <v>0.36073427786299483</v>
      </c>
    </row>
    <row r="3" spans="1:21" x14ac:dyDescent="0.35">
      <c r="A3" s="10">
        <v>2</v>
      </c>
      <c r="B3" s="11">
        <v>1325</v>
      </c>
      <c r="C3" s="12">
        <v>1350</v>
      </c>
      <c r="D3" s="13">
        <v>2567</v>
      </c>
      <c r="E3" s="14">
        <v>2359</v>
      </c>
      <c r="F3" s="13">
        <v>1341.7545570156799</v>
      </c>
      <c r="G3" s="14">
        <v>1344</v>
      </c>
      <c r="H3" s="13">
        <v>3.62243541968183</v>
      </c>
      <c r="I3" s="14">
        <v>8.5301833749751808</v>
      </c>
      <c r="J3" s="15">
        <f>H3*$K$9</f>
        <v>1.619228632597778E-2</v>
      </c>
      <c r="K3" s="16">
        <f>((H3*$K$10)*2+$M$10*2)*0.5</f>
        <v>3.6377428191751091E-2</v>
      </c>
      <c r="L3" s="34" t="s">
        <v>46</v>
      </c>
      <c r="M3" s="70">
        <v>6.0023</v>
      </c>
      <c r="N3">
        <f>F3*$K$9+$M$9</f>
        <v>5.9959648698600887</v>
      </c>
      <c r="P3" s="17">
        <f>$K$9*F3+$M$9</f>
        <v>5.9959648698600887</v>
      </c>
      <c r="Q3" s="17">
        <f>P3-M3</f>
        <v>-6.3351301399112714E-3</v>
      </c>
      <c r="R3">
        <f>K3/M3</f>
        <v>6.0605814757261536E-3</v>
      </c>
      <c r="S3" s="18">
        <f>J3/M3</f>
        <v>2.6976802768901554E-3</v>
      </c>
      <c r="T3" s="19">
        <f t="shared" si="0"/>
        <v>0.40817006536385536</v>
      </c>
      <c r="U3">
        <f t="shared" si="0"/>
        <v>0.40838563765959113</v>
      </c>
    </row>
    <row r="4" spans="1:21" x14ac:dyDescent="0.35">
      <c r="A4" s="10">
        <v>3</v>
      </c>
      <c r="B4" s="11">
        <v>1212</v>
      </c>
      <c r="C4" s="12">
        <v>1237</v>
      </c>
      <c r="D4" s="13">
        <v>2177</v>
      </c>
      <c r="E4" s="14">
        <v>2099</v>
      </c>
      <c r="F4" s="13">
        <v>1227.7760838494501</v>
      </c>
      <c r="G4" s="14">
        <v>1228</v>
      </c>
      <c r="H4" s="13">
        <v>2.8828780588717802</v>
      </c>
      <c r="I4" s="14">
        <v>6.7886589105924404</v>
      </c>
      <c r="J4" s="15">
        <f>H4*$K$9</f>
        <v>1.2886464923156857E-2</v>
      </c>
      <c r="K4" s="16">
        <f>((H4*$K$10)*2+$M$10*2)*0.5</f>
        <v>3.6356720585648414E-2</v>
      </c>
      <c r="L4" s="34" t="s">
        <v>42</v>
      </c>
      <c r="M4" s="70">
        <v>5.4895199999999997</v>
      </c>
      <c r="N4">
        <f>F4*$K$9+$M$9</f>
        <v>5.4864810948070417</v>
      </c>
      <c r="P4" s="17">
        <f>$K$9*F4+$M$9</f>
        <v>5.4864810948070417</v>
      </c>
      <c r="Q4" s="17">
        <f>P4-M4</f>
        <v>-3.0389051929580191E-3</v>
      </c>
      <c r="R4">
        <f>K4/M4</f>
        <v>6.622932530649021E-3</v>
      </c>
      <c r="S4" s="18">
        <f>J4/M4</f>
        <v>2.3474666133208107E-3</v>
      </c>
      <c r="T4" s="19">
        <f t="shared" si="0"/>
        <v>0.4268082584686923</v>
      </c>
      <c r="U4">
        <f t="shared" si="0"/>
        <v>0.42692644444778488</v>
      </c>
    </row>
    <row r="5" spans="1:21" x14ac:dyDescent="0.35">
      <c r="A5" s="10">
        <v>4</v>
      </c>
      <c r="B5" s="11">
        <v>1170</v>
      </c>
      <c r="C5" s="12">
        <v>1195</v>
      </c>
      <c r="D5" s="13">
        <v>1631</v>
      </c>
      <c r="E5" s="14">
        <v>1540</v>
      </c>
      <c r="F5" s="13">
        <v>1185.7350649350601</v>
      </c>
      <c r="G5" s="14">
        <v>1185</v>
      </c>
      <c r="H5" s="13">
        <v>3.6281642252388999</v>
      </c>
      <c r="I5" s="14">
        <v>8.5436736808770597</v>
      </c>
      <c r="J5" s="15">
        <f>H5*$K$9</f>
        <v>1.6217894086817883E-2</v>
      </c>
      <c r="K5" s="16">
        <f>((H5*$K$10)*2+$M$10*2)*0.5</f>
        <v>3.6377588598306691E-2</v>
      </c>
      <c r="L5" s="34" t="s">
        <v>50</v>
      </c>
      <c r="M5" s="70">
        <v>5.3043800000000001</v>
      </c>
      <c r="N5">
        <f>F5*$K$9+$M$9</f>
        <v>5.298557740259719</v>
      </c>
      <c r="P5" s="17">
        <f>$K$9*F5+$M$9</f>
        <v>5.298557740259719</v>
      </c>
      <c r="Q5" s="17">
        <f>P5-M5</f>
        <v>-5.822259740281055E-3</v>
      </c>
      <c r="R5">
        <f>K5/M5</f>
        <v>6.8580283837709009E-3</v>
      </c>
      <c r="S5" s="18">
        <f>J5/M5</f>
        <v>3.0574532908309517E-3</v>
      </c>
      <c r="T5" s="19">
        <f t="shared" si="0"/>
        <v>0.43419286804490614</v>
      </c>
      <c r="U5">
        <f t="shared" si="0"/>
        <v>0.43443135648825354</v>
      </c>
    </row>
    <row r="6" spans="1:21" x14ac:dyDescent="0.35">
      <c r="A6" s="10">
        <v>5</v>
      </c>
      <c r="B6" s="11">
        <v>1055</v>
      </c>
      <c r="C6" s="12">
        <v>1080</v>
      </c>
      <c r="D6" s="13">
        <v>5062</v>
      </c>
      <c r="E6" s="14">
        <v>4945</v>
      </c>
      <c r="F6" s="13">
        <v>1070.32113245703</v>
      </c>
      <c r="G6" s="14">
        <v>1070</v>
      </c>
      <c r="H6" s="13">
        <v>2.6608057219605499</v>
      </c>
      <c r="I6" s="14">
        <v>6.2657185301871499</v>
      </c>
      <c r="J6" s="15">
        <f>H6*$K$9</f>
        <v>1.1893801577163658E-2</v>
      </c>
      <c r="K6" s="16">
        <f>((H6*$K$10)*2+$M$10*2)*0.5</f>
        <v>3.6350502560214895E-2</v>
      </c>
      <c r="L6" s="34" t="s">
        <v>40</v>
      </c>
      <c r="M6" s="70">
        <v>4.7843400000000003</v>
      </c>
      <c r="N6">
        <f>F6*$K$9+$M$9</f>
        <v>4.7826574620829243</v>
      </c>
      <c r="P6" s="17">
        <f>$K$9*F6+$M$9</f>
        <v>4.7826574620829243</v>
      </c>
      <c r="Q6" s="17">
        <f>P6-M6</f>
        <v>-1.6825379170759547E-3</v>
      </c>
      <c r="R6">
        <f>K6/M6</f>
        <v>7.5978092192893676E-3</v>
      </c>
      <c r="S6" s="18">
        <f>J6/M6</f>
        <v>2.4859858574356455E-3</v>
      </c>
      <c r="T6" s="19">
        <f t="shared" si="0"/>
        <v>0.45718185175268278</v>
      </c>
      <c r="U6">
        <f t="shared" si="0"/>
        <v>0.45726226292212135</v>
      </c>
    </row>
    <row r="9" spans="1:21" x14ac:dyDescent="0.35">
      <c r="J9" s="20" t="s">
        <v>27</v>
      </c>
      <c r="K9" s="20">
        <v>4.47E-3</v>
      </c>
      <c r="L9" s="20" t="s">
        <v>16</v>
      </c>
      <c r="M9" s="20">
        <v>-1.678E-3</v>
      </c>
      <c r="O9" t="s">
        <v>17</v>
      </c>
      <c r="R9" s="21" t="s">
        <v>28</v>
      </c>
    </row>
    <row r="10" spans="1:21" x14ac:dyDescent="0.35">
      <c r="B10" s="22" t="s">
        <v>18</v>
      </c>
      <c r="C10" s="22" t="s">
        <v>19</v>
      </c>
      <c r="D10" s="22"/>
      <c r="J10" s="23" t="s">
        <v>20</v>
      </c>
      <c r="K10">
        <v>2.8E-5</v>
      </c>
      <c r="L10" s="23" t="s">
        <v>20</v>
      </c>
      <c r="M10">
        <v>3.6276000000000003E-2</v>
      </c>
    </row>
    <row r="12" spans="1:21" x14ac:dyDescent="0.35">
      <c r="J12" s="24" t="s">
        <v>21</v>
      </c>
      <c r="K12" s="24">
        <v>7.737E-3</v>
      </c>
      <c r="L12" s="24" t="s">
        <v>22</v>
      </c>
      <c r="M12" s="24">
        <v>7.3499999999999998E-4</v>
      </c>
    </row>
    <row r="17" spans="13:13" x14ac:dyDescent="0.35">
      <c r="M17" s="2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5"/>
  <sheetViews>
    <sheetView topLeftCell="F1" zoomScaleNormal="100" workbookViewId="0">
      <selection activeCell="S6" sqref="S6"/>
    </sheetView>
  </sheetViews>
  <sheetFormatPr defaultColWidth="8.54296875" defaultRowHeight="14.5" x14ac:dyDescent="0.35"/>
  <cols>
    <col min="1" max="1" width="5.453125" customWidth="1"/>
    <col min="2" max="2" width="6.1796875" customWidth="1"/>
    <col min="3" max="3" width="5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bestFit="1" customWidth="1"/>
    <col min="20" max="20" width="10.26953125" customWidth="1"/>
    <col min="21" max="21" width="8.26953125" customWidth="1"/>
    <col min="22" max="22" width="7.81640625" style="72" customWidth="1"/>
    <col min="23" max="23" width="8.1796875" customWidth="1"/>
    <col min="24" max="24" width="8.6328125" bestFit="1" customWidth="1"/>
    <col min="25" max="25" width="10.26953125" customWidth="1"/>
    <col min="26" max="26" width="8.26953125" customWidth="1"/>
    <col min="27" max="27" width="8.54296875" style="72"/>
    <col min="29" max="29" width="8.6328125" bestFit="1" customWidth="1"/>
    <col min="30" max="30" width="10.26953125" customWidth="1"/>
    <col min="31" max="31" width="8.26953125" customWidth="1"/>
    <col min="32" max="32" width="7.81640625" style="72" customWidth="1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83</v>
      </c>
      <c r="K1" s="28">
        <v>11.29</v>
      </c>
      <c r="L1" s="28" t="s">
        <v>29</v>
      </c>
      <c r="S1" s="16"/>
      <c r="X1" s="16"/>
      <c r="AC1" s="16"/>
    </row>
    <row r="2" spans="1:37" x14ac:dyDescent="0.35">
      <c r="S2" s="16"/>
      <c r="X2" s="16"/>
      <c r="AC2" s="16"/>
    </row>
    <row r="3" spans="1:37" ht="29" x14ac:dyDescent="0.35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85</v>
      </c>
      <c r="M3" s="31" t="s">
        <v>30</v>
      </c>
      <c r="N3" s="27"/>
      <c r="O3" s="32" t="s">
        <v>31</v>
      </c>
      <c r="Q3" s="33"/>
      <c r="S3" s="16"/>
      <c r="X3" s="16"/>
      <c r="AC3" s="16"/>
    </row>
    <row r="4" spans="1:37" x14ac:dyDescent="0.35">
      <c r="A4" s="10">
        <v>1</v>
      </c>
      <c r="B4" s="11">
        <v>1670</v>
      </c>
      <c r="C4" s="12">
        <v>1700</v>
      </c>
      <c r="D4" s="13">
        <v>1654</v>
      </c>
      <c r="E4" s="14">
        <v>1530</v>
      </c>
      <c r="F4" s="13">
        <v>1689.72788671024</v>
      </c>
      <c r="G4" s="14">
        <v>1691</v>
      </c>
      <c r="H4" s="13">
        <v>4.35522700775378</v>
      </c>
      <c r="I4" s="14">
        <v>10.255775662398801</v>
      </c>
      <c r="J4" s="34" t="s">
        <v>48</v>
      </c>
      <c r="K4" s="70">
        <v>7.68682</v>
      </c>
      <c r="L4" s="71">
        <f>G4*'Calib. 11 Nov'!$K$9+'Calib. 11 Nov'!$M$9</f>
        <v>7.5570919999999999</v>
      </c>
      <c r="M4" s="71">
        <f>K4-L4</f>
        <v>0.12972800000000007</v>
      </c>
      <c r="N4" s="27"/>
      <c r="O4" s="35">
        <f>SUM(Q11:Q140)*10^7</f>
        <v>608.40334533242981</v>
      </c>
      <c r="P4" s="36">
        <f>(O4-$O$9)^2</f>
        <v>1970.4480497389577</v>
      </c>
      <c r="S4" s="16"/>
      <c r="X4" s="16"/>
      <c r="AC4" s="16"/>
    </row>
    <row r="5" spans="1:37" x14ac:dyDescent="0.35">
      <c r="A5" s="10">
        <v>2</v>
      </c>
      <c r="B5" s="11">
        <v>1295</v>
      </c>
      <c r="C5" s="12">
        <v>1325</v>
      </c>
      <c r="D5" s="13">
        <v>1718</v>
      </c>
      <c r="E5" s="14">
        <v>1625</v>
      </c>
      <c r="F5" s="13">
        <v>1311.2984615384601</v>
      </c>
      <c r="G5" s="14">
        <v>1311</v>
      </c>
      <c r="H5" s="13">
        <v>4.5118814873554598</v>
      </c>
      <c r="I5" s="14">
        <v>10.6246687640544</v>
      </c>
      <c r="J5" s="34" t="s">
        <v>46</v>
      </c>
      <c r="K5" s="70">
        <v>6.0023</v>
      </c>
      <c r="L5" s="71">
        <f>G5*'Calib. 11 Nov'!$K$9+'Calib. 11 Nov'!$M$9</f>
        <v>5.858492</v>
      </c>
      <c r="M5" s="71">
        <f>K5-L5</f>
        <v>0.14380799999999994</v>
      </c>
      <c r="N5" s="27"/>
      <c r="O5" s="35">
        <f>SUM(V11:V155)*10^7</f>
        <v>598.36835498489575</v>
      </c>
      <c r="P5" s="36">
        <f>(O5-$O$9)^2</f>
        <v>1180.2480748798737</v>
      </c>
      <c r="S5" s="16"/>
      <c r="X5" s="16"/>
      <c r="AC5" s="16"/>
    </row>
    <row r="6" spans="1:37" x14ac:dyDescent="0.35">
      <c r="A6" s="10">
        <v>3</v>
      </c>
      <c r="B6" s="11">
        <v>1175</v>
      </c>
      <c r="C6" s="12">
        <v>1210</v>
      </c>
      <c r="D6" s="13">
        <v>1847</v>
      </c>
      <c r="E6" s="14">
        <v>1793</v>
      </c>
      <c r="F6" s="13">
        <v>1195.5510317902999</v>
      </c>
      <c r="G6" s="14">
        <v>1198</v>
      </c>
      <c r="H6" s="13">
        <v>5.0357107669541499</v>
      </c>
      <c r="I6" s="14">
        <v>11.858192428239001</v>
      </c>
      <c r="J6" s="34" t="s">
        <v>42</v>
      </c>
      <c r="K6" s="70">
        <v>5.4895199999999997</v>
      </c>
      <c r="L6" s="71">
        <f>G6*'Calib. 11 Nov'!$K$9+'Calib. 11 Nov'!$M$9</f>
        <v>5.3533819999999999</v>
      </c>
      <c r="M6" s="71">
        <f>K6-L6</f>
        <v>0.13613799999999987</v>
      </c>
      <c r="N6" s="27"/>
      <c r="O6" s="35">
        <f>SUM(AA11:AA147)*10^7</f>
        <v>541.12834682400444</v>
      </c>
      <c r="P6" s="36">
        <f>(O6-$O$9)^2</f>
        <v>523.73555580981827</v>
      </c>
      <c r="S6" s="16"/>
      <c r="X6" s="16"/>
      <c r="AC6" s="16"/>
    </row>
    <row r="7" spans="1:37" x14ac:dyDescent="0.35">
      <c r="A7" s="10">
        <v>4</v>
      </c>
      <c r="B7" s="11">
        <v>1135</v>
      </c>
      <c r="C7" s="12">
        <v>1165</v>
      </c>
      <c r="D7" s="13">
        <v>1332</v>
      </c>
      <c r="E7" s="14">
        <v>1146</v>
      </c>
      <c r="F7" s="13">
        <v>1153.2289121582301</v>
      </c>
      <c r="G7" s="14">
        <v>1156</v>
      </c>
      <c r="H7" s="13">
        <v>5.0094978474508798</v>
      </c>
      <c r="I7" s="14">
        <v>11.7964657211343</v>
      </c>
      <c r="J7" s="34" t="s">
        <v>50</v>
      </c>
      <c r="K7" s="70">
        <v>5.3043800000000001</v>
      </c>
      <c r="L7" s="71">
        <f>G7*'Calib. 11 Nov'!$K$9+'Calib. 11 Nov'!$M$9</f>
        <v>5.1656420000000001</v>
      </c>
      <c r="M7" s="71">
        <f>K7-L7</f>
        <v>0.13873800000000003</v>
      </c>
      <c r="N7" s="27"/>
      <c r="O7" s="35">
        <f>SUM(AF11:AF150)*10^7</f>
        <v>543.7361524657764</v>
      </c>
      <c r="P7" s="36">
        <f>(O7-$O$9)^2</f>
        <v>411.17553673139457</v>
      </c>
      <c r="S7" s="16"/>
      <c r="X7" s="16"/>
      <c r="AC7" s="16"/>
    </row>
    <row r="8" spans="1:37" x14ac:dyDescent="0.35">
      <c r="A8" s="10">
        <v>5</v>
      </c>
      <c r="B8" s="11">
        <v>1010</v>
      </c>
      <c r="C8" s="12">
        <v>1050</v>
      </c>
      <c r="D8" s="13">
        <v>4294</v>
      </c>
      <c r="E8" s="14">
        <v>4130</v>
      </c>
      <c r="F8" s="13">
        <v>1036.74552058111</v>
      </c>
      <c r="G8" s="14">
        <v>1039</v>
      </c>
      <c r="H8" s="13">
        <v>4.9698008624782002</v>
      </c>
      <c r="I8" s="14">
        <v>11.702986466980899</v>
      </c>
      <c r="J8" s="34" t="s">
        <v>40</v>
      </c>
      <c r="K8" s="70">
        <v>4.7843400000000003</v>
      </c>
      <c r="L8" s="71">
        <f>G8*'Calib. 11 Nov'!$K$9+'Calib. 11 Nov'!$M$9</f>
        <v>4.642652</v>
      </c>
      <c r="M8" s="71">
        <f>K8-L8</f>
        <v>0.14168800000000026</v>
      </c>
      <c r="N8" s="27"/>
      <c r="O8" s="35">
        <f>SUM(AK11:AK153)*10^7</f>
        <v>528.43188154560528</v>
      </c>
      <c r="P8" s="36">
        <f>(O8-$O$9)^2</f>
        <v>1266.0598431892511</v>
      </c>
      <c r="S8" s="16"/>
      <c r="X8" s="16"/>
      <c r="AC8" s="16"/>
    </row>
    <row r="9" spans="1:37" x14ac:dyDescent="0.35">
      <c r="O9" s="37">
        <f>SUM(O4:O8)/5</f>
        <v>564.01361623054231</v>
      </c>
      <c r="P9" s="38" t="s">
        <v>20</v>
      </c>
      <c r="Q9" s="39">
        <f>SQRT(SUM(P4:P8)/4)</f>
        <v>36.577544546993906</v>
      </c>
      <c r="S9" s="16"/>
      <c r="X9" s="16"/>
      <c r="AC9" s="16"/>
    </row>
    <row r="10" spans="1:37" s="27" customFormat="1" ht="29.5" thickBot="1" x14ac:dyDescent="0.4">
      <c r="D10" s="40" t="s">
        <v>18</v>
      </c>
      <c r="E10" s="40" t="s">
        <v>19</v>
      </c>
      <c r="F10" s="40" t="s">
        <v>84</v>
      </c>
      <c r="N10" s="41" t="s">
        <v>32</v>
      </c>
      <c r="O10" s="42" t="s">
        <v>33</v>
      </c>
      <c r="P10" s="42" t="s">
        <v>34</v>
      </c>
      <c r="Q10" s="43"/>
      <c r="S10" s="44" t="s">
        <v>32</v>
      </c>
      <c r="T10" s="45" t="s">
        <v>33</v>
      </c>
      <c r="U10" s="45" t="s">
        <v>34</v>
      </c>
      <c r="V10" s="75"/>
      <c r="X10" s="44" t="s">
        <v>32</v>
      </c>
      <c r="Y10" s="45" t="s">
        <v>33</v>
      </c>
      <c r="Z10" s="45" t="s">
        <v>34</v>
      </c>
      <c r="AA10" s="75"/>
      <c r="AC10" s="44" t="s">
        <v>32</v>
      </c>
      <c r="AD10" s="45" t="s">
        <v>33</v>
      </c>
      <c r="AE10" s="45" t="s">
        <v>34</v>
      </c>
      <c r="AF10" s="75"/>
      <c r="AH10" s="44" t="s">
        <v>32</v>
      </c>
      <c r="AI10" s="45" t="s">
        <v>33</v>
      </c>
      <c r="AJ10" s="45" t="s">
        <v>34</v>
      </c>
      <c r="AK10" s="46"/>
    </row>
    <row r="11" spans="1:37" x14ac:dyDescent="0.35">
      <c r="N11" s="73">
        <v>7.5570000000000004</v>
      </c>
      <c r="O11" s="74">
        <v>190.1</v>
      </c>
      <c r="P11">
        <f>O11*$K$1</f>
        <v>2146.2289999999998</v>
      </c>
      <c r="Q11">
        <f>0.001/P11</f>
        <v>4.659335047658009E-7</v>
      </c>
      <c r="S11" s="73">
        <v>5.8579999999999997</v>
      </c>
      <c r="T11" s="16">
        <v>215.9</v>
      </c>
      <c r="U11" s="16">
        <f>T11*$K$1</f>
        <v>2437.511</v>
      </c>
      <c r="V11" s="72">
        <f>0.001/U11</f>
        <v>4.1025455885122161E-7</v>
      </c>
      <c r="W11" s="16"/>
      <c r="X11" s="73">
        <v>5.3529999999999998</v>
      </c>
      <c r="Y11" s="16">
        <v>225.6</v>
      </c>
      <c r="Z11" s="16">
        <f>Y11*$K$1</f>
        <v>2547.0239999999999</v>
      </c>
      <c r="AA11" s="72">
        <f>0.001/Z11</f>
        <v>3.9261506762401926E-7</v>
      </c>
      <c r="AB11" s="16"/>
      <c r="AC11" s="73">
        <v>5.165</v>
      </c>
      <c r="AD11" s="16">
        <v>229.5</v>
      </c>
      <c r="AE11" s="16">
        <f>AD11*$K$1</f>
        <v>2591.0549999999998</v>
      </c>
      <c r="AF11" s="72">
        <f>0.001/AE11</f>
        <v>3.8594317758596406E-7</v>
      </c>
      <c r="AG11" s="16"/>
      <c r="AH11" s="73">
        <v>4.6420000000000003</v>
      </c>
      <c r="AI11" s="16">
        <v>241.4</v>
      </c>
      <c r="AJ11">
        <f>AI11*$K$1</f>
        <v>2725.4059999999999</v>
      </c>
      <c r="AK11">
        <f>0.001/AJ11</f>
        <v>3.6691780967679679E-7</v>
      </c>
    </row>
    <row r="12" spans="1:37" x14ac:dyDescent="0.35">
      <c r="N12" s="73">
        <v>7.5579999999999998</v>
      </c>
      <c r="O12" s="74">
        <v>190.1</v>
      </c>
      <c r="P12">
        <f t="shared" ref="P12:P75" si="0">O12*$K$1</f>
        <v>2146.2289999999998</v>
      </c>
      <c r="Q12">
        <f t="shared" ref="Q12:Q75" si="1">0.001/P12</f>
        <v>4.659335047658009E-7</v>
      </c>
      <c r="S12" s="73">
        <v>5.859</v>
      </c>
      <c r="T12" s="16">
        <v>215.9</v>
      </c>
      <c r="U12" s="16">
        <f t="shared" ref="U12:U75" si="2">T12*$K$1</f>
        <v>2437.511</v>
      </c>
      <c r="V12" s="72">
        <f t="shared" ref="V12:V75" si="3">0.001/U12</f>
        <v>4.1025455885122161E-7</v>
      </c>
      <c r="W12" s="16"/>
      <c r="X12" s="73">
        <v>5.3540000000000001</v>
      </c>
      <c r="Y12" s="16">
        <v>225.6</v>
      </c>
      <c r="Z12" s="16">
        <f t="shared" ref="Z12:Z75" si="4">Y12*$K$1</f>
        <v>2547.0239999999999</v>
      </c>
      <c r="AA12" s="72">
        <f t="shared" ref="AA12:AA75" si="5">0.001/Z12</f>
        <v>3.9261506762401926E-7</v>
      </c>
      <c r="AB12" s="16"/>
      <c r="AC12" s="73">
        <v>5.1660000000000004</v>
      </c>
      <c r="AD12" s="16">
        <v>229.5</v>
      </c>
      <c r="AE12" s="16">
        <f t="shared" ref="AE12:AE75" si="6">AD12*$K$1</f>
        <v>2591.0549999999998</v>
      </c>
      <c r="AF12" s="72">
        <f t="shared" ref="AF12:AF75" si="7">0.001/AE12</f>
        <v>3.8594317758596406E-7</v>
      </c>
      <c r="AG12" s="16"/>
      <c r="AH12" s="73">
        <v>4.6429999999999998</v>
      </c>
      <c r="AI12" s="16">
        <v>241.4</v>
      </c>
      <c r="AJ12">
        <f t="shared" ref="AJ12:AJ75" si="8">AI12*$K$1</f>
        <v>2725.4059999999999</v>
      </c>
      <c r="AK12">
        <f t="shared" ref="AK12:AK75" si="9">0.001/AJ12</f>
        <v>3.6691780967679679E-7</v>
      </c>
    </row>
    <row r="13" spans="1:37" x14ac:dyDescent="0.35">
      <c r="N13" s="73">
        <v>7.5590000000000002</v>
      </c>
      <c r="O13" s="74">
        <v>190.1</v>
      </c>
      <c r="P13">
        <f t="shared" si="0"/>
        <v>2146.2289999999998</v>
      </c>
      <c r="Q13">
        <f t="shared" si="1"/>
        <v>4.659335047658009E-7</v>
      </c>
      <c r="S13" s="73">
        <v>5.86</v>
      </c>
      <c r="T13" s="16">
        <v>215.9</v>
      </c>
      <c r="U13" s="16">
        <f t="shared" si="2"/>
        <v>2437.511</v>
      </c>
      <c r="V13" s="72">
        <f t="shared" si="3"/>
        <v>4.1025455885122161E-7</v>
      </c>
      <c r="W13" s="16"/>
      <c r="X13" s="73">
        <v>5.3550000000000004</v>
      </c>
      <c r="Y13" s="16">
        <v>225.6</v>
      </c>
      <c r="Z13" s="16">
        <f t="shared" si="4"/>
        <v>2547.0239999999999</v>
      </c>
      <c r="AA13" s="72">
        <f t="shared" si="5"/>
        <v>3.9261506762401926E-7</v>
      </c>
      <c r="AB13" s="16"/>
      <c r="AC13" s="73">
        <v>5.1669999999999998</v>
      </c>
      <c r="AD13" s="16">
        <v>229.5</v>
      </c>
      <c r="AE13" s="16">
        <f t="shared" si="6"/>
        <v>2591.0549999999998</v>
      </c>
      <c r="AF13" s="72">
        <f t="shared" si="7"/>
        <v>3.8594317758596406E-7</v>
      </c>
      <c r="AG13" s="16"/>
      <c r="AH13" s="73">
        <v>4.6440000000000001</v>
      </c>
      <c r="AI13" s="16">
        <v>241.4</v>
      </c>
      <c r="AJ13">
        <f t="shared" si="8"/>
        <v>2725.4059999999999</v>
      </c>
      <c r="AK13">
        <f t="shared" si="9"/>
        <v>3.6691780967679679E-7</v>
      </c>
    </row>
    <row r="14" spans="1:37" x14ac:dyDescent="0.35">
      <c r="N14" s="73">
        <v>7.56</v>
      </c>
      <c r="O14" s="74">
        <v>190</v>
      </c>
      <c r="P14">
        <f t="shared" si="0"/>
        <v>2145.1</v>
      </c>
      <c r="Q14">
        <f t="shared" si="1"/>
        <v>4.6617873292620391E-7</v>
      </c>
      <c r="S14" s="73">
        <v>5.8609999999999998</v>
      </c>
      <c r="T14" s="16">
        <v>215.9</v>
      </c>
      <c r="U14" s="16">
        <f t="shared" si="2"/>
        <v>2437.511</v>
      </c>
      <c r="V14" s="72">
        <f t="shared" si="3"/>
        <v>4.1025455885122161E-7</v>
      </c>
      <c r="W14" s="16"/>
      <c r="X14" s="73">
        <v>5.3559999999999999</v>
      </c>
      <c r="Y14" s="16">
        <v>225.6</v>
      </c>
      <c r="Z14" s="16">
        <f t="shared" si="4"/>
        <v>2547.0239999999999</v>
      </c>
      <c r="AA14" s="72">
        <f t="shared" si="5"/>
        <v>3.9261506762401926E-7</v>
      </c>
      <c r="AB14" s="16"/>
      <c r="AC14" s="73">
        <v>5.1680000000000001</v>
      </c>
      <c r="AD14" s="16">
        <v>229.5</v>
      </c>
      <c r="AE14" s="16">
        <f t="shared" si="6"/>
        <v>2591.0549999999998</v>
      </c>
      <c r="AF14" s="72">
        <f t="shared" si="7"/>
        <v>3.8594317758596406E-7</v>
      </c>
      <c r="AG14" s="16"/>
      <c r="AH14" s="73">
        <v>4.6449999999999996</v>
      </c>
      <c r="AI14" s="16">
        <v>241.3</v>
      </c>
      <c r="AJ14">
        <f t="shared" si="8"/>
        <v>2724.277</v>
      </c>
      <c r="AK14">
        <f t="shared" si="9"/>
        <v>3.6706986844582982E-7</v>
      </c>
    </row>
    <row r="15" spans="1:37" x14ac:dyDescent="0.35">
      <c r="N15" s="73">
        <v>7.5609999999999999</v>
      </c>
      <c r="O15" s="74">
        <v>190</v>
      </c>
      <c r="P15">
        <f t="shared" si="0"/>
        <v>2145.1</v>
      </c>
      <c r="Q15">
        <f t="shared" si="1"/>
        <v>4.6617873292620391E-7</v>
      </c>
      <c r="S15" s="73">
        <v>5.8620000000000001</v>
      </c>
      <c r="T15" s="16">
        <v>215.9</v>
      </c>
      <c r="U15" s="16">
        <f t="shared" si="2"/>
        <v>2437.511</v>
      </c>
      <c r="V15" s="72">
        <f t="shared" si="3"/>
        <v>4.1025455885122161E-7</v>
      </c>
      <c r="W15" s="16"/>
      <c r="X15" s="73">
        <v>5.3570000000000002</v>
      </c>
      <c r="Y15" s="16">
        <v>225.5</v>
      </c>
      <c r="Z15" s="16">
        <f t="shared" si="4"/>
        <v>2545.895</v>
      </c>
      <c r="AA15" s="72">
        <f t="shared" si="5"/>
        <v>3.9278917630145785E-7</v>
      </c>
      <c r="AB15" s="16"/>
      <c r="AC15" s="73">
        <v>5.1689999999999996</v>
      </c>
      <c r="AD15" s="16">
        <v>229.4</v>
      </c>
      <c r="AE15" s="16">
        <f t="shared" si="6"/>
        <v>2589.9259999999999</v>
      </c>
      <c r="AF15" s="72">
        <f t="shared" si="7"/>
        <v>3.86111417855182E-7</v>
      </c>
      <c r="AG15" s="16"/>
      <c r="AH15" s="73">
        <v>4.6459999999999999</v>
      </c>
      <c r="AI15" s="16">
        <v>241.3</v>
      </c>
      <c r="AJ15">
        <f t="shared" si="8"/>
        <v>2724.277</v>
      </c>
      <c r="AK15">
        <f t="shared" si="9"/>
        <v>3.6706986844582982E-7</v>
      </c>
    </row>
    <row r="16" spans="1:37" x14ac:dyDescent="0.35">
      <c r="N16" s="73">
        <v>7.5620000000000003</v>
      </c>
      <c r="O16" s="74">
        <v>190</v>
      </c>
      <c r="P16">
        <f t="shared" si="0"/>
        <v>2145.1</v>
      </c>
      <c r="Q16">
        <f t="shared" si="1"/>
        <v>4.6617873292620391E-7</v>
      </c>
      <c r="S16" s="73">
        <v>5.8630000000000004</v>
      </c>
      <c r="T16" s="16">
        <v>215.8</v>
      </c>
      <c r="U16" s="16">
        <f t="shared" si="2"/>
        <v>2436.3820000000001</v>
      </c>
      <c r="V16" s="72">
        <f t="shared" si="3"/>
        <v>4.1044466754392375E-7</v>
      </c>
      <c r="W16" s="16"/>
      <c r="X16" s="73">
        <v>5.3579999999999997</v>
      </c>
      <c r="Y16" s="16">
        <v>225.5</v>
      </c>
      <c r="Z16" s="16">
        <f t="shared" si="4"/>
        <v>2545.895</v>
      </c>
      <c r="AA16" s="72">
        <f t="shared" si="5"/>
        <v>3.9278917630145785E-7</v>
      </c>
      <c r="AB16" s="16"/>
      <c r="AC16" s="73">
        <v>5.17</v>
      </c>
      <c r="AD16" s="16">
        <v>229.4</v>
      </c>
      <c r="AE16" s="16">
        <f t="shared" si="6"/>
        <v>2589.9259999999999</v>
      </c>
      <c r="AF16" s="72">
        <f t="shared" si="7"/>
        <v>3.86111417855182E-7</v>
      </c>
      <c r="AG16" s="16"/>
      <c r="AH16" s="73">
        <v>4.6470000000000002</v>
      </c>
      <c r="AI16" s="16">
        <v>241.3</v>
      </c>
      <c r="AJ16">
        <f t="shared" si="8"/>
        <v>2724.277</v>
      </c>
      <c r="AK16">
        <f t="shared" si="9"/>
        <v>3.6706986844582982E-7</v>
      </c>
    </row>
    <row r="17" spans="14:37" x14ac:dyDescent="0.35">
      <c r="N17" s="73">
        <v>7.5629999999999997</v>
      </c>
      <c r="O17" s="74">
        <v>190</v>
      </c>
      <c r="P17">
        <f t="shared" si="0"/>
        <v>2145.1</v>
      </c>
      <c r="Q17">
        <f t="shared" si="1"/>
        <v>4.6617873292620391E-7</v>
      </c>
      <c r="S17" s="73">
        <v>5.8639999999999999</v>
      </c>
      <c r="T17" s="16">
        <v>215.8</v>
      </c>
      <c r="U17" s="16">
        <f t="shared" si="2"/>
        <v>2436.3820000000001</v>
      </c>
      <c r="V17" s="72">
        <f t="shared" si="3"/>
        <v>4.1044466754392375E-7</v>
      </c>
      <c r="W17" s="16"/>
      <c r="X17" s="73">
        <v>5.359</v>
      </c>
      <c r="Y17" s="16">
        <v>225.5</v>
      </c>
      <c r="Z17" s="16">
        <f t="shared" si="4"/>
        <v>2545.895</v>
      </c>
      <c r="AA17" s="72">
        <f t="shared" si="5"/>
        <v>3.9278917630145785E-7</v>
      </c>
      <c r="AB17" s="16"/>
      <c r="AC17" s="73">
        <v>5.1710000000000003</v>
      </c>
      <c r="AD17" s="16">
        <v>229.4</v>
      </c>
      <c r="AE17" s="16">
        <f t="shared" si="6"/>
        <v>2589.9259999999999</v>
      </c>
      <c r="AF17" s="72">
        <f t="shared" si="7"/>
        <v>3.86111417855182E-7</v>
      </c>
      <c r="AG17" s="16"/>
      <c r="AH17" s="73">
        <v>4.6479999999999997</v>
      </c>
      <c r="AI17" s="16">
        <v>241.3</v>
      </c>
      <c r="AJ17">
        <f t="shared" si="8"/>
        <v>2724.277</v>
      </c>
      <c r="AK17">
        <f t="shared" si="9"/>
        <v>3.6706986844582982E-7</v>
      </c>
    </row>
    <row r="18" spans="14:37" x14ac:dyDescent="0.35">
      <c r="N18" s="73">
        <v>7.5640000000000001</v>
      </c>
      <c r="O18" s="74">
        <v>190</v>
      </c>
      <c r="P18">
        <f t="shared" si="0"/>
        <v>2145.1</v>
      </c>
      <c r="Q18">
        <f t="shared" si="1"/>
        <v>4.6617873292620391E-7</v>
      </c>
      <c r="S18" s="73">
        <v>5.8650000000000002</v>
      </c>
      <c r="T18" s="16">
        <v>215.8</v>
      </c>
      <c r="U18" s="16">
        <f t="shared" si="2"/>
        <v>2436.3820000000001</v>
      </c>
      <c r="V18" s="72">
        <f t="shared" si="3"/>
        <v>4.1044466754392375E-7</v>
      </c>
      <c r="W18" s="16"/>
      <c r="X18" s="73">
        <v>5.36</v>
      </c>
      <c r="Y18" s="16">
        <v>225.5</v>
      </c>
      <c r="Z18" s="16">
        <f t="shared" si="4"/>
        <v>2545.895</v>
      </c>
      <c r="AA18" s="72">
        <f t="shared" si="5"/>
        <v>3.9278917630145785E-7</v>
      </c>
      <c r="AB18" s="16"/>
      <c r="AC18" s="73">
        <v>5.1719999999999997</v>
      </c>
      <c r="AD18" s="16">
        <v>229.4</v>
      </c>
      <c r="AE18" s="16">
        <f t="shared" si="6"/>
        <v>2589.9259999999999</v>
      </c>
      <c r="AF18" s="72">
        <f t="shared" si="7"/>
        <v>3.86111417855182E-7</v>
      </c>
      <c r="AG18" s="16"/>
      <c r="AH18" s="73">
        <v>4.649</v>
      </c>
      <c r="AI18" s="16">
        <v>241.2</v>
      </c>
      <c r="AJ18">
        <f t="shared" si="8"/>
        <v>2723.1479999999997</v>
      </c>
      <c r="AK18">
        <f t="shared" si="9"/>
        <v>3.6722205330007774E-7</v>
      </c>
    </row>
    <row r="19" spans="14:37" x14ac:dyDescent="0.35">
      <c r="N19" s="73">
        <v>7.5650000000000004</v>
      </c>
      <c r="O19" s="74">
        <v>190</v>
      </c>
      <c r="P19">
        <f t="shared" si="0"/>
        <v>2145.1</v>
      </c>
      <c r="Q19">
        <f t="shared" si="1"/>
        <v>4.6617873292620391E-7</v>
      </c>
      <c r="S19" s="73">
        <v>5.8659999999999997</v>
      </c>
      <c r="T19" s="16">
        <v>215.8</v>
      </c>
      <c r="U19" s="16">
        <f t="shared" si="2"/>
        <v>2436.3820000000001</v>
      </c>
      <c r="V19" s="72">
        <f t="shared" si="3"/>
        <v>4.1044466754392375E-7</v>
      </c>
      <c r="W19" s="16"/>
      <c r="X19" s="73">
        <v>5.3609999999999998</v>
      </c>
      <c r="Y19" s="16">
        <v>225.5</v>
      </c>
      <c r="Z19" s="16">
        <f t="shared" si="4"/>
        <v>2545.895</v>
      </c>
      <c r="AA19" s="72">
        <f t="shared" si="5"/>
        <v>3.9278917630145785E-7</v>
      </c>
      <c r="AB19" s="16"/>
      <c r="AC19" s="73">
        <v>5.173</v>
      </c>
      <c r="AD19" s="16">
        <v>229.4</v>
      </c>
      <c r="AE19" s="16">
        <f t="shared" si="6"/>
        <v>2589.9259999999999</v>
      </c>
      <c r="AF19" s="72">
        <f t="shared" si="7"/>
        <v>3.86111417855182E-7</v>
      </c>
      <c r="AG19" s="16"/>
      <c r="AH19" s="73">
        <v>4.6500000000000004</v>
      </c>
      <c r="AI19" s="16">
        <v>241.2</v>
      </c>
      <c r="AJ19">
        <f t="shared" si="8"/>
        <v>2723.1479999999997</v>
      </c>
      <c r="AK19">
        <f t="shared" si="9"/>
        <v>3.6722205330007774E-7</v>
      </c>
    </row>
    <row r="20" spans="14:37" x14ac:dyDescent="0.35">
      <c r="N20" s="73">
        <v>7.5659999999999998</v>
      </c>
      <c r="O20" s="74">
        <v>190</v>
      </c>
      <c r="P20">
        <f t="shared" si="0"/>
        <v>2145.1</v>
      </c>
      <c r="Q20">
        <f t="shared" si="1"/>
        <v>4.6617873292620391E-7</v>
      </c>
      <c r="S20" s="73">
        <v>5.867</v>
      </c>
      <c r="T20" s="16">
        <v>215.8</v>
      </c>
      <c r="U20" s="16">
        <f t="shared" si="2"/>
        <v>2436.3820000000001</v>
      </c>
      <c r="V20" s="72">
        <f t="shared" si="3"/>
        <v>4.1044466754392375E-7</v>
      </c>
      <c r="W20" s="16"/>
      <c r="X20" s="73">
        <v>5.3620000000000001</v>
      </c>
      <c r="Y20" s="16">
        <v>225.4</v>
      </c>
      <c r="Z20" s="16">
        <f t="shared" si="4"/>
        <v>2544.7660000000001</v>
      </c>
      <c r="AA20" s="72">
        <f t="shared" si="5"/>
        <v>3.929634394675188E-7</v>
      </c>
      <c r="AB20" s="16"/>
      <c r="AC20" s="73">
        <v>5.1740000000000004</v>
      </c>
      <c r="AD20" s="16">
        <v>229.3</v>
      </c>
      <c r="AE20" s="16">
        <f t="shared" si="6"/>
        <v>2588.797</v>
      </c>
      <c r="AF20" s="72">
        <f t="shared" si="7"/>
        <v>3.8627980486689377E-7</v>
      </c>
      <c r="AG20" s="16"/>
      <c r="AH20" s="73">
        <v>4.6509999999999998</v>
      </c>
      <c r="AI20" s="16">
        <v>241.2</v>
      </c>
      <c r="AJ20">
        <f t="shared" si="8"/>
        <v>2723.1479999999997</v>
      </c>
      <c r="AK20">
        <f t="shared" si="9"/>
        <v>3.6722205330007774E-7</v>
      </c>
    </row>
    <row r="21" spans="14:37" x14ac:dyDescent="0.35">
      <c r="N21" s="73">
        <v>7.5670000000000002</v>
      </c>
      <c r="O21" s="74">
        <v>190</v>
      </c>
      <c r="P21">
        <f t="shared" si="0"/>
        <v>2145.1</v>
      </c>
      <c r="Q21">
        <f t="shared" si="1"/>
        <v>4.6617873292620391E-7</v>
      </c>
      <c r="S21" s="73">
        <v>5.8680000000000003</v>
      </c>
      <c r="T21" s="16">
        <v>215.7</v>
      </c>
      <c r="U21" s="16">
        <f t="shared" si="2"/>
        <v>2435.2529999999997</v>
      </c>
      <c r="V21" s="72">
        <f t="shared" si="3"/>
        <v>4.1063495250801461E-7</v>
      </c>
      <c r="W21" s="16"/>
      <c r="X21" s="73">
        <v>5.3630000000000004</v>
      </c>
      <c r="Y21" s="16">
        <v>225.4</v>
      </c>
      <c r="Z21" s="16">
        <f t="shared" si="4"/>
        <v>2544.7660000000001</v>
      </c>
      <c r="AA21" s="72">
        <f t="shared" si="5"/>
        <v>3.929634394675188E-7</v>
      </c>
      <c r="AB21" s="16"/>
      <c r="AC21" s="73">
        <v>5.1749999999999998</v>
      </c>
      <c r="AD21" s="16">
        <v>229.3</v>
      </c>
      <c r="AE21" s="16">
        <f t="shared" si="6"/>
        <v>2588.797</v>
      </c>
      <c r="AF21" s="72">
        <f t="shared" si="7"/>
        <v>3.8627980486689377E-7</v>
      </c>
      <c r="AG21" s="16"/>
      <c r="AH21" s="73">
        <v>4.6520000000000001</v>
      </c>
      <c r="AI21" s="16">
        <v>241.2</v>
      </c>
      <c r="AJ21">
        <f t="shared" si="8"/>
        <v>2723.1479999999997</v>
      </c>
      <c r="AK21">
        <f t="shared" si="9"/>
        <v>3.6722205330007774E-7</v>
      </c>
    </row>
    <row r="22" spans="14:37" x14ac:dyDescent="0.35">
      <c r="N22" s="73">
        <v>7.5679999999999996</v>
      </c>
      <c r="O22" s="74">
        <v>189.9</v>
      </c>
      <c r="P22">
        <f t="shared" si="0"/>
        <v>2143.971</v>
      </c>
      <c r="Q22">
        <f t="shared" si="1"/>
        <v>4.664242193574447E-7</v>
      </c>
      <c r="S22" s="73">
        <v>5.8689999999999998</v>
      </c>
      <c r="T22" s="16">
        <v>215.7</v>
      </c>
      <c r="U22" s="16">
        <f t="shared" si="2"/>
        <v>2435.2529999999997</v>
      </c>
      <c r="V22" s="72">
        <f t="shared" si="3"/>
        <v>4.1063495250801461E-7</v>
      </c>
      <c r="W22" s="16"/>
      <c r="X22" s="73">
        <v>5.3639999999999999</v>
      </c>
      <c r="Y22" s="16">
        <v>225.4</v>
      </c>
      <c r="Z22" s="16">
        <f t="shared" si="4"/>
        <v>2544.7660000000001</v>
      </c>
      <c r="AA22" s="72">
        <f t="shared" si="5"/>
        <v>3.929634394675188E-7</v>
      </c>
      <c r="AB22" s="16"/>
      <c r="AC22" s="73">
        <v>5.1760000000000002</v>
      </c>
      <c r="AD22" s="16">
        <v>229.3</v>
      </c>
      <c r="AE22" s="16">
        <f t="shared" si="6"/>
        <v>2588.797</v>
      </c>
      <c r="AF22" s="72">
        <f t="shared" si="7"/>
        <v>3.8627980486689377E-7</v>
      </c>
      <c r="AG22" s="16"/>
      <c r="AH22" s="73">
        <v>4.6529999999999996</v>
      </c>
      <c r="AI22" s="16">
        <v>241.1</v>
      </c>
      <c r="AJ22">
        <f t="shared" si="8"/>
        <v>2722.0189999999998</v>
      </c>
      <c r="AK22">
        <f t="shared" si="9"/>
        <v>3.6737436439642782E-7</v>
      </c>
    </row>
    <row r="23" spans="14:37" x14ac:dyDescent="0.35">
      <c r="N23" s="73">
        <v>7.569</v>
      </c>
      <c r="O23" s="74">
        <v>189.9</v>
      </c>
      <c r="P23">
        <f t="shared" si="0"/>
        <v>2143.971</v>
      </c>
      <c r="Q23">
        <f t="shared" si="1"/>
        <v>4.664242193574447E-7</v>
      </c>
      <c r="S23" s="73">
        <v>5.87</v>
      </c>
      <c r="T23" s="16">
        <v>215.7</v>
      </c>
      <c r="U23" s="16">
        <f t="shared" si="2"/>
        <v>2435.2529999999997</v>
      </c>
      <c r="V23" s="72">
        <f t="shared" si="3"/>
        <v>4.1063495250801461E-7</v>
      </c>
      <c r="W23" s="16"/>
      <c r="X23" s="73">
        <v>5.3650000000000002</v>
      </c>
      <c r="Y23" s="16">
        <v>225.4</v>
      </c>
      <c r="Z23" s="16">
        <f t="shared" si="4"/>
        <v>2544.7660000000001</v>
      </c>
      <c r="AA23" s="72">
        <f t="shared" si="5"/>
        <v>3.929634394675188E-7</v>
      </c>
      <c r="AB23" s="16"/>
      <c r="AC23" s="73">
        <v>5.1769999999999996</v>
      </c>
      <c r="AD23" s="16">
        <v>229.3</v>
      </c>
      <c r="AE23" s="16">
        <f t="shared" si="6"/>
        <v>2588.797</v>
      </c>
      <c r="AF23" s="72">
        <f t="shared" si="7"/>
        <v>3.8627980486689377E-7</v>
      </c>
      <c r="AG23" s="16"/>
      <c r="AH23" s="73">
        <v>4.6539999999999999</v>
      </c>
      <c r="AI23" s="16">
        <v>241.1</v>
      </c>
      <c r="AJ23">
        <f t="shared" si="8"/>
        <v>2722.0189999999998</v>
      </c>
      <c r="AK23">
        <f t="shared" si="9"/>
        <v>3.6737436439642782E-7</v>
      </c>
    </row>
    <row r="24" spans="14:37" x14ac:dyDescent="0.35">
      <c r="N24" s="73">
        <v>7.57</v>
      </c>
      <c r="O24" s="74">
        <v>189.9</v>
      </c>
      <c r="P24">
        <f t="shared" si="0"/>
        <v>2143.971</v>
      </c>
      <c r="Q24">
        <f t="shared" si="1"/>
        <v>4.664242193574447E-7</v>
      </c>
      <c r="S24" s="73">
        <v>5.8710000000000004</v>
      </c>
      <c r="T24" s="16">
        <v>215.7</v>
      </c>
      <c r="U24" s="16">
        <f t="shared" si="2"/>
        <v>2435.2529999999997</v>
      </c>
      <c r="V24" s="72">
        <f t="shared" si="3"/>
        <v>4.1063495250801461E-7</v>
      </c>
      <c r="W24" s="16"/>
      <c r="X24" s="73">
        <v>5.3659999999999997</v>
      </c>
      <c r="Y24" s="16">
        <v>225.4</v>
      </c>
      <c r="Z24" s="16">
        <f t="shared" si="4"/>
        <v>2544.7660000000001</v>
      </c>
      <c r="AA24" s="72">
        <f t="shared" si="5"/>
        <v>3.929634394675188E-7</v>
      </c>
      <c r="AB24" s="16"/>
      <c r="AC24" s="73">
        <v>5.1779999999999999</v>
      </c>
      <c r="AD24" s="16">
        <v>229.2</v>
      </c>
      <c r="AE24" s="16">
        <f t="shared" si="6"/>
        <v>2587.6679999999997</v>
      </c>
      <c r="AF24" s="72">
        <f t="shared" si="7"/>
        <v>3.8644833881317082E-7</v>
      </c>
      <c r="AG24" s="16"/>
      <c r="AH24" s="73">
        <v>4.6550000000000002</v>
      </c>
      <c r="AI24" s="16">
        <v>241.1</v>
      </c>
      <c r="AJ24">
        <f t="shared" si="8"/>
        <v>2722.0189999999998</v>
      </c>
      <c r="AK24">
        <f t="shared" si="9"/>
        <v>3.6737436439642782E-7</v>
      </c>
    </row>
    <row r="25" spans="14:37" x14ac:dyDescent="0.35">
      <c r="N25" s="73">
        <v>7.5709999999999997</v>
      </c>
      <c r="O25" s="74">
        <v>189.9</v>
      </c>
      <c r="P25">
        <f t="shared" si="0"/>
        <v>2143.971</v>
      </c>
      <c r="Q25">
        <f t="shared" si="1"/>
        <v>4.664242193574447E-7</v>
      </c>
      <c r="S25" s="73">
        <v>5.8719999999999999</v>
      </c>
      <c r="T25" s="16">
        <v>215.7</v>
      </c>
      <c r="U25" s="16">
        <f t="shared" si="2"/>
        <v>2435.2529999999997</v>
      </c>
      <c r="V25" s="72">
        <f t="shared" si="3"/>
        <v>4.1063495250801461E-7</v>
      </c>
      <c r="W25" s="16"/>
      <c r="X25" s="73">
        <v>5.367</v>
      </c>
      <c r="Y25" s="16">
        <v>225.3</v>
      </c>
      <c r="Z25" s="16">
        <f t="shared" si="4"/>
        <v>2543.6369999999997</v>
      </c>
      <c r="AA25" s="72">
        <f t="shared" si="5"/>
        <v>3.9313785732791281E-7</v>
      </c>
      <c r="AB25" s="16"/>
      <c r="AC25" s="73">
        <v>5.1790000000000003</v>
      </c>
      <c r="AD25" s="16">
        <v>229.2</v>
      </c>
      <c r="AE25" s="16">
        <f t="shared" si="6"/>
        <v>2587.6679999999997</v>
      </c>
      <c r="AF25" s="72">
        <f t="shared" si="7"/>
        <v>3.8644833881317082E-7</v>
      </c>
      <c r="AG25" s="16"/>
      <c r="AH25" s="73">
        <v>4.6559999999999997</v>
      </c>
      <c r="AI25" s="16">
        <v>241.1</v>
      </c>
      <c r="AJ25">
        <f t="shared" si="8"/>
        <v>2722.0189999999998</v>
      </c>
      <c r="AK25">
        <f t="shared" si="9"/>
        <v>3.6737436439642782E-7</v>
      </c>
    </row>
    <row r="26" spans="14:37" x14ac:dyDescent="0.35">
      <c r="N26" s="73">
        <v>7.5720000000000001</v>
      </c>
      <c r="O26" s="74">
        <v>189.9</v>
      </c>
      <c r="P26">
        <f t="shared" si="0"/>
        <v>2143.971</v>
      </c>
      <c r="Q26">
        <f t="shared" si="1"/>
        <v>4.664242193574447E-7</v>
      </c>
      <c r="S26" s="73">
        <v>5.8730000000000002</v>
      </c>
      <c r="T26" s="16">
        <v>215.7</v>
      </c>
      <c r="U26" s="16">
        <f t="shared" si="2"/>
        <v>2435.2529999999997</v>
      </c>
      <c r="V26" s="72">
        <f t="shared" si="3"/>
        <v>4.1063495250801461E-7</v>
      </c>
      <c r="W26" s="16"/>
      <c r="X26" s="73">
        <v>5.3680000000000003</v>
      </c>
      <c r="Y26" s="16">
        <v>225.3</v>
      </c>
      <c r="Z26" s="16">
        <f t="shared" si="4"/>
        <v>2543.6369999999997</v>
      </c>
      <c r="AA26" s="72">
        <f t="shared" si="5"/>
        <v>3.9313785732791281E-7</v>
      </c>
      <c r="AB26" s="16"/>
      <c r="AC26" s="73">
        <v>5.18</v>
      </c>
      <c r="AD26" s="16">
        <v>229.2</v>
      </c>
      <c r="AE26" s="16">
        <f t="shared" si="6"/>
        <v>2587.6679999999997</v>
      </c>
      <c r="AF26" s="72">
        <f t="shared" si="7"/>
        <v>3.8644833881317082E-7</v>
      </c>
      <c r="AG26" s="16"/>
      <c r="AH26" s="73">
        <v>4.657</v>
      </c>
      <c r="AI26" s="16">
        <v>241</v>
      </c>
      <c r="AJ26">
        <f t="shared" si="8"/>
        <v>2720.89</v>
      </c>
      <c r="AK26">
        <f t="shared" si="9"/>
        <v>3.6752680189202802E-7</v>
      </c>
    </row>
    <row r="27" spans="14:37" x14ac:dyDescent="0.35">
      <c r="N27" s="73">
        <v>7.5730000000000004</v>
      </c>
      <c r="O27" s="74">
        <v>189.9</v>
      </c>
      <c r="P27">
        <f t="shared" si="0"/>
        <v>2143.971</v>
      </c>
      <c r="Q27">
        <f t="shared" si="1"/>
        <v>4.664242193574447E-7</v>
      </c>
      <c r="S27" s="73">
        <v>5.8739999999999997</v>
      </c>
      <c r="T27" s="16">
        <v>215.6</v>
      </c>
      <c r="U27" s="16">
        <f t="shared" si="2"/>
        <v>2434.1239999999998</v>
      </c>
      <c r="V27" s="72">
        <f t="shared" si="3"/>
        <v>4.1082541398876974E-7</v>
      </c>
      <c r="W27" s="16"/>
      <c r="X27" s="73">
        <v>5.3689999999999998</v>
      </c>
      <c r="Y27" s="16">
        <v>225.3</v>
      </c>
      <c r="Z27" s="16">
        <f t="shared" si="4"/>
        <v>2543.6369999999997</v>
      </c>
      <c r="AA27" s="72">
        <f t="shared" si="5"/>
        <v>3.9313785732791281E-7</v>
      </c>
      <c r="AB27" s="16"/>
      <c r="AC27" s="73">
        <v>5.181</v>
      </c>
      <c r="AD27" s="16">
        <v>229.2</v>
      </c>
      <c r="AE27" s="16">
        <f t="shared" si="6"/>
        <v>2587.6679999999997</v>
      </c>
      <c r="AF27" s="72">
        <f t="shared" si="7"/>
        <v>3.8644833881317082E-7</v>
      </c>
      <c r="AG27" s="16"/>
      <c r="AH27" s="73">
        <v>4.6580000000000004</v>
      </c>
      <c r="AI27" s="16">
        <v>241</v>
      </c>
      <c r="AJ27">
        <f t="shared" si="8"/>
        <v>2720.89</v>
      </c>
      <c r="AK27">
        <f t="shared" si="9"/>
        <v>3.6752680189202802E-7</v>
      </c>
    </row>
    <row r="28" spans="14:37" x14ac:dyDescent="0.35">
      <c r="N28" s="73">
        <v>7.5739999999999998</v>
      </c>
      <c r="O28" s="74">
        <v>189.9</v>
      </c>
      <c r="P28">
        <f t="shared" si="0"/>
        <v>2143.971</v>
      </c>
      <c r="Q28">
        <f t="shared" si="1"/>
        <v>4.664242193574447E-7</v>
      </c>
      <c r="S28" s="73">
        <v>5.875</v>
      </c>
      <c r="T28" s="16">
        <v>215.6</v>
      </c>
      <c r="U28" s="16">
        <f t="shared" si="2"/>
        <v>2434.1239999999998</v>
      </c>
      <c r="V28" s="72">
        <f t="shared" si="3"/>
        <v>4.1082541398876974E-7</v>
      </c>
      <c r="W28" s="16"/>
      <c r="X28" s="73">
        <v>5.37</v>
      </c>
      <c r="Y28" s="16">
        <v>225.3</v>
      </c>
      <c r="Z28" s="16">
        <f t="shared" si="4"/>
        <v>2543.6369999999997</v>
      </c>
      <c r="AA28" s="72">
        <f t="shared" si="5"/>
        <v>3.9313785732791281E-7</v>
      </c>
      <c r="AB28" s="16"/>
      <c r="AC28" s="73">
        <v>5.1820000000000004</v>
      </c>
      <c r="AD28" s="16">
        <v>229.2</v>
      </c>
      <c r="AE28" s="16">
        <f t="shared" si="6"/>
        <v>2587.6679999999997</v>
      </c>
      <c r="AF28" s="72">
        <f t="shared" si="7"/>
        <v>3.8644833881317082E-7</v>
      </c>
      <c r="AG28" s="16"/>
      <c r="AH28" s="73">
        <v>4.6589999999999998</v>
      </c>
      <c r="AI28" s="16">
        <v>241</v>
      </c>
      <c r="AJ28">
        <f t="shared" si="8"/>
        <v>2720.89</v>
      </c>
      <c r="AK28">
        <f t="shared" si="9"/>
        <v>3.6752680189202802E-7</v>
      </c>
    </row>
    <row r="29" spans="14:37" x14ac:dyDescent="0.35">
      <c r="N29" s="73">
        <v>7.5750000000000002</v>
      </c>
      <c r="O29" s="74">
        <v>189.9</v>
      </c>
      <c r="P29">
        <f t="shared" si="0"/>
        <v>2143.971</v>
      </c>
      <c r="Q29">
        <f t="shared" si="1"/>
        <v>4.664242193574447E-7</v>
      </c>
      <c r="S29" s="73">
        <v>5.8760000000000003</v>
      </c>
      <c r="T29" s="16">
        <v>215.6</v>
      </c>
      <c r="U29" s="16">
        <f t="shared" si="2"/>
        <v>2434.1239999999998</v>
      </c>
      <c r="V29" s="72">
        <f t="shared" si="3"/>
        <v>4.1082541398876974E-7</v>
      </c>
      <c r="W29" s="16"/>
      <c r="X29" s="73">
        <v>5.3710000000000004</v>
      </c>
      <c r="Y29" s="16">
        <v>225.3</v>
      </c>
      <c r="Z29" s="16">
        <f t="shared" si="4"/>
        <v>2543.6369999999997</v>
      </c>
      <c r="AA29" s="72">
        <f t="shared" si="5"/>
        <v>3.9313785732791281E-7</v>
      </c>
      <c r="AB29" s="16"/>
      <c r="AC29" s="73">
        <v>5.1829999999999998</v>
      </c>
      <c r="AD29" s="16">
        <v>229.1</v>
      </c>
      <c r="AE29" s="16">
        <f t="shared" si="6"/>
        <v>2586.5389999999998</v>
      </c>
      <c r="AF29" s="72">
        <f t="shared" si="7"/>
        <v>3.866170198864197E-7</v>
      </c>
      <c r="AG29" s="16"/>
      <c r="AH29" s="73">
        <v>4.66</v>
      </c>
      <c r="AI29" s="16">
        <v>241</v>
      </c>
      <c r="AJ29">
        <f t="shared" si="8"/>
        <v>2720.89</v>
      </c>
      <c r="AK29">
        <f t="shared" si="9"/>
        <v>3.6752680189202802E-7</v>
      </c>
    </row>
    <row r="30" spans="14:37" x14ac:dyDescent="0.35">
      <c r="N30" s="73">
        <v>7.5759999999999996</v>
      </c>
      <c r="O30" s="74">
        <v>189.8</v>
      </c>
      <c r="P30">
        <f t="shared" si="0"/>
        <v>2142.8420000000001</v>
      </c>
      <c r="Q30">
        <f t="shared" si="1"/>
        <v>4.6666996446774892E-7</v>
      </c>
      <c r="S30" s="73">
        <v>5.8769999999999998</v>
      </c>
      <c r="T30" s="16">
        <v>215.6</v>
      </c>
      <c r="U30" s="16">
        <f t="shared" si="2"/>
        <v>2434.1239999999998</v>
      </c>
      <c r="V30" s="72">
        <f t="shared" si="3"/>
        <v>4.1082541398876974E-7</v>
      </c>
      <c r="W30" s="16"/>
      <c r="X30" s="73">
        <v>5.3719999999999999</v>
      </c>
      <c r="Y30" s="16">
        <v>225.2</v>
      </c>
      <c r="Z30" s="16">
        <f t="shared" si="4"/>
        <v>2542.5079999999998</v>
      </c>
      <c r="AA30" s="72">
        <f t="shared" si="5"/>
        <v>3.9331243008871558E-7</v>
      </c>
      <c r="AB30" s="16"/>
      <c r="AC30" s="73">
        <v>5.1840000000000002</v>
      </c>
      <c r="AD30" s="16">
        <v>229.1</v>
      </c>
      <c r="AE30" s="16">
        <f t="shared" si="6"/>
        <v>2586.5389999999998</v>
      </c>
      <c r="AF30" s="72">
        <f t="shared" si="7"/>
        <v>3.866170198864197E-7</v>
      </c>
      <c r="AG30" s="16"/>
      <c r="AH30" s="73">
        <v>4.6609999999999996</v>
      </c>
      <c r="AI30" s="16">
        <v>240.9</v>
      </c>
      <c r="AJ30">
        <f t="shared" si="8"/>
        <v>2719.761</v>
      </c>
      <c r="AK30">
        <f t="shared" si="9"/>
        <v>3.6767936594428704E-7</v>
      </c>
    </row>
    <row r="31" spans="14:37" x14ac:dyDescent="0.35">
      <c r="N31" s="73">
        <v>7.577</v>
      </c>
      <c r="O31" s="74">
        <v>189.8</v>
      </c>
      <c r="P31">
        <f t="shared" si="0"/>
        <v>2142.8420000000001</v>
      </c>
      <c r="Q31">
        <f t="shared" si="1"/>
        <v>4.6666996446774892E-7</v>
      </c>
      <c r="S31" s="73">
        <v>5.8780000000000001</v>
      </c>
      <c r="T31" s="16">
        <v>215.6</v>
      </c>
      <c r="U31" s="16">
        <f t="shared" si="2"/>
        <v>2434.1239999999998</v>
      </c>
      <c r="V31" s="72">
        <f t="shared" si="3"/>
        <v>4.1082541398876974E-7</v>
      </c>
      <c r="W31" s="16"/>
      <c r="X31" s="73">
        <v>5.3730000000000002</v>
      </c>
      <c r="Y31" s="16">
        <v>225.2</v>
      </c>
      <c r="Z31" s="16">
        <f t="shared" si="4"/>
        <v>2542.5079999999998</v>
      </c>
      <c r="AA31" s="72">
        <f t="shared" si="5"/>
        <v>3.9331243008871558E-7</v>
      </c>
      <c r="AB31" s="16"/>
      <c r="AC31" s="73">
        <v>5.1849999999999996</v>
      </c>
      <c r="AD31" s="16">
        <v>229.1</v>
      </c>
      <c r="AE31" s="16">
        <f t="shared" si="6"/>
        <v>2586.5389999999998</v>
      </c>
      <c r="AF31" s="72">
        <f t="shared" si="7"/>
        <v>3.866170198864197E-7</v>
      </c>
      <c r="AG31" s="16"/>
      <c r="AH31" s="73">
        <v>4.6619999999999999</v>
      </c>
      <c r="AI31" s="16">
        <v>240.9</v>
      </c>
      <c r="AJ31">
        <f t="shared" si="8"/>
        <v>2719.761</v>
      </c>
      <c r="AK31">
        <f t="shared" si="9"/>
        <v>3.6767936594428704E-7</v>
      </c>
    </row>
    <row r="32" spans="14:37" x14ac:dyDescent="0.35">
      <c r="N32" s="73">
        <v>7.5780000000000003</v>
      </c>
      <c r="O32" s="74">
        <v>189.8</v>
      </c>
      <c r="P32">
        <f t="shared" si="0"/>
        <v>2142.8420000000001</v>
      </c>
      <c r="Q32">
        <f t="shared" si="1"/>
        <v>4.6666996446774892E-7</v>
      </c>
      <c r="S32" s="73">
        <v>5.8789999999999996</v>
      </c>
      <c r="T32" s="16">
        <v>215.5</v>
      </c>
      <c r="U32" s="16">
        <f t="shared" si="2"/>
        <v>2432.9949999999999</v>
      </c>
      <c r="V32" s="72">
        <f t="shared" si="3"/>
        <v>4.1101605223191996E-7</v>
      </c>
      <c r="W32" s="16"/>
      <c r="X32" s="73">
        <v>5.3739999999999997</v>
      </c>
      <c r="Y32" s="16">
        <v>225.2</v>
      </c>
      <c r="Z32" s="16">
        <f t="shared" si="4"/>
        <v>2542.5079999999998</v>
      </c>
      <c r="AA32" s="72">
        <f t="shared" si="5"/>
        <v>3.9331243008871558E-7</v>
      </c>
      <c r="AB32" s="16"/>
      <c r="AC32" s="73">
        <v>5.1859999999999999</v>
      </c>
      <c r="AD32" s="16">
        <v>229.1</v>
      </c>
      <c r="AE32" s="16">
        <f t="shared" si="6"/>
        <v>2586.5389999999998</v>
      </c>
      <c r="AF32" s="72">
        <f t="shared" si="7"/>
        <v>3.866170198864197E-7</v>
      </c>
      <c r="AG32" s="16"/>
      <c r="AH32" s="73">
        <v>4.6630000000000003</v>
      </c>
      <c r="AI32" s="16">
        <v>240.9</v>
      </c>
      <c r="AJ32">
        <f t="shared" si="8"/>
        <v>2719.761</v>
      </c>
      <c r="AK32">
        <f t="shared" si="9"/>
        <v>3.6767936594428704E-7</v>
      </c>
    </row>
    <row r="33" spans="14:37" x14ac:dyDescent="0.35">
      <c r="N33" s="73">
        <v>7.5789999999999997</v>
      </c>
      <c r="O33" s="74">
        <v>189.8</v>
      </c>
      <c r="P33">
        <f t="shared" si="0"/>
        <v>2142.8420000000001</v>
      </c>
      <c r="Q33">
        <f t="shared" si="1"/>
        <v>4.6666996446774892E-7</v>
      </c>
      <c r="S33" s="73">
        <v>5.88</v>
      </c>
      <c r="T33" s="16">
        <v>215.5</v>
      </c>
      <c r="U33" s="16">
        <f t="shared" si="2"/>
        <v>2432.9949999999999</v>
      </c>
      <c r="V33" s="72">
        <f t="shared" si="3"/>
        <v>4.1101605223191996E-7</v>
      </c>
      <c r="W33" s="16"/>
      <c r="X33" s="73">
        <v>5.375</v>
      </c>
      <c r="Y33" s="16">
        <v>225.2</v>
      </c>
      <c r="Z33" s="16">
        <f t="shared" si="4"/>
        <v>2542.5079999999998</v>
      </c>
      <c r="AA33" s="72">
        <f t="shared" si="5"/>
        <v>3.9331243008871558E-7</v>
      </c>
      <c r="AB33" s="16"/>
      <c r="AC33" s="73">
        <v>5.1870000000000003</v>
      </c>
      <c r="AD33" s="16">
        <v>229.1</v>
      </c>
      <c r="AE33" s="16">
        <f t="shared" si="6"/>
        <v>2586.5389999999998</v>
      </c>
      <c r="AF33" s="72">
        <f t="shared" si="7"/>
        <v>3.866170198864197E-7</v>
      </c>
      <c r="AG33" s="16"/>
      <c r="AH33" s="73">
        <v>4.6639999999999997</v>
      </c>
      <c r="AI33" s="16">
        <v>240.9</v>
      </c>
      <c r="AJ33">
        <f t="shared" si="8"/>
        <v>2719.761</v>
      </c>
      <c r="AK33">
        <f t="shared" si="9"/>
        <v>3.6767936594428704E-7</v>
      </c>
    </row>
    <row r="34" spans="14:37" x14ac:dyDescent="0.35">
      <c r="N34" s="73">
        <v>7.58</v>
      </c>
      <c r="O34" s="74">
        <v>189.8</v>
      </c>
      <c r="P34">
        <f t="shared" si="0"/>
        <v>2142.8420000000001</v>
      </c>
      <c r="Q34">
        <f t="shared" si="1"/>
        <v>4.6666996446774892E-7</v>
      </c>
      <c r="S34" s="73">
        <v>5.8810000000000002</v>
      </c>
      <c r="T34" s="16">
        <v>215.5</v>
      </c>
      <c r="U34" s="16">
        <f t="shared" si="2"/>
        <v>2432.9949999999999</v>
      </c>
      <c r="V34" s="72">
        <f t="shared" si="3"/>
        <v>4.1101605223191996E-7</v>
      </c>
      <c r="W34" s="16"/>
      <c r="X34" s="73">
        <v>5.3760000000000003</v>
      </c>
      <c r="Y34" s="16">
        <v>225.2</v>
      </c>
      <c r="Z34" s="16">
        <f t="shared" si="4"/>
        <v>2542.5079999999998</v>
      </c>
      <c r="AA34" s="72">
        <f t="shared" si="5"/>
        <v>3.9331243008871558E-7</v>
      </c>
      <c r="AB34" s="16"/>
      <c r="AC34" s="73">
        <v>5.1879999999999997</v>
      </c>
      <c r="AD34" s="16">
        <v>229</v>
      </c>
      <c r="AE34" s="16">
        <f t="shared" si="6"/>
        <v>2585.41</v>
      </c>
      <c r="AF34" s="72">
        <f t="shared" si="7"/>
        <v>3.8678584827938319E-7</v>
      </c>
      <c r="AG34" s="16"/>
      <c r="AH34" s="73">
        <v>4.665</v>
      </c>
      <c r="AI34" s="16">
        <v>240.8</v>
      </c>
      <c r="AJ34">
        <f t="shared" si="8"/>
        <v>2718.6320000000001</v>
      </c>
      <c r="AK34">
        <f t="shared" si="9"/>
        <v>3.6783205671087518E-7</v>
      </c>
    </row>
    <row r="35" spans="14:37" x14ac:dyDescent="0.35">
      <c r="N35" s="73">
        <v>7.5810000000000004</v>
      </c>
      <c r="O35" s="74">
        <v>189.8</v>
      </c>
      <c r="P35">
        <f t="shared" si="0"/>
        <v>2142.8420000000001</v>
      </c>
      <c r="Q35">
        <f t="shared" si="1"/>
        <v>4.6666996446774892E-7</v>
      </c>
      <c r="S35" s="73">
        <v>5.8819999999999997</v>
      </c>
      <c r="T35" s="16">
        <v>215.5</v>
      </c>
      <c r="U35" s="16">
        <f t="shared" si="2"/>
        <v>2432.9949999999999</v>
      </c>
      <c r="V35" s="72">
        <f t="shared" si="3"/>
        <v>4.1101605223191996E-7</v>
      </c>
      <c r="W35" s="16"/>
      <c r="X35" s="73">
        <v>5.3769999999999998</v>
      </c>
      <c r="Y35" s="16">
        <v>225.1</v>
      </c>
      <c r="Z35" s="16">
        <f t="shared" si="4"/>
        <v>2541.3789999999999</v>
      </c>
      <c r="AA35" s="72">
        <f t="shared" si="5"/>
        <v>3.9348715795636936E-7</v>
      </c>
      <c r="AB35" s="16"/>
      <c r="AC35" s="73">
        <v>5.1890000000000001</v>
      </c>
      <c r="AD35" s="16">
        <v>229</v>
      </c>
      <c r="AE35" s="16">
        <f t="shared" si="6"/>
        <v>2585.41</v>
      </c>
      <c r="AF35" s="72">
        <f t="shared" si="7"/>
        <v>3.8678584827938319E-7</v>
      </c>
      <c r="AG35" s="16"/>
      <c r="AH35" s="73">
        <v>4.6660000000000004</v>
      </c>
      <c r="AI35" s="16">
        <v>240.8</v>
      </c>
      <c r="AJ35">
        <f t="shared" si="8"/>
        <v>2718.6320000000001</v>
      </c>
      <c r="AK35">
        <f t="shared" si="9"/>
        <v>3.6783205671087518E-7</v>
      </c>
    </row>
    <row r="36" spans="14:37" x14ac:dyDescent="0.35">
      <c r="N36" s="73">
        <v>7.5819999999999999</v>
      </c>
      <c r="O36" s="74">
        <v>189.8</v>
      </c>
      <c r="P36">
        <f t="shared" si="0"/>
        <v>2142.8420000000001</v>
      </c>
      <c r="Q36">
        <f t="shared" si="1"/>
        <v>4.6666996446774892E-7</v>
      </c>
      <c r="S36" s="73">
        <v>5.883</v>
      </c>
      <c r="T36" s="16">
        <v>215.5</v>
      </c>
      <c r="U36" s="16">
        <f t="shared" si="2"/>
        <v>2432.9949999999999</v>
      </c>
      <c r="V36" s="72">
        <f t="shared" si="3"/>
        <v>4.1101605223191996E-7</v>
      </c>
      <c r="W36" s="16"/>
      <c r="X36" s="73">
        <v>5.3780000000000001</v>
      </c>
      <c r="Y36" s="16">
        <v>225.1</v>
      </c>
      <c r="Z36" s="16">
        <f t="shared" si="4"/>
        <v>2541.3789999999999</v>
      </c>
      <c r="AA36" s="72">
        <f t="shared" si="5"/>
        <v>3.9348715795636936E-7</v>
      </c>
      <c r="AB36" s="16"/>
      <c r="AC36" s="73">
        <v>5.19</v>
      </c>
      <c r="AD36" s="16">
        <v>229</v>
      </c>
      <c r="AE36" s="16">
        <f t="shared" si="6"/>
        <v>2585.41</v>
      </c>
      <c r="AF36" s="72">
        <f t="shared" si="7"/>
        <v>3.8678584827938319E-7</v>
      </c>
      <c r="AG36" s="16"/>
      <c r="AH36" s="73">
        <v>4.6669999999999998</v>
      </c>
      <c r="AI36" s="16">
        <v>240.8</v>
      </c>
      <c r="AJ36">
        <f t="shared" si="8"/>
        <v>2718.6320000000001</v>
      </c>
      <c r="AK36">
        <f t="shared" si="9"/>
        <v>3.6783205671087518E-7</v>
      </c>
    </row>
    <row r="37" spans="14:37" x14ac:dyDescent="0.35">
      <c r="N37" s="73">
        <v>7.5830000000000002</v>
      </c>
      <c r="O37" s="74">
        <v>189.8</v>
      </c>
      <c r="P37">
        <f t="shared" si="0"/>
        <v>2142.8420000000001</v>
      </c>
      <c r="Q37">
        <f t="shared" si="1"/>
        <v>4.6666996446774892E-7</v>
      </c>
      <c r="S37" s="73">
        <v>5.8840000000000003</v>
      </c>
      <c r="T37" s="16">
        <v>215.5</v>
      </c>
      <c r="U37" s="16">
        <f t="shared" si="2"/>
        <v>2432.9949999999999</v>
      </c>
      <c r="V37" s="72">
        <f t="shared" si="3"/>
        <v>4.1101605223191996E-7</v>
      </c>
      <c r="W37" s="16"/>
      <c r="X37" s="73">
        <v>5.3789999999999996</v>
      </c>
      <c r="Y37" s="16">
        <v>225.1</v>
      </c>
      <c r="Z37" s="16">
        <f t="shared" si="4"/>
        <v>2541.3789999999999</v>
      </c>
      <c r="AA37" s="72">
        <f t="shared" si="5"/>
        <v>3.9348715795636936E-7</v>
      </c>
      <c r="AB37" s="16"/>
      <c r="AC37" s="73">
        <v>5.1909999999999998</v>
      </c>
      <c r="AD37" s="16">
        <v>229</v>
      </c>
      <c r="AE37" s="16">
        <f t="shared" si="6"/>
        <v>2585.41</v>
      </c>
      <c r="AF37" s="72">
        <f t="shared" si="7"/>
        <v>3.8678584827938319E-7</v>
      </c>
      <c r="AG37" s="16"/>
      <c r="AH37" s="73">
        <v>4.6680000000000001</v>
      </c>
      <c r="AI37" s="16">
        <v>240.8</v>
      </c>
      <c r="AJ37">
        <f t="shared" si="8"/>
        <v>2718.6320000000001</v>
      </c>
      <c r="AK37">
        <f t="shared" si="9"/>
        <v>3.6783205671087518E-7</v>
      </c>
    </row>
    <row r="38" spans="14:37" x14ac:dyDescent="0.35">
      <c r="N38" s="73">
        <v>7.5839999999999996</v>
      </c>
      <c r="O38" s="74">
        <v>189.7</v>
      </c>
      <c r="P38">
        <f t="shared" si="0"/>
        <v>2141.7129999999997</v>
      </c>
      <c r="Q38">
        <f t="shared" si="1"/>
        <v>4.6691596866620326E-7</v>
      </c>
      <c r="S38" s="73">
        <v>5.8849999999999998</v>
      </c>
      <c r="T38" s="16">
        <v>215.4</v>
      </c>
      <c r="U38" s="16">
        <f t="shared" si="2"/>
        <v>2431.866</v>
      </c>
      <c r="V38" s="72">
        <f t="shared" si="3"/>
        <v>4.1120686748365248E-7</v>
      </c>
      <c r="W38" s="16"/>
      <c r="X38" s="73">
        <v>5.38</v>
      </c>
      <c r="Y38" s="16">
        <v>225.1</v>
      </c>
      <c r="Z38" s="16">
        <f t="shared" si="4"/>
        <v>2541.3789999999999</v>
      </c>
      <c r="AA38" s="72">
        <f t="shared" si="5"/>
        <v>3.9348715795636936E-7</v>
      </c>
      <c r="AB38" s="16"/>
      <c r="AC38" s="73">
        <v>5.1920000000000002</v>
      </c>
      <c r="AD38" s="16">
        <v>228.9</v>
      </c>
      <c r="AE38" s="16">
        <f t="shared" si="6"/>
        <v>2584.2809999999999</v>
      </c>
      <c r="AF38" s="72">
        <f t="shared" si="7"/>
        <v>3.869548241851409E-7</v>
      </c>
      <c r="AG38" s="16"/>
      <c r="AH38" s="73">
        <v>4.6689999999999996</v>
      </c>
      <c r="AI38" s="16">
        <v>240.7</v>
      </c>
      <c r="AJ38">
        <f t="shared" si="8"/>
        <v>2717.5029999999997</v>
      </c>
      <c r="AK38">
        <f t="shared" si="9"/>
        <v>3.6798487434972475E-7</v>
      </c>
    </row>
    <row r="39" spans="14:37" x14ac:dyDescent="0.35">
      <c r="N39" s="73">
        <v>7.585</v>
      </c>
      <c r="O39" s="74">
        <v>189.7</v>
      </c>
      <c r="P39">
        <f t="shared" si="0"/>
        <v>2141.7129999999997</v>
      </c>
      <c r="Q39">
        <f t="shared" si="1"/>
        <v>4.6691596866620326E-7</v>
      </c>
      <c r="S39" s="73">
        <v>5.8860000000000001</v>
      </c>
      <c r="T39" s="16">
        <v>215.4</v>
      </c>
      <c r="U39" s="16">
        <f t="shared" si="2"/>
        <v>2431.866</v>
      </c>
      <c r="V39" s="72">
        <f t="shared" si="3"/>
        <v>4.1120686748365248E-7</v>
      </c>
      <c r="W39" s="16"/>
      <c r="X39" s="73">
        <v>5.3810000000000002</v>
      </c>
      <c r="Y39" s="16">
        <v>225.1</v>
      </c>
      <c r="Z39" s="16">
        <f t="shared" si="4"/>
        <v>2541.3789999999999</v>
      </c>
      <c r="AA39" s="72">
        <f t="shared" si="5"/>
        <v>3.9348715795636936E-7</v>
      </c>
      <c r="AB39" s="16"/>
      <c r="AC39" s="73">
        <v>5.1929999999999996</v>
      </c>
      <c r="AD39" s="16">
        <v>228.9</v>
      </c>
      <c r="AE39" s="16">
        <f t="shared" si="6"/>
        <v>2584.2809999999999</v>
      </c>
      <c r="AF39" s="72">
        <f t="shared" si="7"/>
        <v>3.869548241851409E-7</v>
      </c>
      <c r="AG39" s="16"/>
      <c r="AH39" s="73">
        <v>4.67</v>
      </c>
      <c r="AI39" s="16">
        <v>240.7</v>
      </c>
      <c r="AJ39">
        <f t="shared" si="8"/>
        <v>2717.5029999999997</v>
      </c>
      <c r="AK39">
        <f t="shared" si="9"/>
        <v>3.6798487434972475E-7</v>
      </c>
    </row>
    <row r="40" spans="14:37" x14ac:dyDescent="0.35">
      <c r="N40" s="73">
        <v>7.5860000000000003</v>
      </c>
      <c r="O40" s="74">
        <v>189.7</v>
      </c>
      <c r="P40">
        <f t="shared" si="0"/>
        <v>2141.7129999999997</v>
      </c>
      <c r="Q40">
        <f t="shared" si="1"/>
        <v>4.6691596866620326E-7</v>
      </c>
      <c r="S40" s="73">
        <v>5.8869999999999996</v>
      </c>
      <c r="T40" s="16">
        <v>215.4</v>
      </c>
      <c r="U40" s="16">
        <f t="shared" si="2"/>
        <v>2431.866</v>
      </c>
      <c r="V40" s="72">
        <f t="shared" si="3"/>
        <v>4.1120686748365248E-7</v>
      </c>
      <c r="W40" s="16"/>
      <c r="X40" s="73">
        <v>5.3819999999999997</v>
      </c>
      <c r="Y40" s="16">
        <v>225</v>
      </c>
      <c r="Z40" s="16">
        <f t="shared" si="4"/>
        <v>2540.25</v>
      </c>
      <c r="AA40" s="72">
        <f t="shared" si="5"/>
        <v>3.9366204113768328E-7</v>
      </c>
      <c r="AB40" s="16"/>
      <c r="AC40" s="73">
        <v>5.194</v>
      </c>
      <c r="AD40" s="16">
        <v>228.9</v>
      </c>
      <c r="AE40" s="16">
        <f t="shared" si="6"/>
        <v>2584.2809999999999</v>
      </c>
      <c r="AF40" s="72">
        <f t="shared" si="7"/>
        <v>3.869548241851409E-7</v>
      </c>
      <c r="AG40" s="16"/>
      <c r="AH40" s="73">
        <v>4.6710000000000003</v>
      </c>
      <c r="AI40" s="16">
        <v>240.7</v>
      </c>
      <c r="AJ40">
        <f t="shared" si="8"/>
        <v>2717.5029999999997</v>
      </c>
      <c r="AK40">
        <f t="shared" si="9"/>
        <v>3.6798487434972475E-7</v>
      </c>
    </row>
    <row r="41" spans="14:37" x14ac:dyDescent="0.35">
      <c r="N41" s="73">
        <v>7.5869999999999997</v>
      </c>
      <c r="O41" s="74">
        <v>189.7</v>
      </c>
      <c r="P41">
        <f t="shared" si="0"/>
        <v>2141.7129999999997</v>
      </c>
      <c r="Q41">
        <f t="shared" si="1"/>
        <v>4.6691596866620326E-7</v>
      </c>
      <c r="S41" s="73">
        <v>5.8879999999999999</v>
      </c>
      <c r="T41" s="16">
        <v>215.4</v>
      </c>
      <c r="U41" s="16">
        <f t="shared" si="2"/>
        <v>2431.866</v>
      </c>
      <c r="V41" s="72">
        <f t="shared" si="3"/>
        <v>4.1120686748365248E-7</v>
      </c>
      <c r="W41" s="16"/>
      <c r="X41" s="73">
        <v>5.383</v>
      </c>
      <c r="Y41" s="16">
        <v>225</v>
      </c>
      <c r="Z41" s="16">
        <f t="shared" si="4"/>
        <v>2540.25</v>
      </c>
      <c r="AA41" s="72">
        <f t="shared" si="5"/>
        <v>3.9366204113768328E-7</v>
      </c>
      <c r="AB41" s="16"/>
      <c r="AC41" s="73">
        <v>5.1950000000000003</v>
      </c>
      <c r="AD41" s="16">
        <v>228.9</v>
      </c>
      <c r="AE41" s="16">
        <f t="shared" si="6"/>
        <v>2584.2809999999999</v>
      </c>
      <c r="AF41" s="72">
        <f t="shared" si="7"/>
        <v>3.869548241851409E-7</v>
      </c>
      <c r="AG41" s="16"/>
      <c r="AH41" s="73">
        <v>4.6719999999999997</v>
      </c>
      <c r="AI41" s="16">
        <v>240.7</v>
      </c>
      <c r="AJ41">
        <f t="shared" si="8"/>
        <v>2717.5029999999997</v>
      </c>
      <c r="AK41">
        <f t="shared" si="9"/>
        <v>3.6798487434972475E-7</v>
      </c>
    </row>
    <row r="42" spans="14:37" x14ac:dyDescent="0.35">
      <c r="N42" s="73">
        <v>7.5880000000000001</v>
      </c>
      <c r="O42" s="74">
        <v>189.7</v>
      </c>
      <c r="P42">
        <f t="shared" si="0"/>
        <v>2141.7129999999997</v>
      </c>
      <c r="Q42">
        <f t="shared" si="1"/>
        <v>4.6691596866620326E-7</v>
      </c>
      <c r="S42" s="73">
        <v>5.8890000000000002</v>
      </c>
      <c r="T42" s="16">
        <v>215.4</v>
      </c>
      <c r="U42" s="16">
        <f t="shared" si="2"/>
        <v>2431.866</v>
      </c>
      <c r="V42" s="72">
        <f t="shared" si="3"/>
        <v>4.1120686748365248E-7</v>
      </c>
      <c r="W42" s="16"/>
      <c r="X42" s="73">
        <v>5.3840000000000003</v>
      </c>
      <c r="Y42" s="16">
        <v>225</v>
      </c>
      <c r="Z42" s="16">
        <f t="shared" si="4"/>
        <v>2540.25</v>
      </c>
      <c r="AA42" s="72">
        <f t="shared" si="5"/>
        <v>3.9366204113768328E-7</v>
      </c>
      <c r="AB42" s="16"/>
      <c r="AC42" s="73">
        <v>5.1959999999999997</v>
      </c>
      <c r="AD42" s="16">
        <v>228.9</v>
      </c>
      <c r="AE42" s="16">
        <f t="shared" si="6"/>
        <v>2584.2809999999999</v>
      </c>
      <c r="AF42" s="72">
        <f t="shared" si="7"/>
        <v>3.869548241851409E-7</v>
      </c>
      <c r="AG42" s="16"/>
      <c r="AH42" s="73">
        <v>4.673</v>
      </c>
      <c r="AI42" s="16">
        <v>240.6</v>
      </c>
      <c r="AJ42">
        <f t="shared" si="8"/>
        <v>2716.3739999999998</v>
      </c>
      <c r="AK42">
        <f t="shared" si="9"/>
        <v>3.6813781901903054E-7</v>
      </c>
    </row>
    <row r="43" spans="14:37" x14ac:dyDescent="0.35">
      <c r="N43" s="73">
        <v>7.5890000000000004</v>
      </c>
      <c r="O43" s="74">
        <v>189.7</v>
      </c>
      <c r="P43">
        <f t="shared" si="0"/>
        <v>2141.7129999999997</v>
      </c>
      <c r="Q43">
        <f t="shared" si="1"/>
        <v>4.6691596866620326E-7</v>
      </c>
      <c r="S43" s="73">
        <v>5.89</v>
      </c>
      <c r="T43" s="16">
        <v>215.4</v>
      </c>
      <c r="U43" s="16">
        <f t="shared" si="2"/>
        <v>2431.866</v>
      </c>
      <c r="V43" s="72">
        <f t="shared" si="3"/>
        <v>4.1120686748365248E-7</v>
      </c>
      <c r="W43" s="16"/>
      <c r="X43" s="73">
        <v>5.3849999999999998</v>
      </c>
      <c r="Y43" s="16">
        <v>225</v>
      </c>
      <c r="Z43" s="16">
        <f t="shared" si="4"/>
        <v>2540.25</v>
      </c>
      <c r="AA43" s="72">
        <f t="shared" si="5"/>
        <v>3.9366204113768328E-7</v>
      </c>
      <c r="AB43" s="16"/>
      <c r="AC43" s="73">
        <v>5.1970000000000001</v>
      </c>
      <c r="AD43" s="16">
        <v>228.8</v>
      </c>
      <c r="AE43" s="16">
        <f t="shared" si="6"/>
        <v>2583.152</v>
      </c>
      <c r="AF43" s="72">
        <f t="shared" si="7"/>
        <v>3.871239477971099E-7</v>
      </c>
      <c r="AG43" s="16"/>
      <c r="AH43" s="73">
        <v>4.6740000000000004</v>
      </c>
      <c r="AI43" s="16">
        <v>240.6</v>
      </c>
      <c r="AJ43">
        <f t="shared" si="8"/>
        <v>2716.3739999999998</v>
      </c>
      <c r="AK43">
        <f t="shared" si="9"/>
        <v>3.6813781901903054E-7</v>
      </c>
    </row>
    <row r="44" spans="14:37" x14ac:dyDescent="0.35">
      <c r="N44" s="73">
        <v>7.59</v>
      </c>
      <c r="O44" s="74">
        <v>189.7</v>
      </c>
      <c r="P44">
        <f t="shared" si="0"/>
        <v>2141.7129999999997</v>
      </c>
      <c r="Q44">
        <f t="shared" si="1"/>
        <v>4.6691596866620326E-7</v>
      </c>
      <c r="S44" s="73">
        <v>5.891</v>
      </c>
      <c r="T44" s="16">
        <v>215.3</v>
      </c>
      <c r="U44" s="16">
        <f t="shared" si="2"/>
        <v>2430.7370000000001</v>
      </c>
      <c r="V44" s="72">
        <f t="shared" si="3"/>
        <v>4.1139785999061192E-7</v>
      </c>
      <c r="W44" s="16"/>
      <c r="X44" s="73">
        <v>5.3860000000000001</v>
      </c>
      <c r="Y44" s="16">
        <v>224.9</v>
      </c>
      <c r="Z44" s="16">
        <f t="shared" si="4"/>
        <v>2539.1210000000001</v>
      </c>
      <c r="AA44" s="72">
        <f t="shared" si="5"/>
        <v>3.9383707983983431E-7</v>
      </c>
      <c r="AB44" s="16"/>
      <c r="AC44" s="73">
        <v>5.1980000000000004</v>
      </c>
      <c r="AD44" s="16">
        <v>228.8</v>
      </c>
      <c r="AE44" s="16">
        <f t="shared" si="6"/>
        <v>2583.152</v>
      </c>
      <c r="AF44" s="72">
        <f t="shared" si="7"/>
        <v>3.871239477971099E-7</v>
      </c>
      <c r="AG44" s="16"/>
      <c r="AH44" s="73">
        <v>4.6749999999999998</v>
      </c>
      <c r="AI44" s="16">
        <v>240.6</v>
      </c>
      <c r="AJ44">
        <f t="shared" si="8"/>
        <v>2716.3739999999998</v>
      </c>
      <c r="AK44">
        <f t="shared" si="9"/>
        <v>3.6813781901903054E-7</v>
      </c>
    </row>
    <row r="45" spans="14:37" x14ac:dyDescent="0.35">
      <c r="N45" s="73">
        <v>7.5910000000000002</v>
      </c>
      <c r="O45" s="74">
        <v>189.6</v>
      </c>
      <c r="P45">
        <f t="shared" si="0"/>
        <v>2140.5839999999998</v>
      </c>
      <c r="Q45">
        <f t="shared" si="1"/>
        <v>4.6716223236275711E-7</v>
      </c>
      <c r="S45" s="73">
        <v>5.8920000000000003</v>
      </c>
      <c r="T45" s="16">
        <v>215.3</v>
      </c>
      <c r="U45" s="16">
        <f t="shared" si="2"/>
        <v>2430.7370000000001</v>
      </c>
      <c r="V45" s="72">
        <f t="shared" si="3"/>
        <v>4.1139785999061192E-7</v>
      </c>
      <c r="W45" s="16"/>
      <c r="X45" s="73">
        <v>5.3869999999999996</v>
      </c>
      <c r="Y45" s="16">
        <v>224.9</v>
      </c>
      <c r="Z45" s="16">
        <f t="shared" si="4"/>
        <v>2539.1210000000001</v>
      </c>
      <c r="AA45" s="72">
        <f t="shared" si="5"/>
        <v>3.9383707983983431E-7</v>
      </c>
      <c r="AB45" s="16"/>
      <c r="AC45" s="73">
        <v>5.1989999999999998</v>
      </c>
      <c r="AD45" s="16">
        <v>228.8</v>
      </c>
      <c r="AE45" s="16">
        <f t="shared" si="6"/>
        <v>2583.152</v>
      </c>
      <c r="AF45" s="72">
        <f t="shared" si="7"/>
        <v>3.871239477971099E-7</v>
      </c>
      <c r="AG45" s="16"/>
      <c r="AH45" s="73">
        <v>4.6760000000000002</v>
      </c>
      <c r="AI45" s="16">
        <v>240.6</v>
      </c>
      <c r="AJ45">
        <f t="shared" si="8"/>
        <v>2716.3739999999998</v>
      </c>
      <c r="AK45">
        <f t="shared" si="9"/>
        <v>3.6813781901903054E-7</v>
      </c>
    </row>
    <row r="46" spans="14:37" x14ac:dyDescent="0.35">
      <c r="N46" s="73">
        <v>7.5919999999999996</v>
      </c>
      <c r="O46" s="74">
        <v>189.6</v>
      </c>
      <c r="P46">
        <f t="shared" si="0"/>
        <v>2140.5839999999998</v>
      </c>
      <c r="Q46">
        <f t="shared" si="1"/>
        <v>4.6716223236275711E-7</v>
      </c>
      <c r="S46" s="73">
        <v>5.8929999999999998</v>
      </c>
      <c r="T46" s="16">
        <v>215.3</v>
      </c>
      <c r="U46" s="16">
        <f t="shared" si="2"/>
        <v>2430.7370000000001</v>
      </c>
      <c r="V46" s="72">
        <f t="shared" si="3"/>
        <v>4.1139785999061192E-7</v>
      </c>
      <c r="W46" s="16"/>
      <c r="X46" s="73">
        <v>5.3879999999999999</v>
      </c>
      <c r="Y46" s="16">
        <v>224.9</v>
      </c>
      <c r="Z46" s="16">
        <f t="shared" si="4"/>
        <v>2539.1210000000001</v>
      </c>
      <c r="AA46" s="72">
        <f t="shared" si="5"/>
        <v>3.9383707983983431E-7</v>
      </c>
      <c r="AB46" s="16"/>
      <c r="AC46" s="73">
        <v>5.2</v>
      </c>
      <c r="AD46" s="16">
        <v>228.8</v>
      </c>
      <c r="AE46" s="16">
        <f t="shared" si="6"/>
        <v>2583.152</v>
      </c>
      <c r="AF46" s="72">
        <f t="shared" si="7"/>
        <v>3.871239477971099E-7</v>
      </c>
      <c r="AG46" s="16"/>
      <c r="AH46" s="73">
        <v>4.6769999999999996</v>
      </c>
      <c r="AI46" s="16">
        <v>240.6</v>
      </c>
      <c r="AJ46">
        <f t="shared" si="8"/>
        <v>2716.3739999999998</v>
      </c>
      <c r="AK46">
        <f t="shared" si="9"/>
        <v>3.6813781901903054E-7</v>
      </c>
    </row>
    <row r="47" spans="14:37" x14ac:dyDescent="0.35">
      <c r="N47" s="73">
        <v>7.593</v>
      </c>
      <c r="O47" s="74">
        <v>189.6</v>
      </c>
      <c r="P47">
        <f t="shared" si="0"/>
        <v>2140.5839999999998</v>
      </c>
      <c r="Q47">
        <f t="shared" si="1"/>
        <v>4.6716223236275711E-7</v>
      </c>
      <c r="S47" s="73">
        <v>5.8940000000000001</v>
      </c>
      <c r="T47" s="16">
        <v>215.3</v>
      </c>
      <c r="U47" s="16">
        <f t="shared" si="2"/>
        <v>2430.7370000000001</v>
      </c>
      <c r="V47" s="72">
        <f t="shared" si="3"/>
        <v>4.1139785999061192E-7</v>
      </c>
      <c r="W47" s="16"/>
      <c r="X47" s="73">
        <v>5.3890000000000002</v>
      </c>
      <c r="Y47" s="16">
        <v>224.9</v>
      </c>
      <c r="Z47" s="16">
        <f t="shared" si="4"/>
        <v>2539.1210000000001</v>
      </c>
      <c r="AA47" s="72">
        <f t="shared" si="5"/>
        <v>3.9383707983983431E-7</v>
      </c>
      <c r="AB47" s="16"/>
      <c r="AC47" s="73">
        <v>5.2009999999999996</v>
      </c>
      <c r="AD47" s="16">
        <v>228.8</v>
      </c>
      <c r="AE47" s="16">
        <f t="shared" si="6"/>
        <v>2583.152</v>
      </c>
      <c r="AF47" s="72">
        <f t="shared" si="7"/>
        <v>3.871239477971099E-7</v>
      </c>
      <c r="AG47" s="16"/>
      <c r="AH47" s="73">
        <v>4.6779999999999999</v>
      </c>
      <c r="AI47" s="16">
        <v>240.5</v>
      </c>
      <c r="AJ47">
        <f t="shared" si="8"/>
        <v>2715.2449999999999</v>
      </c>
      <c r="AK47">
        <f t="shared" si="9"/>
        <v>3.682908908772505E-7</v>
      </c>
    </row>
    <row r="48" spans="14:37" x14ac:dyDescent="0.35">
      <c r="N48" s="73">
        <v>7.5940000000000003</v>
      </c>
      <c r="O48" s="74">
        <v>189.6</v>
      </c>
      <c r="P48">
        <f t="shared" si="0"/>
        <v>2140.5839999999998</v>
      </c>
      <c r="Q48">
        <f t="shared" si="1"/>
        <v>4.6716223236275711E-7</v>
      </c>
      <c r="S48" s="73">
        <v>5.8949999999999996</v>
      </c>
      <c r="T48" s="16">
        <v>215.3</v>
      </c>
      <c r="U48" s="16">
        <f t="shared" si="2"/>
        <v>2430.7370000000001</v>
      </c>
      <c r="V48" s="72">
        <f t="shared" si="3"/>
        <v>4.1139785999061192E-7</v>
      </c>
      <c r="W48" s="16"/>
      <c r="X48" s="73">
        <v>5.39</v>
      </c>
      <c r="Y48" s="16">
        <v>224.9</v>
      </c>
      <c r="Z48" s="16">
        <f t="shared" si="4"/>
        <v>2539.1210000000001</v>
      </c>
      <c r="AA48" s="72">
        <f t="shared" si="5"/>
        <v>3.9383707983983431E-7</v>
      </c>
      <c r="AB48" s="16"/>
      <c r="AC48" s="73">
        <v>5.202</v>
      </c>
      <c r="AD48" s="16">
        <v>228.7</v>
      </c>
      <c r="AE48" s="16">
        <f t="shared" si="6"/>
        <v>2582.0229999999997</v>
      </c>
      <c r="AF48" s="72">
        <f t="shared" si="7"/>
        <v>3.8729321930904574E-7</v>
      </c>
      <c r="AG48" s="16"/>
      <c r="AH48" s="73">
        <v>4.6790000000000003</v>
      </c>
      <c r="AI48" s="16">
        <v>240.5</v>
      </c>
      <c r="AJ48">
        <f t="shared" si="8"/>
        <v>2715.2449999999999</v>
      </c>
      <c r="AK48">
        <f t="shared" si="9"/>
        <v>3.682908908772505E-7</v>
      </c>
    </row>
    <row r="49" spans="14:37" x14ac:dyDescent="0.35">
      <c r="N49" s="73">
        <v>7.5949999999999998</v>
      </c>
      <c r="O49" s="74">
        <v>189.6</v>
      </c>
      <c r="P49">
        <f t="shared" si="0"/>
        <v>2140.5839999999998</v>
      </c>
      <c r="Q49">
        <f t="shared" si="1"/>
        <v>4.6716223236275711E-7</v>
      </c>
      <c r="S49" s="73">
        <v>5.8959999999999999</v>
      </c>
      <c r="T49" s="16">
        <v>215.2</v>
      </c>
      <c r="U49" s="16">
        <f t="shared" si="2"/>
        <v>2429.6079999999997</v>
      </c>
      <c r="V49" s="72">
        <f t="shared" si="3"/>
        <v>4.1158902999990129E-7</v>
      </c>
      <c r="W49" s="16"/>
      <c r="X49" s="73">
        <v>5.391</v>
      </c>
      <c r="Y49" s="16">
        <v>224.8</v>
      </c>
      <c r="Z49" s="16">
        <f t="shared" si="4"/>
        <v>2537.9919999999997</v>
      </c>
      <c r="AA49" s="72">
        <f t="shared" si="5"/>
        <v>3.9401227427036811E-7</v>
      </c>
      <c r="AB49" s="16"/>
      <c r="AC49" s="73">
        <v>5.2030000000000003</v>
      </c>
      <c r="AD49" s="16">
        <v>228.7</v>
      </c>
      <c r="AE49" s="16">
        <f t="shared" si="6"/>
        <v>2582.0229999999997</v>
      </c>
      <c r="AF49" s="72">
        <f t="shared" si="7"/>
        <v>3.8729321930904574E-7</v>
      </c>
      <c r="AG49" s="16"/>
      <c r="AH49" s="73">
        <v>4.68</v>
      </c>
      <c r="AI49" s="16">
        <v>240.5</v>
      </c>
      <c r="AJ49">
        <f t="shared" si="8"/>
        <v>2715.2449999999999</v>
      </c>
      <c r="AK49">
        <f t="shared" si="9"/>
        <v>3.682908908772505E-7</v>
      </c>
    </row>
    <row r="50" spans="14:37" x14ac:dyDescent="0.35">
      <c r="N50" s="73">
        <v>7.5960000000000001</v>
      </c>
      <c r="O50" s="74">
        <v>189.6</v>
      </c>
      <c r="P50">
        <f t="shared" si="0"/>
        <v>2140.5839999999998</v>
      </c>
      <c r="Q50">
        <f t="shared" si="1"/>
        <v>4.6716223236275711E-7</v>
      </c>
      <c r="S50" s="73">
        <v>5.8970000000000002</v>
      </c>
      <c r="T50" s="16">
        <v>215.2</v>
      </c>
      <c r="U50" s="16">
        <f t="shared" si="2"/>
        <v>2429.6079999999997</v>
      </c>
      <c r="V50" s="72">
        <f t="shared" si="3"/>
        <v>4.1158902999990129E-7</v>
      </c>
      <c r="W50" s="16"/>
      <c r="X50" s="73">
        <v>5.3920000000000003</v>
      </c>
      <c r="Y50" s="16">
        <v>224.8</v>
      </c>
      <c r="Z50" s="16">
        <f t="shared" si="4"/>
        <v>2537.9919999999997</v>
      </c>
      <c r="AA50" s="72">
        <f t="shared" si="5"/>
        <v>3.9401227427036811E-7</v>
      </c>
      <c r="AB50" s="16"/>
      <c r="AC50" s="73">
        <v>5.2039999999999997</v>
      </c>
      <c r="AD50" s="16">
        <v>228.7</v>
      </c>
      <c r="AE50" s="16">
        <f t="shared" si="6"/>
        <v>2582.0229999999997</v>
      </c>
      <c r="AF50" s="72">
        <f t="shared" si="7"/>
        <v>3.8729321930904574E-7</v>
      </c>
      <c r="AG50" s="16"/>
      <c r="AH50" s="73">
        <v>4.681</v>
      </c>
      <c r="AI50" s="16">
        <v>240.5</v>
      </c>
      <c r="AJ50">
        <f t="shared" si="8"/>
        <v>2715.2449999999999</v>
      </c>
      <c r="AK50">
        <f t="shared" si="9"/>
        <v>3.682908908772505E-7</v>
      </c>
    </row>
    <row r="51" spans="14:37" x14ac:dyDescent="0.35">
      <c r="N51" s="73">
        <v>7.5970000000000004</v>
      </c>
      <c r="O51" s="74">
        <v>189.6</v>
      </c>
      <c r="P51">
        <f t="shared" si="0"/>
        <v>2140.5839999999998</v>
      </c>
      <c r="Q51">
        <f t="shared" si="1"/>
        <v>4.6716223236275711E-7</v>
      </c>
      <c r="S51" s="73">
        <v>5.8979999999999997</v>
      </c>
      <c r="T51" s="16">
        <v>215.2</v>
      </c>
      <c r="U51" s="16">
        <f t="shared" si="2"/>
        <v>2429.6079999999997</v>
      </c>
      <c r="V51" s="72">
        <f t="shared" si="3"/>
        <v>4.1158902999990129E-7</v>
      </c>
      <c r="W51" s="16"/>
      <c r="X51" s="73">
        <v>5.3929999999999998</v>
      </c>
      <c r="Y51" s="16">
        <v>224.8</v>
      </c>
      <c r="Z51" s="16">
        <f t="shared" si="4"/>
        <v>2537.9919999999997</v>
      </c>
      <c r="AA51" s="72">
        <f t="shared" si="5"/>
        <v>3.9401227427036811E-7</v>
      </c>
      <c r="AB51" s="16"/>
      <c r="AC51" s="73">
        <v>5.2050000000000001</v>
      </c>
      <c r="AD51" s="16">
        <v>228.7</v>
      </c>
      <c r="AE51" s="16">
        <f t="shared" si="6"/>
        <v>2582.0229999999997</v>
      </c>
      <c r="AF51" s="72">
        <f t="shared" si="7"/>
        <v>3.8729321930904574E-7</v>
      </c>
      <c r="AG51" s="16"/>
      <c r="AH51" s="73">
        <v>4.6820000000000004</v>
      </c>
      <c r="AI51" s="16">
        <v>240.4</v>
      </c>
      <c r="AJ51">
        <f t="shared" si="8"/>
        <v>2714.116</v>
      </c>
      <c r="AK51">
        <f t="shared" si="9"/>
        <v>3.6844409008310626E-7</v>
      </c>
    </row>
    <row r="52" spans="14:37" x14ac:dyDescent="0.35">
      <c r="N52" s="73">
        <v>7.5979999999999999</v>
      </c>
      <c r="O52" s="74">
        <v>189.6</v>
      </c>
      <c r="P52">
        <f t="shared" si="0"/>
        <v>2140.5839999999998</v>
      </c>
      <c r="Q52">
        <f t="shared" si="1"/>
        <v>4.6716223236275711E-7</v>
      </c>
      <c r="S52" s="73">
        <v>5.899</v>
      </c>
      <c r="T52" s="16">
        <v>215.2</v>
      </c>
      <c r="U52" s="16">
        <f t="shared" si="2"/>
        <v>2429.6079999999997</v>
      </c>
      <c r="V52" s="72">
        <f t="shared" si="3"/>
        <v>4.1158902999990129E-7</v>
      </c>
      <c r="W52" s="16"/>
      <c r="X52" s="73">
        <v>5.3940000000000001</v>
      </c>
      <c r="Y52" s="16">
        <v>224.8</v>
      </c>
      <c r="Z52" s="16">
        <f t="shared" si="4"/>
        <v>2537.9919999999997</v>
      </c>
      <c r="AA52" s="72">
        <f t="shared" si="5"/>
        <v>3.9401227427036811E-7</v>
      </c>
      <c r="AB52" s="16"/>
      <c r="AC52" s="73">
        <v>5.2060000000000004</v>
      </c>
      <c r="AD52" s="16">
        <v>228.7</v>
      </c>
      <c r="AE52" s="16">
        <f t="shared" si="6"/>
        <v>2582.0229999999997</v>
      </c>
      <c r="AF52" s="72">
        <f t="shared" si="7"/>
        <v>3.8729321930904574E-7</v>
      </c>
      <c r="AG52" s="16"/>
      <c r="AH52" s="73">
        <v>4.6829999999999998</v>
      </c>
      <c r="AI52" s="16">
        <v>240.4</v>
      </c>
      <c r="AJ52">
        <f t="shared" si="8"/>
        <v>2714.116</v>
      </c>
      <c r="AK52">
        <f t="shared" si="9"/>
        <v>3.6844409008310626E-7</v>
      </c>
    </row>
    <row r="53" spans="14:37" x14ac:dyDescent="0.35">
      <c r="N53" s="73">
        <v>7.5990000000000002</v>
      </c>
      <c r="O53" s="74">
        <v>189.5</v>
      </c>
      <c r="P53">
        <f t="shared" si="0"/>
        <v>2139.4549999999999</v>
      </c>
      <c r="Q53">
        <f t="shared" si="1"/>
        <v>4.6740875596822559E-7</v>
      </c>
      <c r="S53" s="73">
        <v>5.9</v>
      </c>
      <c r="T53" s="16">
        <v>215.2</v>
      </c>
      <c r="U53" s="16">
        <f t="shared" si="2"/>
        <v>2429.6079999999997</v>
      </c>
      <c r="V53" s="72">
        <f t="shared" si="3"/>
        <v>4.1158902999990129E-7</v>
      </c>
      <c r="W53" s="16"/>
      <c r="X53" s="73">
        <v>5.3949999999999996</v>
      </c>
      <c r="Y53" s="16">
        <v>224.8</v>
      </c>
      <c r="Z53" s="16">
        <f t="shared" si="4"/>
        <v>2537.9919999999997</v>
      </c>
      <c r="AA53" s="72">
        <f t="shared" si="5"/>
        <v>3.9401227427036811E-7</v>
      </c>
      <c r="AB53" s="16"/>
      <c r="AC53" s="73">
        <v>5.2069999999999999</v>
      </c>
      <c r="AD53" s="16">
        <v>228.6</v>
      </c>
      <c r="AE53" s="16">
        <f t="shared" si="6"/>
        <v>2580.8939999999998</v>
      </c>
      <c r="AF53" s="72">
        <f t="shared" si="7"/>
        <v>3.8746263891504264E-7</v>
      </c>
      <c r="AG53" s="16"/>
      <c r="AH53" s="73">
        <v>4.6840000000000002</v>
      </c>
      <c r="AI53" s="16">
        <v>240.4</v>
      </c>
      <c r="AJ53">
        <f t="shared" si="8"/>
        <v>2714.116</v>
      </c>
      <c r="AK53">
        <f t="shared" si="9"/>
        <v>3.6844409008310626E-7</v>
      </c>
    </row>
    <row r="54" spans="14:37" x14ac:dyDescent="0.35">
      <c r="N54" s="73">
        <v>7.6</v>
      </c>
      <c r="O54" s="74">
        <v>189.5</v>
      </c>
      <c r="P54">
        <f t="shared" si="0"/>
        <v>2139.4549999999999</v>
      </c>
      <c r="Q54">
        <f t="shared" si="1"/>
        <v>4.6740875596822559E-7</v>
      </c>
      <c r="S54" s="73">
        <v>5.9009999999999998</v>
      </c>
      <c r="T54" s="16">
        <v>215.2</v>
      </c>
      <c r="U54" s="16">
        <f t="shared" si="2"/>
        <v>2429.6079999999997</v>
      </c>
      <c r="V54" s="72">
        <f t="shared" si="3"/>
        <v>4.1158902999990129E-7</v>
      </c>
      <c r="W54" s="16"/>
      <c r="X54" s="73">
        <v>5.3959999999999999</v>
      </c>
      <c r="Y54" s="16">
        <v>224.7</v>
      </c>
      <c r="Z54" s="16">
        <f t="shared" si="4"/>
        <v>2536.8629999999998</v>
      </c>
      <c r="AA54" s="72">
        <f t="shared" si="5"/>
        <v>3.9418762463719961E-7</v>
      </c>
      <c r="AB54" s="16"/>
      <c r="AC54" s="73">
        <v>5.2080000000000002</v>
      </c>
      <c r="AD54" s="16">
        <v>228.6</v>
      </c>
      <c r="AE54" s="16">
        <f t="shared" si="6"/>
        <v>2580.8939999999998</v>
      </c>
      <c r="AF54" s="72">
        <f t="shared" si="7"/>
        <v>3.8746263891504264E-7</v>
      </c>
      <c r="AG54" s="16"/>
      <c r="AH54" s="73">
        <v>4.6849999999999996</v>
      </c>
      <c r="AI54" s="16">
        <v>240.4</v>
      </c>
      <c r="AJ54">
        <f t="shared" si="8"/>
        <v>2714.116</v>
      </c>
      <c r="AK54">
        <f t="shared" si="9"/>
        <v>3.6844409008310626E-7</v>
      </c>
    </row>
    <row r="55" spans="14:37" x14ac:dyDescent="0.35">
      <c r="N55" s="73">
        <v>7.601</v>
      </c>
      <c r="O55" s="74">
        <v>189.5</v>
      </c>
      <c r="P55">
        <f t="shared" si="0"/>
        <v>2139.4549999999999</v>
      </c>
      <c r="Q55">
        <f t="shared" si="1"/>
        <v>4.6740875596822559E-7</v>
      </c>
      <c r="S55" s="73">
        <v>5.9020000000000001</v>
      </c>
      <c r="T55" s="16">
        <v>215.1</v>
      </c>
      <c r="U55" s="16">
        <f t="shared" si="2"/>
        <v>2428.4789999999998</v>
      </c>
      <c r="V55" s="72">
        <f t="shared" si="3"/>
        <v>4.1178037775908297E-7</v>
      </c>
      <c r="W55" s="16"/>
      <c r="X55" s="73">
        <v>5.3970000000000002</v>
      </c>
      <c r="Y55" s="16">
        <v>224.7</v>
      </c>
      <c r="Z55" s="16">
        <f t="shared" si="4"/>
        <v>2536.8629999999998</v>
      </c>
      <c r="AA55" s="72">
        <f t="shared" si="5"/>
        <v>3.9418762463719961E-7</v>
      </c>
      <c r="AB55" s="16"/>
      <c r="AC55" s="73">
        <v>5.2089999999999996</v>
      </c>
      <c r="AD55" s="16">
        <v>228.6</v>
      </c>
      <c r="AE55" s="16">
        <f t="shared" si="6"/>
        <v>2580.8939999999998</v>
      </c>
      <c r="AF55" s="72">
        <f t="shared" si="7"/>
        <v>3.8746263891504264E-7</v>
      </c>
      <c r="AG55" s="16"/>
      <c r="AH55" s="73">
        <v>4.6859999999999999</v>
      </c>
      <c r="AI55" s="16">
        <v>240.3</v>
      </c>
      <c r="AJ55">
        <f t="shared" si="8"/>
        <v>2712.9870000000001</v>
      </c>
      <c r="AK55">
        <f t="shared" si="9"/>
        <v>3.6859741679558359E-7</v>
      </c>
    </row>
    <row r="56" spans="14:37" x14ac:dyDescent="0.35">
      <c r="N56" s="73">
        <v>7.6020000000000003</v>
      </c>
      <c r="O56" s="74">
        <v>189.5</v>
      </c>
      <c r="P56">
        <f t="shared" si="0"/>
        <v>2139.4549999999999</v>
      </c>
      <c r="Q56">
        <f t="shared" si="1"/>
        <v>4.6740875596822559E-7</v>
      </c>
      <c r="S56" s="73">
        <v>5.9029999999999996</v>
      </c>
      <c r="T56" s="16">
        <v>215.1</v>
      </c>
      <c r="U56" s="16">
        <f t="shared" si="2"/>
        <v>2428.4789999999998</v>
      </c>
      <c r="V56" s="72">
        <f t="shared" si="3"/>
        <v>4.1178037775908297E-7</v>
      </c>
      <c r="W56" s="16"/>
      <c r="X56" s="73">
        <v>5.3979999999999997</v>
      </c>
      <c r="Y56" s="16">
        <v>224.7</v>
      </c>
      <c r="Z56" s="16">
        <f t="shared" si="4"/>
        <v>2536.8629999999998</v>
      </c>
      <c r="AA56" s="72">
        <f t="shared" si="5"/>
        <v>3.9418762463719961E-7</v>
      </c>
      <c r="AB56" s="16"/>
      <c r="AC56" s="73">
        <v>5.21</v>
      </c>
      <c r="AD56" s="16">
        <v>228.6</v>
      </c>
      <c r="AE56" s="16">
        <f t="shared" si="6"/>
        <v>2580.8939999999998</v>
      </c>
      <c r="AF56" s="72">
        <f t="shared" si="7"/>
        <v>3.8746263891504264E-7</v>
      </c>
      <c r="AG56" s="16"/>
      <c r="AH56" s="73">
        <v>4.6870000000000003</v>
      </c>
      <c r="AI56" s="16">
        <v>240.3</v>
      </c>
      <c r="AJ56">
        <f t="shared" si="8"/>
        <v>2712.9870000000001</v>
      </c>
      <c r="AK56">
        <f t="shared" si="9"/>
        <v>3.6859741679558359E-7</v>
      </c>
    </row>
    <row r="57" spans="14:37" x14ac:dyDescent="0.35">
      <c r="N57" s="73">
        <v>7.6029999999999998</v>
      </c>
      <c r="O57" s="74">
        <v>189.5</v>
      </c>
      <c r="P57">
        <f t="shared" si="0"/>
        <v>2139.4549999999999</v>
      </c>
      <c r="Q57">
        <f t="shared" si="1"/>
        <v>4.6740875596822559E-7</v>
      </c>
      <c r="S57" s="73">
        <v>5.9039999999999999</v>
      </c>
      <c r="T57" s="16">
        <v>215.1</v>
      </c>
      <c r="U57" s="16">
        <f t="shared" si="2"/>
        <v>2428.4789999999998</v>
      </c>
      <c r="V57" s="72">
        <f t="shared" si="3"/>
        <v>4.1178037775908297E-7</v>
      </c>
      <c r="W57" s="16"/>
      <c r="X57" s="73">
        <v>5.399</v>
      </c>
      <c r="Y57" s="16">
        <v>224.7</v>
      </c>
      <c r="Z57" s="16">
        <f t="shared" si="4"/>
        <v>2536.8629999999998</v>
      </c>
      <c r="AA57" s="72">
        <f t="shared" si="5"/>
        <v>3.9418762463719961E-7</v>
      </c>
      <c r="AB57" s="16"/>
      <c r="AC57" s="73">
        <v>5.2110000000000003</v>
      </c>
      <c r="AD57" s="16">
        <v>228.5</v>
      </c>
      <c r="AE57" s="16">
        <f t="shared" si="6"/>
        <v>2579.7649999999999</v>
      </c>
      <c r="AF57" s="72">
        <f t="shared" si="7"/>
        <v>3.87632206809535E-7</v>
      </c>
      <c r="AG57" s="16"/>
      <c r="AH57" s="73">
        <v>4.6879999999999997</v>
      </c>
      <c r="AI57" s="16">
        <v>240.3</v>
      </c>
      <c r="AJ57">
        <f t="shared" si="8"/>
        <v>2712.9870000000001</v>
      </c>
      <c r="AK57">
        <f t="shared" si="9"/>
        <v>3.6859741679558359E-7</v>
      </c>
    </row>
    <row r="58" spans="14:37" x14ac:dyDescent="0.35">
      <c r="N58" s="73">
        <v>7.6040000000000001</v>
      </c>
      <c r="O58" s="74">
        <v>189.5</v>
      </c>
      <c r="P58">
        <f t="shared" si="0"/>
        <v>2139.4549999999999</v>
      </c>
      <c r="Q58">
        <f t="shared" si="1"/>
        <v>4.6740875596822559E-7</v>
      </c>
      <c r="S58" s="73">
        <v>5.9050000000000002</v>
      </c>
      <c r="T58" s="16">
        <v>215.1</v>
      </c>
      <c r="U58" s="16">
        <f t="shared" si="2"/>
        <v>2428.4789999999998</v>
      </c>
      <c r="V58" s="72">
        <f t="shared" si="3"/>
        <v>4.1178037775908297E-7</v>
      </c>
      <c r="W58" s="16"/>
      <c r="X58" s="73">
        <v>5.4</v>
      </c>
      <c r="Y58" s="16">
        <v>224.7</v>
      </c>
      <c r="Z58" s="16">
        <f t="shared" si="4"/>
        <v>2536.8629999999998</v>
      </c>
      <c r="AA58" s="72">
        <f t="shared" si="5"/>
        <v>3.9418762463719961E-7</v>
      </c>
      <c r="AB58" s="16"/>
      <c r="AC58" s="73">
        <v>5.2119999999999997</v>
      </c>
      <c r="AD58" s="16">
        <v>228.5</v>
      </c>
      <c r="AE58" s="16">
        <f t="shared" si="6"/>
        <v>2579.7649999999999</v>
      </c>
      <c r="AF58" s="72">
        <f t="shared" si="7"/>
        <v>3.87632206809535E-7</v>
      </c>
      <c r="AG58" s="16"/>
      <c r="AH58" s="73">
        <v>4.6890000000000001</v>
      </c>
      <c r="AI58" s="16">
        <v>240.3</v>
      </c>
      <c r="AJ58">
        <f t="shared" si="8"/>
        <v>2712.9870000000001</v>
      </c>
      <c r="AK58">
        <f t="shared" si="9"/>
        <v>3.6859741679558359E-7</v>
      </c>
    </row>
    <row r="59" spans="14:37" x14ac:dyDescent="0.35">
      <c r="N59" s="73">
        <v>7.6050000000000004</v>
      </c>
      <c r="O59" s="74">
        <v>189.5</v>
      </c>
      <c r="P59">
        <f t="shared" si="0"/>
        <v>2139.4549999999999</v>
      </c>
      <c r="Q59">
        <f t="shared" si="1"/>
        <v>4.6740875596822559E-7</v>
      </c>
      <c r="S59" s="73">
        <v>5.9059999999999997</v>
      </c>
      <c r="T59" s="16">
        <v>215.1</v>
      </c>
      <c r="U59" s="16">
        <f t="shared" si="2"/>
        <v>2428.4789999999998</v>
      </c>
      <c r="V59" s="72">
        <f t="shared" si="3"/>
        <v>4.1178037775908297E-7</v>
      </c>
      <c r="W59" s="16"/>
      <c r="X59" s="73">
        <v>5.4009999999999998</v>
      </c>
      <c r="Y59" s="16">
        <v>224.6</v>
      </c>
      <c r="Z59" s="16">
        <f t="shared" si="4"/>
        <v>2535.7339999999999</v>
      </c>
      <c r="AA59" s="72">
        <f t="shared" si="5"/>
        <v>3.9436313114861417E-7</v>
      </c>
      <c r="AB59" s="16"/>
      <c r="AC59" s="73">
        <v>5.2130000000000001</v>
      </c>
      <c r="AD59" s="16">
        <v>228.5</v>
      </c>
      <c r="AE59" s="16">
        <f t="shared" si="6"/>
        <v>2579.7649999999999</v>
      </c>
      <c r="AF59" s="72">
        <f t="shared" si="7"/>
        <v>3.87632206809535E-7</v>
      </c>
      <c r="AG59" s="16"/>
      <c r="AH59" s="73">
        <v>4.6900000000000004</v>
      </c>
      <c r="AI59" s="16">
        <v>240.2</v>
      </c>
      <c r="AJ59">
        <f t="shared" si="8"/>
        <v>2711.8579999999997</v>
      </c>
      <c r="AK59">
        <f t="shared" si="9"/>
        <v>3.6875087117393319E-7</v>
      </c>
    </row>
    <row r="60" spans="14:37" x14ac:dyDescent="0.35">
      <c r="N60" s="73">
        <v>7.6059999999999999</v>
      </c>
      <c r="O60" s="74">
        <v>189.5</v>
      </c>
      <c r="P60">
        <f t="shared" si="0"/>
        <v>2139.4549999999999</v>
      </c>
      <c r="Q60">
        <f t="shared" si="1"/>
        <v>4.6740875596822559E-7</v>
      </c>
      <c r="S60" s="73">
        <v>5.907</v>
      </c>
      <c r="T60" s="16">
        <v>215</v>
      </c>
      <c r="U60" s="16">
        <f t="shared" si="2"/>
        <v>2427.35</v>
      </c>
      <c r="V60" s="72">
        <f t="shared" si="3"/>
        <v>4.1197190351618021E-7</v>
      </c>
      <c r="W60" s="16"/>
      <c r="X60" s="73">
        <v>5.4020000000000001</v>
      </c>
      <c r="Y60" s="16">
        <v>224.6</v>
      </c>
      <c r="Z60" s="16">
        <f t="shared" si="4"/>
        <v>2535.7339999999999</v>
      </c>
      <c r="AA60" s="72">
        <f t="shared" si="5"/>
        <v>3.9436313114861417E-7</v>
      </c>
      <c r="AB60" s="16"/>
      <c r="AC60" s="73">
        <v>5.2140000000000004</v>
      </c>
      <c r="AD60" s="16">
        <v>228.5</v>
      </c>
      <c r="AE60" s="16">
        <f t="shared" si="6"/>
        <v>2579.7649999999999</v>
      </c>
      <c r="AF60" s="72">
        <f t="shared" si="7"/>
        <v>3.87632206809535E-7</v>
      </c>
      <c r="AG60" s="16"/>
      <c r="AH60" s="73">
        <v>4.6909999999999998</v>
      </c>
      <c r="AI60" s="16">
        <v>240.2</v>
      </c>
      <c r="AJ60">
        <f t="shared" si="8"/>
        <v>2711.8579999999997</v>
      </c>
      <c r="AK60">
        <f t="shared" si="9"/>
        <v>3.6875087117393319E-7</v>
      </c>
    </row>
    <row r="61" spans="14:37" x14ac:dyDescent="0.35">
      <c r="N61" s="73">
        <v>7.6070000000000002</v>
      </c>
      <c r="O61" s="74">
        <v>189.4</v>
      </c>
      <c r="P61">
        <f t="shared" si="0"/>
        <v>2138.326</v>
      </c>
      <c r="Q61">
        <f t="shared" si="1"/>
        <v>4.6765553989429115E-7</v>
      </c>
      <c r="S61" s="73">
        <v>5.9080000000000004</v>
      </c>
      <c r="T61" s="16">
        <v>215</v>
      </c>
      <c r="U61" s="16">
        <f t="shared" si="2"/>
        <v>2427.35</v>
      </c>
      <c r="V61" s="72">
        <f t="shared" si="3"/>
        <v>4.1197190351618021E-7</v>
      </c>
      <c r="W61" s="16"/>
      <c r="X61" s="73">
        <v>5.4029999999999996</v>
      </c>
      <c r="Y61" s="16">
        <v>224.6</v>
      </c>
      <c r="Z61" s="16">
        <f t="shared" si="4"/>
        <v>2535.7339999999999</v>
      </c>
      <c r="AA61" s="72">
        <f t="shared" si="5"/>
        <v>3.9436313114861417E-7</v>
      </c>
      <c r="AB61" s="16"/>
      <c r="AC61" s="73">
        <v>5.2149999999999999</v>
      </c>
      <c r="AD61" s="16">
        <v>228.5</v>
      </c>
      <c r="AE61" s="16">
        <f t="shared" si="6"/>
        <v>2579.7649999999999</v>
      </c>
      <c r="AF61" s="72">
        <f t="shared" si="7"/>
        <v>3.87632206809535E-7</v>
      </c>
      <c r="AG61" s="16"/>
      <c r="AH61" s="73">
        <v>4.6920000000000002</v>
      </c>
      <c r="AI61" s="16">
        <v>240.2</v>
      </c>
      <c r="AJ61">
        <f t="shared" si="8"/>
        <v>2711.8579999999997</v>
      </c>
      <c r="AK61">
        <f t="shared" si="9"/>
        <v>3.6875087117393319E-7</v>
      </c>
    </row>
    <row r="62" spans="14:37" x14ac:dyDescent="0.35">
      <c r="N62" s="73">
        <v>7.6079999999999997</v>
      </c>
      <c r="O62" s="74">
        <v>189.4</v>
      </c>
      <c r="P62">
        <f t="shared" si="0"/>
        <v>2138.326</v>
      </c>
      <c r="Q62">
        <f t="shared" si="1"/>
        <v>4.6765553989429115E-7</v>
      </c>
      <c r="S62" s="73">
        <v>5.9089999999999998</v>
      </c>
      <c r="T62" s="16">
        <v>215</v>
      </c>
      <c r="U62" s="16">
        <f t="shared" si="2"/>
        <v>2427.35</v>
      </c>
      <c r="V62" s="72">
        <f t="shared" si="3"/>
        <v>4.1197190351618021E-7</v>
      </c>
      <c r="W62" s="16"/>
      <c r="X62" s="73">
        <v>5.4039999999999999</v>
      </c>
      <c r="Y62" s="16">
        <v>224.6</v>
      </c>
      <c r="Z62" s="16">
        <f t="shared" si="4"/>
        <v>2535.7339999999999</v>
      </c>
      <c r="AA62" s="72">
        <f t="shared" si="5"/>
        <v>3.9436313114861417E-7</v>
      </c>
      <c r="AB62" s="16"/>
      <c r="AC62" s="73">
        <v>5.2160000000000002</v>
      </c>
      <c r="AD62" s="16">
        <v>228.4</v>
      </c>
      <c r="AE62" s="16">
        <f t="shared" si="6"/>
        <v>2578.636</v>
      </c>
      <c r="AF62" s="72">
        <f t="shared" si="7"/>
        <v>3.8780192318729747E-7</v>
      </c>
      <c r="AG62" s="16"/>
      <c r="AH62" s="73">
        <v>4.6929999999999996</v>
      </c>
      <c r="AI62" s="16">
        <v>240.2</v>
      </c>
      <c r="AJ62">
        <f t="shared" si="8"/>
        <v>2711.8579999999997</v>
      </c>
      <c r="AK62">
        <f t="shared" si="9"/>
        <v>3.6875087117393319E-7</v>
      </c>
    </row>
    <row r="63" spans="14:37" x14ac:dyDescent="0.35">
      <c r="N63" s="73">
        <v>7.609</v>
      </c>
      <c r="O63" s="74">
        <v>189.4</v>
      </c>
      <c r="P63">
        <f t="shared" si="0"/>
        <v>2138.326</v>
      </c>
      <c r="Q63">
        <f t="shared" si="1"/>
        <v>4.6765553989429115E-7</v>
      </c>
      <c r="S63" s="73">
        <v>5.91</v>
      </c>
      <c r="T63" s="16">
        <v>215</v>
      </c>
      <c r="U63" s="16">
        <f t="shared" si="2"/>
        <v>2427.35</v>
      </c>
      <c r="V63" s="72">
        <f t="shared" si="3"/>
        <v>4.1197190351618021E-7</v>
      </c>
      <c r="W63" s="16"/>
      <c r="X63" s="73">
        <v>5.4050000000000002</v>
      </c>
      <c r="Y63" s="16">
        <v>224.6</v>
      </c>
      <c r="Z63" s="16">
        <f t="shared" si="4"/>
        <v>2535.7339999999999</v>
      </c>
      <c r="AA63" s="72">
        <f t="shared" si="5"/>
        <v>3.9436313114861417E-7</v>
      </c>
      <c r="AB63" s="16"/>
      <c r="AC63" s="73">
        <v>5.2169999999999996</v>
      </c>
      <c r="AD63" s="16">
        <v>228.4</v>
      </c>
      <c r="AE63" s="16">
        <f t="shared" si="6"/>
        <v>2578.636</v>
      </c>
      <c r="AF63" s="72">
        <f t="shared" si="7"/>
        <v>3.8780192318729747E-7</v>
      </c>
      <c r="AG63" s="16"/>
      <c r="AH63" s="73">
        <v>4.694</v>
      </c>
      <c r="AI63" s="16">
        <v>240.1</v>
      </c>
      <c r="AJ63">
        <f t="shared" si="8"/>
        <v>2710.7289999999998</v>
      </c>
      <c r="AK63">
        <f t="shared" si="9"/>
        <v>3.6890445337767074E-7</v>
      </c>
    </row>
    <row r="64" spans="14:37" x14ac:dyDescent="0.35">
      <c r="N64" s="73">
        <v>7.61</v>
      </c>
      <c r="O64" s="74">
        <v>189.4</v>
      </c>
      <c r="P64">
        <f t="shared" si="0"/>
        <v>2138.326</v>
      </c>
      <c r="Q64">
        <f t="shared" si="1"/>
        <v>4.6765553989429115E-7</v>
      </c>
      <c r="S64" s="73">
        <v>5.9109999999999996</v>
      </c>
      <c r="T64" s="16">
        <v>215</v>
      </c>
      <c r="U64" s="16">
        <f t="shared" si="2"/>
        <v>2427.35</v>
      </c>
      <c r="V64" s="72">
        <f t="shared" si="3"/>
        <v>4.1197190351618021E-7</v>
      </c>
      <c r="W64" s="16"/>
      <c r="X64" s="73">
        <v>5.4059999999999997</v>
      </c>
      <c r="Y64" s="16">
        <v>224.5</v>
      </c>
      <c r="Z64" s="16">
        <f t="shared" si="4"/>
        <v>2534.605</v>
      </c>
      <c r="AA64" s="72">
        <f t="shared" si="5"/>
        <v>3.9453879401326835E-7</v>
      </c>
      <c r="AB64" s="16"/>
      <c r="AC64" s="73">
        <v>5.218</v>
      </c>
      <c r="AD64" s="16">
        <v>228.4</v>
      </c>
      <c r="AE64" s="16">
        <f t="shared" si="6"/>
        <v>2578.636</v>
      </c>
      <c r="AF64" s="72">
        <f t="shared" si="7"/>
        <v>3.8780192318729747E-7</v>
      </c>
      <c r="AG64" s="16"/>
      <c r="AH64" s="73">
        <v>4.6950000000000003</v>
      </c>
      <c r="AI64" s="16">
        <v>240.1</v>
      </c>
      <c r="AJ64">
        <f t="shared" si="8"/>
        <v>2710.7289999999998</v>
      </c>
      <c r="AK64">
        <f t="shared" si="9"/>
        <v>3.6890445337767074E-7</v>
      </c>
    </row>
    <row r="65" spans="14:37" x14ac:dyDescent="0.35">
      <c r="N65" s="73">
        <v>7.6109999999999998</v>
      </c>
      <c r="O65" s="74">
        <v>189.4</v>
      </c>
      <c r="P65">
        <f t="shared" si="0"/>
        <v>2138.326</v>
      </c>
      <c r="Q65">
        <f t="shared" si="1"/>
        <v>4.6765553989429115E-7</v>
      </c>
      <c r="S65" s="73">
        <v>5.9119999999999999</v>
      </c>
      <c r="T65" s="16">
        <v>215</v>
      </c>
      <c r="U65" s="16">
        <f t="shared" si="2"/>
        <v>2427.35</v>
      </c>
      <c r="V65" s="72">
        <f t="shared" si="3"/>
        <v>4.1197190351618021E-7</v>
      </c>
      <c r="W65" s="16"/>
      <c r="X65" s="73">
        <v>5.407</v>
      </c>
      <c r="Y65" s="16">
        <v>224.5</v>
      </c>
      <c r="Z65" s="16">
        <f t="shared" si="4"/>
        <v>2534.605</v>
      </c>
      <c r="AA65" s="72">
        <f t="shared" si="5"/>
        <v>3.9453879401326835E-7</v>
      </c>
      <c r="AB65" s="16"/>
      <c r="AC65" s="73">
        <v>5.2190000000000003</v>
      </c>
      <c r="AD65" s="16">
        <v>228.4</v>
      </c>
      <c r="AE65" s="16">
        <f t="shared" si="6"/>
        <v>2578.636</v>
      </c>
      <c r="AF65" s="72">
        <f t="shared" si="7"/>
        <v>3.8780192318729747E-7</v>
      </c>
      <c r="AG65" s="16"/>
      <c r="AH65" s="73">
        <v>4.6959999999999997</v>
      </c>
      <c r="AI65" s="16">
        <v>240.1</v>
      </c>
      <c r="AJ65">
        <f t="shared" si="8"/>
        <v>2710.7289999999998</v>
      </c>
      <c r="AK65">
        <f t="shared" si="9"/>
        <v>3.6890445337767074E-7</v>
      </c>
    </row>
    <row r="66" spans="14:37" x14ac:dyDescent="0.35">
      <c r="N66" s="73">
        <v>7.6120000000000001</v>
      </c>
      <c r="O66" s="74">
        <v>189.4</v>
      </c>
      <c r="P66">
        <f t="shared" si="0"/>
        <v>2138.326</v>
      </c>
      <c r="Q66">
        <f t="shared" si="1"/>
        <v>4.6765553989429115E-7</v>
      </c>
      <c r="S66" s="73">
        <v>5.9130000000000003</v>
      </c>
      <c r="T66" s="16">
        <v>214.9</v>
      </c>
      <c r="U66" s="16">
        <f t="shared" si="2"/>
        <v>2426.221</v>
      </c>
      <c r="V66" s="72">
        <f t="shared" si="3"/>
        <v>4.121636075196777E-7</v>
      </c>
      <c r="W66" s="16"/>
      <c r="X66" s="73">
        <v>5.4080000000000004</v>
      </c>
      <c r="Y66" s="16">
        <v>224.5</v>
      </c>
      <c r="Z66" s="16">
        <f t="shared" si="4"/>
        <v>2534.605</v>
      </c>
      <c r="AA66" s="72">
        <f t="shared" si="5"/>
        <v>3.9453879401326835E-7</v>
      </c>
      <c r="AB66" s="16"/>
      <c r="AC66" s="73">
        <v>5.22</v>
      </c>
      <c r="AD66" s="16">
        <v>228.4</v>
      </c>
      <c r="AE66" s="16">
        <f t="shared" si="6"/>
        <v>2578.636</v>
      </c>
      <c r="AF66" s="72">
        <f t="shared" si="7"/>
        <v>3.8780192318729747E-7</v>
      </c>
      <c r="AG66" s="16"/>
      <c r="AH66" s="73">
        <v>4.6970000000000001</v>
      </c>
      <c r="AI66" s="16">
        <v>240.1</v>
      </c>
      <c r="AJ66">
        <f t="shared" si="8"/>
        <v>2710.7289999999998</v>
      </c>
      <c r="AK66">
        <f t="shared" si="9"/>
        <v>3.6890445337767074E-7</v>
      </c>
    </row>
    <row r="67" spans="14:37" x14ac:dyDescent="0.35">
      <c r="N67" s="73">
        <v>7.6130000000000004</v>
      </c>
      <c r="O67" s="74">
        <v>189.4</v>
      </c>
      <c r="P67">
        <f t="shared" si="0"/>
        <v>2138.326</v>
      </c>
      <c r="Q67">
        <f t="shared" si="1"/>
        <v>4.6765553989429115E-7</v>
      </c>
      <c r="S67" s="73">
        <v>5.9139999999999997</v>
      </c>
      <c r="T67" s="16">
        <v>214.9</v>
      </c>
      <c r="U67" s="16">
        <f t="shared" si="2"/>
        <v>2426.221</v>
      </c>
      <c r="V67" s="72">
        <f t="shared" si="3"/>
        <v>4.121636075196777E-7</v>
      </c>
      <c r="W67" s="16"/>
      <c r="X67" s="73">
        <v>5.4089999999999998</v>
      </c>
      <c r="Y67" s="16">
        <v>224.5</v>
      </c>
      <c r="Z67" s="16">
        <f t="shared" si="4"/>
        <v>2534.605</v>
      </c>
      <c r="AA67" s="72">
        <f t="shared" si="5"/>
        <v>3.9453879401326835E-7</v>
      </c>
      <c r="AB67" s="16"/>
      <c r="AC67" s="73">
        <v>5.2210000000000001</v>
      </c>
      <c r="AD67" s="16">
        <v>228.3</v>
      </c>
      <c r="AE67" s="16">
        <f t="shared" si="6"/>
        <v>2577.5070000000001</v>
      </c>
      <c r="AF67" s="72">
        <f t="shared" si="7"/>
        <v>3.8797178824344608E-7</v>
      </c>
      <c r="AG67" s="16"/>
      <c r="AH67" s="73">
        <v>4.6980000000000004</v>
      </c>
      <c r="AI67" s="16">
        <v>240</v>
      </c>
      <c r="AJ67">
        <f t="shared" si="8"/>
        <v>2709.6</v>
      </c>
      <c r="AK67">
        <f t="shared" si="9"/>
        <v>3.6905816356657812E-7</v>
      </c>
    </row>
    <row r="68" spans="14:37" x14ac:dyDescent="0.35">
      <c r="N68" s="73">
        <v>7.6139999999999999</v>
      </c>
      <c r="O68" s="74">
        <v>189.4</v>
      </c>
      <c r="P68">
        <f t="shared" si="0"/>
        <v>2138.326</v>
      </c>
      <c r="Q68">
        <f t="shared" si="1"/>
        <v>4.6765553989429115E-7</v>
      </c>
      <c r="S68" s="73">
        <v>5.915</v>
      </c>
      <c r="T68" s="16">
        <v>214.9</v>
      </c>
      <c r="U68" s="16">
        <f t="shared" si="2"/>
        <v>2426.221</v>
      </c>
      <c r="V68" s="72">
        <f t="shared" si="3"/>
        <v>4.121636075196777E-7</v>
      </c>
      <c r="W68" s="16"/>
      <c r="X68" s="73">
        <v>5.41</v>
      </c>
      <c r="Y68" s="16">
        <v>224.5</v>
      </c>
      <c r="Z68" s="16">
        <f t="shared" si="4"/>
        <v>2534.605</v>
      </c>
      <c r="AA68" s="72">
        <f t="shared" si="5"/>
        <v>3.9453879401326835E-7</v>
      </c>
      <c r="AB68" s="16"/>
      <c r="AC68" s="73">
        <v>5.2220000000000004</v>
      </c>
      <c r="AD68" s="16">
        <v>228.3</v>
      </c>
      <c r="AE68" s="16">
        <f t="shared" si="6"/>
        <v>2577.5070000000001</v>
      </c>
      <c r="AF68" s="72">
        <f t="shared" si="7"/>
        <v>3.8797178824344608E-7</v>
      </c>
      <c r="AG68" s="16"/>
      <c r="AH68" s="73">
        <v>4.6989999999999998</v>
      </c>
      <c r="AI68" s="16">
        <v>240</v>
      </c>
      <c r="AJ68">
        <f t="shared" si="8"/>
        <v>2709.6</v>
      </c>
      <c r="AK68">
        <f t="shared" si="9"/>
        <v>3.6905816356657812E-7</v>
      </c>
    </row>
    <row r="69" spans="14:37" x14ac:dyDescent="0.35">
      <c r="N69" s="73">
        <v>7.6150000000000002</v>
      </c>
      <c r="O69" s="74">
        <v>189.3</v>
      </c>
      <c r="P69">
        <f t="shared" si="0"/>
        <v>2137.1970000000001</v>
      </c>
      <c r="Q69">
        <f t="shared" si="1"/>
        <v>4.6790258455350628E-7</v>
      </c>
      <c r="S69" s="73">
        <v>5.9160000000000004</v>
      </c>
      <c r="T69" s="16">
        <v>214.9</v>
      </c>
      <c r="U69" s="16">
        <f t="shared" si="2"/>
        <v>2426.221</v>
      </c>
      <c r="V69" s="72">
        <f t="shared" si="3"/>
        <v>4.121636075196777E-7</v>
      </c>
      <c r="W69" s="16"/>
      <c r="X69" s="73">
        <v>5.4109999999999996</v>
      </c>
      <c r="Y69" s="16">
        <v>224.4</v>
      </c>
      <c r="Z69" s="16">
        <f t="shared" si="4"/>
        <v>2533.4759999999997</v>
      </c>
      <c r="AA69" s="72">
        <f t="shared" si="5"/>
        <v>3.9471461344019055E-7</v>
      </c>
      <c r="AB69" s="16"/>
      <c r="AC69" s="73">
        <v>5.2229999999999999</v>
      </c>
      <c r="AD69" s="16">
        <v>228.3</v>
      </c>
      <c r="AE69" s="16">
        <f t="shared" si="6"/>
        <v>2577.5070000000001</v>
      </c>
      <c r="AF69" s="72">
        <f t="shared" si="7"/>
        <v>3.8797178824344608E-7</v>
      </c>
      <c r="AG69" s="16"/>
      <c r="AH69" s="73">
        <v>4.7</v>
      </c>
      <c r="AI69" s="16">
        <v>240</v>
      </c>
      <c r="AJ69">
        <f t="shared" si="8"/>
        <v>2709.6</v>
      </c>
      <c r="AK69">
        <f t="shared" si="9"/>
        <v>3.6905816356657812E-7</v>
      </c>
    </row>
    <row r="70" spans="14:37" x14ac:dyDescent="0.35">
      <c r="N70" s="73">
        <v>7.6159999999999997</v>
      </c>
      <c r="O70" s="74">
        <v>189.3</v>
      </c>
      <c r="P70">
        <f t="shared" si="0"/>
        <v>2137.1970000000001</v>
      </c>
      <c r="Q70">
        <f t="shared" si="1"/>
        <v>4.6790258455350628E-7</v>
      </c>
      <c r="S70" s="73">
        <v>5.9169999999999998</v>
      </c>
      <c r="T70" s="16">
        <v>214.9</v>
      </c>
      <c r="U70" s="16">
        <f t="shared" si="2"/>
        <v>2426.221</v>
      </c>
      <c r="V70" s="72">
        <f t="shared" si="3"/>
        <v>4.121636075196777E-7</v>
      </c>
      <c r="W70" s="16"/>
      <c r="X70" s="73">
        <v>5.4119999999999999</v>
      </c>
      <c r="Y70" s="16">
        <v>224.4</v>
      </c>
      <c r="Z70" s="16">
        <f t="shared" si="4"/>
        <v>2533.4759999999997</v>
      </c>
      <c r="AA70" s="72">
        <f t="shared" si="5"/>
        <v>3.9471461344019055E-7</v>
      </c>
      <c r="AB70" s="16"/>
      <c r="AC70" s="73">
        <v>5.2240000000000002</v>
      </c>
      <c r="AD70" s="16">
        <v>228.3</v>
      </c>
      <c r="AE70" s="16">
        <f t="shared" si="6"/>
        <v>2577.5070000000001</v>
      </c>
      <c r="AF70" s="72">
        <f t="shared" si="7"/>
        <v>3.8797178824344608E-7</v>
      </c>
      <c r="AG70" s="16"/>
      <c r="AH70" s="73">
        <v>4.7009999999999996</v>
      </c>
      <c r="AI70" s="16">
        <v>240</v>
      </c>
      <c r="AJ70">
        <f t="shared" si="8"/>
        <v>2709.6</v>
      </c>
      <c r="AK70">
        <f t="shared" si="9"/>
        <v>3.6905816356657812E-7</v>
      </c>
    </row>
    <row r="71" spans="14:37" x14ac:dyDescent="0.35">
      <c r="N71" s="73">
        <v>7.617</v>
      </c>
      <c r="O71" s="74">
        <v>189.3</v>
      </c>
      <c r="P71">
        <f t="shared" si="0"/>
        <v>2137.1970000000001</v>
      </c>
      <c r="Q71">
        <f t="shared" si="1"/>
        <v>4.6790258455350628E-7</v>
      </c>
      <c r="S71" s="73">
        <v>5.9180000000000001</v>
      </c>
      <c r="T71" s="16">
        <v>214.8</v>
      </c>
      <c r="U71" s="16">
        <f t="shared" si="2"/>
        <v>2425.0920000000001</v>
      </c>
      <c r="V71" s="72">
        <f t="shared" si="3"/>
        <v>4.1235549001852299E-7</v>
      </c>
      <c r="W71" s="16"/>
      <c r="X71" s="73">
        <v>5.4130000000000003</v>
      </c>
      <c r="Y71" s="16">
        <v>224.4</v>
      </c>
      <c r="Z71" s="16">
        <f t="shared" si="4"/>
        <v>2533.4759999999997</v>
      </c>
      <c r="AA71" s="72">
        <f t="shared" si="5"/>
        <v>3.9471461344019055E-7</v>
      </c>
      <c r="AB71" s="16"/>
      <c r="AC71" s="73">
        <v>5.2249999999999996</v>
      </c>
      <c r="AD71" s="16">
        <v>228.3</v>
      </c>
      <c r="AE71" s="16">
        <f t="shared" si="6"/>
        <v>2577.5070000000001</v>
      </c>
      <c r="AF71" s="72">
        <f t="shared" si="7"/>
        <v>3.8797178824344608E-7</v>
      </c>
      <c r="AG71" s="16"/>
      <c r="AH71" s="73">
        <v>4.702</v>
      </c>
      <c r="AI71" s="16">
        <v>240</v>
      </c>
      <c r="AJ71">
        <f t="shared" si="8"/>
        <v>2709.6</v>
      </c>
      <c r="AK71">
        <f t="shared" si="9"/>
        <v>3.6905816356657812E-7</v>
      </c>
    </row>
    <row r="72" spans="14:37" x14ac:dyDescent="0.35">
      <c r="N72" s="73">
        <v>7.6180000000000003</v>
      </c>
      <c r="O72" s="74">
        <v>189.3</v>
      </c>
      <c r="P72">
        <f t="shared" si="0"/>
        <v>2137.1970000000001</v>
      </c>
      <c r="Q72">
        <f t="shared" si="1"/>
        <v>4.6790258455350628E-7</v>
      </c>
      <c r="S72" s="73">
        <v>5.9189999999999996</v>
      </c>
      <c r="T72" s="16">
        <v>214.8</v>
      </c>
      <c r="U72" s="16">
        <f t="shared" si="2"/>
        <v>2425.0920000000001</v>
      </c>
      <c r="V72" s="72">
        <f t="shared" si="3"/>
        <v>4.1235549001852299E-7</v>
      </c>
      <c r="W72" s="16"/>
      <c r="X72" s="73">
        <v>5.4139999999999997</v>
      </c>
      <c r="Y72" s="16">
        <v>224.4</v>
      </c>
      <c r="Z72" s="16">
        <f t="shared" si="4"/>
        <v>2533.4759999999997</v>
      </c>
      <c r="AA72" s="72">
        <f t="shared" si="5"/>
        <v>3.9471461344019055E-7</v>
      </c>
      <c r="AB72" s="16"/>
      <c r="AC72" s="73">
        <v>5.226</v>
      </c>
      <c r="AD72" s="16">
        <v>228.2</v>
      </c>
      <c r="AE72" s="16">
        <f t="shared" si="6"/>
        <v>2576.3779999999997</v>
      </c>
      <c r="AF72" s="72">
        <f t="shared" si="7"/>
        <v>3.881418021734389E-7</v>
      </c>
      <c r="AG72" s="16"/>
      <c r="AH72" s="73">
        <v>4.7030000000000003</v>
      </c>
      <c r="AI72" s="16">
        <v>239.9</v>
      </c>
      <c r="AJ72">
        <f t="shared" si="8"/>
        <v>2708.471</v>
      </c>
      <c r="AK72">
        <f t="shared" si="9"/>
        <v>3.692120019007034E-7</v>
      </c>
    </row>
    <row r="73" spans="14:37" x14ac:dyDescent="0.35">
      <c r="N73" s="73">
        <v>7.6189999999999998</v>
      </c>
      <c r="O73" s="74">
        <v>189.3</v>
      </c>
      <c r="P73">
        <f t="shared" si="0"/>
        <v>2137.1970000000001</v>
      </c>
      <c r="Q73">
        <f t="shared" si="1"/>
        <v>4.6790258455350628E-7</v>
      </c>
      <c r="S73" s="73">
        <v>5.92</v>
      </c>
      <c r="T73" s="16">
        <v>214.8</v>
      </c>
      <c r="U73" s="16">
        <f t="shared" si="2"/>
        <v>2425.0920000000001</v>
      </c>
      <c r="V73" s="72">
        <f t="shared" si="3"/>
        <v>4.1235549001852299E-7</v>
      </c>
      <c r="W73" s="16"/>
      <c r="X73" s="73">
        <v>5.415</v>
      </c>
      <c r="Y73" s="16">
        <v>224.4</v>
      </c>
      <c r="Z73" s="16">
        <f t="shared" si="4"/>
        <v>2533.4759999999997</v>
      </c>
      <c r="AA73" s="72">
        <f t="shared" si="5"/>
        <v>3.9471461344019055E-7</v>
      </c>
      <c r="AB73" s="16"/>
      <c r="AC73" s="73">
        <v>5.2270000000000003</v>
      </c>
      <c r="AD73" s="16">
        <v>228.2</v>
      </c>
      <c r="AE73" s="16">
        <f t="shared" si="6"/>
        <v>2576.3779999999997</v>
      </c>
      <c r="AF73" s="72">
        <f t="shared" si="7"/>
        <v>3.881418021734389E-7</v>
      </c>
      <c r="AG73" s="16"/>
      <c r="AH73" s="73">
        <v>4.7039999999999997</v>
      </c>
      <c r="AI73" s="16">
        <v>239.9</v>
      </c>
      <c r="AJ73">
        <f t="shared" si="8"/>
        <v>2708.471</v>
      </c>
      <c r="AK73">
        <f t="shared" si="9"/>
        <v>3.692120019007034E-7</v>
      </c>
    </row>
    <row r="74" spans="14:37" x14ac:dyDescent="0.35">
      <c r="N74" s="73">
        <v>7.62</v>
      </c>
      <c r="O74" s="74">
        <v>189.3</v>
      </c>
      <c r="P74">
        <f t="shared" si="0"/>
        <v>2137.1970000000001</v>
      </c>
      <c r="Q74">
        <f t="shared" si="1"/>
        <v>4.6790258455350628E-7</v>
      </c>
      <c r="S74" s="73">
        <v>5.9210000000000003</v>
      </c>
      <c r="T74" s="16">
        <v>214.8</v>
      </c>
      <c r="U74" s="16">
        <f t="shared" si="2"/>
        <v>2425.0920000000001</v>
      </c>
      <c r="V74" s="72">
        <f t="shared" si="3"/>
        <v>4.1235549001852299E-7</v>
      </c>
      <c r="W74" s="16"/>
      <c r="X74" s="73">
        <v>5.4160000000000004</v>
      </c>
      <c r="Y74" s="16">
        <v>224.3</v>
      </c>
      <c r="Z74" s="16">
        <f t="shared" si="4"/>
        <v>2532.3469999999998</v>
      </c>
      <c r="AA74" s="72">
        <f t="shared" si="5"/>
        <v>3.9489058963878177E-7</v>
      </c>
      <c r="AB74" s="16"/>
      <c r="AC74" s="73">
        <v>5.2279999999999998</v>
      </c>
      <c r="AD74" s="16">
        <v>228.2</v>
      </c>
      <c r="AE74" s="16">
        <f t="shared" si="6"/>
        <v>2576.3779999999997</v>
      </c>
      <c r="AF74" s="72">
        <f t="shared" si="7"/>
        <v>3.881418021734389E-7</v>
      </c>
      <c r="AG74" s="16"/>
      <c r="AH74" s="73">
        <v>4.7050000000000001</v>
      </c>
      <c r="AI74" s="16">
        <v>239.9</v>
      </c>
      <c r="AJ74">
        <f t="shared" si="8"/>
        <v>2708.471</v>
      </c>
      <c r="AK74">
        <f t="shared" si="9"/>
        <v>3.692120019007034E-7</v>
      </c>
    </row>
    <row r="75" spans="14:37" x14ac:dyDescent="0.35">
      <c r="N75" s="73">
        <v>7.6210000000000004</v>
      </c>
      <c r="O75" s="74">
        <v>189.3</v>
      </c>
      <c r="P75">
        <f t="shared" si="0"/>
        <v>2137.1970000000001</v>
      </c>
      <c r="Q75">
        <f t="shared" si="1"/>
        <v>4.6790258455350628E-7</v>
      </c>
      <c r="S75" s="73">
        <v>5.9219999999999997</v>
      </c>
      <c r="T75" s="16">
        <v>214.8</v>
      </c>
      <c r="U75" s="16">
        <f t="shared" si="2"/>
        <v>2425.0920000000001</v>
      </c>
      <c r="V75" s="72">
        <f t="shared" si="3"/>
        <v>4.1235549001852299E-7</v>
      </c>
      <c r="W75" s="16"/>
      <c r="X75" s="73">
        <v>5.4169999999999998</v>
      </c>
      <c r="Y75" s="16">
        <v>224.3</v>
      </c>
      <c r="Z75" s="16">
        <f t="shared" si="4"/>
        <v>2532.3469999999998</v>
      </c>
      <c r="AA75" s="72">
        <f t="shared" si="5"/>
        <v>3.9489058963878177E-7</v>
      </c>
      <c r="AB75" s="16"/>
      <c r="AC75" s="73">
        <v>5.2290000000000001</v>
      </c>
      <c r="AD75" s="16">
        <v>228.2</v>
      </c>
      <c r="AE75" s="16">
        <f t="shared" si="6"/>
        <v>2576.3779999999997</v>
      </c>
      <c r="AF75" s="72">
        <f t="shared" si="7"/>
        <v>3.881418021734389E-7</v>
      </c>
      <c r="AG75" s="16"/>
      <c r="AH75" s="73">
        <v>4.7060000000000004</v>
      </c>
      <c r="AI75" s="16">
        <v>239.9</v>
      </c>
      <c r="AJ75">
        <f t="shared" si="8"/>
        <v>2708.471</v>
      </c>
      <c r="AK75">
        <f t="shared" si="9"/>
        <v>3.692120019007034E-7</v>
      </c>
    </row>
    <row r="76" spans="14:37" x14ac:dyDescent="0.35">
      <c r="N76" s="73">
        <v>7.6219999999999999</v>
      </c>
      <c r="O76" s="74">
        <v>189.3</v>
      </c>
      <c r="P76">
        <f t="shared" ref="P76:P139" si="10">O76*$K$1</f>
        <v>2137.1970000000001</v>
      </c>
      <c r="Q76">
        <f t="shared" ref="Q76:Q139" si="11">0.001/P76</f>
        <v>4.6790258455350628E-7</v>
      </c>
      <c r="S76" s="73">
        <v>5.923</v>
      </c>
      <c r="T76" s="16">
        <v>214.8</v>
      </c>
      <c r="U76" s="16">
        <f t="shared" ref="U76:U139" si="12">T76*$K$1</f>
        <v>2425.0920000000001</v>
      </c>
      <c r="V76" s="72">
        <f t="shared" ref="V76:V139" si="13">0.001/U76</f>
        <v>4.1235549001852299E-7</v>
      </c>
      <c r="W76" s="16"/>
      <c r="X76" s="73">
        <v>5.4180000000000001</v>
      </c>
      <c r="Y76" s="16">
        <v>224.3</v>
      </c>
      <c r="Z76" s="16">
        <f t="shared" ref="Z76:Z139" si="14">Y76*$K$1</f>
        <v>2532.3469999999998</v>
      </c>
      <c r="AA76" s="72">
        <f t="shared" ref="AA76:AA139" si="15">0.001/Z76</f>
        <v>3.9489058963878177E-7</v>
      </c>
      <c r="AB76" s="16"/>
      <c r="AC76" s="73">
        <v>5.23</v>
      </c>
      <c r="AD76" s="16">
        <v>228.2</v>
      </c>
      <c r="AE76" s="16">
        <f t="shared" ref="AE76:AE139" si="16">AD76*$K$1</f>
        <v>2576.3779999999997</v>
      </c>
      <c r="AF76" s="72">
        <f t="shared" ref="AF76:AF139" si="17">0.001/AE76</f>
        <v>3.881418021734389E-7</v>
      </c>
      <c r="AG76" s="16"/>
      <c r="AH76" s="73">
        <v>4.7069999999999999</v>
      </c>
      <c r="AI76" s="16">
        <v>239.8</v>
      </c>
      <c r="AJ76">
        <f t="shared" ref="AJ76:AJ139" si="18">AI76*$K$1</f>
        <v>2707.3420000000001</v>
      </c>
      <c r="AK76">
        <f t="shared" ref="AK76:AK139" si="19">0.001/AJ76</f>
        <v>3.6936596854036172E-7</v>
      </c>
    </row>
    <row r="77" spans="14:37" x14ac:dyDescent="0.35">
      <c r="N77" s="73">
        <v>7.6230000000000002</v>
      </c>
      <c r="O77" s="74">
        <v>189.2</v>
      </c>
      <c r="P77">
        <f t="shared" si="10"/>
        <v>2136.0679999999998</v>
      </c>
      <c r="Q77">
        <f t="shared" si="11"/>
        <v>4.6814989035929575E-7</v>
      </c>
      <c r="S77" s="73">
        <v>5.9240000000000004</v>
      </c>
      <c r="T77" s="16">
        <v>214.7</v>
      </c>
      <c r="U77" s="16">
        <f t="shared" si="12"/>
        <v>2423.9629999999997</v>
      </c>
      <c r="V77" s="72">
        <f t="shared" si="13"/>
        <v>4.125475512621274E-7</v>
      </c>
      <c r="W77" s="16"/>
      <c r="X77" s="73">
        <v>5.4189999999999996</v>
      </c>
      <c r="Y77" s="16">
        <v>224.3</v>
      </c>
      <c r="Z77" s="16">
        <f t="shared" si="14"/>
        <v>2532.3469999999998</v>
      </c>
      <c r="AA77" s="72">
        <f t="shared" si="15"/>
        <v>3.9489058963878177E-7</v>
      </c>
      <c r="AB77" s="16"/>
      <c r="AC77" s="73">
        <v>5.2309999999999999</v>
      </c>
      <c r="AD77" s="16">
        <v>228.1</v>
      </c>
      <c r="AE77" s="16">
        <f t="shared" si="16"/>
        <v>2575.2489999999998</v>
      </c>
      <c r="AF77" s="72">
        <f t="shared" si="17"/>
        <v>3.8831196517307651E-7</v>
      </c>
      <c r="AG77" s="16"/>
      <c r="AH77" s="73">
        <v>4.7080000000000002</v>
      </c>
      <c r="AI77" s="16">
        <v>239.8</v>
      </c>
      <c r="AJ77">
        <f t="shared" si="18"/>
        <v>2707.3420000000001</v>
      </c>
      <c r="AK77">
        <f t="shared" si="19"/>
        <v>3.6936596854036172E-7</v>
      </c>
    </row>
    <row r="78" spans="14:37" x14ac:dyDescent="0.35">
      <c r="N78" s="73">
        <v>7.6239999999999997</v>
      </c>
      <c r="O78" s="74">
        <v>189.2</v>
      </c>
      <c r="P78">
        <f t="shared" si="10"/>
        <v>2136.0679999999998</v>
      </c>
      <c r="Q78">
        <f t="shared" si="11"/>
        <v>4.6814989035929575E-7</v>
      </c>
      <c r="S78" s="73">
        <v>5.9249999999999998</v>
      </c>
      <c r="T78" s="16">
        <v>214.7</v>
      </c>
      <c r="U78" s="16">
        <f t="shared" si="12"/>
        <v>2423.9629999999997</v>
      </c>
      <c r="V78" s="72">
        <f t="shared" si="13"/>
        <v>4.125475512621274E-7</v>
      </c>
      <c r="W78" s="16"/>
      <c r="X78" s="73">
        <v>5.42</v>
      </c>
      <c r="Y78" s="16">
        <v>224.3</v>
      </c>
      <c r="Z78" s="16">
        <f t="shared" si="14"/>
        <v>2532.3469999999998</v>
      </c>
      <c r="AA78" s="72">
        <f t="shared" si="15"/>
        <v>3.9489058963878177E-7</v>
      </c>
      <c r="AB78" s="16"/>
      <c r="AC78" s="73">
        <v>5.2320000000000002</v>
      </c>
      <c r="AD78" s="16">
        <v>228.1</v>
      </c>
      <c r="AE78" s="16">
        <f t="shared" si="16"/>
        <v>2575.2489999999998</v>
      </c>
      <c r="AF78" s="72">
        <f t="shared" si="17"/>
        <v>3.8831196517307651E-7</v>
      </c>
      <c r="AG78" s="16"/>
      <c r="AH78" s="73">
        <v>4.7089999999999996</v>
      </c>
      <c r="AI78" s="16">
        <v>239.8</v>
      </c>
      <c r="AJ78">
        <f t="shared" si="18"/>
        <v>2707.3420000000001</v>
      </c>
      <c r="AK78">
        <f t="shared" si="19"/>
        <v>3.6936596854036172E-7</v>
      </c>
    </row>
    <row r="79" spans="14:37" x14ac:dyDescent="0.35">
      <c r="N79" s="73">
        <v>7.625</v>
      </c>
      <c r="O79" s="74">
        <v>189.2</v>
      </c>
      <c r="P79">
        <f t="shared" si="10"/>
        <v>2136.0679999999998</v>
      </c>
      <c r="Q79">
        <f t="shared" si="11"/>
        <v>4.6814989035929575E-7</v>
      </c>
      <c r="S79" s="73">
        <v>5.9260000000000002</v>
      </c>
      <c r="T79" s="16">
        <v>214.7</v>
      </c>
      <c r="U79" s="16">
        <f t="shared" si="12"/>
        <v>2423.9629999999997</v>
      </c>
      <c r="V79" s="72">
        <f t="shared" si="13"/>
        <v>4.125475512621274E-7</v>
      </c>
      <c r="W79" s="16"/>
      <c r="X79" s="73">
        <v>5.4210000000000003</v>
      </c>
      <c r="Y79" s="16">
        <v>224.2</v>
      </c>
      <c r="Z79" s="16">
        <f t="shared" si="14"/>
        <v>2531.2179999999998</v>
      </c>
      <c r="AA79" s="72">
        <f t="shared" si="15"/>
        <v>3.9506672281881693E-7</v>
      </c>
      <c r="AB79" s="16"/>
      <c r="AC79" s="73">
        <v>5.2329999999999997</v>
      </c>
      <c r="AD79" s="16">
        <v>228.1</v>
      </c>
      <c r="AE79" s="16">
        <f t="shared" si="16"/>
        <v>2575.2489999999998</v>
      </c>
      <c r="AF79" s="72">
        <f t="shared" si="17"/>
        <v>3.8831196517307651E-7</v>
      </c>
      <c r="AG79" s="16"/>
      <c r="AH79" s="73">
        <v>4.71</v>
      </c>
      <c r="AI79" s="16">
        <v>239.8</v>
      </c>
      <c r="AJ79">
        <f t="shared" si="18"/>
        <v>2707.3420000000001</v>
      </c>
      <c r="AK79">
        <f t="shared" si="19"/>
        <v>3.6936596854036172E-7</v>
      </c>
    </row>
    <row r="80" spans="14:37" x14ac:dyDescent="0.35">
      <c r="N80" s="73">
        <v>7.6260000000000003</v>
      </c>
      <c r="O80" s="74">
        <v>189.2</v>
      </c>
      <c r="P80">
        <f t="shared" si="10"/>
        <v>2136.0679999999998</v>
      </c>
      <c r="Q80">
        <f t="shared" si="11"/>
        <v>4.6814989035929575E-7</v>
      </c>
      <c r="S80" s="73">
        <v>5.9269999999999996</v>
      </c>
      <c r="T80" s="16">
        <v>214.7</v>
      </c>
      <c r="U80" s="16">
        <f t="shared" si="12"/>
        <v>2423.9629999999997</v>
      </c>
      <c r="V80" s="72">
        <f t="shared" si="13"/>
        <v>4.125475512621274E-7</v>
      </c>
      <c r="W80" s="16"/>
      <c r="X80" s="73">
        <v>5.4219999999999997</v>
      </c>
      <c r="Y80" s="16">
        <v>224.2</v>
      </c>
      <c r="Z80" s="16">
        <f t="shared" si="14"/>
        <v>2531.2179999999998</v>
      </c>
      <c r="AA80" s="72">
        <f t="shared" si="15"/>
        <v>3.9506672281881693E-7</v>
      </c>
      <c r="AB80" s="16"/>
      <c r="AC80" s="73">
        <v>5.234</v>
      </c>
      <c r="AD80" s="16">
        <v>228.1</v>
      </c>
      <c r="AE80" s="16">
        <f t="shared" si="16"/>
        <v>2575.2489999999998</v>
      </c>
      <c r="AF80" s="72">
        <f t="shared" si="17"/>
        <v>3.8831196517307651E-7</v>
      </c>
      <c r="AG80" s="16"/>
      <c r="AH80" s="73">
        <v>4.7110000000000003</v>
      </c>
      <c r="AI80" s="16">
        <v>239.7</v>
      </c>
      <c r="AJ80">
        <f t="shared" si="18"/>
        <v>2706.2129999999997</v>
      </c>
      <c r="AK80">
        <f t="shared" si="19"/>
        <v>3.695200636461358E-7</v>
      </c>
    </row>
    <row r="81" spans="14:37" x14ac:dyDescent="0.35">
      <c r="N81" s="73">
        <v>7.6269999999999998</v>
      </c>
      <c r="O81" s="74">
        <v>189.2</v>
      </c>
      <c r="P81">
        <f t="shared" si="10"/>
        <v>2136.0679999999998</v>
      </c>
      <c r="Q81">
        <f t="shared" si="11"/>
        <v>4.6814989035929575E-7</v>
      </c>
      <c r="S81" s="73">
        <v>5.9279999999999999</v>
      </c>
      <c r="T81" s="16">
        <v>214.7</v>
      </c>
      <c r="U81" s="16">
        <f t="shared" si="12"/>
        <v>2423.9629999999997</v>
      </c>
      <c r="V81" s="72">
        <f t="shared" si="13"/>
        <v>4.125475512621274E-7</v>
      </c>
      <c r="W81" s="16"/>
      <c r="X81" s="73">
        <v>5.423</v>
      </c>
      <c r="Y81" s="16">
        <v>224.2</v>
      </c>
      <c r="Z81" s="16">
        <f t="shared" si="14"/>
        <v>2531.2179999999998</v>
      </c>
      <c r="AA81" s="72">
        <f t="shared" si="15"/>
        <v>3.9506672281881693E-7</v>
      </c>
      <c r="AB81" s="16"/>
      <c r="AC81" s="73">
        <v>5.2350000000000003</v>
      </c>
      <c r="AD81" s="16">
        <v>228</v>
      </c>
      <c r="AE81" s="16">
        <f t="shared" si="16"/>
        <v>2574.12</v>
      </c>
      <c r="AF81" s="72">
        <f t="shared" si="17"/>
        <v>3.8848227743850329E-7</v>
      </c>
      <c r="AG81" s="16"/>
      <c r="AH81" s="73">
        <v>4.7119999999999997</v>
      </c>
      <c r="AI81" s="16">
        <v>239.7</v>
      </c>
      <c r="AJ81">
        <f t="shared" si="18"/>
        <v>2706.2129999999997</v>
      </c>
      <c r="AK81">
        <f t="shared" si="19"/>
        <v>3.695200636461358E-7</v>
      </c>
    </row>
    <row r="82" spans="14:37" x14ac:dyDescent="0.35">
      <c r="N82" s="73">
        <v>7.6280000000000001</v>
      </c>
      <c r="O82" s="74">
        <v>189.2</v>
      </c>
      <c r="P82">
        <f t="shared" si="10"/>
        <v>2136.0679999999998</v>
      </c>
      <c r="Q82">
        <f t="shared" si="11"/>
        <v>4.6814989035929575E-7</v>
      </c>
      <c r="S82" s="73">
        <v>5.9290000000000003</v>
      </c>
      <c r="T82" s="16">
        <v>214.7</v>
      </c>
      <c r="U82" s="16">
        <f t="shared" si="12"/>
        <v>2423.9629999999997</v>
      </c>
      <c r="V82" s="72">
        <f t="shared" si="13"/>
        <v>4.125475512621274E-7</v>
      </c>
      <c r="W82" s="16"/>
      <c r="X82" s="73">
        <v>5.4240000000000004</v>
      </c>
      <c r="Y82" s="16">
        <v>224.2</v>
      </c>
      <c r="Z82" s="16">
        <f t="shared" si="14"/>
        <v>2531.2179999999998</v>
      </c>
      <c r="AA82" s="72">
        <f t="shared" si="15"/>
        <v>3.9506672281881693E-7</v>
      </c>
      <c r="AB82" s="16"/>
      <c r="AC82" s="73">
        <v>5.2359999999999998</v>
      </c>
      <c r="AD82" s="16">
        <v>228</v>
      </c>
      <c r="AE82" s="16">
        <f t="shared" si="16"/>
        <v>2574.12</v>
      </c>
      <c r="AF82" s="72">
        <f t="shared" si="17"/>
        <v>3.8848227743850329E-7</v>
      </c>
      <c r="AG82" s="16"/>
      <c r="AH82" s="73">
        <v>4.7130000000000001</v>
      </c>
      <c r="AI82" s="16">
        <v>239.7</v>
      </c>
      <c r="AJ82">
        <f t="shared" si="18"/>
        <v>2706.2129999999997</v>
      </c>
      <c r="AK82">
        <f t="shared" si="19"/>
        <v>3.695200636461358E-7</v>
      </c>
    </row>
    <row r="83" spans="14:37" x14ac:dyDescent="0.35">
      <c r="N83" s="73">
        <v>7.6289999999999996</v>
      </c>
      <c r="O83" s="74">
        <v>189.2</v>
      </c>
      <c r="P83">
        <f t="shared" si="10"/>
        <v>2136.0679999999998</v>
      </c>
      <c r="Q83">
        <f t="shared" si="11"/>
        <v>4.6814989035929575E-7</v>
      </c>
      <c r="S83" s="73">
        <v>5.93</v>
      </c>
      <c r="T83" s="16">
        <v>214.6</v>
      </c>
      <c r="U83" s="16">
        <f t="shared" si="12"/>
        <v>2422.8339999999998</v>
      </c>
      <c r="V83" s="72">
        <f t="shared" si="13"/>
        <v>4.1273979150036694E-7</v>
      </c>
      <c r="W83" s="16"/>
      <c r="X83" s="73">
        <v>5.4249999999999998</v>
      </c>
      <c r="Y83" s="16">
        <v>224.2</v>
      </c>
      <c r="Z83" s="16">
        <f t="shared" si="14"/>
        <v>2531.2179999999998</v>
      </c>
      <c r="AA83" s="72">
        <f t="shared" si="15"/>
        <v>3.9506672281881693E-7</v>
      </c>
      <c r="AB83" s="16"/>
      <c r="AC83" s="73">
        <v>5.2370000000000001</v>
      </c>
      <c r="AD83" s="16">
        <v>228</v>
      </c>
      <c r="AE83" s="16">
        <f t="shared" si="16"/>
        <v>2574.12</v>
      </c>
      <c r="AF83" s="72">
        <f t="shared" si="17"/>
        <v>3.8848227743850329E-7</v>
      </c>
      <c r="AG83" s="16"/>
      <c r="AH83" s="73">
        <v>4.7140000000000004</v>
      </c>
      <c r="AI83" s="16">
        <v>239.7</v>
      </c>
      <c r="AJ83">
        <f t="shared" si="18"/>
        <v>2706.2129999999997</v>
      </c>
      <c r="AK83">
        <f t="shared" si="19"/>
        <v>3.695200636461358E-7</v>
      </c>
    </row>
    <row r="84" spans="14:37" x14ac:dyDescent="0.35">
      <c r="N84" s="73">
        <v>7.63</v>
      </c>
      <c r="O84" s="74">
        <v>189.2</v>
      </c>
      <c r="P84">
        <f t="shared" si="10"/>
        <v>2136.0679999999998</v>
      </c>
      <c r="Q84">
        <f t="shared" si="11"/>
        <v>4.6814989035929575E-7</v>
      </c>
      <c r="S84" s="73">
        <v>5.931</v>
      </c>
      <c r="T84" s="16">
        <v>214.6</v>
      </c>
      <c r="U84" s="16">
        <f t="shared" si="12"/>
        <v>2422.8339999999998</v>
      </c>
      <c r="V84" s="72">
        <f t="shared" si="13"/>
        <v>4.1273979150036694E-7</v>
      </c>
      <c r="W84" s="16"/>
      <c r="X84" s="73">
        <v>5.4260000000000002</v>
      </c>
      <c r="Y84" s="16">
        <v>224.1</v>
      </c>
      <c r="Z84" s="16">
        <f t="shared" si="14"/>
        <v>2530.0889999999999</v>
      </c>
      <c r="AA84" s="72">
        <f t="shared" si="15"/>
        <v>3.952430131904451E-7</v>
      </c>
      <c r="AB84" s="16"/>
      <c r="AC84" s="73">
        <v>5.2380000000000004</v>
      </c>
      <c r="AD84" s="16">
        <v>228</v>
      </c>
      <c r="AE84" s="16">
        <f t="shared" si="16"/>
        <v>2574.12</v>
      </c>
      <c r="AF84" s="72">
        <f t="shared" si="17"/>
        <v>3.8848227743850329E-7</v>
      </c>
      <c r="AG84" s="16"/>
      <c r="AH84" s="73">
        <v>4.7149999999999999</v>
      </c>
      <c r="AI84" s="16">
        <v>239.6</v>
      </c>
      <c r="AJ84">
        <f t="shared" si="18"/>
        <v>2705.0839999999998</v>
      </c>
      <c r="AK84">
        <f t="shared" si="19"/>
        <v>3.6967428737887624E-7</v>
      </c>
    </row>
    <row r="85" spans="14:37" x14ac:dyDescent="0.35">
      <c r="N85" s="73">
        <v>7.6310000000000002</v>
      </c>
      <c r="O85" s="74">
        <v>189.1</v>
      </c>
      <c r="P85">
        <f t="shared" si="10"/>
        <v>2134.9389999999999</v>
      </c>
      <c r="Q85">
        <f t="shared" si="11"/>
        <v>4.6839745772595851E-7</v>
      </c>
      <c r="S85" s="73">
        <v>5.9320000000000004</v>
      </c>
      <c r="T85" s="16">
        <v>214.6</v>
      </c>
      <c r="U85" s="16">
        <f t="shared" si="12"/>
        <v>2422.8339999999998</v>
      </c>
      <c r="V85" s="72">
        <f t="shared" si="13"/>
        <v>4.1273979150036694E-7</v>
      </c>
      <c r="W85" s="16"/>
      <c r="X85" s="73">
        <v>5.4269999999999996</v>
      </c>
      <c r="Y85" s="16">
        <v>224.1</v>
      </c>
      <c r="Z85" s="16">
        <f t="shared" si="14"/>
        <v>2530.0889999999999</v>
      </c>
      <c r="AA85" s="72">
        <f t="shared" si="15"/>
        <v>3.952430131904451E-7</v>
      </c>
      <c r="AB85" s="16"/>
      <c r="AC85" s="73">
        <v>5.2389999999999999</v>
      </c>
      <c r="AD85" s="16">
        <v>228</v>
      </c>
      <c r="AE85" s="16">
        <f t="shared" si="16"/>
        <v>2574.12</v>
      </c>
      <c r="AF85" s="72">
        <f t="shared" si="17"/>
        <v>3.8848227743850329E-7</v>
      </c>
      <c r="AG85" s="16"/>
      <c r="AH85" s="73">
        <v>4.7160000000000002</v>
      </c>
      <c r="AI85" s="16">
        <v>239.6</v>
      </c>
      <c r="AJ85">
        <f t="shared" si="18"/>
        <v>2705.0839999999998</v>
      </c>
      <c r="AK85">
        <f t="shared" si="19"/>
        <v>3.6967428737887624E-7</v>
      </c>
    </row>
    <row r="86" spans="14:37" x14ac:dyDescent="0.35">
      <c r="N86" s="73">
        <v>7.6319999999999997</v>
      </c>
      <c r="O86" s="74">
        <v>189.1</v>
      </c>
      <c r="P86">
        <f t="shared" si="10"/>
        <v>2134.9389999999999</v>
      </c>
      <c r="Q86">
        <f t="shared" si="11"/>
        <v>4.6839745772595851E-7</v>
      </c>
      <c r="S86" s="73">
        <v>5.9329999999999998</v>
      </c>
      <c r="T86" s="16">
        <v>214.6</v>
      </c>
      <c r="U86" s="16">
        <f t="shared" si="12"/>
        <v>2422.8339999999998</v>
      </c>
      <c r="V86" s="72">
        <f t="shared" si="13"/>
        <v>4.1273979150036694E-7</v>
      </c>
      <c r="W86" s="16"/>
      <c r="X86" s="73">
        <v>5.4279999999999999</v>
      </c>
      <c r="Y86" s="16">
        <v>224.1</v>
      </c>
      <c r="Z86" s="16">
        <f t="shared" si="14"/>
        <v>2530.0889999999999</v>
      </c>
      <c r="AA86" s="72">
        <f t="shared" si="15"/>
        <v>3.952430131904451E-7</v>
      </c>
      <c r="AB86" s="16"/>
      <c r="AC86" s="73">
        <v>5.24</v>
      </c>
      <c r="AD86" s="16">
        <v>227.9</v>
      </c>
      <c r="AE86" s="16">
        <f t="shared" si="16"/>
        <v>2572.991</v>
      </c>
      <c r="AF86" s="72">
        <f t="shared" si="17"/>
        <v>3.8865273916620773E-7</v>
      </c>
      <c r="AG86" s="16"/>
      <c r="AH86" s="73">
        <v>4.7169999999999996</v>
      </c>
      <c r="AI86" s="16">
        <v>239.6</v>
      </c>
      <c r="AJ86">
        <f t="shared" si="18"/>
        <v>2705.0839999999998</v>
      </c>
      <c r="AK86">
        <f t="shared" si="19"/>
        <v>3.6967428737887624E-7</v>
      </c>
    </row>
    <row r="87" spans="14:37" x14ac:dyDescent="0.35">
      <c r="N87" s="73">
        <v>7.633</v>
      </c>
      <c r="O87" s="74">
        <v>189.1</v>
      </c>
      <c r="P87">
        <f t="shared" si="10"/>
        <v>2134.9389999999999</v>
      </c>
      <c r="Q87">
        <f t="shared" si="11"/>
        <v>4.6839745772595851E-7</v>
      </c>
      <c r="S87" s="73">
        <v>5.9340000000000002</v>
      </c>
      <c r="T87" s="16">
        <v>214.6</v>
      </c>
      <c r="U87" s="16">
        <f t="shared" si="12"/>
        <v>2422.8339999999998</v>
      </c>
      <c r="V87" s="72">
        <f t="shared" si="13"/>
        <v>4.1273979150036694E-7</v>
      </c>
      <c r="W87" s="16"/>
      <c r="X87" s="73">
        <v>5.4290000000000003</v>
      </c>
      <c r="Y87" s="16">
        <v>224.1</v>
      </c>
      <c r="Z87" s="16">
        <f t="shared" si="14"/>
        <v>2530.0889999999999</v>
      </c>
      <c r="AA87" s="72">
        <f t="shared" si="15"/>
        <v>3.952430131904451E-7</v>
      </c>
      <c r="AB87" s="16"/>
      <c r="AC87" s="73">
        <v>5.2409999999999997</v>
      </c>
      <c r="AD87" s="16">
        <v>227.9</v>
      </c>
      <c r="AE87" s="16">
        <f t="shared" si="16"/>
        <v>2572.991</v>
      </c>
      <c r="AF87" s="72">
        <f t="shared" si="17"/>
        <v>3.8865273916620773E-7</v>
      </c>
      <c r="AG87" s="16"/>
      <c r="AH87" s="73">
        <v>4.718</v>
      </c>
      <c r="AI87" s="16">
        <v>239.6</v>
      </c>
      <c r="AJ87">
        <f t="shared" si="18"/>
        <v>2705.0839999999998</v>
      </c>
      <c r="AK87">
        <f t="shared" si="19"/>
        <v>3.6967428737887624E-7</v>
      </c>
    </row>
    <row r="88" spans="14:37" x14ac:dyDescent="0.35">
      <c r="N88" s="73">
        <v>7.6340000000000003</v>
      </c>
      <c r="O88" s="74">
        <v>189.1</v>
      </c>
      <c r="P88">
        <f t="shared" si="10"/>
        <v>2134.9389999999999</v>
      </c>
      <c r="Q88">
        <f t="shared" si="11"/>
        <v>4.6839745772595851E-7</v>
      </c>
      <c r="S88" s="73">
        <v>5.9349999999999996</v>
      </c>
      <c r="T88" s="16">
        <v>214.5</v>
      </c>
      <c r="U88" s="16">
        <f t="shared" si="12"/>
        <v>2421.7049999999999</v>
      </c>
      <c r="V88" s="72">
        <f t="shared" si="13"/>
        <v>4.1293221098358392E-7</v>
      </c>
      <c r="W88" s="16"/>
      <c r="X88" s="73">
        <v>5.43</v>
      </c>
      <c r="Y88" s="16">
        <v>224.1</v>
      </c>
      <c r="Z88" s="16">
        <f t="shared" si="14"/>
        <v>2530.0889999999999</v>
      </c>
      <c r="AA88" s="72">
        <f t="shared" si="15"/>
        <v>3.952430131904451E-7</v>
      </c>
      <c r="AB88" s="16"/>
      <c r="AC88" s="73">
        <v>5.242</v>
      </c>
      <c r="AD88" s="16">
        <v>227.9</v>
      </c>
      <c r="AE88" s="16">
        <f t="shared" si="16"/>
        <v>2572.991</v>
      </c>
      <c r="AF88" s="72">
        <f t="shared" si="17"/>
        <v>3.8865273916620773E-7</v>
      </c>
      <c r="AG88" s="16"/>
      <c r="AH88" s="73">
        <v>4.7190000000000003</v>
      </c>
      <c r="AI88" s="16">
        <v>239.5</v>
      </c>
      <c r="AJ88">
        <f t="shared" si="18"/>
        <v>2703.9549999999999</v>
      </c>
      <c r="AK88">
        <f t="shared" si="19"/>
        <v>3.6982863989970247E-7</v>
      </c>
    </row>
    <row r="89" spans="14:37" x14ac:dyDescent="0.35">
      <c r="N89" s="73">
        <v>7.6349999999999998</v>
      </c>
      <c r="O89" s="74">
        <v>189.1</v>
      </c>
      <c r="P89">
        <f t="shared" si="10"/>
        <v>2134.9389999999999</v>
      </c>
      <c r="Q89">
        <f t="shared" si="11"/>
        <v>4.6839745772595851E-7</v>
      </c>
      <c r="S89" s="73">
        <v>5.9359999999999999</v>
      </c>
      <c r="T89" s="16">
        <v>214.5</v>
      </c>
      <c r="U89" s="16">
        <f t="shared" si="12"/>
        <v>2421.7049999999999</v>
      </c>
      <c r="V89" s="72">
        <f t="shared" si="13"/>
        <v>4.1293221098358392E-7</v>
      </c>
      <c r="W89" s="16"/>
      <c r="X89" s="73">
        <v>5.431</v>
      </c>
      <c r="Y89" s="16">
        <v>224</v>
      </c>
      <c r="Z89" s="16">
        <f t="shared" si="14"/>
        <v>2528.96</v>
      </c>
      <c r="AA89" s="72">
        <f t="shared" si="15"/>
        <v>3.9541946096419082E-7</v>
      </c>
      <c r="AB89" s="16"/>
      <c r="AC89" s="73">
        <v>5.2430000000000003</v>
      </c>
      <c r="AD89" s="16">
        <v>227.9</v>
      </c>
      <c r="AE89" s="16">
        <f t="shared" si="16"/>
        <v>2572.991</v>
      </c>
      <c r="AF89" s="72">
        <f t="shared" si="17"/>
        <v>3.8865273916620773E-7</v>
      </c>
      <c r="AG89" s="16"/>
      <c r="AH89" s="73">
        <v>4.72</v>
      </c>
      <c r="AI89" s="16">
        <v>239.5</v>
      </c>
      <c r="AJ89">
        <f t="shared" si="18"/>
        <v>2703.9549999999999</v>
      </c>
      <c r="AK89">
        <f t="shared" si="19"/>
        <v>3.6982863989970247E-7</v>
      </c>
    </row>
    <row r="90" spans="14:37" x14ac:dyDescent="0.35">
      <c r="N90" s="73">
        <v>7.6360000000000001</v>
      </c>
      <c r="O90" s="74">
        <v>189.1</v>
      </c>
      <c r="P90">
        <f t="shared" si="10"/>
        <v>2134.9389999999999</v>
      </c>
      <c r="Q90">
        <f t="shared" si="11"/>
        <v>4.6839745772595851E-7</v>
      </c>
      <c r="S90" s="73">
        <v>5.9370000000000003</v>
      </c>
      <c r="T90" s="16">
        <v>214.5</v>
      </c>
      <c r="U90" s="16">
        <f t="shared" si="12"/>
        <v>2421.7049999999999</v>
      </c>
      <c r="V90" s="72">
        <f t="shared" si="13"/>
        <v>4.1293221098358392E-7</v>
      </c>
      <c r="W90" s="16"/>
      <c r="X90" s="73">
        <v>5.4320000000000004</v>
      </c>
      <c r="Y90" s="16">
        <v>224</v>
      </c>
      <c r="Z90" s="16">
        <f t="shared" si="14"/>
        <v>2528.96</v>
      </c>
      <c r="AA90" s="72">
        <f t="shared" si="15"/>
        <v>3.9541946096419082E-7</v>
      </c>
      <c r="AB90" s="16"/>
      <c r="AC90" s="73">
        <v>5.2439999999999998</v>
      </c>
      <c r="AD90" s="16">
        <v>227.9</v>
      </c>
      <c r="AE90" s="16">
        <f t="shared" si="16"/>
        <v>2572.991</v>
      </c>
      <c r="AF90" s="72">
        <f t="shared" si="17"/>
        <v>3.8865273916620773E-7</v>
      </c>
      <c r="AG90" s="16"/>
      <c r="AH90" s="73">
        <v>4.7210000000000001</v>
      </c>
      <c r="AI90" s="16">
        <v>239.5</v>
      </c>
      <c r="AJ90">
        <f t="shared" si="18"/>
        <v>2703.9549999999999</v>
      </c>
      <c r="AK90">
        <f t="shared" si="19"/>
        <v>3.6982863989970247E-7</v>
      </c>
    </row>
    <row r="91" spans="14:37" x14ac:dyDescent="0.35">
      <c r="N91" s="73">
        <v>7.6369999999999996</v>
      </c>
      <c r="O91" s="74">
        <v>189.1</v>
      </c>
      <c r="P91">
        <f t="shared" si="10"/>
        <v>2134.9389999999999</v>
      </c>
      <c r="Q91">
        <f t="shared" si="11"/>
        <v>4.6839745772595851E-7</v>
      </c>
      <c r="S91" s="73">
        <v>5.9379999999999997</v>
      </c>
      <c r="T91" s="16">
        <v>214.5</v>
      </c>
      <c r="U91" s="16">
        <f t="shared" si="12"/>
        <v>2421.7049999999999</v>
      </c>
      <c r="V91" s="72">
        <f t="shared" si="13"/>
        <v>4.1293221098358392E-7</v>
      </c>
      <c r="W91" s="16"/>
      <c r="X91" s="73">
        <v>5.4329999999999998</v>
      </c>
      <c r="Y91" s="16">
        <v>224</v>
      </c>
      <c r="Z91" s="16">
        <f t="shared" si="14"/>
        <v>2528.96</v>
      </c>
      <c r="AA91" s="72">
        <f t="shared" si="15"/>
        <v>3.9541946096419082E-7</v>
      </c>
      <c r="AB91" s="16"/>
      <c r="AC91" s="73">
        <v>5.2450000000000001</v>
      </c>
      <c r="AD91" s="16">
        <v>227.8</v>
      </c>
      <c r="AE91" s="16">
        <f t="shared" si="16"/>
        <v>2571.8620000000001</v>
      </c>
      <c r="AF91" s="72">
        <f t="shared" si="17"/>
        <v>3.8882335055302346E-7</v>
      </c>
      <c r="AG91" s="16"/>
      <c r="AH91" s="73">
        <v>4.7220000000000004</v>
      </c>
      <c r="AI91" s="16">
        <v>239.5</v>
      </c>
      <c r="AJ91">
        <f t="shared" si="18"/>
        <v>2703.9549999999999</v>
      </c>
      <c r="AK91">
        <f t="shared" si="19"/>
        <v>3.6982863989970247E-7</v>
      </c>
    </row>
    <row r="92" spans="14:37" x14ac:dyDescent="0.35">
      <c r="N92" s="73">
        <v>7.6379999999999999</v>
      </c>
      <c r="O92" s="74">
        <v>189</v>
      </c>
      <c r="P92">
        <f t="shared" si="10"/>
        <v>2133.81</v>
      </c>
      <c r="Q92">
        <f t="shared" si="11"/>
        <v>4.6864528706867061E-7</v>
      </c>
      <c r="S92" s="73">
        <v>5.9390000000000001</v>
      </c>
      <c r="T92" s="16">
        <v>214.5</v>
      </c>
      <c r="U92" s="16">
        <f t="shared" si="12"/>
        <v>2421.7049999999999</v>
      </c>
      <c r="V92" s="72">
        <f t="shared" si="13"/>
        <v>4.1293221098358392E-7</v>
      </c>
      <c r="W92" s="16"/>
      <c r="X92" s="73">
        <v>5.4340000000000002</v>
      </c>
      <c r="Y92" s="16">
        <v>224</v>
      </c>
      <c r="Z92" s="16">
        <f t="shared" si="14"/>
        <v>2528.96</v>
      </c>
      <c r="AA92" s="72">
        <f t="shared" si="15"/>
        <v>3.9541946096419082E-7</v>
      </c>
      <c r="AB92" s="16"/>
      <c r="AC92" s="73">
        <v>5.2460000000000004</v>
      </c>
      <c r="AD92" s="16">
        <v>227.8</v>
      </c>
      <c r="AE92" s="16">
        <f t="shared" si="16"/>
        <v>2571.8620000000001</v>
      </c>
      <c r="AF92" s="72">
        <f t="shared" si="17"/>
        <v>3.8882335055302346E-7</v>
      </c>
      <c r="AG92" s="16"/>
      <c r="AH92" s="73">
        <v>4.7229999999999999</v>
      </c>
      <c r="AI92" s="16">
        <v>239.5</v>
      </c>
      <c r="AJ92">
        <f t="shared" si="18"/>
        <v>2703.9549999999999</v>
      </c>
      <c r="AK92">
        <f t="shared" si="19"/>
        <v>3.6982863989970247E-7</v>
      </c>
    </row>
    <row r="93" spans="14:37" x14ac:dyDescent="0.35">
      <c r="N93" s="73">
        <v>7.6390000000000002</v>
      </c>
      <c r="O93" s="74">
        <v>189</v>
      </c>
      <c r="P93">
        <f t="shared" si="10"/>
        <v>2133.81</v>
      </c>
      <c r="Q93">
        <f t="shared" si="11"/>
        <v>4.6864528706867061E-7</v>
      </c>
      <c r="S93" s="73">
        <v>5.94</v>
      </c>
      <c r="T93" s="16">
        <v>214.5</v>
      </c>
      <c r="U93" s="16">
        <f t="shared" si="12"/>
        <v>2421.7049999999999</v>
      </c>
      <c r="V93" s="72">
        <f t="shared" si="13"/>
        <v>4.1293221098358392E-7</v>
      </c>
      <c r="W93" s="16"/>
      <c r="X93" s="73">
        <v>5.4349999999999996</v>
      </c>
      <c r="Y93" s="16">
        <v>224</v>
      </c>
      <c r="Z93" s="16">
        <f t="shared" si="14"/>
        <v>2528.96</v>
      </c>
      <c r="AA93" s="72">
        <f t="shared" si="15"/>
        <v>3.9541946096419082E-7</v>
      </c>
      <c r="AB93" s="16"/>
      <c r="AC93" s="73">
        <v>5.2469999999999999</v>
      </c>
      <c r="AD93" s="16">
        <v>227.8</v>
      </c>
      <c r="AE93" s="16">
        <f t="shared" si="16"/>
        <v>2571.8620000000001</v>
      </c>
      <c r="AF93" s="72">
        <f t="shared" si="17"/>
        <v>3.8882335055302346E-7</v>
      </c>
      <c r="AG93" s="16"/>
      <c r="AH93" s="73">
        <v>4.7240000000000002</v>
      </c>
      <c r="AI93" s="16">
        <v>239.4</v>
      </c>
      <c r="AJ93">
        <f t="shared" si="18"/>
        <v>2702.826</v>
      </c>
      <c r="AK93">
        <f t="shared" si="19"/>
        <v>3.6998312137000313E-7</v>
      </c>
    </row>
    <row r="94" spans="14:37" x14ac:dyDescent="0.35">
      <c r="N94" s="73">
        <v>7.64</v>
      </c>
      <c r="O94" s="74">
        <v>189</v>
      </c>
      <c r="P94">
        <f t="shared" si="10"/>
        <v>2133.81</v>
      </c>
      <c r="Q94">
        <f t="shared" si="11"/>
        <v>4.6864528706867061E-7</v>
      </c>
      <c r="S94" s="73">
        <v>5.9409999999999998</v>
      </c>
      <c r="T94" s="16">
        <v>214.4</v>
      </c>
      <c r="U94" s="16">
        <f t="shared" si="12"/>
        <v>2420.576</v>
      </c>
      <c r="V94" s="72">
        <f t="shared" si="13"/>
        <v>4.1312480996258742E-7</v>
      </c>
      <c r="W94" s="16"/>
      <c r="X94" s="73">
        <v>5.4359999999999999</v>
      </c>
      <c r="Y94" s="16">
        <v>223.9</v>
      </c>
      <c r="Z94" s="16">
        <f t="shared" si="14"/>
        <v>2527.8309999999997</v>
      </c>
      <c r="AA94" s="72">
        <f t="shared" si="15"/>
        <v>3.955960663509547E-7</v>
      </c>
      <c r="AB94" s="16"/>
      <c r="AC94" s="73">
        <v>5.2480000000000002</v>
      </c>
      <c r="AD94" s="16">
        <v>227.8</v>
      </c>
      <c r="AE94" s="16">
        <f t="shared" si="16"/>
        <v>2571.8620000000001</v>
      </c>
      <c r="AF94" s="72">
        <f t="shared" si="17"/>
        <v>3.8882335055302346E-7</v>
      </c>
      <c r="AG94" s="16"/>
      <c r="AH94" s="73">
        <v>4.7249999999999996</v>
      </c>
      <c r="AI94" s="16">
        <v>239.4</v>
      </c>
      <c r="AJ94">
        <f t="shared" si="18"/>
        <v>2702.826</v>
      </c>
      <c r="AK94">
        <f t="shared" si="19"/>
        <v>3.6998312137000313E-7</v>
      </c>
    </row>
    <row r="95" spans="14:37" x14ac:dyDescent="0.35">
      <c r="N95" s="73">
        <v>7.641</v>
      </c>
      <c r="O95" s="74">
        <v>189</v>
      </c>
      <c r="P95">
        <f t="shared" si="10"/>
        <v>2133.81</v>
      </c>
      <c r="Q95">
        <f t="shared" si="11"/>
        <v>4.6864528706867061E-7</v>
      </c>
      <c r="S95" s="73">
        <v>5.9420000000000002</v>
      </c>
      <c r="T95" s="16">
        <v>214.4</v>
      </c>
      <c r="U95" s="16">
        <f t="shared" si="12"/>
        <v>2420.576</v>
      </c>
      <c r="V95" s="72">
        <f t="shared" si="13"/>
        <v>4.1312480996258742E-7</v>
      </c>
      <c r="W95" s="16"/>
      <c r="X95" s="73">
        <v>5.4370000000000003</v>
      </c>
      <c r="Y95" s="16">
        <v>223.9</v>
      </c>
      <c r="Z95" s="16">
        <f t="shared" si="14"/>
        <v>2527.8309999999997</v>
      </c>
      <c r="AA95" s="72">
        <f t="shared" si="15"/>
        <v>3.955960663509547E-7</v>
      </c>
      <c r="AB95" s="16"/>
      <c r="AC95" s="73">
        <v>5.2489999999999997</v>
      </c>
      <c r="AD95" s="16">
        <v>227.8</v>
      </c>
      <c r="AE95" s="16">
        <f t="shared" si="16"/>
        <v>2571.8620000000001</v>
      </c>
      <c r="AF95" s="72">
        <f t="shared" si="17"/>
        <v>3.8882335055302346E-7</v>
      </c>
      <c r="AG95" s="16"/>
      <c r="AH95" s="73">
        <v>4.726</v>
      </c>
      <c r="AI95" s="16">
        <v>239.4</v>
      </c>
      <c r="AJ95">
        <f t="shared" si="18"/>
        <v>2702.826</v>
      </c>
      <c r="AK95">
        <f t="shared" si="19"/>
        <v>3.6998312137000313E-7</v>
      </c>
    </row>
    <row r="96" spans="14:37" x14ac:dyDescent="0.35">
      <c r="N96" s="73">
        <v>7.6420000000000003</v>
      </c>
      <c r="O96" s="74">
        <v>189</v>
      </c>
      <c r="P96">
        <f t="shared" si="10"/>
        <v>2133.81</v>
      </c>
      <c r="Q96">
        <f t="shared" si="11"/>
        <v>4.6864528706867061E-7</v>
      </c>
      <c r="S96" s="73">
        <v>5.9429999999999996</v>
      </c>
      <c r="T96" s="16">
        <v>214.4</v>
      </c>
      <c r="U96" s="16">
        <f t="shared" si="12"/>
        <v>2420.576</v>
      </c>
      <c r="V96" s="72">
        <f t="shared" si="13"/>
        <v>4.1312480996258742E-7</v>
      </c>
      <c r="W96" s="16"/>
      <c r="X96" s="73">
        <v>5.4379999999999997</v>
      </c>
      <c r="Y96" s="16">
        <v>223.9</v>
      </c>
      <c r="Z96" s="16">
        <f t="shared" si="14"/>
        <v>2527.8309999999997</v>
      </c>
      <c r="AA96" s="72">
        <f t="shared" si="15"/>
        <v>3.955960663509547E-7</v>
      </c>
      <c r="AB96" s="16"/>
      <c r="AC96" s="73">
        <v>5.25</v>
      </c>
      <c r="AD96" s="16">
        <v>227.7</v>
      </c>
      <c r="AE96" s="16">
        <f t="shared" si="16"/>
        <v>2570.7329999999997</v>
      </c>
      <c r="AF96" s="72">
        <f t="shared" si="17"/>
        <v>3.8899411179612979E-7</v>
      </c>
      <c r="AG96" s="16"/>
      <c r="AH96" s="73">
        <v>4.7270000000000003</v>
      </c>
      <c r="AI96" s="16">
        <v>239.4</v>
      </c>
      <c r="AJ96">
        <f t="shared" si="18"/>
        <v>2702.826</v>
      </c>
      <c r="AK96">
        <f t="shared" si="19"/>
        <v>3.6998312137000313E-7</v>
      </c>
    </row>
    <row r="97" spans="14:37" x14ac:dyDescent="0.35">
      <c r="N97" s="73">
        <v>7.6429999999999998</v>
      </c>
      <c r="O97" s="74">
        <v>189</v>
      </c>
      <c r="P97">
        <f t="shared" si="10"/>
        <v>2133.81</v>
      </c>
      <c r="Q97">
        <f t="shared" si="11"/>
        <v>4.6864528706867061E-7</v>
      </c>
      <c r="S97" s="73">
        <v>5.944</v>
      </c>
      <c r="T97" s="16">
        <v>214.4</v>
      </c>
      <c r="U97" s="16">
        <f t="shared" si="12"/>
        <v>2420.576</v>
      </c>
      <c r="V97" s="72">
        <f t="shared" si="13"/>
        <v>4.1312480996258742E-7</v>
      </c>
      <c r="W97" s="16"/>
      <c r="X97" s="73">
        <v>5.4390000000000001</v>
      </c>
      <c r="Y97" s="16">
        <v>223.9</v>
      </c>
      <c r="Z97" s="16">
        <f t="shared" si="14"/>
        <v>2527.8309999999997</v>
      </c>
      <c r="AA97" s="72">
        <f t="shared" si="15"/>
        <v>3.955960663509547E-7</v>
      </c>
      <c r="AB97" s="16"/>
      <c r="AC97" s="73">
        <v>5.2510000000000003</v>
      </c>
      <c r="AD97" s="16">
        <v>227.7</v>
      </c>
      <c r="AE97" s="16">
        <f t="shared" si="16"/>
        <v>2570.7329999999997</v>
      </c>
      <c r="AF97" s="72">
        <f t="shared" si="17"/>
        <v>3.8899411179612979E-7</v>
      </c>
      <c r="AG97" s="16"/>
      <c r="AH97" s="73">
        <v>4.7279999999999998</v>
      </c>
      <c r="AI97" s="16">
        <v>239.3</v>
      </c>
      <c r="AJ97">
        <f t="shared" si="18"/>
        <v>2701.6970000000001</v>
      </c>
      <c r="AK97">
        <f t="shared" si="19"/>
        <v>3.7013773195143646E-7</v>
      </c>
    </row>
    <row r="98" spans="14:37" x14ac:dyDescent="0.35">
      <c r="N98" s="73">
        <v>7.6440000000000001</v>
      </c>
      <c r="O98" s="74">
        <v>189</v>
      </c>
      <c r="P98">
        <f t="shared" si="10"/>
        <v>2133.81</v>
      </c>
      <c r="Q98">
        <f t="shared" si="11"/>
        <v>4.6864528706867061E-7</v>
      </c>
      <c r="S98" s="73">
        <v>5.9450000000000003</v>
      </c>
      <c r="T98" s="16">
        <v>214.4</v>
      </c>
      <c r="U98" s="16">
        <f t="shared" si="12"/>
        <v>2420.576</v>
      </c>
      <c r="V98" s="72">
        <f t="shared" si="13"/>
        <v>4.1312480996258742E-7</v>
      </c>
      <c r="W98" s="16"/>
      <c r="X98" s="73">
        <v>5.44</v>
      </c>
      <c r="Y98" s="16">
        <v>223.9</v>
      </c>
      <c r="Z98" s="16">
        <f t="shared" si="14"/>
        <v>2527.8309999999997</v>
      </c>
      <c r="AA98" s="72">
        <f t="shared" si="15"/>
        <v>3.955960663509547E-7</v>
      </c>
      <c r="AB98" s="16"/>
      <c r="AC98" s="73">
        <v>5.2519999999999998</v>
      </c>
      <c r="AD98" s="16">
        <v>227.7</v>
      </c>
      <c r="AE98" s="16">
        <f t="shared" si="16"/>
        <v>2570.7329999999997</v>
      </c>
      <c r="AF98" s="72">
        <f t="shared" si="17"/>
        <v>3.8899411179612979E-7</v>
      </c>
      <c r="AG98" s="16"/>
      <c r="AH98" s="73">
        <v>4.7290000000000001</v>
      </c>
      <c r="AI98" s="16">
        <v>239.3</v>
      </c>
      <c r="AJ98">
        <f t="shared" si="18"/>
        <v>2701.6970000000001</v>
      </c>
      <c r="AK98">
        <f t="shared" si="19"/>
        <v>3.7013773195143646E-7</v>
      </c>
    </row>
    <row r="99" spans="14:37" x14ac:dyDescent="0.35">
      <c r="N99" s="73">
        <v>7.6449999999999996</v>
      </c>
      <c r="O99" s="74">
        <v>189</v>
      </c>
      <c r="P99">
        <f t="shared" si="10"/>
        <v>2133.81</v>
      </c>
      <c r="Q99">
        <f t="shared" si="11"/>
        <v>4.6864528706867061E-7</v>
      </c>
      <c r="S99" s="73">
        <v>5.9459999999999997</v>
      </c>
      <c r="T99" s="16">
        <v>214.4</v>
      </c>
      <c r="U99" s="16">
        <f t="shared" si="12"/>
        <v>2420.576</v>
      </c>
      <c r="V99" s="72">
        <f t="shared" si="13"/>
        <v>4.1312480996258742E-7</v>
      </c>
      <c r="W99" s="16"/>
      <c r="X99" s="73">
        <v>5.4409999999999998</v>
      </c>
      <c r="Y99" s="16">
        <v>223.8</v>
      </c>
      <c r="Z99" s="16">
        <f t="shared" si="14"/>
        <v>2526.7019999999998</v>
      </c>
      <c r="AA99" s="72">
        <f t="shared" si="15"/>
        <v>3.9577282956201408E-7</v>
      </c>
      <c r="AB99" s="16"/>
      <c r="AC99" s="73">
        <v>5.2530000000000001</v>
      </c>
      <c r="AD99" s="16">
        <v>227.7</v>
      </c>
      <c r="AE99" s="16">
        <f t="shared" si="16"/>
        <v>2570.7329999999997</v>
      </c>
      <c r="AF99" s="72">
        <f t="shared" si="17"/>
        <v>3.8899411179612979E-7</v>
      </c>
      <c r="AG99" s="16"/>
      <c r="AH99" s="73">
        <v>4.7300000000000004</v>
      </c>
      <c r="AI99" s="16">
        <v>239.3</v>
      </c>
      <c r="AJ99">
        <f t="shared" si="18"/>
        <v>2701.6970000000001</v>
      </c>
      <c r="AK99">
        <f t="shared" si="19"/>
        <v>3.7013773195143646E-7</v>
      </c>
    </row>
    <row r="100" spans="14:37" x14ac:dyDescent="0.35">
      <c r="N100" s="73">
        <v>7.6459999999999999</v>
      </c>
      <c r="O100" s="74">
        <v>188.9</v>
      </c>
      <c r="P100">
        <f t="shared" si="10"/>
        <v>2132.681</v>
      </c>
      <c r="Q100">
        <f t="shared" si="11"/>
        <v>4.6889337880348723E-7</v>
      </c>
      <c r="S100" s="73">
        <v>5.9470000000000001</v>
      </c>
      <c r="T100" s="16">
        <v>214.3</v>
      </c>
      <c r="U100" s="16">
        <f t="shared" si="12"/>
        <v>2419.4470000000001</v>
      </c>
      <c r="V100" s="72">
        <f t="shared" si="13"/>
        <v>4.1331758868865487E-7</v>
      </c>
      <c r="W100" s="16"/>
      <c r="X100" s="73">
        <v>5.4420000000000002</v>
      </c>
      <c r="Y100" s="16">
        <v>223.8</v>
      </c>
      <c r="Z100" s="16">
        <f t="shared" si="14"/>
        <v>2526.7019999999998</v>
      </c>
      <c r="AA100" s="72">
        <f t="shared" si="15"/>
        <v>3.9577282956201408E-7</v>
      </c>
      <c r="AB100" s="16"/>
      <c r="AC100" s="73">
        <v>5.2539999999999996</v>
      </c>
      <c r="AD100" s="16">
        <v>227.7</v>
      </c>
      <c r="AE100" s="16">
        <f t="shared" si="16"/>
        <v>2570.7329999999997</v>
      </c>
      <c r="AF100" s="72">
        <f t="shared" si="17"/>
        <v>3.8899411179612979E-7</v>
      </c>
      <c r="AG100" s="16"/>
      <c r="AH100" s="73">
        <v>4.7309999999999999</v>
      </c>
      <c r="AI100" s="16">
        <v>239.3</v>
      </c>
      <c r="AJ100">
        <f t="shared" si="18"/>
        <v>2701.6970000000001</v>
      </c>
      <c r="AK100">
        <f t="shared" si="19"/>
        <v>3.7013773195143646E-7</v>
      </c>
    </row>
    <row r="101" spans="14:37" x14ac:dyDescent="0.35">
      <c r="N101" s="73">
        <v>7.6470000000000002</v>
      </c>
      <c r="O101" s="74">
        <v>188.9</v>
      </c>
      <c r="P101">
        <f t="shared" si="10"/>
        <v>2132.681</v>
      </c>
      <c r="Q101">
        <f t="shared" si="11"/>
        <v>4.6889337880348723E-7</v>
      </c>
      <c r="S101" s="73">
        <v>5.9480000000000004</v>
      </c>
      <c r="T101" s="16">
        <v>214.3</v>
      </c>
      <c r="U101" s="16">
        <f t="shared" si="12"/>
        <v>2419.4470000000001</v>
      </c>
      <c r="V101" s="72">
        <f t="shared" si="13"/>
        <v>4.1331758868865487E-7</v>
      </c>
      <c r="W101" s="16"/>
      <c r="X101" s="73">
        <v>5.4429999999999996</v>
      </c>
      <c r="Y101" s="16">
        <v>223.8</v>
      </c>
      <c r="Z101" s="16">
        <f t="shared" si="14"/>
        <v>2526.7019999999998</v>
      </c>
      <c r="AA101" s="72">
        <f t="shared" si="15"/>
        <v>3.9577282956201408E-7</v>
      </c>
      <c r="AB101" s="16"/>
      <c r="AC101" s="73">
        <v>5.2549999999999999</v>
      </c>
      <c r="AD101" s="16">
        <v>227.6</v>
      </c>
      <c r="AE101" s="16">
        <f t="shared" si="16"/>
        <v>2569.6039999999998</v>
      </c>
      <c r="AF101" s="72">
        <f t="shared" si="17"/>
        <v>3.8916502309305248E-7</v>
      </c>
      <c r="AG101" s="16"/>
      <c r="AH101" s="73">
        <v>4.7320000000000002</v>
      </c>
      <c r="AI101" s="16">
        <v>239.2</v>
      </c>
      <c r="AJ101">
        <f t="shared" si="18"/>
        <v>2700.5679999999998</v>
      </c>
      <c r="AK101">
        <f t="shared" si="19"/>
        <v>3.7029247180593124E-7</v>
      </c>
    </row>
    <row r="102" spans="14:37" x14ac:dyDescent="0.35">
      <c r="N102" s="73">
        <v>7.6479999999999997</v>
      </c>
      <c r="O102" s="74">
        <v>188.9</v>
      </c>
      <c r="P102">
        <f t="shared" si="10"/>
        <v>2132.681</v>
      </c>
      <c r="Q102">
        <f t="shared" si="11"/>
        <v>4.6889337880348723E-7</v>
      </c>
      <c r="S102" s="73">
        <v>5.9489999999999998</v>
      </c>
      <c r="T102" s="16">
        <v>214.3</v>
      </c>
      <c r="U102" s="16">
        <f t="shared" si="12"/>
        <v>2419.4470000000001</v>
      </c>
      <c r="V102" s="72">
        <f t="shared" si="13"/>
        <v>4.1331758868865487E-7</v>
      </c>
      <c r="W102" s="16"/>
      <c r="X102" s="73">
        <v>5.444</v>
      </c>
      <c r="Y102" s="16">
        <v>223.8</v>
      </c>
      <c r="Z102" s="16">
        <f t="shared" si="14"/>
        <v>2526.7019999999998</v>
      </c>
      <c r="AA102" s="72">
        <f t="shared" si="15"/>
        <v>3.9577282956201408E-7</v>
      </c>
      <c r="AB102" s="16"/>
      <c r="AC102" s="73">
        <v>5.2560000000000002</v>
      </c>
      <c r="AD102" s="16">
        <v>227.6</v>
      </c>
      <c r="AE102" s="16">
        <f t="shared" si="16"/>
        <v>2569.6039999999998</v>
      </c>
      <c r="AF102" s="72">
        <f t="shared" si="17"/>
        <v>3.8916502309305248E-7</v>
      </c>
      <c r="AG102" s="16"/>
      <c r="AH102" s="73">
        <v>4.7329999999999997</v>
      </c>
      <c r="AI102" s="16">
        <v>239.2</v>
      </c>
      <c r="AJ102">
        <f t="shared" si="18"/>
        <v>2700.5679999999998</v>
      </c>
      <c r="AK102">
        <f t="shared" si="19"/>
        <v>3.7029247180593124E-7</v>
      </c>
    </row>
    <row r="103" spans="14:37" x14ac:dyDescent="0.35">
      <c r="N103" s="73">
        <v>7.649</v>
      </c>
      <c r="O103" s="74">
        <v>188.9</v>
      </c>
      <c r="P103">
        <f t="shared" si="10"/>
        <v>2132.681</v>
      </c>
      <c r="Q103">
        <f t="shared" si="11"/>
        <v>4.6889337880348723E-7</v>
      </c>
      <c r="S103" s="73">
        <v>5.95</v>
      </c>
      <c r="T103" s="16">
        <v>214.3</v>
      </c>
      <c r="U103" s="16">
        <f t="shared" si="12"/>
        <v>2419.4470000000001</v>
      </c>
      <c r="V103" s="72">
        <f t="shared" si="13"/>
        <v>4.1331758868865487E-7</v>
      </c>
      <c r="W103" s="16"/>
      <c r="X103" s="73">
        <v>5.4450000000000003</v>
      </c>
      <c r="Y103" s="16">
        <v>223.8</v>
      </c>
      <c r="Z103" s="16">
        <f t="shared" si="14"/>
        <v>2526.7019999999998</v>
      </c>
      <c r="AA103" s="72">
        <f t="shared" si="15"/>
        <v>3.9577282956201408E-7</v>
      </c>
      <c r="AB103" s="16"/>
      <c r="AC103" s="73">
        <v>5.2569999999999997</v>
      </c>
      <c r="AD103" s="16">
        <v>227.6</v>
      </c>
      <c r="AE103" s="16">
        <f t="shared" si="16"/>
        <v>2569.6039999999998</v>
      </c>
      <c r="AF103" s="72">
        <f t="shared" si="17"/>
        <v>3.8916502309305248E-7</v>
      </c>
      <c r="AG103" s="16"/>
      <c r="AH103" s="73">
        <v>4.734</v>
      </c>
      <c r="AI103" s="16">
        <v>239.2</v>
      </c>
      <c r="AJ103">
        <f t="shared" si="18"/>
        <v>2700.5679999999998</v>
      </c>
      <c r="AK103">
        <f t="shared" si="19"/>
        <v>3.7029247180593124E-7</v>
      </c>
    </row>
    <row r="104" spans="14:37" x14ac:dyDescent="0.35">
      <c r="N104" s="73">
        <v>7.65</v>
      </c>
      <c r="O104" s="74">
        <v>188.9</v>
      </c>
      <c r="P104">
        <f t="shared" si="10"/>
        <v>2132.681</v>
      </c>
      <c r="Q104">
        <f t="shared" si="11"/>
        <v>4.6889337880348723E-7</v>
      </c>
      <c r="S104" s="73">
        <v>5.9509999999999996</v>
      </c>
      <c r="T104" s="16">
        <v>214.3</v>
      </c>
      <c r="U104" s="16">
        <f t="shared" si="12"/>
        <v>2419.4470000000001</v>
      </c>
      <c r="V104" s="72">
        <f t="shared" si="13"/>
        <v>4.1331758868865487E-7</v>
      </c>
      <c r="W104" s="16"/>
      <c r="X104" s="73">
        <v>5.4459999999999997</v>
      </c>
      <c r="Y104" s="16">
        <v>223.7</v>
      </c>
      <c r="Z104" s="16">
        <f t="shared" si="14"/>
        <v>2525.5729999999999</v>
      </c>
      <c r="AA104" s="72">
        <f t="shared" si="15"/>
        <v>3.9594975080902434E-7</v>
      </c>
      <c r="AB104" s="16"/>
      <c r="AC104" s="73">
        <v>5.258</v>
      </c>
      <c r="AD104" s="16">
        <v>227.6</v>
      </c>
      <c r="AE104" s="16">
        <f t="shared" si="16"/>
        <v>2569.6039999999998</v>
      </c>
      <c r="AF104" s="72">
        <f t="shared" si="17"/>
        <v>3.8916502309305248E-7</v>
      </c>
      <c r="AG104" s="16"/>
      <c r="AH104" s="73">
        <v>4.7350000000000003</v>
      </c>
      <c r="AI104" s="16">
        <v>239.2</v>
      </c>
      <c r="AJ104">
        <f t="shared" si="18"/>
        <v>2700.5679999999998</v>
      </c>
      <c r="AK104">
        <f t="shared" si="19"/>
        <v>3.7029247180593124E-7</v>
      </c>
    </row>
    <row r="105" spans="14:37" x14ac:dyDescent="0.35">
      <c r="N105" s="73">
        <v>7.6509999999999998</v>
      </c>
      <c r="O105" s="74">
        <v>188.9</v>
      </c>
      <c r="P105">
        <f t="shared" si="10"/>
        <v>2132.681</v>
      </c>
      <c r="Q105">
        <f t="shared" si="11"/>
        <v>4.6889337880348723E-7</v>
      </c>
      <c r="S105" s="73">
        <v>5.952</v>
      </c>
      <c r="T105" s="16">
        <v>214.2</v>
      </c>
      <c r="U105" s="16">
        <f t="shared" si="12"/>
        <v>2418.3179999999998</v>
      </c>
      <c r="V105" s="72">
        <f t="shared" si="13"/>
        <v>4.1351054741353295E-7</v>
      </c>
      <c r="W105" s="16"/>
      <c r="X105" s="73">
        <v>5.4470000000000001</v>
      </c>
      <c r="Y105" s="16">
        <v>223.7</v>
      </c>
      <c r="Z105" s="16">
        <f t="shared" si="14"/>
        <v>2525.5729999999999</v>
      </c>
      <c r="AA105" s="72">
        <f t="shared" si="15"/>
        <v>3.9594975080902434E-7</v>
      </c>
      <c r="AB105" s="16"/>
      <c r="AC105" s="73">
        <v>5.2590000000000003</v>
      </c>
      <c r="AD105" s="16">
        <v>227.5</v>
      </c>
      <c r="AE105" s="16">
        <f t="shared" si="16"/>
        <v>2568.4749999999999</v>
      </c>
      <c r="AF105" s="72">
        <f t="shared" si="17"/>
        <v>3.8933608464166483E-7</v>
      </c>
      <c r="AG105" s="16"/>
      <c r="AH105" s="73">
        <v>4.7359999999999998</v>
      </c>
      <c r="AI105" s="16">
        <v>239.1</v>
      </c>
      <c r="AJ105">
        <f t="shared" si="18"/>
        <v>2699.4389999999999</v>
      </c>
      <c r="AK105">
        <f t="shared" si="19"/>
        <v>3.7044734109568696E-7</v>
      </c>
    </row>
    <row r="106" spans="14:37" x14ac:dyDescent="0.35">
      <c r="N106" s="73">
        <v>7.6520000000000001</v>
      </c>
      <c r="O106" s="74">
        <v>188.9</v>
      </c>
      <c r="P106">
        <f t="shared" si="10"/>
        <v>2132.681</v>
      </c>
      <c r="Q106">
        <f t="shared" si="11"/>
        <v>4.6889337880348723E-7</v>
      </c>
      <c r="S106" s="73">
        <v>5.9530000000000003</v>
      </c>
      <c r="T106" s="16">
        <v>214.2</v>
      </c>
      <c r="U106" s="16">
        <f t="shared" si="12"/>
        <v>2418.3179999999998</v>
      </c>
      <c r="V106" s="72">
        <f t="shared" si="13"/>
        <v>4.1351054741353295E-7</v>
      </c>
      <c r="W106" s="16"/>
      <c r="X106" s="73">
        <v>5.4480000000000004</v>
      </c>
      <c r="Y106" s="16">
        <v>223.7</v>
      </c>
      <c r="Z106" s="16">
        <f t="shared" si="14"/>
        <v>2525.5729999999999</v>
      </c>
      <c r="AA106" s="72">
        <f t="shared" si="15"/>
        <v>3.9594975080902434E-7</v>
      </c>
      <c r="AB106" s="16"/>
      <c r="AC106" s="73">
        <v>5.26</v>
      </c>
      <c r="AD106" s="16">
        <v>227.5</v>
      </c>
      <c r="AE106" s="16">
        <f t="shared" si="16"/>
        <v>2568.4749999999999</v>
      </c>
      <c r="AF106" s="72">
        <f t="shared" si="17"/>
        <v>3.8933608464166483E-7</v>
      </c>
      <c r="AG106" s="16"/>
      <c r="AH106" s="73">
        <v>4.7370000000000001</v>
      </c>
      <c r="AI106" s="16">
        <v>239.1</v>
      </c>
      <c r="AJ106">
        <f t="shared" si="18"/>
        <v>2699.4389999999999</v>
      </c>
      <c r="AK106">
        <f t="shared" si="19"/>
        <v>3.7044734109568696E-7</v>
      </c>
    </row>
    <row r="107" spans="14:37" x14ac:dyDescent="0.35">
      <c r="N107" s="73">
        <v>7.6529999999999996</v>
      </c>
      <c r="O107" s="74">
        <v>188.9</v>
      </c>
      <c r="P107">
        <f t="shared" si="10"/>
        <v>2132.681</v>
      </c>
      <c r="Q107">
        <f t="shared" si="11"/>
        <v>4.6889337880348723E-7</v>
      </c>
      <c r="S107" s="73">
        <v>5.9539999999999997</v>
      </c>
      <c r="T107" s="16">
        <v>214.2</v>
      </c>
      <c r="U107" s="16">
        <f t="shared" si="12"/>
        <v>2418.3179999999998</v>
      </c>
      <c r="V107" s="72">
        <f t="shared" si="13"/>
        <v>4.1351054741353295E-7</v>
      </c>
      <c r="W107" s="16"/>
      <c r="X107" s="73">
        <v>5.4489999999999998</v>
      </c>
      <c r="Y107" s="16">
        <v>223.7</v>
      </c>
      <c r="Z107" s="16">
        <f t="shared" si="14"/>
        <v>2525.5729999999999</v>
      </c>
      <c r="AA107" s="72">
        <f t="shared" si="15"/>
        <v>3.9594975080902434E-7</v>
      </c>
      <c r="AB107" s="16"/>
      <c r="AC107" s="73">
        <v>5.2610000000000001</v>
      </c>
      <c r="AD107" s="16">
        <v>227.5</v>
      </c>
      <c r="AE107" s="16">
        <f t="shared" si="16"/>
        <v>2568.4749999999999</v>
      </c>
      <c r="AF107" s="72">
        <f t="shared" si="17"/>
        <v>3.8933608464166483E-7</v>
      </c>
      <c r="AG107" s="16"/>
      <c r="AH107" s="73">
        <v>4.7380000000000004</v>
      </c>
      <c r="AI107" s="16">
        <v>239.1</v>
      </c>
      <c r="AJ107">
        <f t="shared" si="18"/>
        <v>2699.4389999999999</v>
      </c>
      <c r="AK107">
        <f t="shared" si="19"/>
        <v>3.7044734109568696E-7</v>
      </c>
    </row>
    <row r="108" spans="14:37" x14ac:dyDescent="0.35">
      <c r="N108" s="73">
        <v>7.6539999999999999</v>
      </c>
      <c r="O108" s="74">
        <v>188.8</v>
      </c>
      <c r="P108">
        <f t="shared" si="10"/>
        <v>2131.5520000000001</v>
      </c>
      <c r="Q108">
        <f t="shared" si="11"/>
        <v>4.6914173334734499E-7</v>
      </c>
      <c r="S108" s="73">
        <v>5.9550000000000001</v>
      </c>
      <c r="T108" s="16">
        <v>214.2</v>
      </c>
      <c r="U108" s="16">
        <f t="shared" si="12"/>
        <v>2418.3179999999998</v>
      </c>
      <c r="V108" s="72">
        <f t="shared" si="13"/>
        <v>4.1351054741353295E-7</v>
      </c>
      <c r="W108" s="16"/>
      <c r="X108" s="73">
        <v>5.45</v>
      </c>
      <c r="Y108" s="16">
        <v>223.7</v>
      </c>
      <c r="Z108" s="16">
        <f t="shared" si="14"/>
        <v>2525.5729999999999</v>
      </c>
      <c r="AA108" s="72">
        <f t="shared" si="15"/>
        <v>3.9594975080902434E-7</v>
      </c>
      <c r="AB108" s="16"/>
      <c r="AC108" s="73">
        <v>5.2619999999999996</v>
      </c>
      <c r="AD108" s="16">
        <v>227.5</v>
      </c>
      <c r="AE108" s="16">
        <f t="shared" si="16"/>
        <v>2568.4749999999999</v>
      </c>
      <c r="AF108" s="72">
        <f t="shared" si="17"/>
        <v>3.8933608464166483E-7</v>
      </c>
      <c r="AG108" s="16"/>
      <c r="AH108" s="73">
        <v>4.7389999999999999</v>
      </c>
      <c r="AI108" s="16">
        <v>239.1</v>
      </c>
      <c r="AJ108">
        <f t="shared" si="18"/>
        <v>2699.4389999999999</v>
      </c>
      <c r="AK108">
        <f t="shared" si="19"/>
        <v>3.7044734109568696E-7</v>
      </c>
    </row>
    <row r="109" spans="14:37" x14ac:dyDescent="0.35">
      <c r="N109" s="73">
        <v>7.6550000000000002</v>
      </c>
      <c r="O109" s="74">
        <v>188.8</v>
      </c>
      <c r="P109">
        <f t="shared" si="10"/>
        <v>2131.5520000000001</v>
      </c>
      <c r="Q109">
        <f t="shared" si="11"/>
        <v>4.6914173334734499E-7</v>
      </c>
      <c r="S109" s="73">
        <v>5.9560000000000004</v>
      </c>
      <c r="T109" s="16">
        <v>214.2</v>
      </c>
      <c r="U109" s="16">
        <f t="shared" si="12"/>
        <v>2418.3179999999998</v>
      </c>
      <c r="V109" s="72">
        <f t="shared" si="13"/>
        <v>4.1351054741353295E-7</v>
      </c>
      <c r="W109" s="16"/>
      <c r="X109" s="73">
        <v>5.4509999999999996</v>
      </c>
      <c r="Y109" s="16">
        <v>223.6</v>
      </c>
      <c r="Z109" s="16">
        <f t="shared" si="14"/>
        <v>2524.444</v>
      </c>
      <c r="AA109" s="72">
        <f t="shared" si="15"/>
        <v>3.9612683030401942E-7</v>
      </c>
      <c r="AB109" s="16"/>
      <c r="AC109" s="73">
        <v>5.2629999999999999</v>
      </c>
      <c r="AD109" s="16">
        <v>227.5</v>
      </c>
      <c r="AE109" s="16">
        <f t="shared" si="16"/>
        <v>2568.4749999999999</v>
      </c>
      <c r="AF109" s="72">
        <f t="shared" si="17"/>
        <v>3.8933608464166483E-7</v>
      </c>
      <c r="AG109" s="16"/>
      <c r="AH109" s="73">
        <v>4.74</v>
      </c>
      <c r="AI109" s="16">
        <v>239</v>
      </c>
      <c r="AJ109">
        <f t="shared" si="18"/>
        <v>2698.31</v>
      </c>
      <c r="AK109">
        <f t="shared" si="19"/>
        <v>3.7060233998317466E-7</v>
      </c>
    </row>
    <row r="110" spans="14:37" x14ac:dyDescent="0.35">
      <c r="N110" s="73">
        <v>7.6559999999999997</v>
      </c>
      <c r="O110" s="74">
        <v>188.8</v>
      </c>
      <c r="P110">
        <f t="shared" si="10"/>
        <v>2131.5520000000001</v>
      </c>
      <c r="Q110">
        <f t="shared" si="11"/>
        <v>4.6914173334734499E-7</v>
      </c>
      <c r="S110" s="73">
        <v>5.9569999999999999</v>
      </c>
      <c r="T110" s="16">
        <v>214.2</v>
      </c>
      <c r="U110" s="16">
        <f t="shared" si="12"/>
        <v>2418.3179999999998</v>
      </c>
      <c r="V110" s="72">
        <f t="shared" si="13"/>
        <v>4.1351054741353295E-7</v>
      </c>
      <c r="W110" s="16"/>
      <c r="X110" s="73">
        <v>5.452</v>
      </c>
      <c r="Y110" s="16">
        <v>223.6</v>
      </c>
      <c r="Z110" s="16">
        <f t="shared" si="14"/>
        <v>2524.444</v>
      </c>
      <c r="AA110" s="72">
        <f t="shared" si="15"/>
        <v>3.9612683030401942E-7</v>
      </c>
      <c r="AB110" s="16"/>
      <c r="AC110" s="73">
        <v>5.2640000000000002</v>
      </c>
      <c r="AD110" s="16">
        <v>227.4</v>
      </c>
      <c r="AE110" s="16">
        <f t="shared" si="16"/>
        <v>2567.346</v>
      </c>
      <c r="AF110" s="72">
        <f t="shared" si="17"/>
        <v>3.8950729664018796E-7</v>
      </c>
      <c r="AG110" s="16"/>
      <c r="AH110" s="73">
        <v>4.7409999999999997</v>
      </c>
      <c r="AI110" s="16">
        <v>239</v>
      </c>
      <c r="AJ110">
        <f t="shared" si="18"/>
        <v>2698.31</v>
      </c>
      <c r="AK110">
        <f t="shared" si="19"/>
        <v>3.7060233998317466E-7</v>
      </c>
    </row>
    <row r="111" spans="14:37" x14ac:dyDescent="0.35">
      <c r="N111" s="73">
        <v>7.657</v>
      </c>
      <c r="O111" s="74">
        <v>188.8</v>
      </c>
      <c r="P111">
        <f t="shared" si="10"/>
        <v>2131.5520000000001</v>
      </c>
      <c r="Q111">
        <f t="shared" si="11"/>
        <v>4.6914173334734499E-7</v>
      </c>
      <c r="S111" s="73">
        <v>5.9580000000000002</v>
      </c>
      <c r="T111" s="16">
        <v>214.1</v>
      </c>
      <c r="U111" s="16">
        <f t="shared" si="12"/>
        <v>2417.1889999999999</v>
      </c>
      <c r="V111" s="72">
        <f t="shared" si="13"/>
        <v>4.1370368638943836E-7</v>
      </c>
      <c r="W111" s="16"/>
      <c r="X111" s="73">
        <v>5.4530000000000003</v>
      </c>
      <c r="Y111" s="16">
        <v>223.6</v>
      </c>
      <c r="Z111" s="16">
        <f t="shared" si="14"/>
        <v>2524.444</v>
      </c>
      <c r="AA111" s="72">
        <f t="shared" si="15"/>
        <v>3.9612683030401942E-7</v>
      </c>
      <c r="AB111" s="16"/>
      <c r="AC111" s="73">
        <v>5.2649999999999997</v>
      </c>
      <c r="AD111" s="16">
        <v>227.4</v>
      </c>
      <c r="AE111" s="16">
        <f t="shared" si="16"/>
        <v>2567.346</v>
      </c>
      <c r="AF111" s="72">
        <f t="shared" si="17"/>
        <v>3.8950729664018796E-7</v>
      </c>
      <c r="AG111" s="16"/>
      <c r="AH111" s="73">
        <v>4.742</v>
      </c>
      <c r="AI111" s="16">
        <v>239</v>
      </c>
      <c r="AJ111">
        <f t="shared" si="18"/>
        <v>2698.31</v>
      </c>
      <c r="AK111">
        <f t="shared" si="19"/>
        <v>3.7060233998317466E-7</v>
      </c>
    </row>
    <row r="112" spans="14:37" x14ac:dyDescent="0.35">
      <c r="N112" s="73">
        <v>7.6580000000000004</v>
      </c>
      <c r="O112" s="74">
        <v>188.8</v>
      </c>
      <c r="P112">
        <f t="shared" si="10"/>
        <v>2131.5520000000001</v>
      </c>
      <c r="Q112">
        <f t="shared" si="11"/>
        <v>4.6914173334734499E-7</v>
      </c>
      <c r="S112" s="73">
        <v>5.9589999999999996</v>
      </c>
      <c r="T112" s="16">
        <v>214.1</v>
      </c>
      <c r="U112" s="16">
        <f t="shared" si="12"/>
        <v>2417.1889999999999</v>
      </c>
      <c r="V112" s="72">
        <f t="shared" si="13"/>
        <v>4.1370368638943836E-7</v>
      </c>
      <c r="W112" s="16"/>
      <c r="X112" s="73">
        <v>5.4539999999999997</v>
      </c>
      <c r="Y112" s="16">
        <v>223.6</v>
      </c>
      <c r="Z112" s="16">
        <f t="shared" si="14"/>
        <v>2524.444</v>
      </c>
      <c r="AA112" s="72">
        <f t="shared" si="15"/>
        <v>3.9612683030401942E-7</v>
      </c>
      <c r="AB112" s="16"/>
      <c r="AC112" s="73">
        <v>5.266</v>
      </c>
      <c r="AD112" s="16">
        <v>227.4</v>
      </c>
      <c r="AE112" s="16">
        <f t="shared" si="16"/>
        <v>2567.346</v>
      </c>
      <c r="AF112" s="72">
        <f t="shared" si="17"/>
        <v>3.8950729664018796E-7</v>
      </c>
      <c r="AG112" s="16"/>
      <c r="AH112" s="73">
        <v>4.7430000000000003</v>
      </c>
      <c r="AI112" s="16">
        <v>239</v>
      </c>
      <c r="AJ112">
        <f t="shared" si="18"/>
        <v>2698.31</v>
      </c>
      <c r="AK112">
        <f t="shared" si="19"/>
        <v>3.7060233998317466E-7</v>
      </c>
    </row>
    <row r="113" spans="14:37" x14ac:dyDescent="0.35">
      <c r="N113" s="73">
        <v>7.6589999999999998</v>
      </c>
      <c r="O113" s="74">
        <v>188.8</v>
      </c>
      <c r="P113">
        <f t="shared" si="10"/>
        <v>2131.5520000000001</v>
      </c>
      <c r="Q113">
        <f t="shared" si="11"/>
        <v>4.6914173334734499E-7</v>
      </c>
      <c r="S113" s="73">
        <v>5.96</v>
      </c>
      <c r="T113" s="16">
        <v>214.1</v>
      </c>
      <c r="U113" s="16">
        <f t="shared" si="12"/>
        <v>2417.1889999999999</v>
      </c>
      <c r="V113" s="72">
        <f t="shared" si="13"/>
        <v>4.1370368638943836E-7</v>
      </c>
      <c r="W113" s="16"/>
      <c r="X113" s="73">
        <v>5.4550000000000001</v>
      </c>
      <c r="Y113" s="16">
        <v>223.6</v>
      </c>
      <c r="Z113" s="16">
        <f t="shared" si="14"/>
        <v>2524.444</v>
      </c>
      <c r="AA113" s="72">
        <f t="shared" si="15"/>
        <v>3.9612683030401942E-7</v>
      </c>
      <c r="AB113" s="16"/>
      <c r="AC113" s="73">
        <v>5.2670000000000003</v>
      </c>
      <c r="AD113" s="16">
        <v>227.4</v>
      </c>
      <c r="AE113" s="16">
        <f t="shared" si="16"/>
        <v>2567.346</v>
      </c>
      <c r="AF113" s="72">
        <f t="shared" si="17"/>
        <v>3.8950729664018796E-7</v>
      </c>
      <c r="AG113" s="16"/>
      <c r="AH113" s="73">
        <v>4.7439999999999998</v>
      </c>
      <c r="AI113" s="16">
        <v>239</v>
      </c>
      <c r="AJ113">
        <f t="shared" si="18"/>
        <v>2698.31</v>
      </c>
      <c r="AK113">
        <f t="shared" si="19"/>
        <v>3.7060233998317466E-7</v>
      </c>
    </row>
    <row r="114" spans="14:37" x14ac:dyDescent="0.35">
      <c r="N114" s="73">
        <v>7.66</v>
      </c>
      <c r="O114" s="74">
        <v>188.8</v>
      </c>
      <c r="P114">
        <f t="shared" si="10"/>
        <v>2131.5520000000001</v>
      </c>
      <c r="Q114">
        <f t="shared" si="11"/>
        <v>4.6914173334734499E-7</v>
      </c>
      <c r="S114" s="73">
        <v>5.9610000000000003</v>
      </c>
      <c r="T114" s="16">
        <v>214.1</v>
      </c>
      <c r="U114" s="16">
        <f t="shared" si="12"/>
        <v>2417.1889999999999</v>
      </c>
      <c r="V114" s="72">
        <f t="shared" si="13"/>
        <v>4.1370368638943836E-7</v>
      </c>
      <c r="W114" s="16"/>
      <c r="X114" s="73">
        <v>5.4560000000000004</v>
      </c>
      <c r="Y114" s="16">
        <v>223.6</v>
      </c>
      <c r="Z114" s="16">
        <f t="shared" si="14"/>
        <v>2524.444</v>
      </c>
      <c r="AA114" s="72">
        <f t="shared" si="15"/>
        <v>3.9612683030401942E-7</v>
      </c>
      <c r="AB114" s="16"/>
      <c r="AC114" s="73">
        <v>5.2679999999999998</v>
      </c>
      <c r="AD114" s="16">
        <v>227.4</v>
      </c>
      <c r="AE114" s="16">
        <f t="shared" si="16"/>
        <v>2567.346</v>
      </c>
      <c r="AF114" s="72">
        <f t="shared" si="17"/>
        <v>3.8950729664018796E-7</v>
      </c>
      <c r="AG114" s="16"/>
      <c r="AH114" s="73">
        <v>4.7450000000000001</v>
      </c>
      <c r="AI114" s="16">
        <v>238.9</v>
      </c>
      <c r="AJ114">
        <f t="shared" si="18"/>
        <v>2697.181</v>
      </c>
      <c r="AK114">
        <f t="shared" si="19"/>
        <v>3.7075746863113748E-7</v>
      </c>
    </row>
    <row r="115" spans="14:37" x14ac:dyDescent="0.35">
      <c r="N115" s="73">
        <v>7.6609999999999996</v>
      </c>
      <c r="O115" s="74">
        <v>188.8</v>
      </c>
      <c r="P115">
        <f t="shared" si="10"/>
        <v>2131.5520000000001</v>
      </c>
      <c r="Q115">
        <f t="shared" si="11"/>
        <v>4.6914173334734499E-7</v>
      </c>
      <c r="S115" s="73">
        <v>5.9619999999999997</v>
      </c>
      <c r="T115" s="16">
        <v>214.1</v>
      </c>
      <c r="U115" s="16">
        <f t="shared" si="12"/>
        <v>2417.1889999999999</v>
      </c>
      <c r="V115" s="72">
        <f t="shared" si="13"/>
        <v>4.1370368638943836E-7</v>
      </c>
      <c r="W115" s="16"/>
      <c r="X115" s="73">
        <v>5.4569999999999999</v>
      </c>
      <c r="Y115" s="16">
        <v>223.5</v>
      </c>
      <c r="Z115" s="16">
        <f t="shared" si="14"/>
        <v>2523.3149999999996</v>
      </c>
      <c r="AA115" s="72">
        <f t="shared" si="15"/>
        <v>3.9630406825941279E-7</v>
      </c>
      <c r="AB115" s="16"/>
      <c r="AC115" s="73">
        <v>5.2690000000000001</v>
      </c>
      <c r="AD115" s="16">
        <v>227.3</v>
      </c>
      <c r="AE115" s="16">
        <f t="shared" si="16"/>
        <v>2566.2170000000001</v>
      </c>
      <c r="AF115" s="72">
        <f t="shared" si="17"/>
        <v>3.8967865928719201E-7</v>
      </c>
      <c r="AG115" s="16"/>
      <c r="AH115" s="73">
        <v>4.7460000000000004</v>
      </c>
      <c r="AI115" s="16">
        <v>238.9</v>
      </c>
      <c r="AJ115">
        <f t="shared" si="18"/>
        <v>2697.181</v>
      </c>
      <c r="AK115">
        <f t="shared" si="19"/>
        <v>3.7075746863113748E-7</v>
      </c>
    </row>
    <row r="116" spans="14:37" x14ac:dyDescent="0.35">
      <c r="N116" s="73">
        <v>7.6619999999999999</v>
      </c>
      <c r="O116" s="74">
        <v>188.7</v>
      </c>
      <c r="P116">
        <f t="shared" si="10"/>
        <v>2130.4229999999998</v>
      </c>
      <c r="Q116">
        <f t="shared" si="11"/>
        <v>4.6939035111806443E-7</v>
      </c>
      <c r="S116" s="73">
        <v>5.9630000000000001</v>
      </c>
      <c r="T116" s="16">
        <v>214.1</v>
      </c>
      <c r="U116" s="16">
        <f t="shared" si="12"/>
        <v>2417.1889999999999</v>
      </c>
      <c r="V116" s="72">
        <f t="shared" si="13"/>
        <v>4.1370368638943836E-7</v>
      </c>
      <c r="W116" s="16"/>
      <c r="X116" s="73">
        <v>5.4580000000000002</v>
      </c>
      <c r="Y116" s="16">
        <v>223.5</v>
      </c>
      <c r="Z116" s="16">
        <f t="shared" si="14"/>
        <v>2523.3149999999996</v>
      </c>
      <c r="AA116" s="72">
        <f t="shared" si="15"/>
        <v>3.9630406825941279E-7</v>
      </c>
      <c r="AB116" s="16"/>
      <c r="AC116" s="73">
        <v>5.27</v>
      </c>
      <c r="AD116" s="16">
        <v>227.3</v>
      </c>
      <c r="AE116" s="16">
        <f t="shared" si="16"/>
        <v>2566.2170000000001</v>
      </c>
      <c r="AF116" s="72">
        <f t="shared" si="17"/>
        <v>3.8967865928719201E-7</v>
      </c>
      <c r="AG116" s="16"/>
      <c r="AH116" s="73">
        <v>4.7469999999999999</v>
      </c>
      <c r="AI116" s="16">
        <v>238.9</v>
      </c>
      <c r="AJ116">
        <f t="shared" si="18"/>
        <v>2697.181</v>
      </c>
      <c r="AK116">
        <f t="shared" si="19"/>
        <v>3.7075746863113748E-7</v>
      </c>
    </row>
    <row r="117" spans="14:37" x14ac:dyDescent="0.35">
      <c r="N117" s="73">
        <v>7.6630000000000003</v>
      </c>
      <c r="O117" s="74">
        <v>188.7</v>
      </c>
      <c r="P117">
        <f t="shared" si="10"/>
        <v>2130.4229999999998</v>
      </c>
      <c r="Q117">
        <f t="shared" si="11"/>
        <v>4.6939035111806443E-7</v>
      </c>
      <c r="S117" s="73">
        <v>5.9640000000000004</v>
      </c>
      <c r="T117" s="16">
        <v>214</v>
      </c>
      <c r="U117" s="16">
        <f t="shared" si="12"/>
        <v>2416.06</v>
      </c>
      <c r="V117" s="72">
        <f t="shared" si="13"/>
        <v>4.1389700586905957E-7</v>
      </c>
      <c r="W117" s="16"/>
      <c r="X117" s="73">
        <v>5.4589999999999996</v>
      </c>
      <c r="Y117" s="16">
        <v>223.5</v>
      </c>
      <c r="Z117" s="16">
        <f t="shared" si="14"/>
        <v>2523.3149999999996</v>
      </c>
      <c r="AA117" s="72">
        <f t="shared" si="15"/>
        <v>3.9630406825941279E-7</v>
      </c>
      <c r="AB117" s="16"/>
      <c r="AC117" s="73">
        <v>5.2709999999999999</v>
      </c>
      <c r="AD117" s="16">
        <v>227.3</v>
      </c>
      <c r="AE117" s="16">
        <f t="shared" si="16"/>
        <v>2566.2170000000001</v>
      </c>
      <c r="AF117" s="72">
        <f t="shared" si="17"/>
        <v>3.8967865928719201E-7</v>
      </c>
      <c r="AG117" s="16"/>
      <c r="AH117" s="73">
        <v>4.7480000000000002</v>
      </c>
      <c r="AI117" s="16">
        <v>238.9</v>
      </c>
      <c r="AJ117">
        <f t="shared" si="18"/>
        <v>2697.181</v>
      </c>
      <c r="AK117">
        <f t="shared" si="19"/>
        <v>3.7075746863113748E-7</v>
      </c>
    </row>
    <row r="118" spans="14:37" x14ac:dyDescent="0.35">
      <c r="N118" s="73">
        <v>7.6639999999999997</v>
      </c>
      <c r="O118" s="74">
        <v>188.7</v>
      </c>
      <c r="P118">
        <f t="shared" si="10"/>
        <v>2130.4229999999998</v>
      </c>
      <c r="Q118">
        <f t="shared" si="11"/>
        <v>4.6939035111806443E-7</v>
      </c>
      <c r="S118" s="73">
        <v>5.9649999999999999</v>
      </c>
      <c r="T118" s="16">
        <v>214</v>
      </c>
      <c r="U118" s="16">
        <f t="shared" si="12"/>
        <v>2416.06</v>
      </c>
      <c r="V118" s="72">
        <f t="shared" si="13"/>
        <v>4.1389700586905957E-7</v>
      </c>
      <c r="W118" s="16"/>
      <c r="X118" s="73">
        <v>5.46</v>
      </c>
      <c r="Y118" s="16">
        <v>223.5</v>
      </c>
      <c r="Z118" s="16">
        <f t="shared" si="14"/>
        <v>2523.3149999999996</v>
      </c>
      <c r="AA118" s="72">
        <f t="shared" si="15"/>
        <v>3.9630406825941279E-7</v>
      </c>
      <c r="AB118" s="16"/>
      <c r="AC118" s="73">
        <v>5.2720000000000002</v>
      </c>
      <c r="AD118" s="16">
        <v>227.3</v>
      </c>
      <c r="AE118" s="16">
        <f t="shared" si="16"/>
        <v>2566.2170000000001</v>
      </c>
      <c r="AF118" s="72">
        <f t="shared" si="17"/>
        <v>3.8967865928719201E-7</v>
      </c>
      <c r="AG118" s="16"/>
      <c r="AH118" s="73">
        <v>4.7489999999999997</v>
      </c>
      <c r="AI118" s="16">
        <v>238.8</v>
      </c>
      <c r="AJ118">
        <f t="shared" si="18"/>
        <v>2696.0520000000001</v>
      </c>
      <c r="AK118">
        <f t="shared" si="19"/>
        <v>3.7091272720259103E-7</v>
      </c>
    </row>
    <row r="119" spans="14:37" x14ac:dyDescent="0.35">
      <c r="N119" s="73">
        <v>7.665</v>
      </c>
      <c r="O119" s="74">
        <v>188.7</v>
      </c>
      <c r="P119">
        <f t="shared" si="10"/>
        <v>2130.4229999999998</v>
      </c>
      <c r="Q119">
        <f t="shared" si="11"/>
        <v>4.6939035111806443E-7</v>
      </c>
      <c r="S119" s="73">
        <v>5.9660000000000002</v>
      </c>
      <c r="T119" s="16">
        <v>214</v>
      </c>
      <c r="U119" s="16">
        <f t="shared" si="12"/>
        <v>2416.06</v>
      </c>
      <c r="V119" s="72">
        <f t="shared" si="13"/>
        <v>4.1389700586905957E-7</v>
      </c>
      <c r="W119" s="16"/>
      <c r="X119" s="73">
        <v>5.4610000000000003</v>
      </c>
      <c r="Y119" s="16">
        <v>223.5</v>
      </c>
      <c r="Z119" s="16">
        <f t="shared" si="14"/>
        <v>2523.3149999999996</v>
      </c>
      <c r="AA119" s="72">
        <f t="shared" si="15"/>
        <v>3.9630406825941279E-7</v>
      </c>
      <c r="AB119" s="16"/>
      <c r="AC119" s="73">
        <v>5.2729999999999997</v>
      </c>
      <c r="AD119" s="16">
        <v>227.3</v>
      </c>
      <c r="AE119" s="16">
        <f t="shared" si="16"/>
        <v>2566.2170000000001</v>
      </c>
      <c r="AF119" s="72">
        <f t="shared" si="17"/>
        <v>3.8967865928719201E-7</v>
      </c>
      <c r="AG119" s="16"/>
      <c r="AH119" s="73">
        <v>4.75</v>
      </c>
      <c r="AI119" s="16">
        <v>238.8</v>
      </c>
      <c r="AJ119">
        <f t="shared" si="18"/>
        <v>2696.0520000000001</v>
      </c>
      <c r="AK119">
        <f t="shared" si="19"/>
        <v>3.7091272720259103E-7</v>
      </c>
    </row>
    <row r="120" spans="14:37" x14ac:dyDescent="0.35">
      <c r="N120" s="73">
        <v>7.6660000000000004</v>
      </c>
      <c r="O120" s="74">
        <v>188.7</v>
      </c>
      <c r="P120">
        <f t="shared" si="10"/>
        <v>2130.4229999999998</v>
      </c>
      <c r="Q120">
        <f t="shared" si="11"/>
        <v>4.6939035111806443E-7</v>
      </c>
      <c r="S120" s="73">
        <v>5.9669999999999996</v>
      </c>
      <c r="T120" s="16">
        <v>214</v>
      </c>
      <c r="U120" s="16">
        <f t="shared" si="12"/>
        <v>2416.06</v>
      </c>
      <c r="V120" s="72">
        <f t="shared" si="13"/>
        <v>4.1389700586905957E-7</v>
      </c>
      <c r="W120" s="16"/>
      <c r="X120" s="73">
        <v>5.4619999999999997</v>
      </c>
      <c r="Y120" s="16">
        <v>223.4</v>
      </c>
      <c r="Z120" s="16">
        <f t="shared" si="14"/>
        <v>2522.1859999999997</v>
      </c>
      <c r="AA120" s="72">
        <f t="shared" si="15"/>
        <v>3.9648146488799803E-7</v>
      </c>
      <c r="AB120" s="16"/>
      <c r="AC120" s="73">
        <v>5.274</v>
      </c>
      <c r="AD120" s="16">
        <v>227.2</v>
      </c>
      <c r="AE120" s="16">
        <f t="shared" si="16"/>
        <v>2565.0879999999997</v>
      </c>
      <c r="AF120" s="72">
        <f t="shared" si="17"/>
        <v>3.8985017278159664E-7</v>
      </c>
      <c r="AG120" s="16"/>
      <c r="AH120" s="73">
        <v>4.7510000000000003</v>
      </c>
      <c r="AI120" s="16">
        <v>238.8</v>
      </c>
      <c r="AJ120">
        <f t="shared" si="18"/>
        <v>2696.0520000000001</v>
      </c>
      <c r="AK120">
        <f t="shared" si="19"/>
        <v>3.7091272720259103E-7</v>
      </c>
    </row>
    <row r="121" spans="14:37" x14ac:dyDescent="0.35">
      <c r="N121" s="73">
        <v>7.6669999999999998</v>
      </c>
      <c r="O121" s="74">
        <v>188.7</v>
      </c>
      <c r="P121">
        <f t="shared" si="10"/>
        <v>2130.4229999999998</v>
      </c>
      <c r="Q121">
        <f t="shared" si="11"/>
        <v>4.6939035111806443E-7</v>
      </c>
      <c r="S121" s="73">
        <v>5.968</v>
      </c>
      <c r="T121" s="16">
        <v>214</v>
      </c>
      <c r="U121" s="16">
        <f t="shared" si="12"/>
        <v>2416.06</v>
      </c>
      <c r="V121" s="72">
        <f t="shared" si="13"/>
        <v>4.1389700586905957E-7</v>
      </c>
      <c r="W121" s="16"/>
      <c r="X121" s="73">
        <v>5.4630000000000001</v>
      </c>
      <c r="Y121" s="16">
        <v>223.4</v>
      </c>
      <c r="Z121" s="16">
        <f t="shared" si="14"/>
        <v>2522.1859999999997</v>
      </c>
      <c r="AA121" s="72">
        <f t="shared" si="15"/>
        <v>3.9648146488799803E-7</v>
      </c>
      <c r="AB121" s="16"/>
      <c r="AC121" s="73">
        <v>5.2750000000000004</v>
      </c>
      <c r="AD121" s="16">
        <v>227.2</v>
      </c>
      <c r="AE121" s="16">
        <f t="shared" si="16"/>
        <v>2565.0879999999997</v>
      </c>
      <c r="AF121" s="72">
        <f t="shared" si="17"/>
        <v>3.8985017278159664E-7</v>
      </c>
      <c r="AG121" s="16"/>
      <c r="AH121" s="73">
        <v>4.7519999999999998</v>
      </c>
      <c r="AI121" s="16">
        <v>238.8</v>
      </c>
      <c r="AJ121">
        <f t="shared" si="18"/>
        <v>2696.0520000000001</v>
      </c>
      <c r="AK121">
        <f t="shared" si="19"/>
        <v>3.7091272720259103E-7</v>
      </c>
    </row>
    <row r="122" spans="14:37" x14ac:dyDescent="0.35">
      <c r="N122" s="73">
        <v>7.6680000000000001</v>
      </c>
      <c r="O122" s="74">
        <v>188.7</v>
      </c>
      <c r="P122">
        <f t="shared" si="10"/>
        <v>2130.4229999999998</v>
      </c>
      <c r="Q122">
        <f t="shared" si="11"/>
        <v>4.6939035111806443E-7</v>
      </c>
      <c r="S122" s="73">
        <v>5.9690000000000003</v>
      </c>
      <c r="T122" s="16">
        <v>213.9</v>
      </c>
      <c r="U122" s="16">
        <f t="shared" si="12"/>
        <v>2414.931</v>
      </c>
      <c r="V122" s="72">
        <f t="shared" si="13"/>
        <v>4.1409050610555746E-7</v>
      </c>
      <c r="W122" s="16"/>
      <c r="X122" s="73">
        <v>5.4640000000000004</v>
      </c>
      <c r="Y122" s="16">
        <v>223.4</v>
      </c>
      <c r="Z122" s="16">
        <f t="shared" si="14"/>
        <v>2522.1859999999997</v>
      </c>
      <c r="AA122" s="72">
        <f t="shared" si="15"/>
        <v>3.9648146488799803E-7</v>
      </c>
      <c r="AB122" s="16"/>
      <c r="AC122" s="73">
        <v>5.2759999999999998</v>
      </c>
      <c r="AD122" s="16">
        <v>227.2</v>
      </c>
      <c r="AE122" s="16">
        <f t="shared" si="16"/>
        <v>2565.0879999999997</v>
      </c>
      <c r="AF122" s="72">
        <f t="shared" si="17"/>
        <v>3.8985017278159664E-7</v>
      </c>
      <c r="AG122" s="16"/>
      <c r="AH122" s="73">
        <v>4.7530000000000001</v>
      </c>
      <c r="AI122" s="16">
        <v>238.7</v>
      </c>
      <c r="AJ122">
        <f t="shared" si="18"/>
        <v>2694.9229999999998</v>
      </c>
      <c r="AK122">
        <f t="shared" si="19"/>
        <v>3.7106811586082428E-7</v>
      </c>
    </row>
    <row r="123" spans="14:37" x14ac:dyDescent="0.35">
      <c r="N123" s="73">
        <v>7.6689999999999996</v>
      </c>
      <c r="O123" s="74">
        <v>188.7</v>
      </c>
      <c r="P123">
        <f t="shared" si="10"/>
        <v>2130.4229999999998</v>
      </c>
      <c r="Q123">
        <f t="shared" si="11"/>
        <v>4.6939035111806443E-7</v>
      </c>
      <c r="S123" s="73">
        <v>5.97</v>
      </c>
      <c r="T123" s="16">
        <v>213.9</v>
      </c>
      <c r="U123" s="16">
        <f t="shared" si="12"/>
        <v>2414.931</v>
      </c>
      <c r="V123" s="72">
        <f t="shared" si="13"/>
        <v>4.1409050610555746E-7</v>
      </c>
      <c r="W123" s="16"/>
      <c r="X123" s="73">
        <v>5.4649999999999999</v>
      </c>
      <c r="Y123" s="16">
        <v>223.4</v>
      </c>
      <c r="Z123" s="16">
        <f t="shared" si="14"/>
        <v>2522.1859999999997</v>
      </c>
      <c r="AA123" s="72">
        <f t="shared" si="15"/>
        <v>3.9648146488799803E-7</v>
      </c>
      <c r="AB123" s="16"/>
      <c r="AC123" s="73">
        <v>5.2770000000000001</v>
      </c>
      <c r="AD123" s="16">
        <v>227.2</v>
      </c>
      <c r="AE123" s="16">
        <f t="shared" si="16"/>
        <v>2565.0879999999997</v>
      </c>
      <c r="AF123" s="72">
        <f t="shared" si="17"/>
        <v>3.8985017278159664E-7</v>
      </c>
      <c r="AG123" s="16"/>
      <c r="AH123" s="73">
        <v>4.7539999999999996</v>
      </c>
      <c r="AI123" s="16">
        <v>238.7</v>
      </c>
      <c r="AJ123">
        <f t="shared" si="18"/>
        <v>2694.9229999999998</v>
      </c>
      <c r="AK123">
        <f t="shared" si="19"/>
        <v>3.7106811586082428E-7</v>
      </c>
    </row>
    <row r="124" spans="14:37" x14ac:dyDescent="0.35">
      <c r="N124" s="73">
        <v>7.67</v>
      </c>
      <c r="O124" s="74">
        <v>188.6</v>
      </c>
      <c r="P124">
        <f t="shared" si="10"/>
        <v>2129.2939999999999</v>
      </c>
      <c r="Q124">
        <f t="shared" si="11"/>
        <v>4.6963923253435178E-7</v>
      </c>
      <c r="S124" s="73">
        <v>5.9710000000000001</v>
      </c>
      <c r="T124" s="16">
        <v>213.9</v>
      </c>
      <c r="U124" s="16">
        <f t="shared" si="12"/>
        <v>2414.931</v>
      </c>
      <c r="V124" s="72">
        <f t="shared" si="13"/>
        <v>4.1409050610555746E-7</v>
      </c>
      <c r="W124" s="16"/>
      <c r="X124" s="73">
        <v>5.4660000000000002</v>
      </c>
      <c r="Y124" s="16">
        <v>223.4</v>
      </c>
      <c r="Z124" s="16">
        <f t="shared" si="14"/>
        <v>2522.1859999999997</v>
      </c>
      <c r="AA124" s="72">
        <f t="shared" si="15"/>
        <v>3.9648146488799803E-7</v>
      </c>
      <c r="AB124" s="16"/>
      <c r="AC124" s="73">
        <v>5.2779999999999996</v>
      </c>
      <c r="AD124" s="16">
        <v>227.2</v>
      </c>
      <c r="AE124" s="16">
        <f t="shared" si="16"/>
        <v>2565.0879999999997</v>
      </c>
      <c r="AF124" s="72">
        <f t="shared" si="17"/>
        <v>3.8985017278159664E-7</v>
      </c>
      <c r="AG124" s="16"/>
      <c r="AH124" s="73">
        <v>4.7549999999999999</v>
      </c>
      <c r="AI124" s="16">
        <v>238.7</v>
      </c>
      <c r="AJ124">
        <f t="shared" si="18"/>
        <v>2694.9229999999998</v>
      </c>
      <c r="AK124">
        <f t="shared" si="19"/>
        <v>3.7106811586082428E-7</v>
      </c>
    </row>
    <row r="125" spans="14:37" x14ac:dyDescent="0.35">
      <c r="N125" s="73">
        <v>7.6710000000000003</v>
      </c>
      <c r="O125" s="74">
        <v>188.6</v>
      </c>
      <c r="P125">
        <f t="shared" si="10"/>
        <v>2129.2939999999999</v>
      </c>
      <c r="Q125">
        <f t="shared" si="11"/>
        <v>4.6963923253435178E-7</v>
      </c>
      <c r="S125" s="73">
        <v>5.9720000000000004</v>
      </c>
      <c r="T125" s="16">
        <v>213.9</v>
      </c>
      <c r="U125" s="16">
        <f t="shared" si="12"/>
        <v>2414.931</v>
      </c>
      <c r="V125" s="72">
        <f t="shared" si="13"/>
        <v>4.1409050610555746E-7</v>
      </c>
      <c r="W125" s="16"/>
      <c r="X125" s="73">
        <v>5.4669999999999996</v>
      </c>
      <c r="Y125" s="16">
        <v>223.3</v>
      </c>
      <c r="Z125" s="16">
        <f t="shared" si="14"/>
        <v>2521.0569999999998</v>
      </c>
      <c r="AA125" s="72">
        <f t="shared" si="15"/>
        <v>3.9665902040295009E-7</v>
      </c>
      <c r="AB125" s="16"/>
      <c r="AC125" s="73">
        <v>5.2789999999999999</v>
      </c>
      <c r="AD125" s="16">
        <v>227.1</v>
      </c>
      <c r="AE125" s="16">
        <f t="shared" si="16"/>
        <v>2563.9589999999998</v>
      </c>
      <c r="AF125" s="72">
        <f t="shared" si="17"/>
        <v>3.9002183732267174E-7</v>
      </c>
      <c r="AG125" s="16"/>
      <c r="AH125" s="73">
        <v>4.7560000000000002</v>
      </c>
      <c r="AI125" s="16">
        <v>238.7</v>
      </c>
      <c r="AJ125">
        <f t="shared" si="18"/>
        <v>2694.9229999999998</v>
      </c>
      <c r="AK125">
        <f t="shared" si="19"/>
        <v>3.7106811586082428E-7</v>
      </c>
    </row>
    <row r="126" spans="14:37" x14ac:dyDescent="0.35">
      <c r="N126" s="73">
        <v>7.6719999999999997</v>
      </c>
      <c r="O126" s="74">
        <v>188.6</v>
      </c>
      <c r="P126">
        <f t="shared" si="10"/>
        <v>2129.2939999999999</v>
      </c>
      <c r="Q126">
        <f t="shared" si="11"/>
        <v>4.6963923253435178E-7</v>
      </c>
      <c r="S126" s="73">
        <v>5.9729999999999999</v>
      </c>
      <c r="T126" s="16">
        <v>213.9</v>
      </c>
      <c r="U126" s="16">
        <f t="shared" si="12"/>
        <v>2414.931</v>
      </c>
      <c r="V126" s="72">
        <f t="shared" si="13"/>
        <v>4.1409050610555746E-7</v>
      </c>
      <c r="W126" s="16"/>
      <c r="X126" s="73">
        <v>5.468</v>
      </c>
      <c r="Y126" s="16">
        <v>223.3</v>
      </c>
      <c r="Z126" s="16">
        <f t="shared" si="14"/>
        <v>2521.0569999999998</v>
      </c>
      <c r="AA126" s="72">
        <f t="shared" si="15"/>
        <v>3.9665902040295009E-7</v>
      </c>
      <c r="AB126" s="16"/>
      <c r="AC126" s="73">
        <v>5.28</v>
      </c>
      <c r="AD126" s="16">
        <v>227.1</v>
      </c>
      <c r="AE126" s="16">
        <f t="shared" si="16"/>
        <v>2563.9589999999998</v>
      </c>
      <c r="AF126" s="72">
        <f t="shared" si="17"/>
        <v>3.9002183732267174E-7</v>
      </c>
      <c r="AG126" s="16"/>
      <c r="AH126" s="73">
        <v>4.7569999999999997</v>
      </c>
      <c r="AI126" s="16">
        <v>238.6</v>
      </c>
      <c r="AJ126">
        <f t="shared" si="18"/>
        <v>2693.7939999999999</v>
      </c>
      <c r="AK126">
        <f t="shared" si="19"/>
        <v>3.7122363476939964E-7</v>
      </c>
    </row>
    <row r="127" spans="14:37" x14ac:dyDescent="0.35">
      <c r="N127" s="73">
        <v>7.673</v>
      </c>
      <c r="O127" s="74">
        <v>188.6</v>
      </c>
      <c r="P127">
        <f t="shared" si="10"/>
        <v>2129.2939999999999</v>
      </c>
      <c r="Q127">
        <f t="shared" si="11"/>
        <v>4.6963923253435178E-7</v>
      </c>
      <c r="S127" s="73">
        <v>5.9740000000000002</v>
      </c>
      <c r="T127" s="16">
        <v>213.9</v>
      </c>
      <c r="U127" s="16">
        <f t="shared" si="12"/>
        <v>2414.931</v>
      </c>
      <c r="V127" s="72">
        <f t="shared" si="13"/>
        <v>4.1409050610555746E-7</v>
      </c>
      <c r="W127" s="16"/>
      <c r="X127" s="73">
        <v>5.4690000000000003</v>
      </c>
      <c r="Y127" s="16">
        <v>223.3</v>
      </c>
      <c r="Z127" s="16">
        <f t="shared" si="14"/>
        <v>2521.0569999999998</v>
      </c>
      <c r="AA127" s="72">
        <f t="shared" si="15"/>
        <v>3.9665902040295009E-7</v>
      </c>
      <c r="AB127" s="16"/>
      <c r="AC127" s="73">
        <v>5.2809999999999997</v>
      </c>
      <c r="AD127" s="16">
        <v>227.1</v>
      </c>
      <c r="AE127" s="16">
        <f t="shared" si="16"/>
        <v>2563.9589999999998</v>
      </c>
      <c r="AF127" s="72">
        <f t="shared" si="17"/>
        <v>3.9002183732267174E-7</v>
      </c>
      <c r="AG127" s="16"/>
      <c r="AH127" s="73">
        <v>4.758</v>
      </c>
      <c r="AI127" s="16">
        <v>238.6</v>
      </c>
      <c r="AJ127">
        <f t="shared" si="18"/>
        <v>2693.7939999999999</v>
      </c>
      <c r="AK127">
        <f t="shared" si="19"/>
        <v>3.7122363476939964E-7</v>
      </c>
    </row>
    <row r="128" spans="14:37" x14ac:dyDescent="0.35">
      <c r="N128" s="73">
        <v>7.6740000000000004</v>
      </c>
      <c r="O128" s="74">
        <v>188.6</v>
      </c>
      <c r="P128">
        <f t="shared" si="10"/>
        <v>2129.2939999999999</v>
      </c>
      <c r="Q128">
        <f t="shared" si="11"/>
        <v>4.6963923253435178E-7</v>
      </c>
      <c r="S128" s="73">
        <v>5.9749999999999996</v>
      </c>
      <c r="T128" s="16">
        <v>213.8</v>
      </c>
      <c r="U128" s="16">
        <f t="shared" si="12"/>
        <v>2413.8020000000001</v>
      </c>
      <c r="V128" s="72">
        <f t="shared" si="13"/>
        <v>4.1428418735256658E-7</v>
      </c>
      <c r="W128" s="16"/>
      <c r="X128" s="73">
        <v>5.47</v>
      </c>
      <c r="Y128" s="16">
        <v>223.3</v>
      </c>
      <c r="Z128" s="16">
        <f t="shared" si="14"/>
        <v>2521.0569999999998</v>
      </c>
      <c r="AA128" s="72">
        <f t="shared" si="15"/>
        <v>3.9665902040295009E-7</v>
      </c>
      <c r="AB128" s="16"/>
      <c r="AC128" s="73">
        <v>5.282</v>
      </c>
      <c r="AD128" s="16">
        <v>227.1</v>
      </c>
      <c r="AE128" s="16">
        <f t="shared" si="16"/>
        <v>2563.9589999999998</v>
      </c>
      <c r="AF128" s="72">
        <f t="shared" si="17"/>
        <v>3.9002183732267174E-7</v>
      </c>
      <c r="AG128" s="16"/>
      <c r="AH128" s="73">
        <v>4.7590000000000003</v>
      </c>
      <c r="AI128" s="16">
        <v>238.6</v>
      </c>
      <c r="AJ128">
        <f t="shared" si="18"/>
        <v>2693.7939999999999</v>
      </c>
      <c r="AK128">
        <f t="shared" si="19"/>
        <v>3.7122363476939964E-7</v>
      </c>
    </row>
    <row r="129" spans="14:37" x14ac:dyDescent="0.35">
      <c r="N129" s="73">
        <v>7.6749999999999998</v>
      </c>
      <c r="O129" s="74">
        <v>188.6</v>
      </c>
      <c r="P129">
        <f t="shared" si="10"/>
        <v>2129.2939999999999</v>
      </c>
      <c r="Q129">
        <f t="shared" si="11"/>
        <v>4.6963923253435178E-7</v>
      </c>
      <c r="S129" s="73">
        <v>5.976</v>
      </c>
      <c r="T129" s="16">
        <v>213.8</v>
      </c>
      <c r="U129" s="16">
        <f t="shared" si="12"/>
        <v>2413.8020000000001</v>
      </c>
      <c r="V129" s="72">
        <f t="shared" si="13"/>
        <v>4.1428418735256658E-7</v>
      </c>
      <c r="W129" s="16"/>
      <c r="X129" s="73">
        <v>5.4710000000000001</v>
      </c>
      <c r="Y129" s="16">
        <v>223.3</v>
      </c>
      <c r="Z129" s="16">
        <f t="shared" si="14"/>
        <v>2521.0569999999998</v>
      </c>
      <c r="AA129" s="72">
        <f t="shared" si="15"/>
        <v>3.9665902040295009E-7</v>
      </c>
      <c r="AB129" s="16"/>
      <c r="AC129" s="73">
        <v>5.2830000000000004</v>
      </c>
      <c r="AD129" s="16">
        <v>227.1</v>
      </c>
      <c r="AE129" s="16">
        <f t="shared" si="16"/>
        <v>2563.9589999999998</v>
      </c>
      <c r="AF129" s="72">
        <f t="shared" si="17"/>
        <v>3.9002183732267174E-7</v>
      </c>
      <c r="AG129" s="16"/>
      <c r="AH129" s="73">
        <v>4.76</v>
      </c>
      <c r="AI129" s="16">
        <v>238.6</v>
      </c>
      <c r="AJ129">
        <f t="shared" si="18"/>
        <v>2693.7939999999999</v>
      </c>
      <c r="AK129">
        <f t="shared" si="19"/>
        <v>3.7122363476939964E-7</v>
      </c>
    </row>
    <row r="130" spans="14:37" x14ac:dyDescent="0.35">
      <c r="N130" s="73">
        <v>7.6760000000000002</v>
      </c>
      <c r="O130" s="74">
        <v>188.6</v>
      </c>
      <c r="P130">
        <f t="shared" si="10"/>
        <v>2129.2939999999999</v>
      </c>
      <c r="Q130">
        <f t="shared" si="11"/>
        <v>4.6963923253435178E-7</v>
      </c>
      <c r="S130" s="73">
        <v>5.9770000000000003</v>
      </c>
      <c r="T130" s="16">
        <v>213.8</v>
      </c>
      <c r="U130" s="16">
        <f t="shared" si="12"/>
        <v>2413.8020000000001</v>
      </c>
      <c r="V130" s="72">
        <f t="shared" si="13"/>
        <v>4.1428418735256658E-7</v>
      </c>
      <c r="W130" s="16"/>
      <c r="X130" s="73">
        <v>5.4720000000000004</v>
      </c>
      <c r="Y130" s="16">
        <v>223.2</v>
      </c>
      <c r="Z130" s="16">
        <f t="shared" si="14"/>
        <v>2519.9279999999999</v>
      </c>
      <c r="AA130" s="72">
        <f t="shared" si="15"/>
        <v>3.9683673501782593E-7</v>
      </c>
      <c r="AB130" s="16"/>
      <c r="AC130" s="73">
        <v>5.2839999999999998</v>
      </c>
      <c r="AD130" s="16">
        <v>227</v>
      </c>
      <c r="AE130" s="16">
        <f t="shared" si="16"/>
        <v>2562.83</v>
      </c>
      <c r="AF130" s="72">
        <f t="shared" si="17"/>
        <v>3.9019365311003852E-7</v>
      </c>
      <c r="AG130" s="16"/>
      <c r="AH130" s="73">
        <v>4.7610000000000001</v>
      </c>
      <c r="AI130" s="16">
        <v>238.6</v>
      </c>
      <c r="AJ130">
        <f t="shared" si="18"/>
        <v>2693.7939999999999</v>
      </c>
      <c r="AK130">
        <f t="shared" si="19"/>
        <v>3.7122363476939964E-7</v>
      </c>
    </row>
    <row r="131" spans="14:37" x14ac:dyDescent="0.35">
      <c r="N131" s="73">
        <v>7.6769999999999996</v>
      </c>
      <c r="O131" s="74">
        <v>188.6</v>
      </c>
      <c r="P131">
        <f t="shared" si="10"/>
        <v>2129.2939999999999</v>
      </c>
      <c r="Q131">
        <f t="shared" si="11"/>
        <v>4.6963923253435178E-7</v>
      </c>
      <c r="S131" s="73">
        <v>5.9779999999999998</v>
      </c>
      <c r="T131" s="16">
        <v>213.8</v>
      </c>
      <c r="U131" s="16">
        <f t="shared" si="12"/>
        <v>2413.8020000000001</v>
      </c>
      <c r="V131" s="72">
        <f t="shared" si="13"/>
        <v>4.1428418735256658E-7</v>
      </c>
      <c r="W131" s="16"/>
      <c r="X131" s="73">
        <v>5.4729999999999999</v>
      </c>
      <c r="Y131" s="16">
        <v>223.2</v>
      </c>
      <c r="Z131" s="16">
        <f t="shared" si="14"/>
        <v>2519.9279999999999</v>
      </c>
      <c r="AA131" s="72">
        <f t="shared" si="15"/>
        <v>3.9683673501782593E-7</v>
      </c>
      <c r="AB131" s="16"/>
      <c r="AC131" s="73">
        <v>5.2850000000000001</v>
      </c>
      <c r="AD131" s="16">
        <v>227</v>
      </c>
      <c r="AE131" s="16">
        <f t="shared" si="16"/>
        <v>2562.83</v>
      </c>
      <c r="AF131" s="72">
        <f t="shared" si="17"/>
        <v>3.9019365311003852E-7</v>
      </c>
      <c r="AG131" s="16"/>
      <c r="AH131" s="73">
        <v>4.7619999999999996</v>
      </c>
      <c r="AI131" s="16">
        <v>238.5</v>
      </c>
      <c r="AJ131">
        <f t="shared" si="18"/>
        <v>2692.665</v>
      </c>
      <c r="AK131">
        <f t="shared" si="19"/>
        <v>3.7137928409215409E-7</v>
      </c>
    </row>
    <row r="132" spans="14:37" x14ac:dyDescent="0.35">
      <c r="N132" s="73">
        <v>7.6779999999999999</v>
      </c>
      <c r="O132" s="74">
        <v>188.5</v>
      </c>
      <c r="P132">
        <f t="shared" si="10"/>
        <v>2128.165</v>
      </c>
      <c r="Q132">
        <f t="shared" si="11"/>
        <v>4.6988837801580238E-7</v>
      </c>
      <c r="S132" s="73">
        <v>5.9790000000000001</v>
      </c>
      <c r="T132" s="16">
        <v>213.8</v>
      </c>
      <c r="U132" s="16">
        <f t="shared" si="12"/>
        <v>2413.8020000000001</v>
      </c>
      <c r="V132" s="72">
        <f t="shared" si="13"/>
        <v>4.1428418735256658E-7</v>
      </c>
      <c r="W132" s="16"/>
      <c r="X132" s="73">
        <v>5.4740000000000002</v>
      </c>
      <c r="Y132" s="16">
        <v>223.2</v>
      </c>
      <c r="Z132" s="16">
        <f t="shared" si="14"/>
        <v>2519.9279999999999</v>
      </c>
      <c r="AA132" s="72">
        <f t="shared" si="15"/>
        <v>3.9683673501782593E-7</v>
      </c>
      <c r="AB132" s="16"/>
      <c r="AC132" s="73">
        <v>5.2859999999999996</v>
      </c>
      <c r="AD132" s="16">
        <v>227</v>
      </c>
      <c r="AE132" s="16">
        <f t="shared" si="16"/>
        <v>2562.83</v>
      </c>
      <c r="AF132" s="72">
        <f t="shared" si="17"/>
        <v>3.9019365311003852E-7</v>
      </c>
      <c r="AG132" s="16"/>
      <c r="AH132" s="73">
        <v>4.7629999999999999</v>
      </c>
      <c r="AI132" s="16">
        <v>238.5</v>
      </c>
      <c r="AJ132">
        <f t="shared" si="18"/>
        <v>2692.665</v>
      </c>
      <c r="AK132">
        <f t="shared" si="19"/>
        <v>3.7137928409215409E-7</v>
      </c>
    </row>
    <row r="133" spans="14:37" x14ac:dyDescent="0.35">
      <c r="N133" s="73">
        <v>7.6790000000000003</v>
      </c>
      <c r="O133" s="74">
        <v>188.5</v>
      </c>
      <c r="P133">
        <f t="shared" si="10"/>
        <v>2128.165</v>
      </c>
      <c r="Q133">
        <f t="shared" si="11"/>
        <v>4.6988837801580238E-7</v>
      </c>
      <c r="S133" s="73">
        <v>5.98</v>
      </c>
      <c r="T133" s="16">
        <v>213.8</v>
      </c>
      <c r="U133" s="16">
        <f t="shared" si="12"/>
        <v>2413.8020000000001</v>
      </c>
      <c r="V133" s="72">
        <f t="shared" si="13"/>
        <v>4.1428418735256658E-7</v>
      </c>
      <c r="W133" s="16"/>
      <c r="X133" s="73">
        <v>5.4749999999999996</v>
      </c>
      <c r="Y133" s="16">
        <v>223.2</v>
      </c>
      <c r="Z133" s="16">
        <f t="shared" si="14"/>
        <v>2519.9279999999999</v>
      </c>
      <c r="AA133" s="72">
        <f t="shared" si="15"/>
        <v>3.9683673501782593E-7</v>
      </c>
      <c r="AB133" s="16"/>
      <c r="AC133" s="73">
        <v>5.2869999999999999</v>
      </c>
      <c r="AD133" s="16">
        <v>227</v>
      </c>
      <c r="AE133" s="16">
        <f t="shared" si="16"/>
        <v>2562.83</v>
      </c>
      <c r="AF133" s="72">
        <f t="shared" si="17"/>
        <v>3.9019365311003852E-7</v>
      </c>
      <c r="AG133" s="16"/>
      <c r="AH133" s="73">
        <v>4.7640000000000002</v>
      </c>
      <c r="AI133" s="16">
        <v>238.5</v>
      </c>
      <c r="AJ133">
        <f t="shared" si="18"/>
        <v>2692.665</v>
      </c>
      <c r="AK133">
        <f t="shared" si="19"/>
        <v>3.7137928409215409E-7</v>
      </c>
    </row>
    <row r="134" spans="14:37" x14ac:dyDescent="0.35">
      <c r="N134" s="73">
        <v>7.68</v>
      </c>
      <c r="O134" s="74">
        <v>188.5</v>
      </c>
      <c r="P134">
        <f t="shared" si="10"/>
        <v>2128.165</v>
      </c>
      <c r="Q134">
        <f t="shared" si="11"/>
        <v>4.6988837801580238E-7</v>
      </c>
      <c r="S134" s="73">
        <v>5.9809999999999999</v>
      </c>
      <c r="T134" s="16">
        <v>213.7</v>
      </c>
      <c r="U134" s="16">
        <f t="shared" si="12"/>
        <v>2412.6729999999998</v>
      </c>
      <c r="V134" s="72">
        <f t="shared" si="13"/>
        <v>4.1447804986419633E-7</v>
      </c>
      <c r="W134" s="16"/>
      <c r="X134" s="73">
        <v>5.476</v>
      </c>
      <c r="Y134" s="16">
        <v>223.2</v>
      </c>
      <c r="Z134" s="16">
        <f t="shared" si="14"/>
        <v>2519.9279999999999</v>
      </c>
      <c r="AA134" s="72">
        <f t="shared" si="15"/>
        <v>3.9683673501782593E-7</v>
      </c>
      <c r="AB134" s="16"/>
      <c r="AC134" s="73">
        <v>5.2880000000000003</v>
      </c>
      <c r="AD134" s="16">
        <v>226.9</v>
      </c>
      <c r="AE134" s="16">
        <f t="shared" si="16"/>
        <v>2561.701</v>
      </c>
      <c r="AF134" s="72">
        <f t="shared" si="17"/>
        <v>3.9036562034367008E-7</v>
      </c>
      <c r="AG134" s="16"/>
      <c r="AH134" s="73">
        <v>4.7649999999999997</v>
      </c>
      <c r="AI134" s="16">
        <v>238.5</v>
      </c>
      <c r="AJ134">
        <f t="shared" si="18"/>
        <v>2692.665</v>
      </c>
      <c r="AK134">
        <f t="shared" si="19"/>
        <v>3.7137928409215409E-7</v>
      </c>
    </row>
    <row r="135" spans="14:37" x14ac:dyDescent="0.35">
      <c r="N135" s="73">
        <v>7.681</v>
      </c>
      <c r="O135" s="74">
        <v>188.5</v>
      </c>
      <c r="P135">
        <f t="shared" si="10"/>
        <v>2128.165</v>
      </c>
      <c r="Q135">
        <f t="shared" si="11"/>
        <v>4.6988837801580238E-7</v>
      </c>
      <c r="S135" s="73">
        <v>5.9820000000000002</v>
      </c>
      <c r="T135" s="16">
        <v>213.7</v>
      </c>
      <c r="U135" s="16">
        <f t="shared" si="12"/>
        <v>2412.6729999999998</v>
      </c>
      <c r="V135" s="72">
        <f t="shared" si="13"/>
        <v>4.1447804986419633E-7</v>
      </c>
      <c r="W135" s="16"/>
      <c r="X135" s="73">
        <v>5.4770000000000003</v>
      </c>
      <c r="Y135" s="16">
        <v>223.1</v>
      </c>
      <c r="Z135" s="16">
        <f t="shared" si="14"/>
        <v>2518.7989999999995</v>
      </c>
      <c r="AA135" s="72">
        <f t="shared" si="15"/>
        <v>3.9701460894656548E-7</v>
      </c>
      <c r="AB135" s="16"/>
      <c r="AC135" s="73">
        <v>5.2889999999999997</v>
      </c>
      <c r="AD135" s="16">
        <v>226.9</v>
      </c>
      <c r="AE135" s="16">
        <f t="shared" si="16"/>
        <v>2561.701</v>
      </c>
      <c r="AF135" s="72">
        <f t="shared" si="17"/>
        <v>3.9036562034367008E-7</v>
      </c>
      <c r="AG135" s="16"/>
      <c r="AH135" s="73">
        <v>4.766</v>
      </c>
      <c r="AI135" s="16">
        <v>238.4</v>
      </c>
      <c r="AJ135">
        <f t="shared" si="18"/>
        <v>2691.5360000000001</v>
      </c>
      <c r="AK135">
        <f t="shared" si="19"/>
        <v>3.7153506399319943E-7</v>
      </c>
    </row>
    <row r="136" spans="14:37" x14ac:dyDescent="0.35">
      <c r="N136" s="73">
        <v>7.6820000000000004</v>
      </c>
      <c r="O136" s="74">
        <v>188.5</v>
      </c>
      <c r="P136">
        <f t="shared" si="10"/>
        <v>2128.165</v>
      </c>
      <c r="Q136">
        <f t="shared" si="11"/>
        <v>4.6988837801580238E-7</v>
      </c>
      <c r="S136" s="73">
        <v>5.9829999999999997</v>
      </c>
      <c r="T136" s="16">
        <v>213.7</v>
      </c>
      <c r="U136" s="16">
        <f t="shared" si="12"/>
        <v>2412.6729999999998</v>
      </c>
      <c r="V136" s="72">
        <f t="shared" si="13"/>
        <v>4.1447804986419633E-7</v>
      </c>
      <c r="W136" s="16"/>
      <c r="X136" s="73">
        <v>5.4779999999999998</v>
      </c>
      <c r="Y136" s="16">
        <v>223.1</v>
      </c>
      <c r="Z136" s="16">
        <f t="shared" si="14"/>
        <v>2518.7989999999995</v>
      </c>
      <c r="AA136" s="72">
        <f t="shared" si="15"/>
        <v>3.9701460894656548E-7</v>
      </c>
      <c r="AB136" s="16"/>
      <c r="AC136" s="73">
        <v>5.29</v>
      </c>
      <c r="AD136" s="16">
        <v>226.9</v>
      </c>
      <c r="AE136" s="16">
        <f t="shared" si="16"/>
        <v>2561.701</v>
      </c>
      <c r="AF136" s="72">
        <f t="shared" si="17"/>
        <v>3.9036562034367008E-7</v>
      </c>
      <c r="AG136" s="16"/>
      <c r="AH136" s="73">
        <v>4.7670000000000003</v>
      </c>
      <c r="AI136" s="16">
        <v>238.4</v>
      </c>
      <c r="AJ136">
        <f t="shared" si="18"/>
        <v>2691.5360000000001</v>
      </c>
      <c r="AK136">
        <f t="shared" si="19"/>
        <v>3.7153506399319943E-7</v>
      </c>
    </row>
    <row r="137" spans="14:37" x14ac:dyDescent="0.35">
      <c r="N137" s="73">
        <v>7.6829999999999998</v>
      </c>
      <c r="O137" s="74">
        <v>188.5</v>
      </c>
      <c r="P137">
        <f t="shared" si="10"/>
        <v>2128.165</v>
      </c>
      <c r="Q137">
        <f t="shared" si="11"/>
        <v>4.6988837801580238E-7</v>
      </c>
      <c r="S137" s="73">
        <v>5.984</v>
      </c>
      <c r="T137" s="16">
        <v>213.7</v>
      </c>
      <c r="U137" s="16">
        <f t="shared" si="12"/>
        <v>2412.6729999999998</v>
      </c>
      <c r="V137" s="72">
        <f t="shared" si="13"/>
        <v>4.1447804986419633E-7</v>
      </c>
      <c r="W137" s="16"/>
      <c r="X137" s="73">
        <v>5.4790000000000001</v>
      </c>
      <c r="Y137" s="16">
        <v>223.1</v>
      </c>
      <c r="Z137" s="16">
        <f t="shared" si="14"/>
        <v>2518.7989999999995</v>
      </c>
      <c r="AA137" s="72">
        <f t="shared" si="15"/>
        <v>3.9701460894656548E-7</v>
      </c>
      <c r="AB137" s="16"/>
      <c r="AC137" s="73">
        <v>5.2910000000000004</v>
      </c>
      <c r="AD137" s="16">
        <v>226.9</v>
      </c>
      <c r="AE137" s="16">
        <f t="shared" si="16"/>
        <v>2561.701</v>
      </c>
      <c r="AF137" s="72">
        <f t="shared" si="17"/>
        <v>3.9036562034367008E-7</v>
      </c>
      <c r="AG137" s="16"/>
      <c r="AH137" s="73">
        <v>4.7679999999999998</v>
      </c>
      <c r="AI137" s="16">
        <v>238.4</v>
      </c>
      <c r="AJ137">
        <f t="shared" si="18"/>
        <v>2691.5360000000001</v>
      </c>
      <c r="AK137">
        <f t="shared" si="19"/>
        <v>3.7153506399319943E-7</v>
      </c>
    </row>
    <row r="138" spans="14:37" x14ac:dyDescent="0.35">
      <c r="N138" s="73">
        <v>7.6840000000000002</v>
      </c>
      <c r="O138" s="74">
        <v>188.5</v>
      </c>
      <c r="P138">
        <f t="shared" si="10"/>
        <v>2128.165</v>
      </c>
      <c r="Q138">
        <f t="shared" si="11"/>
        <v>4.6988837801580238E-7</v>
      </c>
      <c r="S138" s="73">
        <v>5.9850000000000003</v>
      </c>
      <c r="T138" s="16">
        <v>213.7</v>
      </c>
      <c r="U138" s="16">
        <f t="shared" si="12"/>
        <v>2412.6729999999998</v>
      </c>
      <c r="V138" s="72">
        <f t="shared" si="13"/>
        <v>4.1447804986419633E-7</v>
      </c>
      <c r="W138" s="16"/>
      <c r="X138" s="73">
        <v>5.48</v>
      </c>
      <c r="Y138" s="16">
        <v>223.1</v>
      </c>
      <c r="Z138" s="16">
        <f t="shared" si="14"/>
        <v>2518.7989999999995</v>
      </c>
      <c r="AA138" s="72">
        <f t="shared" si="15"/>
        <v>3.9701460894656548E-7</v>
      </c>
      <c r="AB138" s="16"/>
      <c r="AC138" s="73">
        <v>5.2919999999999998</v>
      </c>
      <c r="AD138" s="16">
        <v>226.9</v>
      </c>
      <c r="AE138" s="16">
        <f t="shared" si="16"/>
        <v>2561.701</v>
      </c>
      <c r="AF138" s="72">
        <f t="shared" si="17"/>
        <v>3.9036562034367008E-7</v>
      </c>
      <c r="AG138" s="16"/>
      <c r="AH138" s="73">
        <v>4.7690000000000001</v>
      </c>
      <c r="AI138" s="16">
        <v>238.4</v>
      </c>
      <c r="AJ138">
        <f t="shared" si="18"/>
        <v>2691.5360000000001</v>
      </c>
      <c r="AK138">
        <f t="shared" si="19"/>
        <v>3.7153506399319943E-7</v>
      </c>
    </row>
    <row r="139" spans="14:37" x14ac:dyDescent="0.35">
      <c r="N139" s="73">
        <v>7.6849999999999996</v>
      </c>
      <c r="O139" s="74">
        <v>188.5</v>
      </c>
      <c r="P139">
        <f t="shared" si="10"/>
        <v>2128.165</v>
      </c>
      <c r="Q139">
        <f t="shared" si="11"/>
        <v>4.6988837801580238E-7</v>
      </c>
      <c r="S139" s="73">
        <v>5.9859999999999998</v>
      </c>
      <c r="T139" s="16">
        <v>213.6</v>
      </c>
      <c r="U139" s="16">
        <f t="shared" si="12"/>
        <v>2411.5439999999999</v>
      </c>
      <c r="V139" s="72">
        <f t="shared" si="13"/>
        <v>4.1467209389503162E-7</v>
      </c>
      <c r="W139" s="16"/>
      <c r="X139" s="73">
        <v>5.4809999999999999</v>
      </c>
      <c r="Y139" s="16">
        <v>223.1</v>
      </c>
      <c r="Z139" s="16">
        <f t="shared" si="14"/>
        <v>2518.7989999999995</v>
      </c>
      <c r="AA139" s="72">
        <f t="shared" si="15"/>
        <v>3.9701460894656548E-7</v>
      </c>
      <c r="AB139" s="16"/>
      <c r="AC139" s="73">
        <v>5.2930000000000001</v>
      </c>
      <c r="AD139" s="16">
        <v>226.8</v>
      </c>
      <c r="AE139" s="16">
        <f t="shared" si="16"/>
        <v>2560.5720000000001</v>
      </c>
      <c r="AF139" s="72">
        <f t="shared" si="17"/>
        <v>3.9053773922389215E-7</v>
      </c>
      <c r="AG139" s="16"/>
      <c r="AH139" s="73">
        <v>4.7699999999999996</v>
      </c>
      <c r="AI139" s="16">
        <v>238.3</v>
      </c>
      <c r="AJ139">
        <f t="shared" si="18"/>
        <v>2690.4069999999997</v>
      </c>
      <c r="AK139">
        <f t="shared" si="19"/>
        <v>3.7169097463692304E-7</v>
      </c>
    </row>
    <row r="140" spans="14:37" x14ac:dyDescent="0.35">
      <c r="N140" s="73">
        <v>7.6859999999999999</v>
      </c>
      <c r="O140" s="74">
        <v>188.4</v>
      </c>
      <c r="P140">
        <f t="shared" ref="P140" si="20">O140*$K$1</f>
        <v>2127.0360000000001</v>
      </c>
      <c r="Q140">
        <f t="shared" ref="Q140" si="21">0.001/P140</f>
        <v>4.7013778798290203E-7</v>
      </c>
      <c r="S140" s="73">
        <v>5.9870000000000001</v>
      </c>
      <c r="T140" s="16">
        <v>213.6</v>
      </c>
      <c r="U140" s="16">
        <f t="shared" ref="U140:U155" si="22">T140*$K$1</f>
        <v>2411.5439999999999</v>
      </c>
      <c r="V140" s="72">
        <f t="shared" ref="V140:V155" si="23">0.001/U140</f>
        <v>4.1467209389503162E-7</v>
      </c>
      <c r="W140" s="16"/>
      <c r="X140" s="73">
        <v>5.4820000000000002</v>
      </c>
      <c r="Y140" s="16">
        <v>223</v>
      </c>
      <c r="Z140" s="16">
        <f t="shared" ref="Z140:Z147" si="24">Y140*$K$1</f>
        <v>2517.6699999999996</v>
      </c>
      <c r="AA140" s="72">
        <f t="shared" ref="AA140:AA147" si="25">0.001/Z140</f>
        <v>3.9719264240349216E-7</v>
      </c>
      <c r="AB140" s="16"/>
      <c r="AC140" s="73">
        <v>5.2939999999999996</v>
      </c>
      <c r="AD140" s="16">
        <v>226.8</v>
      </c>
      <c r="AE140" s="16">
        <f t="shared" ref="AE140:AE150" si="26">AD140*$K$1</f>
        <v>2560.5720000000001</v>
      </c>
      <c r="AF140" s="72">
        <f t="shared" ref="AF140:AF150" si="27">0.001/AE140</f>
        <v>3.9053773922389215E-7</v>
      </c>
      <c r="AG140" s="16"/>
      <c r="AH140" s="73">
        <v>4.7709999999999999</v>
      </c>
      <c r="AI140" s="16">
        <v>238.3</v>
      </c>
      <c r="AJ140">
        <f t="shared" ref="AJ140:AJ153" si="28">AI140*$K$1</f>
        <v>2690.4069999999997</v>
      </c>
      <c r="AK140">
        <f t="shared" ref="AK140:AK153" si="29">0.001/AJ140</f>
        <v>3.7169097463692304E-7</v>
      </c>
    </row>
    <row r="141" spans="14:37" x14ac:dyDescent="0.35">
      <c r="S141" s="73">
        <v>5.9880000000000004</v>
      </c>
      <c r="T141" s="16">
        <v>213.6</v>
      </c>
      <c r="U141" s="16">
        <f t="shared" si="22"/>
        <v>2411.5439999999999</v>
      </c>
      <c r="V141" s="72">
        <f t="shared" si="23"/>
        <v>4.1467209389503162E-7</v>
      </c>
      <c r="W141" s="16"/>
      <c r="X141" s="73">
        <v>5.4829999999999997</v>
      </c>
      <c r="Y141" s="16">
        <v>223</v>
      </c>
      <c r="Z141" s="16">
        <f t="shared" si="24"/>
        <v>2517.6699999999996</v>
      </c>
      <c r="AA141" s="72">
        <f t="shared" si="25"/>
        <v>3.9719264240349216E-7</v>
      </c>
      <c r="AB141" s="16"/>
      <c r="AC141" s="73">
        <v>5.2949999999999999</v>
      </c>
      <c r="AD141" s="16">
        <v>226.8</v>
      </c>
      <c r="AE141" s="16">
        <f t="shared" si="26"/>
        <v>2560.5720000000001</v>
      </c>
      <c r="AF141" s="72">
        <f t="shared" si="27"/>
        <v>3.9053773922389215E-7</v>
      </c>
      <c r="AG141" s="16"/>
      <c r="AH141" s="73">
        <v>4.7720000000000002</v>
      </c>
      <c r="AI141" s="16">
        <v>238.3</v>
      </c>
      <c r="AJ141">
        <f t="shared" si="28"/>
        <v>2690.4069999999997</v>
      </c>
      <c r="AK141">
        <f t="shared" si="29"/>
        <v>3.7169097463692304E-7</v>
      </c>
    </row>
    <row r="142" spans="14:37" x14ac:dyDescent="0.35">
      <c r="S142" s="73">
        <v>5.9889999999999999</v>
      </c>
      <c r="T142" s="16">
        <v>213.6</v>
      </c>
      <c r="U142" s="16">
        <f t="shared" si="22"/>
        <v>2411.5439999999999</v>
      </c>
      <c r="V142" s="72">
        <f t="shared" si="23"/>
        <v>4.1467209389503162E-7</v>
      </c>
      <c r="W142" s="16"/>
      <c r="X142" s="73">
        <v>5.484</v>
      </c>
      <c r="Y142" s="16">
        <v>223</v>
      </c>
      <c r="Z142" s="16">
        <f t="shared" si="24"/>
        <v>2517.6699999999996</v>
      </c>
      <c r="AA142" s="72">
        <f t="shared" si="25"/>
        <v>3.9719264240349216E-7</v>
      </c>
      <c r="AB142" s="16"/>
      <c r="AC142" s="73">
        <v>5.2960000000000003</v>
      </c>
      <c r="AD142" s="16">
        <v>226.8</v>
      </c>
      <c r="AE142" s="16">
        <f t="shared" si="26"/>
        <v>2560.5720000000001</v>
      </c>
      <c r="AF142" s="72">
        <f t="shared" si="27"/>
        <v>3.9053773922389215E-7</v>
      </c>
      <c r="AG142" s="16"/>
      <c r="AH142" s="73">
        <v>4.7729999999999997</v>
      </c>
      <c r="AI142" s="16">
        <v>238.3</v>
      </c>
      <c r="AJ142">
        <f t="shared" si="28"/>
        <v>2690.4069999999997</v>
      </c>
      <c r="AK142">
        <f t="shared" si="29"/>
        <v>3.7169097463692304E-7</v>
      </c>
    </row>
    <row r="143" spans="14:37" x14ac:dyDescent="0.35">
      <c r="S143" s="73">
        <v>5.99</v>
      </c>
      <c r="T143" s="16">
        <v>213.6</v>
      </c>
      <c r="U143" s="16">
        <f t="shared" si="22"/>
        <v>2411.5439999999999</v>
      </c>
      <c r="V143" s="72">
        <f t="shared" si="23"/>
        <v>4.1467209389503162E-7</v>
      </c>
      <c r="W143" s="16"/>
      <c r="X143" s="73">
        <v>5.4850000000000003</v>
      </c>
      <c r="Y143" s="16">
        <v>223</v>
      </c>
      <c r="Z143" s="16">
        <f t="shared" si="24"/>
        <v>2517.6699999999996</v>
      </c>
      <c r="AA143" s="72">
        <f t="shared" si="25"/>
        <v>3.9719264240349216E-7</v>
      </c>
      <c r="AB143" s="16"/>
      <c r="AC143" s="73">
        <v>5.2969999999999997</v>
      </c>
      <c r="AD143" s="16">
        <v>226.8</v>
      </c>
      <c r="AE143" s="16">
        <f t="shared" si="26"/>
        <v>2560.5720000000001</v>
      </c>
      <c r="AF143" s="72">
        <f t="shared" si="27"/>
        <v>3.9053773922389215E-7</v>
      </c>
      <c r="AG143" s="16"/>
      <c r="AH143" s="73">
        <v>4.774</v>
      </c>
      <c r="AI143" s="16">
        <v>238.2</v>
      </c>
      <c r="AJ143">
        <f t="shared" si="28"/>
        <v>2689.2779999999998</v>
      </c>
      <c r="AK143">
        <f t="shared" si="29"/>
        <v>3.7184701618798802E-7</v>
      </c>
    </row>
    <row r="144" spans="14:37" x14ac:dyDescent="0.35">
      <c r="S144" s="73">
        <v>5.9909999999999997</v>
      </c>
      <c r="T144" s="16">
        <v>213.6</v>
      </c>
      <c r="U144" s="16">
        <f t="shared" si="22"/>
        <v>2411.5439999999999</v>
      </c>
      <c r="V144" s="72">
        <f t="shared" si="23"/>
        <v>4.1467209389503162E-7</v>
      </c>
      <c r="W144" s="16"/>
      <c r="X144" s="73">
        <v>5.4859999999999998</v>
      </c>
      <c r="Y144" s="16">
        <v>223</v>
      </c>
      <c r="Z144" s="16">
        <f t="shared" si="24"/>
        <v>2517.6699999999996</v>
      </c>
      <c r="AA144" s="72">
        <f t="shared" si="25"/>
        <v>3.9719264240349216E-7</v>
      </c>
      <c r="AB144" s="16"/>
      <c r="AC144" s="73">
        <v>5.298</v>
      </c>
      <c r="AD144" s="16">
        <v>226.7</v>
      </c>
      <c r="AE144" s="16">
        <f t="shared" si="26"/>
        <v>2559.4429999999998</v>
      </c>
      <c r="AF144" s="72">
        <f t="shared" si="27"/>
        <v>3.9071000995138398E-7</v>
      </c>
      <c r="AG144" s="16"/>
      <c r="AH144" s="73">
        <v>4.7750000000000004</v>
      </c>
      <c r="AI144" s="16">
        <v>238.2</v>
      </c>
      <c r="AJ144">
        <f t="shared" si="28"/>
        <v>2689.2779999999998</v>
      </c>
      <c r="AK144">
        <f t="shared" si="29"/>
        <v>3.7184701618798802E-7</v>
      </c>
    </row>
    <row r="145" spans="19:37" x14ac:dyDescent="0.35">
      <c r="S145" s="73">
        <v>5.992</v>
      </c>
      <c r="T145" s="16">
        <v>213.5</v>
      </c>
      <c r="U145" s="16">
        <f t="shared" si="22"/>
        <v>2410.415</v>
      </c>
      <c r="V145" s="72">
        <f t="shared" si="23"/>
        <v>4.1486631970013461E-7</v>
      </c>
      <c r="W145" s="16"/>
      <c r="X145" s="73">
        <v>5.4870000000000001</v>
      </c>
      <c r="Y145" s="16">
        <v>222.9</v>
      </c>
      <c r="Z145" s="16">
        <f t="shared" si="24"/>
        <v>2516.5409999999997</v>
      </c>
      <c r="AA145" s="72">
        <f t="shared" si="25"/>
        <v>3.9737083560331428E-7</v>
      </c>
      <c r="AB145" s="16"/>
      <c r="AC145" s="73">
        <v>5.2990000000000004</v>
      </c>
      <c r="AD145" s="16">
        <v>226.7</v>
      </c>
      <c r="AE145" s="16">
        <f t="shared" si="26"/>
        <v>2559.4429999999998</v>
      </c>
      <c r="AF145" s="72">
        <f t="shared" si="27"/>
        <v>3.9071000995138398E-7</v>
      </c>
      <c r="AG145" s="16"/>
      <c r="AH145" s="73">
        <v>4.7759999999999998</v>
      </c>
      <c r="AI145" s="16">
        <v>238.2</v>
      </c>
      <c r="AJ145">
        <f t="shared" si="28"/>
        <v>2689.2779999999998</v>
      </c>
      <c r="AK145">
        <f t="shared" si="29"/>
        <v>3.7184701618798802E-7</v>
      </c>
    </row>
    <row r="146" spans="19:37" x14ac:dyDescent="0.35">
      <c r="S146" s="73">
        <v>5.9930000000000003</v>
      </c>
      <c r="T146" s="16">
        <v>213.5</v>
      </c>
      <c r="U146" s="16">
        <f t="shared" si="22"/>
        <v>2410.415</v>
      </c>
      <c r="V146" s="72">
        <f t="shared" si="23"/>
        <v>4.1486631970013461E-7</v>
      </c>
      <c r="W146" s="16"/>
      <c r="X146" s="73">
        <v>5.4880000000000004</v>
      </c>
      <c r="Y146" s="16">
        <v>222.9</v>
      </c>
      <c r="Z146" s="16">
        <f t="shared" si="24"/>
        <v>2516.5409999999997</v>
      </c>
      <c r="AA146" s="72">
        <f t="shared" si="25"/>
        <v>3.9737083560331428E-7</v>
      </c>
      <c r="AB146" s="16"/>
      <c r="AC146" s="73">
        <v>5.3</v>
      </c>
      <c r="AD146" s="16">
        <v>226.7</v>
      </c>
      <c r="AE146" s="16">
        <f t="shared" si="26"/>
        <v>2559.4429999999998</v>
      </c>
      <c r="AF146" s="72">
        <f t="shared" si="27"/>
        <v>3.9071000995138398E-7</v>
      </c>
      <c r="AG146" s="16"/>
      <c r="AH146" s="73">
        <v>4.7770000000000001</v>
      </c>
      <c r="AI146" s="16">
        <v>238.2</v>
      </c>
      <c r="AJ146">
        <f t="shared" si="28"/>
        <v>2689.2779999999998</v>
      </c>
      <c r="AK146">
        <f t="shared" si="29"/>
        <v>3.7184701618798802E-7</v>
      </c>
    </row>
    <row r="147" spans="19:37" x14ac:dyDescent="0.35">
      <c r="S147" s="73">
        <v>5.9939999999999998</v>
      </c>
      <c r="T147" s="16">
        <v>213.5</v>
      </c>
      <c r="U147" s="16">
        <f t="shared" si="22"/>
        <v>2410.415</v>
      </c>
      <c r="V147" s="72">
        <f t="shared" si="23"/>
        <v>4.1486631970013461E-7</v>
      </c>
      <c r="W147" s="16"/>
      <c r="X147" s="73">
        <v>5.4889999999999999</v>
      </c>
      <c r="Y147" s="16">
        <v>222.9</v>
      </c>
      <c r="Z147" s="16">
        <f t="shared" si="24"/>
        <v>2516.5409999999997</v>
      </c>
      <c r="AA147" s="72">
        <f t="shared" si="25"/>
        <v>3.9737083560331428E-7</v>
      </c>
      <c r="AB147" s="16"/>
      <c r="AC147" s="73">
        <v>5.3010000000000002</v>
      </c>
      <c r="AD147" s="16">
        <v>226.7</v>
      </c>
      <c r="AE147" s="16">
        <f t="shared" si="26"/>
        <v>2559.4429999999998</v>
      </c>
      <c r="AF147" s="72">
        <f t="shared" si="27"/>
        <v>3.9071000995138398E-7</v>
      </c>
      <c r="AG147" s="16"/>
      <c r="AH147" s="73">
        <v>4.7779999999999996</v>
      </c>
      <c r="AI147" s="16">
        <v>238.2</v>
      </c>
      <c r="AJ147">
        <f t="shared" si="28"/>
        <v>2689.2779999999998</v>
      </c>
      <c r="AK147">
        <f t="shared" si="29"/>
        <v>3.7184701618798802E-7</v>
      </c>
    </row>
    <row r="148" spans="19:37" x14ac:dyDescent="0.35">
      <c r="S148" s="73">
        <v>5.9950000000000001</v>
      </c>
      <c r="T148" s="16">
        <v>213.5</v>
      </c>
      <c r="U148" s="16">
        <f t="shared" si="22"/>
        <v>2410.415</v>
      </c>
      <c r="V148" s="72">
        <f t="shared" si="23"/>
        <v>4.1486631970013461E-7</v>
      </c>
      <c r="W148" s="16"/>
      <c r="X148" s="16"/>
      <c r="Y148" s="16"/>
      <c r="Z148" s="16"/>
      <c r="AB148" s="16"/>
      <c r="AC148" s="73">
        <v>5.3019999999999996</v>
      </c>
      <c r="AD148" s="16">
        <v>226.7</v>
      </c>
      <c r="AE148" s="16">
        <f t="shared" si="26"/>
        <v>2559.4429999999998</v>
      </c>
      <c r="AF148" s="72">
        <f t="shared" si="27"/>
        <v>3.9071000995138398E-7</v>
      </c>
      <c r="AG148" s="16"/>
      <c r="AH148" s="73">
        <v>4.7789999999999999</v>
      </c>
      <c r="AI148" s="16">
        <v>238.1</v>
      </c>
      <c r="AJ148">
        <f t="shared" si="28"/>
        <v>2688.1489999999999</v>
      </c>
      <c r="AK148">
        <f t="shared" si="29"/>
        <v>3.720031888113345E-7</v>
      </c>
    </row>
    <row r="149" spans="19:37" x14ac:dyDescent="0.35">
      <c r="S149" s="73">
        <v>5.9960000000000004</v>
      </c>
      <c r="T149" s="16">
        <v>213.5</v>
      </c>
      <c r="U149" s="16">
        <f t="shared" si="22"/>
        <v>2410.415</v>
      </c>
      <c r="V149" s="72">
        <f t="shared" si="23"/>
        <v>4.1486631970013461E-7</v>
      </c>
      <c r="W149" s="16"/>
      <c r="X149" s="16"/>
      <c r="Y149" s="16"/>
      <c r="Z149" s="16"/>
      <c r="AB149" s="16"/>
      <c r="AC149" s="73">
        <v>5.3029999999999999</v>
      </c>
      <c r="AD149" s="16">
        <v>226.6</v>
      </c>
      <c r="AE149" s="16">
        <f t="shared" si="26"/>
        <v>2558.3139999999999</v>
      </c>
      <c r="AF149" s="72">
        <f t="shared" si="27"/>
        <v>3.9088243272717895E-7</v>
      </c>
      <c r="AG149" s="16"/>
      <c r="AH149" s="73">
        <v>4.78</v>
      </c>
      <c r="AI149" s="16">
        <v>238.1</v>
      </c>
      <c r="AJ149">
        <f t="shared" si="28"/>
        <v>2688.1489999999999</v>
      </c>
      <c r="AK149">
        <f t="shared" si="29"/>
        <v>3.720031888113345E-7</v>
      </c>
    </row>
    <row r="150" spans="19:37" x14ac:dyDescent="0.35">
      <c r="S150" s="73">
        <v>5.9969999999999999</v>
      </c>
      <c r="T150" s="16">
        <v>213.5</v>
      </c>
      <c r="U150" s="16">
        <f t="shared" si="22"/>
        <v>2410.415</v>
      </c>
      <c r="V150" s="72">
        <f t="shared" si="23"/>
        <v>4.1486631970013461E-7</v>
      </c>
      <c r="W150" s="16"/>
      <c r="X150" s="16"/>
      <c r="Y150" s="16"/>
      <c r="Z150" s="16"/>
      <c r="AB150" s="16"/>
      <c r="AC150" s="73">
        <v>5.3040000000000003</v>
      </c>
      <c r="AD150" s="16">
        <v>226.6</v>
      </c>
      <c r="AE150" s="16">
        <f t="shared" si="26"/>
        <v>2558.3139999999999</v>
      </c>
      <c r="AF150" s="72">
        <f t="shared" si="27"/>
        <v>3.9088243272717895E-7</v>
      </c>
      <c r="AG150" s="16"/>
      <c r="AH150" s="73">
        <v>4.7809999999999997</v>
      </c>
      <c r="AI150" s="16">
        <v>238.1</v>
      </c>
      <c r="AJ150">
        <f t="shared" si="28"/>
        <v>2688.1489999999999</v>
      </c>
      <c r="AK150">
        <f t="shared" si="29"/>
        <v>3.720031888113345E-7</v>
      </c>
    </row>
    <row r="151" spans="19:37" x14ac:dyDescent="0.35">
      <c r="S151" s="73">
        <v>5.9980000000000002</v>
      </c>
      <c r="T151" s="16">
        <v>213.4</v>
      </c>
      <c r="U151" s="16">
        <f t="shared" si="22"/>
        <v>2409.2860000000001</v>
      </c>
      <c r="V151" s="72">
        <f t="shared" si="23"/>
        <v>4.1506072753504567E-7</v>
      </c>
      <c r="W151" s="16"/>
      <c r="X151" s="16"/>
      <c r="Y151" s="16"/>
      <c r="Z151" s="16"/>
      <c r="AB151" s="16"/>
      <c r="AC151" s="16"/>
      <c r="AD151" s="16"/>
      <c r="AE151" s="16"/>
      <c r="AG151" s="16"/>
      <c r="AH151" s="73">
        <v>4.782</v>
      </c>
      <c r="AI151" s="16">
        <v>238.1</v>
      </c>
      <c r="AJ151">
        <f t="shared" si="28"/>
        <v>2688.1489999999999</v>
      </c>
      <c r="AK151">
        <f t="shared" si="29"/>
        <v>3.720031888113345E-7</v>
      </c>
    </row>
    <row r="152" spans="19:37" x14ac:dyDescent="0.35">
      <c r="S152" s="73">
        <v>5.9989999999999997</v>
      </c>
      <c r="T152" s="16">
        <v>213.4</v>
      </c>
      <c r="U152" s="16">
        <f t="shared" si="22"/>
        <v>2409.2860000000001</v>
      </c>
      <c r="V152" s="72">
        <f t="shared" si="23"/>
        <v>4.1506072753504567E-7</v>
      </c>
      <c r="W152" s="16"/>
      <c r="X152" s="16"/>
      <c r="Y152" s="16"/>
      <c r="Z152" s="16"/>
      <c r="AB152" s="16"/>
      <c r="AC152" s="16"/>
      <c r="AD152" s="16"/>
      <c r="AE152" s="16"/>
      <c r="AG152" s="16"/>
      <c r="AH152" s="73">
        <v>4.7830000000000004</v>
      </c>
      <c r="AI152" s="16">
        <v>238</v>
      </c>
      <c r="AJ152">
        <f t="shared" si="28"/>
        <v>2687.02</v>
      </c>
      <c r="AK152">
        <f t="shared" si="29"/>
        <v>3.7215949267217959E-7</v>
      </c>
    </row>
    <row r="153" spans="19:37" x14ac:dyDescent="0.35">
      <c r="S153" s="73">
        <v>6</v>
      </c>
      <c r="T153" s="16">
        <v>213.4</v>
      </c>
      <c r="U153" s="16">
        <f t="shared" si="22"/>
        <v>2409.2860000000001</v>
      </c>
      <c r="V153" s="72">
        <f t="shared" si="23"/>
        <v>4.1506072753504567E-7</v>
      </c>
      <c r="W153" s="16"/>
      <c r="X153" s="16"/>
      <c r="Y153" s="16"/>
      <c r="Z153" s="16"/>
      <c r="AB153" s="16"/>
      <c r="AC153" s="16"/>
      <c r="AD153" s="16"/>
      <c r="AE153" s="16"/>
      <c r="AG153" s="16"/>
      <c r="AH153" s="73">
        <v>4.7839999999999998</v>
      </c>
      <c r="AI153" s="16">
        <v>238</v>
      </c>
      <c r="AJ153">
        <f t="shared" si="28"/>
        <v>2687.02</v>
      </c>
      <c r="AK153">
        <f t="shared" si="29"/>
        <v>3.7215949267217959E-7</v>
      </c>
    </row>
    <row r="154" spans="19:37" x14ac:dyDescent="0.35">
      <c r="S154" s="73">
        <v>6.0010000000000003</v>
      </c>
      <c r="T154" s="16">
        <v>213.4</v>
      </c>
      <c r="U154" s="16">
        <f t="shared" si="22"/>
        <v>2409.2860000000001</v>
      </c>
      <c r="V154" s="72">
        <f t="shared" si="23"/>
        <v>4.1506072753504567E-7</v>
      </c>
      <c r="W154" s="16"/>
      <c r="X154" s="16"/>
      <c r="Y154" s="16"/>
      <c r="Z154" s="16"/>
      <c r="AB154" s="16"/>
      <c r="AC154" s="16"/>
      <c r="AD154" s="16"/>
      <c r="AE154" s="16"/>
      <c r="AG154" s="16"/>
      <c r="AH154" s="16"/>
      <c r="AI154" s="16"/>
    </row>
    <row r="155" spans="19:37" x14ac:dyDescent="0.35">
      <c r="S155" s="73">
        <v>6.0019999999999998</v>
      </c>
      <c r="T155" s="16">
        <v>213.4</v>
      </c>
      <c r="U155" s="16">
        <f t="shared" si="22"/>
        <v>2409.2860000000001</v>
      </c>
      <c r="V155" s="72">
        <f t="shared" si="23"/>
        <v>4.1506072753504567E-7</v>
      </c>
      <c r="W155" s="16"/>
      <c r="X155" s="16"/>
      <c r="Y155" s="16"/>
      <c r="Z155" s="16"/>
      <c r="AB155" s="16"/>
      <c r="AC155" s="16"/>
      <c r="AD155" s="16"/>
      <c r="AE155" s="16"/>
      <c r="AG155" s="16"/>
      <c r="AH155" s="16"/>
      <c r="AI155" s="16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5"/>
  <sheetViews>
    <sheetView tabSelected="1" zoomScaleNormal="100" workbookViewId="0">
      <selection activeCell="AH11" sqref="AH11:AI153"/>
    </sheetView>
  </sheetViews>
  <sheetFormatPr defaultColWidth="8.54296875" defaultRowHeight="14.5" x14ac:dyDescent="0.35"/>
  <cols>
    <col min="1" max="1" width="5.453125" customWidth="1"/>
    <col min="2" max="2" width="6.1796875" customWidth="1"/>
    <col min="3" max="3" width="5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bestFit="1" customWidth="1"/>
    <col min="20" max="20" width="10.26953125" customWidth="1"/>
    <col min="21" max="21" width="8.26953125" customWidth="1"/>
    <col min="22" max="22" width="7.81640625" style="72" customWidth="1"/>
    <col min="23" max="23" width="8.1796875" customWidth="1"/>
    <col min="24" max="24" width="8.6328125" bestFit="1" customWidth="1"/>
    <col min="25" max="25" width="10.26953125" customWidth="1"/>
    <col min="26" max="26" width="8.26953125" customWidth="1"/>
    <col min="27" max="27" width="8.54296875" style="72"/>
    <col min="29" max="29" width="8.6328125" bestFit="1" customWidth="1"/>
    <col min="30" max="30" width="10.26953125" customWidth="1"/>
    <col min="31" max="31" width="8.26953125" customWidth="1"/>
    <col min="32" max="32" width="7.81640625" style="72" customWidth="1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83</v>
      </c>
      <c r="K1" s="28">
        <v>11.29</v>
      </c>
      <c r="L1" s="28" t="s">
        <v>29</v>
      </c>
      <c r="S1" s="16"/>
      <c r="X1" s="16"/>
      <c r="AC1" s="16"/>
    </row>
    <row r="2" spans="1:37" ht="15" thickBot="1" x14ac:dyDescent="0.4">
      <c r="S2" s="16"/>
      <c r="X2" s="16"/>
      <c r="AC2" s="16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85</v>
      </c>
      <c r="M3" s="31" t="s">
        <v>30</v>
      </c>
      <c r="N3" s="27"/>
      <c r="O3" s="32" t="s">
        <v>31</v>
      </c>
      <c r="Q3" s="33"/>
      <c r="S3" s="16"/>
      <c r="X3" s="16"/>
      <c r="AC3" s="16"/>
    </row>
    <row r="4" spans="1:37" ht="15" thickBot="1" x14ac:dyDescent="0.4">
      <c r="A4" s="10">
        <v>1</v>
      </c>
      <c r="B4" s="11"/>
      <c r="C4" s="12"/>
      <c r="D4" s="13"/>
      <c r="E4" s="14"/>
      <c r="F4" s="13"/>
      <c r="G4" s="14"/>
      <c r="H4" s="13"/>
      <c r="I4" s="14"/>
      <c r="J4" s="34" t="s">
        <v>48</v>
      </c>
      <c r="K4" s="70">
        <v>7.68682</v>
      </c>
      <c r="L4" s="71">
        <f>G4*'Calib. 11 Nov'!$K$9+'Calib. 11 Nov'!$M$9</f>
        <v>-1.678E-3</v>
      </c>
      <c r="M4" s="71">
        <f>K4-L4</f>
        <v>7.6884980000000001</v>
      </c>
      <c r="N4" s="27"/>
      <c r="O4" s="35" t="e">
        <f>SUM(Q11:Q140)*10^7</f>
        <v>#DIV/0!</v>
      </c>
      <c r="P4" s="36" t="e">
        <f>(O4-$O$9)^2</f>
        <v>#DIV/0!</v>
      </c>
      <c r="S4" s="16"/>
      <c r="X4" s="16"/>
      <c r="AC4" s="16"/>
    </row>
    <row r="5" spans="1:37" ht="15" thickBot="1" x14ac:dyDescent="0.4">
      <c r="A5" s="10">
        <v>2</v>
      </c>
      <c r="B5" s="11"/>
      <c r="C5" s="12"/>
      <c r="D5" s="13"/>
      <c r="E5" s="14"/>
      <c r="F5" s="13"/>
      <c r="G5" s="14"/>
      <c r="H5" s="13"/>
      <c r="I5" s="14"/>
      <c r="J5" s="34" t="s">
        <v>46</v>
      </c>
      <c r="K5" s="70">
        <v>6.0023</v>
      </c>
      <c r="L5" s="71">
        <f>G5*'Calib. 11 Nov'!$K$9+'Calib. 11 Nov'!$M$9</f>
        <v>-1.678E-3</v>
      </c>
      <c r="M5" s="71">
        <f>K5-L5</f>
        <v>6.003978</v>
      </c>
      <c r="N5" s="27"/>
      <c r="O5" s="35" t="e">
        <f>SUM(V11:V155)*10^7</f>
        <v>#DIV/0!</v>
      </c>
      <c r="P5" s="36" t="e">
        <f>(O5-$O$9)^2</f>
        <v>#DIV/0!</v>
      </c>
      <c r="S5" s="16"/>
      <c r="X5" s="16"/>
      <c r="AC5" s="16"/>
    </row>
    <row r="6" spans="1:37" ht="15" thickBot="1" x14ac:dyDescent="0.4">
      <c r="A6" s="10">
        <v>3</v>
      </c>
      <c r="B6" s="11"/>
      <c r="C6" s="12"/>
      <c r="D6" s="13"/>
      <c r="E6" s="14"/>
      <c r="F6" s="13"/>
      <c r="G6" s="14"/>
      <c r="H6" s="13"/>
      <c r="I6" s="14"/>
      <c r="J6" s="34" t="s">
        <v>42</v>
      </c>
      <c r="K6" s="70">
        <v>5.4895199999999997</v>
      </c>
      <c r="L6" s="71">
        <f>G6*'Calib. 11 Nov'!$K$9+'Calib. 11 Nov'!$M$9</f>
        <v>-1.678E-3</v>
      </c>
      <c r="M6" s="71">
        <f>K6-L6</f>
        <v>5.4911979999999998</v>
      </c>
      <c r="N6" s="27"/>
      <c r="O6" s="35" t="e">
        <f>SUM(AA11:AA147)*10^7</f>
        <v>#DIV/0!</v>
      </c>
      <c r="P6" s="36" t="e">
        <f>(O6-$O$9)^2</f>
        <v>#DIV/0!</v>
      </c>
      <c r="S6" s="16"/>
      <c r="X6" s="16"/>
      <c r="AC6" s="16"/>
    </row>
    <row r="7" spans="1:37" ht="15" thickBot="1" x14ac:dyDescent="0.4">
      <c r="A7" s="10">
        <v>4</v>
      </c>
      <c r="B7" s="11"/>
      <c r="C7" s="12"/>
      <c r="D7" s="13"/>
      <c r="E7" s="14"/>
      <c r="F7" s="13"/>
      <c r="G7" s="14"/>
      <c r="H7" s="13"/>
      <c r="I7" s="14"/>
      <c r="J7" s="34" t="s">
        <v>50</v>
      </c>
      <c r="K7" s="70">
        <v>5.3043800000000001</v>
      </c>
      <c r="L7" s="71">
        <f>G7*'Calib. 11 Nov'!$K$9+'Calib. 11 Nov'!$M$9</f>
        <v>-1.678E-3</v>
      </c>
      <c r="M7" s="71">
        <f>K7-L7</f>
        <v>5.3060580000000002</v>
      </c>
      <c r="N7" s="27"/>
      <c r="O7" s="35" t="e">
        <f>SUM(AF11:AF150)*10^7</f>
        <v>#DIV/0!</v>
      </c>
      <c r="P7" s="36" t="e">
        <f>(O7-$O$9)^2</f>
        <v>#DIV/0!</v>
      </c>
      <c r="S7" s="16"/>
      <c r="X7" s="16"/>
      <c r="AC7" s="16"/>
    </row>
    <row r="8" spans="1:37" ht="15" thickBot="1" x14ac:dyDescent="0.4">
      <c r="A8" s="10">
        <v>5</v>
      </c>
      <c r="B8" s="11"/>
      <c r="C8" s="12"/>
      <c r="D8" s="13"/>
      <c r="E8" s="14"/>
      <c r="F8" s="13"/>
      <c r="G8" s="14"/>
      <c r="H8" s="13"/>
      <c r="I8" s="14"/>
      <c r="J8" s="34" t="s">
        <v>40</v>
      </c>
      <c r="K8" s="70">
        <v>4.7843400000000003</v>
      </c>
      <c r="L8" s="71">
        <f>G8*'Calib. 11 Nov'!$K$9+'Calib. 11 Nov'!$M$9</f>
        <v>-1.678E-3</v>
      </c>
      <c r="M8" s="71">
        <f>K8-L8</f>
        <v>4.7860180000000003</v>
      </c>
      <c r="N8" s="27"/>
      <c r="O8" s="35" t="e">
        <f>SUM(AK11:AK153)*10^7</f>
        <v>#DIV/0!</v>
      </c>
      <c r="P8" s="36" t="e">
        <f>(O8-$O$9)^2</f>
        <v>#DIV/0!</v>
      </c>
      <c r="S8" s="16"/>
      <c r="X8" s="16"/>
      <c r="AC8" s="16"/>
    </row>
    <row r="9" spans="1:37" ht="15" thickBot="1" x14ac:dyDescent="0.4">
      <c r="O9" s="37" t="e">
        <f>SUM(O4:O8)/5</f>
        <v>#DIV/0!</v>
      </c>
      <c r="P9" s="38" t="s">
        <v>20</v>
      </c>
      <c r="Q9" s="39" t="e">
        <f>SQRT(SUM(P4:P8)/4)</f>
        <v>#DIV/0!</v>
      </c>
      <c r="S9" s="16"/>
      <c r="X9" s="16"/>
      <c r="AC9" s="16"/>
    </row>
    <row r="10" spans="1:37" s="27" customFormat="1" ht="29.5" thickBot="1" x14ac:dyDescent="0.4">
      <c r="D10" s="40" t="s">
        <v>18</v>
      </c>
      <c r="E10" s="40" t="s">
        <v>19</v>
      </c>
      <c r="F10" s="40" t="s">
        <v>84</v>
      </c>
      <c r="N10" s="41" t="s">
        <v>32</v>
      </c>
      <c r="O10" s="42" t="s">
        <v>33</v>
      </c>
      <c r="P10" s="42" t="s">
        <v>34</v>
      </c>
      <c r="Q10" s="43"/>
      <c r="S10" s="44" t="s">
        <v>32</v>
      </c>
      <c r="T10" s="45" t="s">
        <v>33</v>
      </c>
      <c r="U10" s="45" t="s">
        <v>34</v>
      </c>
      <c r="V10" s="75"/>
      <c r="X10" s="44" t="s">
        <v>32</v>
      </c>
      <c r="Y10" s="45" t="s">
        <v>33</v>
      </c>
      <c r="Z10" s="45" t="s">
        <v>34</v>
      </c>
      <c r="AA10" s="75"/>
      <c r="AC10" s="44" t="s">
        <v>32</v>
      </c>
      <c r="AD10" s="45" t="s">
        <v>33</v>
      </c>
      <c r="AE10" s="45" t="s">
        <v>34</v>
      </c>
      <c r="AF10" s="75"/>
      <c r="AH10" s="44" t="s">
        <v>32</v>
      </c>
      <c r="AI10" s="45" t="s">
        <v>33</v>
      </c>
      <c r="AJ10" s="45" t="s">
        <v>34</v>
      </c>
      <c r="AK10" s="46"/>
    </row>
    <row r="11" spans="1:37" x14ac:dyDescent="0.35">
      <c r="N11" s="73"/>
      <c r="O11" s="74"/>
      <c r="P11">
        <f>O11*$K$1</f>
        <v>0</v>
      </c>
      <c r="Q11" t="e">
        <f>0.001/P11</f>
        <v>#DIV/0!</v>
      </c>
      <c r="S11" s="73"/>
      <c r="T11" s="16"/>
      <c r="U11" s="16">
        <f>T11*$K$1</f>
        <v>0</v>
      </c>
      <c r="V11" s="72" t="e">
        <f>0.001/U11</f>
        <v>#DIV/0!</v>
      </c>
      <c r="W11" s="16"/>
      <c r="X11" s="73"/>
      <c r="Y11" s="16"/>
      <c r="Z11" s="16">
        <f>Y11*$K$1</f>
        <v>0</v>
      </c>
      <c r="AA11" s="72" t="e">
        <f>0.001/Z11</f>
        <v>#DIV/0!</v>
      </c>
      <c r="AB11" s="16"/>
      <c r="AC11" s="73"/>
      <c r="AD11" s="16"/>
      <c r="AE11" s="16">
        <f>AD11*$K$1</f>
        <v>0</v>
      </c>
      <c r="AF11" s="72" t="e">
        <f>0.001/AE11</f>
        <v>#DIV/0!</v>
      </c>
      <c r="AG11" s="16"/>
      <c r="AH11" s="73"/>
      <c r="AI11" s="16"/>
      <c r="AJ11">
        <f>AI11*$K$1</f>
        <v>0</v>
      </c>
      <c r="AK11" t="e">
        <f>0.001/AJ11</f>
        <v>#DIV/0!</v>
      </c>
    </row>
    <row r="12" spans="1:37" x14ac:dyDescent="0.35">
      <c r="N12" s="73"/>
      <c r="O12" s="74"/>
      <c r="P12">
        <f t="shared" ref="P12:P75" si="0">O12*$K$1</f>
        <v>0</v>
      </c>
      <c r="Q12" t="e">
        <f t="shared" ref="Q12:Q75" si="1">0.001/P12</f>
        <v>#DIV/0!</v>
      </c>
      <c r="S12" s="73"/>
      <c r="T12" s="16"/>
      <c r="U12" s="16">
        <f t="shared" ref="U12:U75" si="2">T12*$K$1</f>
        <v>0</v>
      </c>
      <c r="V12" s="72" t="e">
        <f t="shared" ref="V12:V75" si="3">0.001/U12</f>
        <v>#DIV/0!</v>
      </c>
      <c r="W12" s="16"/>
      <c r="X12" s="73"/>
      <c r="Y12" s="16"/>
      <c r="Z12" s="16">
        <f t="shared" ref="Z12:Z75" si="4">Y12*$K$1</f>
        <v>0</v>
      </c>
      <c r="AA12" s="72" t="e">
        <f t="shared" ref="AA12:AA75" si="5">0.001/Z12</f>
        <v>#DIV/0!</v>
      </c>
      <c r="AB12" s="16"/>
      <c r="AC12" s="73"/>
      <c r="AD12" s="16"/>
      <c r="AE12" s="16">
        <f t="shared" ref="AE12:AE75" si="6">AD12*$K$1</f>
        <v>0</v>
      </c>
      <c r="AF12" s="72" t="e">
        <f t="shared" ref="AF12:AF75" si="7">0.001/AE12</f>
        <v>#DIV/0!</v>
      </c>
      <c r="AG12" s="16"/>
      <c r="AH12" s="73"/>
      <c r="AI12" s="16"/>
      <c r="AJ12">
        <f t="shared" ref="AJ12:AJ75" si="8">AI12*$K$1</f>
        <v>0</v>
      </c>
      <c r="AK12" t="e">
        <f t="shared" ref="AK12:AK75" si="9">0.001/AJ12</f>
        <v>#DIV/0!</v>
      </c>
    </row>
    <row r="13" spans="1:37" x14ac:dyDescent="0.35">
      <c r="N13" s="73"/>
      <c r="O13" s="74"/>
      <c r="P13">
        <f t="shared" si="0"/>
        <v>0</v>
      </c>
      <c r="Q13" t="e">
        <f t="shared" si="1"/>
        <v>#DIV/0!</v>
      </c>
      <c r="S13" s="73"/>
      <c r="T13" s="16"/>
      <c r="U13" s="16">
        <f t="shared" si="2"/>
        <v>0</v>
      </c>
      <c r="V13" s="72" t="e">
        <f t="shared" si="3"/>
        <v>#DIV/0!</v>
      </c>
      <c r="W13" s="16"/>
      <c r="X13" s="73"/>
      <c r="Y13" s="16"/>
      <c r="Z13" s="16">
        <f t="shared" si="4"/>
        <v>0</v>
      </c>
      <c r="AA13" s="72" t="e">
        <f t="shared" si="5"/>
        <v>#DIV/0!</v>
      </c>
      <c r="AB13" s="16"/>
      <c r="AC13" s="73"/>
      <c r="AD13" s="16"/>
      <c r="AE13" s="16">
        <f t="shared" si="6"/>
        <v>0</v>
      </c>
      <c r="AF13" s="72" t="e">
        <f t="shared" si="7"/>
        <v>#DIV/0!</v>
      </c>
      <c r="AG13" s="16"/>
      <c r="AH13" s="73"/>
      <c r="AI13" s="16"/>
      <c r="AJ13">
        <f t="shared" si="8"/>
        <v>0</v>
      </c>
      <c r="AK13" t="e">
        <f t="shared" si="9"/>
        <v>#DIV/0!</v>
      </c>
    </row>
    <row r="14" spans="1:37" x14ac:dyDescent="0.35">
      <c r="N14" s="73"/>
      <c r="O14" s="74"/>
      <c r="P14">
        <f t="shared" si="0"/>
        <v>0</v>
      </c>
      <c r="Q14" t="e">
        <f t="shared" si="1"/>
        <v>#DIV/0!</v>
      </c>
      <c r="S14" s="73"/>
      <c r="T14" s="16"/>
      <c r="U14" s="16">
        <f t="shared" si="2"/>
        <v>0</v>
      </c>
      <c r="V14" s="72" t="e">
        <f t="shared" si="3"/>
        <v>#DIV/0!</v>
      </c>
      <c r="W14" s="16"/>
      <c r="X14" s="73"/>
      <c r="Y14" s="16"/>
      <c r="Z14" s="16">
        <f t="shared" si="4"/>
        <v>0</v>
      </c>
      <c r="AA14" s="72" t="e">
        <f t="shared" si="5"/>
        <v>#DIV/0!</v>
      </c>
      <c r="AB14" s="16"/>
      <c r="AC14" s="73"/>
      <c r="AD14" s="16"/>
      <c r="AE14" s="16">
        <f t="shared" si="6"/>
        <v>0</v>
      </c>
      <c r="AF14" s="72" t="e">
        <f t="shared" si="7"/>
        <v>#DIV/0!</v>
      </c>
      <c r="AG14" s="16"/>
      <c r="AH14" s="73"/>
      <c r="AI14" s="16"/>
      <c r="AJ14">
        <f t="shared" si="8"/>
        <v>0</v>
      </c>
      <c r="AK14" t="e">
        <f t="shared" si="9"/>
        <v>#DIV/0!</v>
      </c>
    </row>
    <row r="15" spans="1:37" x14ac:dyDescent="0.35">
      <c r="N15" s="73"/>
      <c r="O15" s="74"/>
      <c r="P15">
        <f t="shared" si="0"/>
        <v>0</v>
      </c>
      <c r="Q15" t="e">
        <f t="shared" si="1"/>
        <v>#DIV/0!</v>
      </c>
      <c r="S15" s="73"/>
      <c r="T15" s="16"/>
      <c r="U15" s="16">
        <f t="shared" si="2"/>
        <v>0</v>
      </c>
      <c r="V15" s="72" t="e">
        <f t="shared" si="3"/>
        <v>#DIV/0!</v>
      </c>
      <c r="W15" s="16"/>
      <c r="X15" s="73"/>
      <c r="Y15" s="16"/>
      <c r="Z15" s="16">
        <f t="shared" si="4"/>
        <v>0</v>
      </c>
      <c r="AA15" s="72" t="e">
        <f t="shared" si="5"/>
        <v>#DIV/0!</v>
      </c>
      <c r="AB15" s="16"/>
      <c r="AC15" s="73"/>
      <c r="AD15" s="16"/>
      <c r="AE15" s="16">
        <f t="shared" si="6"/>
        <v>0</v>
      </c>
      <c r="AF15" s="72" t="e">
        <f t="shared" si="7"/>
        <v>#DIV/0!</v>
      </c>
      <c r="AG15" s="16"/>
      <c r="AH15" s="73"/>
      <c r="AI15" s="16"/>
      <c r="AJ15">
        <f t="shared" si="8"/>
        <v>0</v>
      </c>
      <c r="AK15" t="e">
        <f t="shared" si="9"/>
        <v>#DIV/0!</v>
      </c>
    </row>
    <row r="16" spans="1:37" x14ac:dyDescent="0.35">
      <c r="N16" s="73"/>
      <c r="O16" s="74"/>
      <c r="P16">
        <f t="shared" si="0"/>
        <v>0</v>
      </c>
      <c r="Q16" t="e">
        <f t="shared" si="1"/>
        <v>#DIV/0!</v>
      </c>
      <c r="S16" s="73"/>
      <c r="T16" s="16"/>
      <c r="U16" s="16">
        <f t="shared" si="2"/>
        <v>0</v>
      </c>
      <c r="V16" s="72" t="e">
        <f t="shared" si="3"/>
        <v>#DIV/0!</v>
      </c>
      <c r="W16" s="16"/>
      <c r="X16" s="73"/>
      <c r="Y16" s="16"/>
      <c r="Z16" s="16">
        <f t="shared" si="4"/>
        <v>0</v>
      </c>
      <c r="AA16" s="72" t="e">
        <f t="shared" si="5"/>
        <v>#DIV/0!</v>
      </c>
      <c r="AB16" s="16"/>
      <c r="AC16" s="73"/>
      <c r="AD16" s="16"/>
      <c r="AE16" s="16">
        <f t="shared" si="6"/>
        <v>0</v>
      </c>
      <c r="AF16" s="72" t="e">
        <f t="shared" si="7"/>
        <v>#DIV/0!</v>
      </c>
      <c r="AG16" s="16"/>
      <c r="AH16" s="73"/>
      <c r="AI16" s="16"/>
      <c r="AJ16">
        <f t="shared" si="8"/>
        <v>0</v>
      </c>
      <c r="AK16" t="e">
        <f t="shared" si="9"/>
        <v>#DIV/0!</v>
      </c>
    </row>
    <row r="17" spans="14:37" x14ac:dyDescent="0.35">
      <c r="N17" s="73"/>
      <c r="O17" s="74"/>
      <c r="P17">
        <f t="shared" si="0"/>
        <v>0</v>
      </c>
      <c r="Q17" t="e">
        <f t="shared" si="1"/>
        <v>#DIV/0!</v>
      </c>
      <c r="S17" s="73"/>
      <c r="T17" s="16"/>
      <c r="U17" s="16">
        <f t="shared" si="2"/>
        <v>0</v>
      </c>
      <c r="V17" s="72" t="e">
        <f t="shared" si="3"/>
        <v>#DIV/0!</v>
      </c>
      <c r="W17" s="16"/>
      <c r="X17" s="73"/>
      <c r="Y17" s="16"/>
      <c r="Z17" s="16">
        <f t="shared" si="4"/>
        <v>0</v>
      </c>
      <c r="AA17" s="72" t="e">
        <f t="shared" si="5"/>
        <v>#DIV/0!</v>
      </c>
      <c r="AB17" s="16"/>
      <c r="AC17" s="73"/>
      <c r="AD17" s="16"/>
      <c r="AE17" s="16">
        <f t="shared" si="6"/>
        <v>0</v>
      </c>
      <c r="AF17" s="72" t="e">
        <f t="shared" si="7"/>
        <v>#DIV/0!</v>
      </c>
      <c r="AG17" s="16"/>
      <c r="AH17" s="73"/>
      <c r="AI17" s="16"/>
      <c r="AJ17">
        <f t="shared" si="8"/>
        <v>0</v>
      </c>
      <c r="AK17" t="e">
        <f t="shared" si="9"/>
        <v>#DIV/0!</v>
      </c>
    </row>
    <row r="18" spans="14:37" x14ac:dyDescent="0.35">
      <c r="N18" s="73"/>
      <c r="O18" s="74"/>
      <c r="P18">
        <f t="shared" si="0"/>
        <v>0</v>
      </c>
      <c r="Q18" t="e">
        <f t="shared" si="1"/>
        <v>#DIV/0!</v>
      </c>
      <c r="S18" s="73"/>
      <c r="T18" s="16"/>
      <c r="U18" s="16">
        <f t="shared" si="2"/>
        <v>0</v>
      </c>
      <c r="V18" s="72" t="e">
        <f t="shared" si="3"/>
        <v>#DIV/0!</v>
      </c>
      <c r="W18" s="16"/>
      <c r="X18" s="73"/>
      <c r="Y18" s="16"/>
      <c r="Z18" s="16">
        <f t="shared" si="4"/>
        <v>0</v>
      </c>
      <c r="AA18" s="72" t="e">
        <f t="shared" si="5"/>
        <v>#DIV/0!</v>
      </c>
      <c r="AB18" s="16"/>
      <c r="AC18" s="73"/>
      <c r="AD18" s="16"/>
      <c r="AE18" s="16">
        <f t="shared" si="6"/>
        <v>0</v>
      </c>
      <c r="AF18" s="72" t="e">
        <f t="shared" si="7"/>
        <v>#DIV/0!</v>
      </c>
      <c r="AG18" s="16"/>
      <c r="AH18" s="73"/>
      <c r="AI18" s="16"/>
      <c r="AJ18">
        <f t="shared" si="8"/>
        <v>0</v>
      </c>
      <c r="AK18" t="e">
        <f t="shared" si="9"/>
        <v>#DIV/0!</v>
      </c>
    </row>
    <row r="19" spans="14:37" x14ac:dyDescent="0.35">
      <c r="N19" s="73"/>
      <c r="O19" s="74"/>
      <c r="P19">
        <f t="shared" si="0"/>
        <v>0</v>
      </c>
      <c r="Q19" t="e">
        <f t="shared" si="1"/>
        <v>#DIV/0!</v>
      </c>
      <c r="S19" s="73"/>
      <c r="T19" s="16"/>
      <c r="U19" s="16">
        <f t="shared" si="2"/>
        <v>0</v>
      </c>
      <c r="V19" s="72" t="e">
        <f t="shared" si="3"/>
        <v>#DIV/0!</v>
      </c>
      <c r="W19" s="16"/>
      <c r="X19" s="73"/>
      <c r="Y19" s="16"/>
      <c r="Z19" s="16">
        <f t="shared" si="4"/>
        <v>0</v>
      </c>
      <c r="AA19" s="72" t="e">
        <f t="shared" si="5"/>
        <v>#DIV/0!</v>
      </c>
      <c r="AB19" s="16"/>
      <c r="AC19" s="73"/>
      <c r="AD19" s="16"/>
      <c r="AE19" s="16">
        <f t="shared" si="6"/>
        <v>0</v>
      </c>
      <c r="AF19" s="72" t="e">
        <f t="shared" si="7"/>
        <v>#DIV/0!</v>
      </c>
      <c r="AG19" s="16"/>
      <c r="AH19" s="73"/>
      <c r="AI19" s="16"/>
      <c r="AJ19">
        <f t="shared" si="8"/>
        <v>0</v>
      </c>
      <c r="AK19" t="e">
        <f t="shared" si="9"/>
        <v>#DIV/0!</v>
      </c>
    </row>
    <row r="20" spans="14:37" x14ac:dyDescent="0.35">
      <c r="N20" s="73"/>
      <c r="O20" s="74"/>
      <c r="P20">
        <f t="shared" si="0"/>
        <v>0</v>
      </c>
      <c r="Q20" t="e">
        <f t="shared" si="1"/>
        <v>#DIV/0!</v>
      </c>
      <c r="S20" s="73"/>
      <c r="T20" s="16"/>
      <c r="U20" s="16">
        <f t="shared" si="2"/>
        <v>0</v>
      </c>
      <c r="V20" s="72" t="e">
        <f t="shared" si="3"/>
        <v>#DIV/0!</v>
      </c>
      <c r="W20" s="16"/>
      <c r="X20" s="73"/>
      <c r="Y20" s="16"/>
      <c r="Z20" s="16">
        <f t="shared" si="4"/>
        <v>0</v>
      </c>
      <c r="AA20" s="72" t="e">
        <f t="shared" si="5"/>
        <v>#DIV/0!</v>
      </c>
      <c r="AB20" s="16"/>
      <c r="AC20" s="73"/>
      <c r="AD20" s="16"/>
      <c r="AE20" s="16">
        <f t="shared" si="6"/>
        <v>0</v>
      </c>
      <c r="AF20" s="72" t="e">
        <f t="shared" si="7"/>
        <v>#DIV/0!</v>
      </c>
      <c r="AG20" s="16"/>
      <c r="AH20" s="73"/>
      <c r="AI20" s="16"/>
      <c r="AJ20">
        <f t="shared" si="8"/>
        <v>0</v>
      </c>
      <c r="AK20" t="e">
        <f t="shared" si="9"/>
        <v>#DIV/0!</v>
      </c>
    </row>
    <row r="21" spans="14:37" x14ac:dyDescent="0.35">
      <c r="N21" s="73"/>
      <c r="O21" s="74"/>
      <c r="P21">
        <f t="shared" si="0"/>
        <v>0</v>
      </c>
      <c r="Q21" t="e">
        <f t="shared" si="1"/>
        <v>#DIV/0!</v>
      </c>
      <c r="S21" s="73"/>
      <c r="T21" s="16"/>
      <c r="U21" s="16">
        <f t="shared" si="2"/>
        <v>0</v>
      </c>
      <c r="V21" s="72" t="e">
        <f t="shared" si="3"/>
        <v>#DIV/0!</v>
      </c>
      <c r="W21" s="16"/>
      <c r="X21" s="73"/>
      <c r="Y21" s="16"/>
      <c r="Z21" s="16">
        <f t="shared" si="4"/>
        <v>0</v>
      </c>
      <c r="AA21" s="72" t="e">
        <f t="shared" si="5"/>
        <v>#DIV/0!</v>
      </c>
      <c r="AB21" s="16"/>
      <c r="AC21" s="73"/>
      <c r="AD21" s="16"/>
      <c r="AE21" s="16">
        <f t="shared" si="6"/>
        <v>0</v>
      </c>
      <c r="AF21" s="72" t="e">
        <f t="shared" si="7"/>
        <v>#DIV/0!</v>
      </c>
      <c r="AG21" s="16"/>
      <c r="AH21" s="73"/>
      <c r="AI21" s="16"/>
      <c r="AJ21">
        <f t="shared" si="8"/>
        <v>0</v>
      </c>
      <c r="AK21" t="e">
        <f t="shared" si="9"/>
        <v>#DIV/0!</v>
      </c>
    </row>
    <row r="22" spans="14:37" x14ac:dyDescent="0.35">
      <c r="N22" s="73"/>
      <c r="O22" s="74"/>
      <c r="P22">
        <f t="shared" si="0"/>
        <v>0</v>
      </c>
      <c r="Q22" t="e">
        <f t="shared" si="1"/>
        <v>#DIV/0!</v>
      </c>
      <c r="S22" s="73"/>
      <c r="T22" s="16"/>
      <c r="U22" s="16">
        <f t="shared" si="2"/>
        <v>0</v>
      </c>
      <c r="V22" s="72" t="e">
        <f t="shared" si="3"/>
        <v>#DIV/0!</v>
      </c>
      <c r="W22" s="16"/>
      <c r="X22" s="73"/>
      <c r="Y22" s="16"/>
      <c r="Z22" s="16">
        <f t="shared" si="4"/>
        <v>0</v>
      </c>
      <c r="AA22" s="72" t="e">
        <f t="shared" si="5"/>
        <v>#DIV/0!</v>
      </c>
      <c r="AB22" s="16"/>
      <c r="AC22" s="73"/>
      <c r="AD22" s="16"/>
      <c r="AE22" s="16">
        <f t="shared" si="6"/>
        <v>0</v>
      </c>
      <c r="AF22" s="72" t="e">
        <f t="shared" si="7"/>
        <v>#DIV/0!</v>
      </c>
      <c r="AG22" s="16"/>
      <c r="AH22" s="73"/>
      <c r="AI22" s="16"/>
      <c r="AJ22">
        <f t="shared" si="8"/>
        <v>0</v>
      </c>
      <c r="AK22" t="e">
        <f t="shared" si="9"/>
        <v>#DIV/0!</v>
      </c>
    </row>
    <row r="23" spans="14:37" x14ac:dyDescent="0.35">
      <c r="N23" s="73"/>
      <c r="O23" s="74"/>
      <c r="P23">
        <f t="shared" si="0"/>
        <v>0</v>
      </c>
      <c r="Q23" t="e">
        <f t="shared" si="1"/>
        <v>#DIV/0!</v>
      </c>
      <c r="S23" s="73"/>
      <c r="T23" s="16"/>
      <c r="U23" s="16">
        <f t="shared" si="2"/>
        <v>0</v>
      </c>
      <c r="V23" s="72" t="e">
        <f t="shared" si="3"/>
        <v>#DIV/0!</v>
      </c>
      <c r="W23" s="16"/>
      <c r="X23" s="73"/>
      <c r="Y23" s="16"/>
      <c r="Z23" s="16">
        <f t="shared" si="4"/>
        <v>0</v>
      </c>
      <c r="AA23" s="72" t="e">
        <f t="shared" si="5"/>
        <v>#DIV/0!</v>
      </c>
      <c r="AB23" s="16"/>
      <c r="AC23" s="73"/>
      <c r="AD23" s="16"/>
      <c r="AE23" s="16">
        <f t="shared" si="6"/>
        <v>0</v>
      </c>
      <c r="AF23" s="72" t="e">
        <f t="shared" si="7"/>
        <v>#DIV/0!</v>
      </c>
      <c r="AG23" s="16"/>
      <c r="AH23" s="73"/>
      <c r="AI23" s="16"/>
      <c r="AJ23">
        <f t="shared" si="8"/>
        <v>0</v>
      </c>
      <c r="AK23" t="e">
        <f t="shared" si="9"/>
        <v>#DIV/0!</v>
      </c>
    </row>
    <row r="24" spans="14:37" x14ac:dyDescent="0.35">
      <c r="N24" s="73"/>
      <c r="O24" s="74"/>
      <c r="P24">
        <f t="shared" si="0"/>
        <v>0</v>
      </c>
      <c r="Q24" t="e">
        <f t="shared" si="1"/>
        <v>#DIV/0!</v>
      </c>
      <c r="S24" s="73"/>
      <c r="T24" s="16"/>
      <c r="U24" s="16">
        <f t="shared" si="2"/>
        <v>0</v>
      </c>
      <c r="V24" s="72" t="e">
        <f t="shared" si="3"/>
        <v>#DIV/0!</v>
      </c>
      <c r="W24" s="16"/>
      <c r="X24" s="73"/>
      <c r="Y24" s="16"/>
      <c r="Z24" s="16">
        <f t="shared" si="4"/>
        <v>0</v>
      </c>
      <c r="AA24" s="72" t="e">
        <f t="shared" si="5"/>
        <v>#DIV/0!</v>
      </c>
      <c r="AB24" s="16"/>
      <c r="AC24" s="73"/>
      <c r="AD24" s="16"/>
      <c r="AE24" s="16">
        <f t="shared" si="6"/>
        <v>0</v>
      </c>
      <c r="AF24" s="72" t="e">
        <f t="shared" si="7"/>
        <v>#DIV/0!</v>
      </c>
      <c r="AG24" s="16"/>
      <c r="AH24" s="73"/>
      <c r="AI24" s="16"/>
      <c r="AJ24">
        <f t="shared" si="8"/>
        <v>0</v>
      </c>
      <c r="AK24" t="e">
        <f t="shared" si="9"/>
        <v>#DIV/0!</v>
      </c>
    </row>
    <row r="25" spans="14:37" x14ac:dyDescent="0.35">
      <c r="N25" s="73"/>
      <c r="O25" s="74"/>
      <c r="P25">
        <f t="shared" si="0"/>
        <v>0</v>
      </c>
      <c r="Q25" t="e">
        <f t="shared" si="1"/>
        <v>#DIV/0!</v>
      </c>
      <c r="S25" s="73"/>
      <c r="T25" s="16"/>
      <c r="U25" s="16">
        <f t="shared" si="2"/>
        <v>0</v>
      </c>
      <c r="V25" s="72" t="e">
        <f t="shared" si="3"/>
        <v>#DIV/0!</v>
      </c>
      <c r="W25" s="16"/>
      <c r="X25" s="73"/>
      <c r="Y25" s="16"/>
      <c r="Z25" s="16">
        <f t="shared" si="4"/>
        <v>0</v>
      </c>
      <c r="AA25" s="72" t="e">
        <f t="shared" si="5"/>
        <v>#DIV/0!</v>
      </c>
      <c r="AB25" s="16"/>
      <c r="AC25" s="73"/>
      <c r="AD25" s="16"/>
      <c r="AE25" s="16">
        <f t="shared" si="6"/>
        <v>0</v>
      </c>
      <c r="AF25" s="72" t="e">
        <f t="shared" si="7"/>
        <v>#DIV/0!</v>
      </c>
      <c r="AG25" s="16"/>
      <c r="AH25" s="73"/>
      <c r="AI25" s="16"/>
      <c r="AJ25">
        <f t="shared" si="8"/>
        <v>0</v>
      </c>
      <c r="AK25" t="e">
        <f t="shared" si="9"/>
        <v>#DIV/0!</v>
      </c>
    </row>
    <row r="26" spans="14:37" x14ac:dyDescent="0.35">
      <c r="N26" s="73"/>
      <c r="O26" s="74"/>
      <c r="P26">
        <f t="shared" si="0"/>
        <v>0</v>
      </c>
      <c r="Q26" t="e">
        <f t="shared" si="1"/>
        <v>#DIV/0!</v>
      </c>
      <c r="S26" s="73"/>
      <c r="T26" s="16"/>
      <c r="U26" s="16">
        <f t="shared" si="2"/>
        <v>0</v>
      </c>
      <c r="V26" s="72" t="e">
        <f t="shared" si="3"/>
        <v>#DIV/0!</v>
      </c>
      <c r="W26" s="16"/>
      <c r="X26" s="73"/>
      <c r="Y26" s="16"/>
      <c r="Z26" s="16">
        <f t="shared" si="4"/>
        <v>0</v>
      </c>
      <c r="AA26" s="72" t="e">
        <f t="shared" si="5"/>
        <v>#DIV/0!</v>
      </c>
      <c r="AB26" s="16"/>
      <c r="AC26" s="73"/>
      <c r="AD26" s="16"/>
      <c r="AE26" s="16">
        <f t="shared" si="6"/>
        <v>0</v>
      </c>
      <c r="AF26" s="72" t="e">
        <f t="shared" si="7"/>
        <v>#DIV/0!</v>
      </c>
      <c r="AG26" s="16"/>
      <c r="AH26" s="73"/>
      <c r="AI26" s="16"/>
      <c r="AJ26">
        <f t="shared" si="8"/>
        <v>0</v>
      </c>
      <c r="AK26" t="e">
        <f t="shared" si="9"/>
        <v>#DIV/0!</v>
      </c>
    </row>
    <row r="27" spans="14:37" x14ac:dyDescent="0.35">
      <c r="N27" s="73"/>
      <c r="O27" s="74"/>
      <c r="P27">
        <f t="shared" si="0"/>
        <v>0</v>
      </c>
      <c r="Q27" t="e">
        <f t="shared" si="1"/>
        <v>#DIV/0!</v>
      </c>
      <c r="S27" s="73"/>
      <c r="T27" s="16"/>
      <c r="U27" s="16">
        <f t="shared" si="2"/>
        <v>0</v>
      </c>
      <c r="V27" s="72" t="e">
        <f t="shared" si="3"/>
        <v>#DIV/0!</v>
      </c>
      <c r="W27" s="16"/>
      <c r="X27" s="73"/>
      <c r="Y27" s="16"/>
      <c r="Z27" s="16">
        <f t="shared" si="4"/>
        <v>0</v>
      </c>
      <c r="AA27" s="72" t="e">
        <f t="shared" si="5"/>
        <v>#DIV/0!</v>
      </c>
      <c r="AB27" s="16"/>
      <c r="AC27" s="73"/>
      <c r="AD27" s="16"/>
      <c r="AE27" s="16">
        <f t="shared" si="6"/>
        <v>0</v>
      </c>
      <c r="AF27" s="72" t="e">
        <f t="shared" si="7"/>
        <v>#DIV/0!</v>
      </c>
      <c r="AG27" s="16"/>
      <c r="AH27" s="73"/>
      <c r="AI27" s="16"/>
      <c r="AJ27">
        <f t="shared" si="8"/>
        <v>0</v>
      </c>
      <c r="AK27" t="e">
        <f t="shared" si="9"/>
        <v>#DIV/0!</v>
      </c>
    </row>
    <row r="28" spans="14:37" x14ac:dyDescent="0.35">
      <c r="N28" s="73"/>
      <c r="O28" s="74"/>
      <c r="P28">
        <f t="shared" si="0"/>
        <v>0</v>
      </c>
      <c r="Q28" t="e">
        <f t="shared" si="1"/>
        <v>#DIV/0!</v>
      </c>
      <c r="S28" s="73"/>
      <c r="T28" s="16"/>
      <c r="U28" s="16">
        <f t="shared" si="2"/>
        <v>0</v>
      </c>
      <c r="V28" s="72" t="e">
        <f t="shared" si="3"/>
        <v>#DIV/0!</v>
      </c>
      <c r="W28" s="16"/>
      <c r="X28" s="73"/>
      <c r="Y28" s="16"/>
      <c r="Z28" s="16">
        <f t="shared" si="4"/>
        <v>0</v>
      </c>
      <c r="AA28" s="72" t="e">
        <f t="shared" si="5"/>
        <v>#DIV/0!</v>
      </c>
      <c r="AB28" s="16"/>
      <c r="AC28" s="73"/>
      <c r="AD28" s="16"/>
      <c r="AE28" s="16">
        <f t="shared" si="6"/>
        <v>0</v>
      </c>
      <c r="AF28" s="72" t="e">
        <f t="shared" si="7"/>
        <v>#DIV/0!</v>
      </c>
      <c r="AG28" s="16"/>
      <c r="AH28" s="73"/>
      <c r="AI28" s="16"/>
      <c r="AJ28">
        <f t="shared" si="8"/>
        <v>0</v>
      </c>
      <c r="AK28" t="e">
        <f t="shared" si="9"/>
        <v>#DIV/0!</v>
      </c>
    </row>
    <row r="29" spans="14:37" x14ac:dyDescent="0.35">
      <c r="N29" s="73"/>
      <c r="O29" s="74"/>
      <c r="P29">
        <f t="shared" si="0"/>
        <v>0</v>
      </c>
      <c r="Q29" t="e">
        <f t="shared" si="1"/>
        <v>#DIV/0!</v>
      </c>
      <c r="S29" s="73"/>
      <c r="T29" s="16"/>
      <c r="U29" s="16">
        <f t="shared" si="2"/>
        <v>0</v>
      </c>
      <c r="V29" s="72" t="e">
        <f t="shared" si="3"/>
        <v>#DIV/0!</v>
      </c>
      <c r="W29" s="16"/>
      <c r="X29" s="73"/>
      <c r="Y29" s="16"/>
      <c r="Z29" s="16">
        <f t="shared" si="4"/>
        <v>0</v>
      </c>
      <c r="AA29" s="72" t="e">
        <f t="shared" si="5"/>
        <v>#DIV/0!</v>
      </c>
      <c r="AB29" s="16"/>
      <c r="AC29" s="73"/>
      <c r="AD29" s="16"/>
      <c r="AE29" s="16">
        <f t="shared" si="6"/>
        <v>0</v>
      </c>
      <c r="AF29" s="72" t="e">
        <f t="shared" si="7"/>
        <v>#DIV/0!</v>
      </c>
      <c r="AG29" s="16"/>
      <c r="AH29" s="73"/>
      <c r="AI29" s="16"/>
      <c r="AJ29">
        <f t="shared" si="8"/>
        <v>0</v>
      </c>
      <c r="AK29" t="e">
        <f t="shared" si="9"/>
        <v>#DIV/0!</v>
      </c>
    </row>
    <row r="30" spans="14:37" x14ac:dyDescent="0.35">
      <c r="N30" s="73"/>
      <c r="O30" s="74"/>
      <c r="P30">
        <f t="shared" si="0"/>
        <v>0</v>
      </c>
      <c r="Q30" t="e">
        <f t="shared" si="1"/>
        <v>#DIV/0!</v>
      </c>
      <c r="S30" s="73"/>
      <c r="T30" s="16"/>
      <c r="U30" s="16">
        <f t="shared" si="2"/>
        <v>0</v>
      </c>
      <c r="V30" s="72" t="e">
        <f t="shared" si="3"/>
        <v>#DIV/0!</v>
      </c>
      <c r="W30" s="16"/>
      <c r="X30" s="73"/>
      <c r="Y30" s="16"/>
      <c r="Z30" s="16">
        <f t="shared" si="4"/>
        <v>0</v>
      </c>
      <c r="AA30" s="72" t="e">
        <f t="shared" si="5"/>
        <v>#DIV/0!</v>
      </c>
      <c r="AB30" s="16"/>
      <c r="AC30" s="73"/>
      <c r="AD30" s="16"/>
      <c r="AE30" s="16">
        <f t="shared" si="6"/>
        <v>0</v>
      </c>
      <c r="AF30" s="72" t="e">
        <f t="shared" si="7"/>
        <v>#DIV/0!</v>
      </c>
      <c r="AG30" s="16"/>
      <c r="AH30" s="73"/>
      <c r="AI30" s="16"/>
      <c r="AJ30">
        <f t="shared" si="8"/>
        <v>0</v>
      </c>
      <c r="AK30" t="e">
        <f t="shared" si="9"/>
        <v>#DIV/0!</v>
      </c>
    </row>
    <row r="31" spans="14:37" x14ac:dyDescent="0.35">
      <c r="N31" s="73"/>
      <c r="O31" s="74"/>
      <c r="P31">
        <f t="shared" si="0"/>
        <v>0</v>
      </c>
      <c r="Q31" t="e">
        <f t="shared" si="1"/>
        <v>#DIV/0!</v>
      </c>
      <c r="S31" s="73"/>
      <c r="T31" s="16"/>
      <c r="U31" s="16">
        <f t="shared" si="2"/>
        <v>0</v>
      </c>
      <c r="V31" s="72" t="e">
        <f t="shared" si="3"/>
        <v>#DIV/0!</v>
      </c>
      <c r="W31" s="16"/>
      <c r="X31" s="73"/>
      <c r="Y31" s="16"/>
      <c r="Z31" s="16">
        <f t="shared" si="4"/>
        <v>0</v>
      </c>
      <c r="AA31" s="72" t="e">
        <f t="shared" si="5"/>
        <v>#DIV/0!</v>
      </c>
      <c r="AB31" s="16"/>
      <c r="AC31" s="73"/>
      <c r="AD31" s="16"/>
      <c r="AE31" s="16">
        <f t="shared" si="6"/>
        <v>0</v>
      </c>
      <c r="AF31" s="72" t="e">
        <f t="shared" si="7"/>
        <v>#DIV/0!</v>
      </c>
      <c r="AG31" s="16"/>
      <c r="AH31" s="73"/>
      <c r="AI31" s="16"/>
      <c r="AJ31">
        <f t="shared" si="8"/>
        <v>0</v>
      </c>
      <c r="AK31" t="e">
        <f t="shared" si="9"/>
        <v>#DIV/0!</v>
      </c>
    </row>
    <row r="32" spans="14:37" x14ac:dyDescent="0.35">
      <c r="N32" s="73"/>
      <c r="O32" s="74"/>
      <c r="P32">
        <f t="shared" si="0"/>
        <v>0</v>
      </c>
      <c r="Q32" t="e">
        <f t="shared" si="1"/>
        <v>#DIV/0!</v>
      </c>
      <c r="S32" s="73"/>
      <c r="T32" s="16"/>
      <c r="U32" s="16">
        <f t="shared" si="2"/>
        <v>0</v>
      </c>
      <c r="V32" s="72" t="e">
        <f t="shared" si="3"/>
        <v>#DIV/0!</v>
      </c>
      <c r="W32" s="16"/>
      <c r="X32" s="73"/>
      <c r="Y32" s="16"/>
      <c r="Z32" s="16">
        <f t="shared" si="4"/>
        <v>0</v>
      </c>
      <c r="AA32" s="72" t="e">
        <f t="shared" si="5"/>
        <v>#DIV/0!</v>
      </c>
      <c r="AB32" s="16"/>
      <c r="AC32" s="73"/>
      <c r="AD32" s="16"/>
      <c r="AE32" s="16">
        <f t="shared" si="6"/>
        <v>0</v>
      </c>
      <c r="AF32" s="72" t="e">
        <f t="shared" si="7"/>
        <v>#DIV/0!</v>
      </c>
      <c r="AG32" s="16"/>
      <c r="AH32" s="73"/>
      <c r="AI32" s="16"/>
      <c r="AJ32">
        <f t="shared" si="8"/>
        <v>0</v>
      </c>
      <c r="AK32" t="e">
        <f t="shared" si="9"/>
        <v>#DIV/0!</v>
      </c>
    </row>
    <row r="33" spans="14:37" x14ac:dyDescent="0.35">
      <c r="N33" s="73"/>
      <c r="O33" s="74"/>
      <c r="P33">
        <f t="shared" si="0"/>
        <v>0</v>
      </c>
      <c r="Q33" t="e">
        <f t="shared" si="1"/>
        <v>#DIV/0!</v>
      </c>
      <c r="S33" s="73"/>
      <c r="T33" s="16"/>
      <c r="U33" s="16">
        <f t="shared" si="2"/>
        <v>0</v>
      </c>
      <c r="V33" s="72" t="e">
        <f t="shared" si="3"/>
        <v>#DIV/0!</v>
      </c>
      <c r="W33" s="16"/>
      <c r="X33" s="73"/>
      <c r="Y33" s="16"/>
      <c r="Z33" s="16">
        <f t="shared" si="4"/>
        <v>0</v>
      </c>
      <c r="AA33" s="72" t="e">
        <f t="shared" si="5"/>
        <v>#DIV/0!</v>
      </c>
      <c r="AB33" s="16"/>
      <c r="AC33" s="73"/>
      <c r="AD33" s="16"/>
      <c r="AE33" s="16">
        <f t="shared" si="6"/>
        <v>0</v>
      </c>
      <c r="AF33" s="72" t="e">
        <f t="shared" si="7"/>
        <v>#DIV/0!</v>
      </c>
      <c r="AG33" s="16"/>
      <c r="AH33" s="73"/>
      <c r="AI33" s="16"/>
      <c r="AJ33">
        <f t="shared" si="8"/>
        <v>0</v>
      </c>
      <c r="AK33" t="e">
        <f t="shared" si="9"/>
        <v>#DIV/0!</v>
      </c>
    </row>
    <row r="34" spans="14:37" x14ac:dyDescent="0.35">
      <c r="N34" s="73"/>
      <c r="O34" s="74"/>
      <c r="P34">
        <f t="shared" si="0"/>
        <v>0</v>
      </c>
      <c r="Q34" t="e">
        <f t="shared" si="1"/>
        <v>#DIV/0!</v>
      </c>
      <c r="S34" s="73"/>
      <c r="T34" s="16"/>
      <c r="U34" s="16">
        <f t="shared" si="2"/>
        <v>0</v>
      </c>
      <c r="V34" s="72" t="e">
        <f t="shared" si="3"/>
        <v>#DIV/0!</v>
      </c>
      <c r="W34" s="16"/>
      <c r="X34" s="73"/>
      <c r="Y34" s="16"/>
      <c r="Z34" s="16">
        <f t="shared" si="4"/>
        <v>0</v>
      </c>
      <c r="AA34" s="72" t="e">
        <f t="shared" si="5"/>
        <v>#DIV/0!</v>
      </c>
      <c r="AB34" s="16"/>
      <c r="AC34" s="73"/>
      <c r="AD34" s="16"/>
      <c r="AE34" s="16">
        <f t="shared" si="6"/>
        <v>0</v>
      </c>
      <c r="AF34" s="72" t="e">
        <f t="shared" si="7"/>
        <v>#DIV/0!</v>
      </c>
      <c r="AG34" s="16"/>
      <c r="AH34" s="73"/>
      <c r="AI34" s="16"/>
      <c r="AJ34">
        <f t="shared" si="8"/>
        <v>0</v>
      </c>
      <c r="AK34" t="e">
        <f t="shared" si="9"/>
        <v>#DIV/0!</v>
      </c>
    </row>
    <row r="35" spans="14:37" x14ac:dyDescent="0.35">
      <c r="N35" s="73"/>
      <c r="O35" s="74"/>
      <c r="P35">
        <f t="shared" si="0"/>
        <v>0</v>
      </c>
      <c r="Q35" t="e">
        <f t="shared" si="1"/>
        <v>#DIV/0!</v>
      </c>
      <c r="S35" s="73"/>
      <c r="T35" s="16"/>
      <c r="U35" s="16">
        <f t="shared" si="2"/>
        <v>0</v>
      </c>
      <c r="V35" s="72" t="e">
        <f t="shared" si="3"/>
        <v>#DIV/0!</v>
      </c>
      <c r="W35" s="16"/>
      <c r="X35" s="73"/>
      <c r="Y35" s="16"/>
      <c r="Z35" s="16">
        <f t="shared" si="4"/>
        <v>0</v>
      </c>
      <c r="AA35" s="72" t="e">
        <f t="shared" si="5"/>
        <v>#DIV/0!</v>
      </c>
      <c r="AB35" s="16"/>
      <c r="AC35" s="73"/>
      <c r="AD35" s="16"/>
      <c r="AE35" s="16">
        <f t="shared" si="6"/>
        <v>0</v>
      </c>
      <c r="AF35" s="72" t="e">
        <f t="shared" si="7"/>
        <v>#DIV/0!</v>
      </c>
      <c r="AG35" s="16"/>
      <c r="AH35" s="73"/>
      <c r="AI35" s="16"/>
      <c r="AJ35">
        <f t="shared" si="8"/>
        <v>0</v>
      </c>
      <c r="AK35" t="e">
        <f t="shared" si="9"/>
        <v>#DIV/0!</v>
      </c>
    </row>
    <row r="36" spans="14:37" x14ac:dyDescent="0.35">
      <c r="N36" s="73"/>
      <c r="O36" s="74"/>
      <c r="P36">
        <f t="shared" si="0"/>
        <v>0</v>
      </c>
      <c r="Q36" t="e">
        <f t="shared" si="1"/>
        <v>#DIV/0!</v>
      </c>
      <c r="S36" s="73"/>
      <c r="T36" s="16"/>
      <c r="U36" s="16">
        <f t="shared" si="2"/>
        <v>0</v>
      </c>
      <c r="V36" s="72" t="e">
        <f t="shared" si="3"/>
        <v>#DIV/0!</v>
      </c>
      <c r="W36" s="16"/>
      <c r="X36" s="73"/>
      <c r="Y36" s="16"/>
      <c r="Z36" s="16">
        <f t="shared" si="4"/>
        <v>0</v>
      </c>
      <c r="AA36" s="72" t="e">
        <f t="shared" si="5"/>
        <v>#DIV/0!</v>
      </c>
      <c r="AB36" s="16"/>
      <c r="AC36" s="73"/>
      <c r="AD36" s="16"/>
      <c r="AE36" s="16">
        <f t="shared" si="6"/>
        <v>0</v>
      </c>
      <c r="AF36" s="72" t="e">
        <f t="shared" si="7"/>
        <v>#DIV/0!</v>
      </c>
      <c r="AG36" s="16"/>
      <c r="AH36" s="73"/>
      <c r="AI36" s="16"/>
      <c r="AJ36">
        <f t="shared" si="8"/>
        <v>0</v>
      </c>
      <c r="AK36" t="e">
        <f t="shared" si="9"/>
        <v>#DIV/0!</v>
      </c>
    </row>
    <row r="37" spans="14:37" x14ac:dyDescent="0.35">
      <c r="N37" s="73"/>
      <c r="O37" s="74"/>
      <c r="P37">
        <f t="shared" si="0"/>
        <v>0</v>
      </c>
      <c r="Q37" t="e">
        <f t="shared" si="1"/>
        <v>#DIV/0!</v>
      </c>
      <c r="S37" s="73"/>
      <c r="T37" s="16"/>
      <c r="U37" s="16">
        <f t="shared" si="2"/>
        <v>0</v>
      </c>
      <c r="V37" s="72" t="e">
        <f t="shared" si="3"/>
        <v>#DIV/0!</v>
      </c>
      <c r="W37" s="16"/>
      <c r="X37" s="73"/>
      <c r="Y37" s="16"/>
      <c r="Z37" s="16">
        <f t="shared" si="4"/>
        <v>0</v>
      </c>
      <c r="AA37" s="72" t="e">
        <f t="shared" si="5"/>
        <v>#DIV/0!</v>
      </c>
      <c r="AB37" s="16"/>
      <c r="AC37" s="73"/>
      <c r="AD37" s="16"/>
      <c r="AE37" s="16">
        <f t="shared" si="6"/>
        <v>0</v>
      </c>
      <c r="AF37" s="72" t="e">
        <f t="shared" si="7"/>
        <v>#DIV/0!</v>
      </c>
      <c r="AG37" s="16"/>
      <c r="AH37" s="73"/>
      <c r="AI37" s="16"/>
      <c r="AJ37">
        <f t="shared" si="8"/>
        <v>0</v>
      </c>
      <c r="AK37" t="e">
        <f t="shared" si="9"/>
        <v>#DIV/0!</v>
      </c>
    </row>
    <row r="38" spans="14:37" x14ac:dyDescent="0.35">
      <c r="N38" s="73"/>
      <c r="O38" s="74"/>
      <c r="P38">
        <f t="shared" si="0"/>
        <v>0</v>
      </c>
      <c r="Q38" t="e">
        <f t="shared" si="1"/>
        <v>#DIV/0!</v>
      </c>
      <c r="S38" s="73"/>
      <c r="T38" s="16"/>
      <c r="U38" s="16">
        <f t="shared" si="2"/>
        <v>0</v>
      </c>
      <c r="V38" s="72" t="e">
        <f t="shared" si="3"/>
        <v>#DIV/0!</v>
      </c>
      <c r="W38" s="16"/>
      <c r="X38" s="73"/>
      <c r="Y38" s="16"/>
      <c r="Z38" s="16">
        <f t="shared" si="4"/>
        <v>0</v>
      </c>
      <c r="AA38" s="72" t="e">
        <f t="shared" si="5"/>
        <v>#DIV/0!</v>
      </c>
      <c r="AB38" s="16"/>
      <c r="AC38" s="73"/>
      <c r="AD38" s="16"/>
      <c r="AE38" s="16">
        <f t="shared" si="6"/>
        <v>0</v>
      </c>
      <c r="AF38" s="72" t="e">
        <f t="shared" si="7"/>
        <v>#DIV/0!</v>
      </c>
      <c r="AG38" s="16"/>
      <c r="AH38" s="73"/>
      <c r="AI38" s="16"/>
      <c r="AJ38">
        <f t="shared" si="8"/>
        <v>0</v>
      </c>
      <c r="AK38" t="e">
        <f t="shared" si="9"/>
        <v>#DIV/0!</v>
      </c>
    </row>
    <row r="39" spans="14:37" x14ac:dyDescent="0.35">
      <c r="N39" s="73"/>
      <c r="O39" s="74"/>
      <c r="P39">
        <f t="shared" si="0"/>
        <v>0</v>
      </c>
      <c r="Q39" t="e">
        <f t="shared" si="1"/>
        <v>#DIV/0!</v>
      </c>
      <c r="S39" s="73"/>
      <c r="T39" s="16"/>
      <c r="U39" s="16">
        <f t="shared" si="2"/>
        <v>0</v>
      </c>
      <c r="V39" s="72" t="e">
        <f t="shared" si="3"/>
        <v>#DIV/0!</v>
      </c>
      <c r="W39" s="16"/>
      <c r="X39" s="73"/>
      <c r="Y39" s="16"/>
      <c r="Z39" s="16">
        <f t="shared" si="4"/>
        <v>0</v>
      </c>
      <c r="AA39" s="72" t="e">
        <f t="shared" si="5"/>
        <v>#DIV/0!</v>
      </c>
      <c r="AB39" s="16"/>
      <c r="AC39" s="73"/>
      <c r="AD39" s="16"/>
      <c r="AE39" s="16">
        <f t="shared" si="6"/>
        <v>0</v>
      </c>
      <c r="AF39" s="72" t="e">
        <f t="shared" si="7"/>
        <v>#DIV/0!</v>
      </c>
      <c r="AG39" s="16"/>
      <c r="AH39" s="73"/>
      <c r="AI39" s="16"/>
      <c r="AJ39">
        <f t="shared" si="8"/>
        <v>0</v>
      </c>
      <c r="AK39" t="e">
        <f t="shared" si="9"/>
        <v>#DIV/0!</v>
      </c>
    </row>
    <row r="40" spans="14:37" x14ac:dyDescent="0.35">
      <c r="N40" s="73"/>
      <c r="O40" s="74"/>
      <c r="P40">
        <f t="shared" si="0"/>
        <v>0</v>
      </c>
      <c r="Q40" t="e">
        <f t="shared" si="1"/>
        <v>#DIV/0!</v>
      </c>
      <c r="S40" s="73"/>
      <c r="T40" s="16"/>
      <c r="U40" s="16">
        <f t="shared" si="2"/>
        <v>0</v>
      </c>
      <c r="V40" s="72" t="e">
        <f t="shared" si="3"/>
        <v>#DIV/0!</v>
      </c>
      <c r="W40" s="16"/>
      <c r="X40" s="73"/>
      <c r="Y40" s="16"/>
      <c r="Z40" s="16">
        <f t="shared" si="4"/>
        <v>0</v>
      </c>
      <c r="AA40" s="72" t="e">
        <f t="shared" si="5"/>
        <v>#DIV/0!</v>
      </c>
      <c r="AB40" s="16"/>
      <c r="AC40" s="73"/>
      <c r="AD40" s="16"/>
      <c r="AE40" s="16">
        <f t="shared" si="6"/>
        <v>0</v>
      </c>
      <c r="AF40" s="72" t="e">
        <f t="shared" si="7"/>
        <v>#DIV/0!</v>
      </c>
      <c r="AG40" s="16"/>
      <c r="AH40" s="73"/>
      <c r="AI40" s="16"/>
      <c r="AJ40">
        <f t="shared" si="8"/>
        <v>0</v>
      </c>
      <c r="AK40" t="e">
        <f t="shared" si="9"/>
        <v>#DIV/0!</v>
      </c>
    </row>
    <row r="41" spans="14:37" x14ac:dyDescent="0.35">
      <c r="N41" s="73"/>
      <c r="O41" s="74"/>
      <c r="P41">
        <f t="shared" si="0"/>
        <v>0</v>
      </c>
      <c r="Q41" t="e">
        <f t="shared" si="1"/>
        <v>#DIV/0!</v>
      </c>
      <c r="S41" s="73"/>
      <c r="T41" s="16"/>
      <c r="U41" s="16">
        <f t="shared" si="2"/>
        <v>0</v>
      </c>
      <c r="V41" s="72" t="e">
        <f t="shared" si="3"/>
        <v>#DIV/0!</v>
      </c>
      <c r="W41" s="16"/>
      <c r="X41" s="73"/>
      <c r="Y41" s="16"/>
      <c r="Z41" s="16">
        <f t="shared" si="4"/>
        <v>0</v>
      </c>
      <c r="AA41" s="72" t="e">
        <f t="shared" si="5"/>
        <v>#DIV/0!</v>
      </c>
      <c r="AB41" s="16"/>
      <c r="AC41" s="73"/>
      <c r="AD41" s="16"/>
      <c r="AE41" s="16">
        <f t="shared" si="6"/>
        <v>0</v>
      </c>
      <c r="AF41" s="72" t="e">
        <f t="shared" si="7"/>
        <v>#DIV/0!</v>
      </c>
      <c r="AG41" s="16"/>
      <c r="AH41" s="73"/>
      <c r="AI41" s="16"/>
      <c r="AJ41">
        <f t="shared" si="8"/>
        <v>0</v>
      </c>
      <c r="AK41" t="e">
        <f t="shared" si="9"/>
        <v>#DIV/0!</v>
      </c>
    </row>
    <row r="42" spans="14:37" x14ac:dyDescent="0.35">
      <c r="N42" s="73"/>
      <c r="O42" s="74"/>
      <c r="P42">
        <f t="shared" si="0"/>
        <v>0</v>
      </c>
      <c r="Q42" t="e">
        <f t="shared" si="1"/>
        <v>#DIV/0!</v>
      </c>
      <c r="S42" s="73"/>
      <c r="T42" s="16"/>
      <c r="U42" s="16">
        <f t="shared" si="2"/>
        <v>0</v>
      </c>
      <c r="V42" s="72" t="e">
        <f t="shared" si="3"/>
        <v>#DIV/0!</v>
      </c>
      <c r="W42" s="16"/>
      <c r="X42" s="73"/>
      <c r="Y42" s="16"/>
      <c r="Z42" s="16">
        <f t="shared" si="4"/>
        <v>0</v>
      </c>
      <c r="AA42" s="72" t="e">
        <f t="shared" si="5"/>
        <v>#DIV/0!</v>
      </c>
      <c r="AB42" s="16"/>
      <c r="AC42" s="73"/>
      <c r="AD42" s="16"/>
      <c r="AE42" s="16">
        <f t="shared" si="6"/>
        <v>0</v>
      </c>
      <c r="AF42" s="72" t="e">
        <f t="shared" si="7"/>
        <v>#DIV/0!</v>
      </c>
      <c r="AG42" s="16"/>
      <c r="AH42" s="73"/>
      <c r="AI42" s="16"/>
      <c r="AJ42">
        <f t="shared" si="8"/>
        <v>0</v>
      </c>
      <c r="AK42" t="e">
        <f t="shared" si="9"/>
        <v>#DIV/0!</v>
      </c>
    </row>
    <row r="43" spans="14:37" x14ac:dyDescent="0.35">
      <c r="N43" s="73"/>
      <c r="O43" s="74"/>
      <c r="P43">
        <f t="shared" si="0"/>
        <v>0</v>
      </c>
      <c r="Q43" t="e">
        <f t="shared" si="1"/>
        <v>#DIV/0!</v>
      </c>
      <c r="S43" s="73"/>
      <c r="T43" s="16"/>
      <c r="U43" s="16">
        <f t="shared" si="2"/>
        <v>0</v>
      </c>
      <c r="V43" s="72" t="e">
        <f t="shared" si="3"/>
        <v>#DIV/0!</v>
      </c>
      <c r="W43" s="16"/>
      <c r="X43" s="73"/>
      <c r="Y43" s="16"/>
      <c r="Z43" s="16">
        <f t="shared" si="4"/>
        <v>0</v>
      </c>
      <c r="AA43" s="72" t="e">
        <f t="shared" si="5"/>
        <v>#DIV/0!</v>
      </c>
      <c r="AB43" s="16"/>
      <c r="AC43" s="73"/>
      <c r="AD43" s="16"/>
      <c r="AE43" s="16">
        <f t="shared" si="6"/>
        <v>0</v>
      </c>
      <c r="AF43" s="72" t="e">
        <f t="shared" si="7"/>
        <v>#DIV/0!</v>
      </c>
      <c r="AG43" s="16"/>
      <c r="AH43" s="73"/>
      <c r="AI43" s="16"/>
      <c r="AJ43">
        <f t="shared" si="8"/>
        <v>0</v>
      </c>
      <c r="AK43" t="e">
        <f t="shared" si="9"/>
        <v>#DIV/0!</v>
      </c>
    </row>
    <row r="44" spans="14:37" x14ac:dyDescent="0.35">
      <c r="N44" s="73"/>
      <c r="O44" s="74"/>
      <c r="P44">
        <f t="shared" si="0"/>
        <v>0</v>
      </c>
      <c r="Q44" t="e">
        <f t="shared" si="1"/>
        <v>#DIV/0!</v>
      </c>
      <c r="S44" s="73"/>
      <c r="T44" s="16"/>
      <c r="U44" s="16">
        <f t="shared" si="2"/>
        <v>0</v>
      </c>
      <c r="V44" s="72" t="e">
        <f t="shared" si="3"/>
        <v>#DIV/0!</v>
      </c>
      <c r="W44" s="16"/>
      <c r="X44" s="73"/>
      <c r="Y44" s="16"/>
      <c r="Z44" s="16">
        <f t="shared" si="4"/>
        <v>0</v>
      </c>
      <c r="AA44" s="72" t="e">
        <f t="shared" si="5"/>
        <v>#DIV/0!</v>
      </c>
      <c r="AB44" s="16"/>
      <c r="AC44" s="73"/>
      <c r="AD44" s="16"/>
      <c r="AE44" s="16">
        <f t="shared" si="6"/>
        <v>0</v>
      </c>
      <c r="AF44" s="72" t="e">
        <f t="shared" si="7"/>
        <v>#DIV/0!</v>
      </c>
      <c r="AG44" s="16"/>
      <c r="AH44" s="73"/>
      <c r="AI44" s="16"/>
      <c r="AJ44">
        <f t="shared" si="8"/>
        <v>0</v>
      </c>
      <c r="AK44" t="e">
        <f t="shared" si="9"/>
        <v>#DIV/0!</v>
      </c>
    </row>
    <row r="45" spans="14:37" x14ac:dyDescent="0.35">
      <c r="N45" s="73"/>
      <c r="O45" s="74"/>
      <c r="P45">
        <f t="shared" si="0"/>
        <v>0</v>
      </c>
      <c r="Q45" t="e">
        <f t="shared" si="1"/>
        <v>#DIV/0!</v>
      </c>
      <c r="S45" s="73"/>
      <c r="T45" s="16"/>
      <c r="U45" s="16">
        <f t="shared" si="2"/>
        <v>0</v>
      </c>
      <c r="V45" s="72" t="e">
        <f t="shared" si="3"/>
        <v>#DIV/0!</v>
      </c>
      <c r="W45" s="16"/>
      <c r="X45" s="73"/>
      <c r="Y45" s="16"/>
      <c r="Z45" s="16">
        <f t="shared" si="4"/>
        <v>0</v>
      </c>
      <c r="AA45" s="72" t="e">
        <f t="shared" si="5"/>
        <v>#DIV/0!</v>
      </c>
      <c r="AB45" s="16"/>
      <c r="AC45" s="73"/>
      <c r="AD45" s="16"/>
      <c r="AE45" s="16">
        <f t="shared" si="6"/>
        <v>0</v>
      </c>
      <c r="AF45" s="72" t="e">
        <f t="shared" si="7"/>
        <v>#DIV/0!</v>
      </c>
      <c r="AG45" s="16"/>
      <c r="AH45" s="73"/>
      <c r="AI45" s="16"/>
      <c r="AJ45">
        <f t="shared" si="8"/>
        <v>0</v>
      </c>
      <c r="AK45" t="e">
        <f t="shared" si="9"/>
        <v>#DIV/0!</v>
      </c>
    </row>
    <row r="46" spans="14:37" x14ac:dyDescent="0.35">
      <c r="N46" s="73"/>
      <c r="O46" s="74"/>
      <c r="P46">
        <f t="shared" si="0"/>
        <v>0</v>
      </c>
      <c r="Q46" t="e">
        <f t="shared" si="1"/>
        <v>#DIV/0!</v>
      </c>
      <c r="S46" s="73"/>
      <c r="T46" s="16"/>
      <c r="U46" s="16">
        <f t="shared" si="2"/>
        <v>0</v>
      </c>
      <c r="V46" s="72" t="e">
        <f t="shared" si="3"/>
        <v>#DIV/0!</v>
      </c>
      <c r="W46" s="16"/>
      <c r="X46" s="73"/>
      <c r="Y46" s="16"/>
      <c r="Z46" s="16">
        <f t="shared" si="4"/>
        <v>0</v>
      </c>
      <c r="AA46" s="72" t="e">
        <f t="shared" si="5"/>
        <v>#DIV/0!</v>
      </c>
      <c r="AB46" s="16"/>
      <c r="AC46" s="73"/>
      <c r="AD46" s="16"/>
      <c r="AE46" s="16">
        <f t="shared" si="6"/>
        <v>0</v>
      </c>
      <c r="AF46" s="72" t="e">
        <f t="shared" si="7"/>
        <v>#DIV/0!</v>
      </c>
      <c r="AG46" s="16"/>
      <c r="AH46" s="73"/>
      <c r="AI46" s="16"/>
      <c r="AJ46">
        <f t="shared" si="8"/>
        <v>0</v>
      </c>
      <c r="AK46" t="e">
        <f t="shared" si="9"/>
        <v>#DIV/0!</v>
      </c>
    </row>
    <row r="47" spans="14:37" x14ac:dyDescent="0.35">
      <c r="N47" s="73"/>
      <c r="O47" s="74"/>
      <c r="P47">
        <f t="shared" si="0"/>
        <v>0</v>
      </c>
      <c r="Q47" t="e">
        <f t="shared" si="1"/>
        <v>#DIV/0!</v>
      </c>
      <c r="S47" s="73"/>
      <c r="T47" s="16"/>
      <c r="U47" s="16">
        <f t="shared" si="2"/>
        <v>0</v>
      </c>
      <c r="V47" s="72" t="e">
        <f t="shared" si="3"/>
        <v>#DIV/0!</v>
      </c>
      <c r="W47" s="16"/>
      <c r="X47" s="73"/>
      <c r="Y47" s="16"/>
      <c r="Z47" s="16">
        <f t="shared" si="4"/>
        <v>0</v>
      </c>
      <c r="AA47" s="72" t="e">
        <f t="shared" si="5"/>
        <v>#DIV/0!</v>
      </c>
      <c r="AB47" s="16"/>
      <c r="AC47" s="73"/>
      <c r="AD47" s="16"/>
      <c r="AE47" s="16">
        <f t="shared" si="6"/>
        <v>0</v>
      </c>
      <c r="AF47" s="72" t="e">
        <f t="shared" si="7"/>
        <v>#DIV/0!</v>
      </c>
      <c r="AG47" s="16"/>
      <c r="AH47" s="73"/>
      <c r="AI47" s="16"/>
      <c r="AJ47">
        <f t="shared" si="8"/>
        <v>0</v>
      </c>
      <c r="AK47" t="e">
        <f t="shared" si="9"/>
        <v>#DIV/0!</v>
      </c>
    </row>
    <row r="48" spans="14:37" x14ac:dyDescent="0.35">
      <c r="N48" s="73"/>
      <c r="O48" s="74"/>
      <c r="P48">
        <f t="shared" si="0"/>
        <v>0</v>
      </c>
      <c r="Q48" t="e">
        <f t="shared" si="1"/>
        <v>#DIV/0!</v>
      </c>
      <c r="S48" s="73"/>
      <c r="T48" s="16"/>
      <c r="U48" s="16">
        <f t="shared" si="2"/>
        <v>0</v>
      </c>
      <c r="V48" s="72" t="e">
        <f t="shared" si="3"/>
        <v>#DIV/0!</v>
      </c>
      <c r="W48" s="16"/>
      <c r="X48" s="73"/>
      <c r="Y48" s="16"/>
      <c r="Z48" s="16">
        <f t="shared" si="4"/>
        <v>0</v>
      </c>
      <c r="AA48" s="72" t="e">
        <f t="shared" si="5"/>
        <v>#DIV/0!</v>
      </c>
      <c r="AB48" s="16"/>
      <c r="AC48" s="73"/>
      <c r="AD48" s="16"/>
      <c r="AE48" s="16">
        <f t="shared" si="6"/>
        <v>0</v>
      </c>
      <c r="AF48" s="72" t="e">
        <f t="shared" si="7"/>
        <v>#DIV/0!</v>
      </c>
      <c r="AG48" s="16"/>
      <c r="AH48" s="73"/>
      <c r="AI48" s="16"/>
      <c r="AJ48">
        <f t="shared" si="8"/>
        <v>0</v>
      </c>
      <c r="AK48" t="e">
        <f t="shared" si="9"/>
        <v>#DIV/0!</v>
      </c>
    </row>
    <row r="49" spans="14:37" x14ac:dyDescent="0.35">
      <c r="N49" s="73"/>
      <c r="O49" s="74"/>
      <c r="P49">
        <f t="shared" si="0"/>
        <v>0</v>
      </c>
      <c r="Q49" t="e">
        <f t="shared" si="1"/>
        <v>#DIV/0!</v>
      </c>
      <c r="S49" s="73"/>
      <c r="T49" s="16"/>
      <c r="U49" s="16">
        <f t="shared" si="2"/>
        <v>0</v>
      </c>
      <c r="V49" s="72" t="e">
        <f t="shared" si="3"/>
        <v>#DIV/0!</v>
      </c>
      <c r="W49" s="16"/>
      <c r="X49" s="73"/>
      <c r="Y49" s="16"/>
      <c r="Z49" s="16">
        <f t="shared" si="4"/>
        <v>0</v>
      </c>
      <c r="AA49" s="72" t="e">
        <f t="shared" si="5"/>
        <v>#DIV/0!</v>
      </c>
      <c r="AB49" s="16"/>
      <c r="AC49" s="73"/>
      <c r="AD49" s="16"/>
      <c r="AE49" s="16">
        <f t="shared" si="6"/>
        <v>0</v>
      </c>
      <c r="AF49" s="72" t="e">
        <f t="shared" si="7"/>
        <v>#DIV/0!</v>
      </c>
      <c r="AG49" s="16"/>
      <c r="AH49" s="73"/>
      <c r="AI49" s="16"/>
      <c r="AJ49">
        <f t="shared" si="8"/>
        <v>0</v>
      </c>
      <c r="AK49" t="e">
        <f t="shared" si="9"/>
        <v>#DIV/0!</v>
      </c>
    </row>
    <row r="50" spans="14:37" x14ac:dyDescent="0.35">
      <c r="N50" s="73"/>
      <c r="O50" s="74"/>
      <c r="P50">
        <f t="shared" si="0"/>
        <v>0</v>
      </c>
      <c r="Q50" t="e">
        <f t="shared" si="1"/>
        <v>#DIV/0!</v>
      </c>
      <c r="S50" s="73"/>
      <c r="T50" s="16"/>
      <c r="U50" s="16">
        <f t="shared" si="2"/>
        <v>0</v>
      </c>
      <c r="V50" s="72" t="e">
        <f t="shared" si="3"/>
        <v>#DIV/0!</v>
      </c>
      <c r="W50" s="16"/>
      <c r="X50" s="73"/>
      <c r="Y50" s="16"/>
      <c r="Z50" s="16">
        <f t="shared" si="4"/>
        <v>0</v>
      </c>
      <c r="AA50" s="72" t="e">
        <f t="shared" si="5"/>
        <v>#DIV/0!</v>
      </c>
      <c r="AB50" s="16"/>
      <c r="AC50" s="73"/>
      <c r="AD50" s="16"/>
      <c r="AE50" s="16">
        <f t="shared" si="6"/>
        <v>0</v>
      </c>
      <c r="AF50" s="72" t="e">
        <f t="shared" si="7"/>
        <v>#DIV/0!</v>
      </c>
      <c r="AG50" s="16"/>
      <c r="AH50" s="73"/>
      <c r="AI50" s="16"/>
      <c r="AJ50">
        <f t="shared" si="8"/>
        <v>0</v>
      </c>
      <c r="AK50" t="e">
        <f t="shared" si="9"/>
        <v>#DIV/0!</v>
      </c>
    </row>
    <row r="51" spans="14:37" x14ac:dyDescent="0.35">
      <c r="N51" s="73"/>
      <c r="O51" s="74"/>
      <c r="P51">
        <f t="shared" si="0"/>
        <v>0</v>
      </c>
      <c r="Q51" t="e">
        <f t="shared" si="1"/>
        <v>#DIV/0!</v>
      </c>
      <c r="S51" s="73"/>
      <c r="T51" s="16"/>
      <c r="U51" s="16">
        <f t="shared" si="2"/>
        <v>0</v>
      </c>
      <c r="V51" s="72" t="e">
        <f t="shared" si="3"/>
        <v>#DIV/0!</v>
      </c>
      <c r="W51" s="16"/>
      <c r="X51" s="73"/>
      <c r="Y51" s="16"/>
      <c r="Z51" s="16">
        <f t="shared" si="4"/>
        <v>0</v>
      </c>
      <c r="AA51" s="72" t="e">
        <f t="shared" si="5"/>
        <v>#DIV/0!</v>
      </c>
      <c r="AB51" s="16"/>
      <c r="AC51" s="73"/>
      <c r="AD51" s="16"/>
      <c r="AE51" s="16">
        <f t="shared" si="6"/>
        <v>0</v>
      </c>
      <c r="AF51" s="72" t="e">
        <f t="shared" si="7"/>
        <v>#DIV/0!</v>
      </c>
      <c r="AG51" s="16"/>
      <c r="AH51" s="73"/>
      <c r="AI51" s="16"/>
      <c r="AJ51">
        <f t="shared" si="8"/>
        <v>0</v>
      </c>
      <c r="AK51" t="e">
        <f t="shared" si="9"/>
        <v>#DIV/0!</v>
      </c>
    </row>
    <row r="52" spans="14:37" x14ac:dyDescent="0.35">
      <c r="N52" s="73"/>
      <c r="O52" s="74"/>
      <c r="P52">
        <f t="shared" si="0"/>
        <v>0</v>
      </c>
      <c r="Q52" t="e">
        <f t="shared" si="1"/>
        <v>#DIV/0!</v>
      </c>
      <c r="S52" s="73"/>
      <c r="T52" s="16"/>
      <c r="U52" s="16">
        <f t="shared" si="2"/>
        <v>0</v>
      </c>
      <c r="V52" s="72" t="e">
        <f t="shared" si="3"/>
        <v>#DIV/0!</v>
      </c>
      <c r="W52" s="16"/>
      <c r="X52" s="73"/>
      <c r="Y52" s="16"/>
      <c r="Z52" s="16">
        <f t="shared" si="4"/>
        <v>0</v>
      </c>
      <c r="AA52" s="72" t="e">
        <f t="shared" si="5"/>
        <v>#DIV/0!</v>
      </c>
      <c r="AB52" s="16"/>
      <c r="AC52" s="73"/>
      <c r="AD52" s="16"/>
      <c r="AE52" s="16">
        <f t="shared" si="6"/>
        <v>0</v>
      </c>
      <c r="AF52" s="72" t="e">
        <f t="shared" si="7"/>
        <v>#DIV/0!</v>
      </c>
      <c r="AG52" s="16"/>
      <c r="AH52" s="73"/>
      <c r="AI52" s="16"/>
      <c r="AJ52">
        <f t="shared" si="8"/>
        <v>0</v>
      </c>
      <c r="AK52" t="e">
        <f t="shared" si="9"/>
        <v>#DIV/0!</v>
      </c>
    </row>
    <row r="53" spans="14:37" x14ac:dyDescent="0.35">
      <c r="N53" s="73"/>
      <c r="O53" s="74"/>
      <c r="P53">
        <f t="shared" si="0"/>
        <v>0</v>
      </c>
      <c r="Q53" t="e">
        <f t="shared" si="1"/>
        <v>#DIV/0!</v>
      </c>
      <c r="S53" s="73"/>
      <c r="T53" s="16"/>
      <c r="U53" s="16">
        <f t="shared" si="2"/>
        <v>0</v>
      </c>
      <c r="V53" s="72" t="e">
        <f t="shared" si="3"/>
        <v>#DIV/0!</v>
      </c>
      <c r="W53" s="16"/>
      <c r="X53" s="73"/>
      <c r="Y53" s="16"/>
      <c r="Z53" s="16">
        <f t="shared" si="4"/>
        <v>0</v>
      </c>
      <c r="AA53" s="72" t="e">
        <f t="shared" si="5"/>
        <v>#DIV/0!</v>
      </c>
      <c r="AB53" s="16"/>
      <c r="AC53" s="73"/>
      <c r="AD53" s="16"/>
      <c r="AE53" s="16">
        <f t="shared" si="6"/>
        <v>0</v>
      </c>
      <c r="AF53" s="72" t="e">
        <f t="shared" si="7"/>
        <v>#DIV/0!</v>
      </c>
      <c r="AG53" s="16"/>
      <c r="AH53" s="73"/>
      <c r="AI53" s="16"/>
      <c r="AJ53">
        <f t="shared" si="8"/>
        <v>0</v>
      </c>
      <c r="AK53" t="e">
        <f t="shared" si="9"/>
        <v>#DIV/0!</v>
      </c>
    </row>
    <row r="54" spans="14:37" x14ac:dyDescent="0.35">
      <c r="N54" s="73"/>
      <c r="O54" s="74"/>
      <c r="P54">
        <f t="shared" si="0"/>
        <v>0</v>
      </c>
      <c r="Q54" t="e">
        <f t="shared" si="1"/>
        <v>#DIV/0!</v>
      </c>
      <c r="S54" s="73"/>
      <c r="T54" s="16"/>
      <c r="U54" s="16">
        <f t="shared" si="2"/>
        <v>0</v>
      </c>
      <c r="V54" s="72" t="e">
        <f t="shared" si="3"/>
        <v>#DIV/0!</v>
      </c>
      <c r="W54" s="16"/>
      <c r="X54" s="73"/>
      <c r="Y54" s="16"/>
      <c r="Z54" s="16">
        <f t="shared" si="4"/>
        <v>0</v>
      </c>
      <c r="AA54" s="72" t="e">
        <f t="shared" si="5"/>
        <v>#DIV/0!</v>
      </c>
      <c r="AB54" s="16"/>
      <c r="AC54" s="73"/>
      <c r="AD54" s="16"/>
      <c r="AE54" s="16">
        <f t="shared" si="6"/>
        <v>0</v>
      </c>
      <c r="AF54" s="72" t="e">
        <f t="shared" si="7"/>
        <v>#DIV/0!</v>
      </c>
      <c r="AG54" s="16"/>
      <c r="AH54" s="73"/>
      <c r="AI54" s="16"/>
      <c r="AJ54">
        <f t="shared" si="8"/>
        <v>0</v>
      </c>
      <c r="AK54" t="e">
        <f t="shared" si="9"/>
        <v>#DIV/0!</v>
      </c>
    </row>
    <row r="55" spans="14:37" x14ac:dyDescent="0.35">
      <c r="N55" s="73"/>
      <c r="O55" s="74"/>
      <c r="P55">
        <f t="shared" si="0"/>
        <v>0</v>
      </c>
      <c r="Q55" t="e">
        <f t="shared" si="1"/>
        <v>#DIV/0!</v>
      </c>
      <c r="S55" s="73"/>
      <c r="T55" s="16"/>
      <c r="U55" s="16">
        <f t="shared" si="2"/>
        <v>0</v>
      </c>
      <c r="V55" s="72" t="e">
        <f t="shared" si="3"/>
        <v>#DIV/0!</v>
      </c>
      <c r="W55" s="16"/>
      <c r="X55" s="73"/>
      <c r="Y55" s="16"/>
      <c r="Z55" s="16">
        <f t="shared" si="4"/>
        <v>0</v>
      </c>
      <c r="AA55" s="72" t="e">
        <f t="shared" si="5"/>
        <v>#DIV/0!</v>
      </c>
      <c r="AB55" s="16"/>
      <c r="AC55" s="73"/>
      <c r="AD55" s="16"/>
      <c r="AE55" s="16">
        <f t="shared" si="6"/>
        <v>0</v>
      </c>
      <c r="AF55" s="72" t="e">
        <f t="shared" si="7"/>
        <v>#DIV/0!</v>
      </c>
      <c r="AG55" s="16"/>
      <c r="AH55" s="73"/>
      <c r="AI55" s="16"/>
      <c r="AJ55">
        <f t="shared" si="8"/>
        <v>0</v>
      </c>
      <c r="AK55" t="e">
        <f t="shared" si="9"/>
        <v>#DIV/0!</v>
      </c>
    </row>
    <row r="56" spans="14:37" x14ac:dyDescent="0.35">
      <c r="N56" s="73"/>
      <c r="O56" s="74"/>
      <c r="P56">
        <f t="shared" si="0"/>
        <v>0</v>
      </c>
      <c r="Q56" t="e">
        <f t="shared" si="1"/>
        <v>#DIV/0!</v>
      </c>
      <c r="S56" s="73"/>
      <c r="T56" s="16"/>
      <c r="U56" s="16">
        <f t="shared" si="2"/>
        <v>0</v>
      </c>
      <c r="V56" s="72" t="e">
        <f t="shared" si="3"/>
        <v>#DIV/0!</v>
      </c>
      <c r="W56" s="16"/>
      <c r="X56" s="73"/>
      <c r="Y56" s="16"/>
      <c r="Z56" s="16">
        <f t="shared" si="4"/>
        <v>0</v>
      </c>
      <c r="AA56" s="72" t="e">
        <f t="shared" si="5"/>
        <v>#DIV/0!</v>
      </c>
      <c r="AB56" s="16"/>
      <c r="AC56" s="73"/>
      <c r="AD56" s="16"/>
      <c r="AE56" s="16">
        <f t="shared" si="6"/>
        <v>0</v>
      </c>
      <c r="AF56" s="72" t="e">
        <f t="shared" si="7"/>
        <v>#DIV/0!</v>
      </c>
      <c r="AG56" s="16"/>
      <c r="AH56" s="73"/>
      <c r="AI56" s="16"/>
      <c r="AJ56">
        <f t="shared" si="8"/>
        <v>0</v>
      </c>
      <c r="AK56" t="e">
        <f t="shared" si="9"/>
        <v>#DIV/0!</v>
      </c>
    </row>
    <row r="57" spans="14:37" x14ac:dyDescent="0.35">
      <c r="N57" s="73"/>
      <c r="O57" s="74"/>
      <c r="P57">
        <f t="shared" si="0"/>
        <v>0</v>
      </c>
      <c r="Q57" t="e">
        <f t="shared" si="1"/>
        <v>#DIV/0!</v>
      </c>
      <c r="S57" s="73"/>
      <c r="T57" s="16"/>
      <c r="U57" s="16">
        <f t="shared" si="2"/>
        <v>0</v>
      </c>
      <c r="V57" s="72" t="e">
        <f t="shared" si="3"/>
        <v>#DIV/0!</v>
      </c>
      <c r="W57" s="16"/>
      <c r="X57" s="73"/>
      <c r="Y57" s="16"/>
      <c r="Z57" s="16">
        <f t="shared" si="4"/>
        <v>0</v>
      </c>
      <c r="AA57" s="72" t="e">
        <f t="shared" si="5"/>
        <v>#DIV/0!</v>
      </c>
      <c r="AB57" s="16"/>
      <c r="AC57" s="73"/>
      <c r="AD57" s="16"/>
      <c r="AE57" s="16">
        <f t="shared" si="6"/>
        <v>0</v>
      </c>
      <c r="AF57" s="72" t="e">
        <f t="shared" si="7"/>
        <v>#DIV/0!</v>
      </c>
      <c r="AG57" s="16"/>
      <c r="AH57" s="73"/>
      <c r="AI57" s="16"/>
      <c r="AJ57">
        <f t="shared" si="8"/>
        <v>0</v>
      </c>
      <c r="AK57" t="e">
        <f t="shared" si="9"/>
        <v>#DIV/0!</v>
      </c>
    </row>
    <row r="58" spans="14:37" x14ac:dyDescent="0.35">
      <c r="N58" s="73"/>
      <c r="O58" s="74"/>
      <c r="P58">
        <f t="shared" si="0"/>
        <v>0</v>
      </c>
      <c r="Q58" t="e">
        <f t="shared" si="1"/>
        <v>#DIV/0!</v>
      </c>
      <c r="S58" s="73"/>
      <c r="T58" s="16"/>
      <c r="U58" s="16">
        <f t="shared" si="2"/>
        <v>0</v>
      </c>
      <c r="V58" s="72" t="e">
        <f t="shared" si="3"/>
        <v>#DIV/0!</v>
      </c>
      <c r="W58" s="16"/>
      <c r="X58" s="73"/>
      <c r="Y58" s="16"/>
      <c r="Z58" s="16">
        <f t="shared" si="4"/>
        <v>0</v>
      </c>
      <c r="AA58" s="72" t="e">
        <f t="shared" si="5"/>
        <v>#DIV/0!</v>
      </c>
      <c r="AB58" s="16"/>
      <c r="AC58" s="73"/>
      <c r="AD58" s="16"/>
      <c r="AE58" s="16">
        <f t="shared" si="6"/>
        <v>0</v>
      </c>
      <c r="AF58" s="72" t="e">
        <f t="shared" si="7"/>
        <v>#DIV/0!</v>
      </c>
      <c r="AG58" s="16"/>
      <c r="AH58" s="73"/>
      <c r="AI58" s="16"/>
      <c r="AJ58">
        <f t="shared" si="8"/>
        <v>0</v>
      </c>
      <c r="AK58" t="e">
        <f t="shared" si="9"/>
        <v>#DIV/0!</v>
      </c>
    </row>
    <row r="59" spans="14:37" x14ac:dyDescent="0.35">
      <c r="N59" s="73"/>
      <c r="O59" s="74"/>
      <c r="P59">
        <f t="shared" si="0"/>
        <v>0</v>
      </c>
      <c r="Q59" t="e">
        <f t="shared" si="1"/>
        <v>#DIV/0!</v>
      </c>
      <c r="S59" s="73"/>
      <c r="T59" s="16"/>
      <c r="U59" s="16">
        <f t="shared" si="2"/>
        <v>0</v>
      </c>
      <c r="V59" s="72" t="e">
        <f t="shared" si="3"/>
        <v>#DIV/0!</v>
      </c>
      <c r="W59" s="16"/>
      <c r="X59" s="73"/>
      <c r="Y59" s="16"/>
      <c r="Z59" s="16">
        <f t="shared" si="4"/>
        <v>0</v>
      </c>
      <c r="AA59" s="72" t="e">
        <f t="shared" si="5"/>
        <v>#DIV/0!</v>
      </c>
      <c r="AB59" s="16"/>
      <c r="AC59" s="73"/>
      <c r="AD59" s="16"/>
      <c r="AE59" s="16">
        <f t="shared" si="6"/>
        <v>0</v>
      </c>
      <c r="AF59" s="72" t="e">
        <f t="shared" si="7"/>
        <v>#DIV/0!</v>
      </c>
      <c r="AG59" s="16"/>
      <c r="AH59" s="73"/>
      <c r="AI59" s="16"/>
      <c r="AJ59">
        <f t="shared" si="8"/>
        <v>0</v>
      </c>
      <c r="AK59" t="e">
        <f t="shared" si="9"/>
        <v>#DIV/0!</v>
      </c>
    </row>
    <row r="60" spans="14:37" x14ac:dyDescent="0.35">
      <c r="N60" s="73"/>
      <c r="O60" s="74"/>
      <c r="P60">
        <f t="shared" si="0"/>
        <v>0</v>
      </c>
      <c r="Q60" t="e">
        <f t="shared" si="1"/>
        <v>#DIV/0!</v>
      </c>
      <c r="S60" s="73"/>
      <c r="T60" s="16"/>
      <c r="U60" s="16">
        <f t="shared" si="2"/>
        <v>0</v>
      </c>
      <c r="V60" s="72" t="e">
        <f t="shared" si="3"/>
        <v>#DIV/0!</v>
      </c>
      <c r="W60" s="16"/>
      <c r="X60" s="73"/>
      <c r="Y60" s="16"/>
      <c r="Z60" s="16">
        <f t="shared" si="4"/>
        <v>0</v>
      </c>
      <c r="AA60" s="72" t="e">
        <f t="shared" si="5"/>
        <v>#DIV/0!</v>
      </c>
      <c r="AB60" s="16"/>
      <c r="AC60" s="73"/>
      <c r="AD60" s="16"/>
      <c r="AE60" s="16">
        <f t="shared" si="6"/>
        <v>0</v>
      </c>
      <c r="AF60" s="72" t="e">
        <f t="shared" si="7"/>
        <v>#DIV/0!</v>
      </c>
      <c r="AG60" s="16"/>
      <c r="AH60" s="73"/>
      <c r="AI60" s="16"/>
      <c r="AJ60">
        <f t="shared" si="8"/>
        <v>0</v>
      </c>
      <c r="AK60" t="e">
        <f t="shared" si="9"/>
        <v>#DIV/0!</v>
      </c>
    </row>
    <row r="61" spans="14:37" x14ac:dyDescent="0.35">
      <c r="N61" s="73"/>
      <c r="O61" s="74"/>
      <c r="P61">
        <f t="shared" si="0"/>
        <v>0</v>
      </c>
      <c r="Q61" t="e">
        <f t="shared" si="1"/>
        <v>#DIV/0!</v>
      </c>
      <c r="S61" s="73"/>
      <c r="T61" s="16"/>
      <c r="U61" s="16">
        <f t="shared" si="2"/>
        <v>0</v>
      </c>
      <c r="V61" s="72" t="e">
        <f t="shared" si="3"/>
        <v>#DIV/0!</v>
      </c>
      <c r="W61" s="16"/>
      <c r="X61" s="73"/>
      <c r="Y61" s="16"/>
      <c r="Z61" s="16">
        <f t="shared" si="4"/>
        <v>0</v>
      </c>
      <c r="AA61" s="72" t="e">
        <f t="shared" si="5"/>
        <v>#DIV/0!</v>
      </c>
      <c r="AB61" s="16"/>
      <c r="AC61" s="73"/>
      <c r="AD61" s="16"/>
      <c r="AE61" s="16">
        <f t="shared" si="6"/>
        <v>0</v>
      </c>
      <c r="AF61" s="72" t="e">
        <f t="shared" si="7"/>
        <v>#DIV/0!</v>
      </c>
      <c r="AG61" s="16"/>
      <c r="AH61" s="73"/>
      <c r="AI61" s="16"/>
      <c r="AJ61">
        <f t="shared" si="8"/>
        <v>0</v>
      </c>
      <c r="AK61" t="e">
        <f t="shared" si="9"/>
        <v>#DIV/0!</v>
      </c>
    </row>
    <row r="62" spans="14:37" x14ac:dyDescent="0.35">
      <c r="N62" s="73"/>
      <c r="O62" s="74"/>
      <c r="P62">
        <f t="shared" si="0"/>
        <v>0</v>
      </c>
      <c r="Q62" t="e">
        <f t="shared" si="1"/>
        <v>#DIV/0!</v>
      </c>
      <c r="S62" s="73"/>
      <c r="T62" s="16"/>
      <c r="U62" s="16">
        <f t="shared" si="2"/>
        <v>0</v>
      </c>
      <c r="V62" s="72" t="e">
        <f t="shared" si="3"/>
        <v>#DIV/0!</v>
      </c>
      <c r="W62" s="16"/>
      <c r="X62" s="73"/>
      <c r="Y62" s="16"/>
      <c r="Z62" s="16">
        <f t="shared" si="4"/>
        <v>0</v>
      </c>
      <c r="AA62" s="72" t="e">
        <f t="shared" si="5"/>
        <v>#DIV/0!</v>
      </c>
      <c r="AB62" s="16"/>
      <c r="AC62" s="73"/>
      <c r="AD62" s="16"/>
      <c r="AE62" s="16">
        <f t="shared" si="6"/>
        <v>0</v>
      </c>
      <c r="AF62" s="72" t="e">
        <f t="shared" si="7"/>
        <v>#DIV/0!</v>
      </c>
      <c r="AG62" s="16"/>
      <c r="AH62" s="73"/>
      <c r="AI62" s="16"/>
      <c r="AJ62">
        <f t="shared" si="8"/>
        <v>0</v>
      </c>
      <c r="AK62" t="e">
        <f t="shared" si="9"/>
        <v>#DIV/0!</v>
      </c>
    </row>
    <row r="63" spans="14:37" x14ac:dyDescent="0.35">
      <c r="N63" s="73"/>
      <c r="O63" s="74"/>
      <c r="P63">
        <f t="shared" si="0"/>
        <v>0</v>
      </c>
      <c r="Q63" t="e">
        <f t="shared" si="1"/>
        <v>#DIV/0!</v>
      </c>
      <c r="S63" s="73"/>
      <c r="T63" s="16"/>
      <c r="U63" s="16">
        <f t="shared" si="2"/>
        <v>0</v>
      </c>
      <c r="V63" s="72" t="e">
        <f t="shared" si="3"/>
        <v>#DIV/0!</v>
      </c>
      <c r="W63" s="16"/>
      <c r="X63" s="73"/>
      <c r="Y63" s="16"/>
      <c r="Z63" s="16">
        <f t="shared" si="4"/>
        <v>0</v>
      </c>
      <c r="AA63" s="72" t="e">
        <f t="shared" si="5"/>
        <v>#DIV/0!</v>
      </c>
      <c r="AB63" s="16"/>
      <c r="AC63" s="73"/>
      <c r="AD63" s="16"/>
      <c r="AE63" s="16">
        <f t="shared" si="6"/>
        <v>0</v>
      </c>
      <c r="AF63" s="72" t="e">
        <f t="shared" si="7"/>
        <v>#DIV/0!</v>
      </c>
      <c r="AG63" s="16"/>
      <c r="AH63" s="73"/>
      <c r="AI63" s="16"/>
      <c r="AJ63">
        <f t="shared" si="8"/>
        <v>0</v>
      </c>
      <c r="AK63" t="e">
        <f t="shared" si="9"/>
        <v>#DIV/0!</v>
      </c>
    </row>
    <row r="64" spans="14:37" x14ac:dyDescent="0.35">
      <c r="N64" s="73"/>
      <c r="O64" s="74"/>
      <c r="P64">
        <f t="shared" si="0"/>
        <v>0</v>
      </c>
      <c r="Q64" t="e">
        <f t="shared" si="1"/>
        <v>#DIV/0!</v>
      </c>
      <c r="S64" s="73"/>
      <c r="T64" s="16"/>
      <c r="U64" s="16">
        <f t="shared" si="2"/>
        <v>0</v>
      </c>
      <c r="V64" s="72" t="e">
        <f t="shared" si="3"/>
        <v>#DIV/0!</v>
      </c>
      <c r="W64" s="16"/>
      <c r="X64" s="73"/>
      <c r="Y64" s="16"/>
      <c r="Z64" s="16">
        <f t="shared" si="4"/>
        <v>0</v>
      </c>
      <c r="AA64" s="72" t="e">
        <f t="shared" si="5"/>
        <v>#DIV/0!</v>
      </c>
      <c r="AB64" s="16"/>
      <c r="AC64" s="73"/>
      <c r="AD64" s="16"/>
      <c r="AE64" s="16">
        <f t="shared" si="6"/>
        <v>0</v>
      </c>
      <c r="AF64" s="72" t="e">
        <f t="shared" si="7"/>
        <v>#DIV/0!</v>
      </c>
      <c r="AG64" s="16"/>
      <c r="AH64" s="73"/>
      <c r="AI64" s="16"/>
      <c r="AJ64">
        <f t="shared" si="8"/>
        <v>0</v>
      </c>
      <c r="AK64" t="e">
        <f t="shared" si="9"/>
        <v>#DIV/0!</v>
      </c>
    </row>
    <row r="65" spans="14:37" x14ac:dyDescent="0.35">
      <c r="N65" s="73"/>
      <c r="O65" s="74"/>
      <c r="P65">
        <f t="shared" si="0"/>
        <v>0</v>
      </c>
      <c r="Q65" t="e">
        <f t="shared" si="1"/>
        <v>#DIV/0!</v>
      </c>
      <c r="S65" s="73"/>
      <c r="T65" s="16"/>
      <c r="U65" s="16">
        <f t="shared" si="2"/>
        <v>0</v>
      </c>
      <c r="V65" s="72" t="e">
        <f t="shared" si="3"/>
        <v>#DIV/0!</v>
      </c>
      <c r="W65" s="16"/>
      <c r="X65" s="73"/>
      <c r="Y65" s="16"/>
      <c r="Z65" s="16">
        <f t="shared" si="4"/>
        <v>0</v>
      </c>
      <c r="AA65" s="72" t="e">
        <f t="shared" si="5"/>
        <v>#DIV/0!</v>
      </c>
      <c r="AB65" s="16"/>
      <c r="AC65" s="73"/>
      <c r="AD65" s="16"/>
      <c r="AE65" s="16">
        <f t="shared" si="6"/>
        <v>0</v>
      </c>
      <c r="AF65" s="72" t="e">
        <f t="shared" si="7"/>
        <v>#DIV/0!</v>
      </c>
      <c r="AG65" s="16"/>
      <c r="AH65" s="73"/>
      <c r="AI65" s="16"/>
      <c r="AJ65">
        <f t="shared" si="8"/>
        <v>0</v>
      </c>
      <c r="AK65" t="e">
        <f t="shared" si="9"/>
        <v>#DIV/0!</v>
      </c>
    </row>
    <row r="66" spans="14:37" x14ac:dyDescent="0.35">
      <c r="N66" s="73"/>
      <c r="O66" s="74"/>
      <c r="P66">
        <f t="shared" si="0"/>
        <v>0</v>
      </c>
      <c r="Q66" t="e">
        <f t="shared" si="1"/>
        <v>#DIV/0!</v>
      </c>
      <c r="S66" s="73"/>
      <c r="T66" s="16"/>
      <c r="U66" s="16">
        <f t="shared" si="2"/>
        <v>0</v>
      </c>
      <c r="V66" s="72" t="e">
        <f t="shared" si="3"/>
        <v>#DIV/0!</v>
      </c>
      <c r="W66" s="16"/>
      <c r="X66" s="73"/>
      <c r="Y66" s="16"/>
      <c r="Z66" s="16">
        <f t="shared" si="4"/>
        <v>0</v>
      </c>
      <c r="AA66" s="72" t="e">
        <f t="shared" si="5"/>
        <v>#DIV/0!</v>
      </c>
      <c r="AB66" s="16"/>
      <c r="AC66" s="73"/>
      <c r="AD66" s="16"/>
      <c r="AE66" s="16">
        <f t="shared" si="6"/>
        <v>0</v>
      </c>
      <c r="AF66" s="72" t="e">
        <f t="shared" si="7"/>
        <v>#DIV/0!</v>
      </c>
      <c r="AG66" s="16"/>
      <c r="AH66" s="73"/>
      <c r="AI66" s="16"/>
      <c r="AJ66">
        <f t="shared" si="8"/>
        <v>0</v>
      </c>
      <c r="AK66" t="e">
        <f t="shared" si="9"/>
        <v>#DIV/0!</v>
      </c>
    </row>
    <row r="67" spans="14:37" x14ac:dyDescent="0.35">
      <c r="N67" s="73"/>
      <c r="O67" s="74"/>
      <c r="P67">
        <f t="shared" si="0"/>
        <v>0</v>
      </c>
      <c r="Q67" t="e">
        <f t="shared" si="1"/>
        <v>#DIV/0!</v>
      </c>
      <c r="S67" s="73"/>
      <c r="T67" s="16"/>
      <c r="U67" s="16">
        <f t="shared" si="2"/>
        <v>0</v>
      </c>
      <c r="V67" s="72" t="e">
        <f t="shared" si="3"/>
        <v>#DIV/0!</v>
      </c>
      <c r="W67" s="16"/>
      <c r="X67" s="73"/>
      <c r="Y67" s="16"/>
      <c r="Z67" s="16">
        <f t="shared" si="4"/>
        <v>0</v>
      </c>
      <c r="AA67" s="72" t="e">
        <f t="shared" si="5"/>
        <v>#DIV/0!</v>
      </c>
      <c r="AB67" s="16"/>
      <c r="AC67" s="73"/>
      <c r="AD67" s="16"/>
      <c r="AE67" s="16">
        <f t="shared" si="6"/>
        <v>0</v>
      </c>
      <c r="AF67" s="72" t="e">
        <f t="shared" si="7"/>
        <v>#DIV/0!</v>
      </c>
      <c r="AG67" s="16"/>
      <c r="AH67" s="73"/>
      <c r="AI67" s="16"/>
      <c r="AJ67">
        <f t="shared" si="8"/>
        <v>0</v>
      </c>
      <c r="AK67" t="e">
        <f t="shared" si="9"/>
        <v>#DIV/0!</v>
      </c>
    </row>
    <row r="68" spans="14:37" x14ac:dyDescent="0.35">
      <c r="N68" s="73"/>
      <c r="O68" s="74"/>
      <c r="P68">
        <f t="shared" si="0"/>
        <v>0</v>
      </c>
      <c r="Q68" t="e">
        <f t="shared" si="1"/>
        <v>#DIV/0!</v>
      </c>
      <c r="S68" s="73"/>
      <c r="T68" s="16"/>
      <c r="U68" s="16">
        <f t="shared" si="2"/>
        <v>0</v>
      </c>
      <c r="V68" s="72" t="e">
        <f t="shared" si="3"/>
        <v>#DIV/0!</v>
      </c>
      <c r="W68" s="16"/>
      <c r="X68" s="73"/>
      <c r="Y68" s="16"/>
      <c r="Z68" s="16">
        <f t="shared" si="4"/>
        <v>0</v>
      </c>
      <c r="AA68" s="72" t="e">
        <f t="shared" si="5"/>
        <v>#DIV/0!</v>
      </c>
      <c r="AB68" s="16"/>
      <c r="AC68" s="73"/>
      <c r="AD68" s="16"/>
      <c r="AE68" s="16">
        <f t="shared" si="6"/>
        <v>0</v>
      </c>
      <c r="AF68" s="72" t="e">
        <f t="shared" si="7"/>
        <v>#DIV/0!</v>
      </c>
      <c r="AG68" s="16"/>
      <c r="AH68" s="73"/>
      <c r="AI68" s="16"/>
      <c r="AJ68">
        <f t="shared" si="8"/>
        <v>0</v>
      </c>
      <c r="AK68" t="e">
        <f t="shared" si="9"/>
        <v>#DIV/0!</v>
      </c>
    </row>
    <row r="69" spans="14:37" x14ac:dyDescent="0.35">
      <c r="N69" s="73"/>
      <c r="O69" s="74"/>
      <c r="P69">
        <f t="shared" si="0"/>
        <v>0</v>
      </c>
      <c r="Q69" t="e">
        <f t="shared" si="1"/>
        <v>#DIV/0!</v>
      </c>
      <c r="S69" s="73"/>
      <c r="T69" s="16"/>
      <c r="U69" s="16">
        <f t="shared" si="2"/>
        <v>0</v>
      </c>
      <c r="V69" s="72" t="e">
        <f t="shared" si="3"/>
        <v>#DIV/0!</v>
      </c>
      <c r="W69" s="16"/>
      <c r="X69" s="73"/>
      <c r="Y69" s="16"/>
      <c r="Z69" s="16">
        <f t="shared" si="4"/>
        <v>0</v>
      </c>
      <c r="AA69" s="72" t="e">
        <f t="shared" si="5"/>
        <v>#DIV/0!</v>
      </c>
      <c r="AB69" s="16"/>
      <c r="AC69" s="73"/>
      <c r="AD69" s="16"/>
      <c r="AE69" s="16">
        <f t="shared" si="6"/>
        <v>0</v>
      </c>
      <c r="AF69" s="72" t="e">
        <f t="shared" si="7"/>
        <v>#DIV/0!</v>
      </c>
      <c r="AG69" s="16"/>
      <c r="AH69" s="73"/>
      <c r="AI69" s="16"/>
      <c r="AJ69">
        <f t="shared" si="8"/>
        <v>0</v>
      </c>
      <c r="AK69" t="e">
        <f t="shared" si="9"/>
        <v>#DIV/0!</v>
      </c>
    </row>
    <row r="70" spans="14:37" x14ac:dyDescent="0.35">
      <c r="N70" s="73"/>
      <c r="O70" s="74"/>
      <c r="P70">
        <f t="shared" si="0"/>
        <v>0</v>
      </c>
      <c r="Q70" t="e">
        <f t="shared" si="1"/>
        <v>#DIV/0!</v>
      </c>
      <c r="S70" s="73"/>
      <c r="T70" s="16"/>
      <c r="U70" s="16">
        <f t="shared" si="2"/>
        <v>0</v>
      </c>
      <c r="V70" s="72" t="e">
        <f t="shared" si="3"/>
        <v>#DIV/0!</v>
      </c>
      <c r="W70" s="16"/>
      <c r="X70" s="73"/>
      <c r="Y70" s="16"/>
      <c r="Z70" s="16">
        <f t="shared" si="4"/>
        <v>0</v>
      </c>
      <c r="AA70" s="72" t="e">
        <f t="shared" si="5"/>
        <v>#DIV/0!</v>
      </c>
      <c r="AB70" s="16"/>
      <c r="AC70" s="73"/>
      <c r="AD70" s="16"/>
      <c r="AE70" s="16">
        <f t="shared" si="6"/>
        <v>0</v>
      </c>
      <c r="AF70" s="72" t="e">
        <f t="shared" si="7"/>
        <v>#DIV/0!</v>
      </c>
      <c r="AG70" s="16"/>
      <c r="AH70" s="73"/>
      <c r="AI70" s="16"/>
      <c r="AJ70">
        <f t="shared" si="8"/>
        <v>0</v>
      </c>
      <c r="AK70" t="e">
        <f t="shared" si="9"/>
        <v>#DIV/0!</v>
      </c>
    </row>
    <row r="71" spans="14:37" x14ac:dyDescent="0.35">
      <c r="N71" s="73"/>
      <c r="O71" s="74"/>
      <c r="P71">
        <f t="shared" si="0"/>
        <v>0</v>
      </c>
      <c r="Q71" t="e">
        <f t="shared" si="1"/>
        <v>#DIV/0!</v>
      </c>
      <c r="S71" s="73"/>
      <c r="T71" s="16"/>
      <c r="U71" s="16">
        <f t="shared" si="2"/>
        <v>0</v>
      </c>
      <c r="V71" s="72" t="e">
        <f t="shared" si="3"/>
        <v>#DIV/0!</v>
      </c>
      <c r="W71" s="16"/>
      <c r="X71" s="73"/>
      <c r="Y71" s="16"/>
      <c r="Z71" s="16">
        <f t="shared" si="4"/>
        <v>0</v>
      </c>
      <c r="AA71" s="72" t="e">
        <f t="shared" si="5"/>
        <v>#DIV/0!</v>
      </c>
      <c r="AB71" s="16"/>
      <c r="AC71" s="73"/>
      <c r="AD71" s="16"/>
      <c r="AE71" s="16">
        <f t="shared" si="6"/>
        <v>0</v>
      </c>
      <c r="AF71" s="72" t="e">
        <f t="shared" si="7"/>
        <v>#DIV/0!</v>
      </c>
      <c r="AG71" s="16"/>
      <c r="AH71" s="73"/>
      <c r="AI71" s="16"/>
      <c r="AJ71">
        <f t="shared" si="8"/>
        <v>0</v>
      </c>
      <c r="AK71" t="e">
        <f t="shared" si="9"/>
        <v>#DIV/0!</v>
      </c>
    </row>
    <row r="72" spans="14:37" x14ac:dyDescent="0.35">
      <c r="N72" s="73"/>
      <c r="O72" s="74"/>
      <c r="P72">
        <f t="shared" si="0"/>
        <v>0</v>
      </c>
      <c r="Q72" t="e">
        <f t="shared" si="1"/>
        <v>#DIV/0!</v>
      </c>
      <c r="S72" s="73"/>
      <c r="T72" s="16"/>
      <c r="U72" s="16">
        <f t="shared" si="2"/>
        <v>0</v>
      </c>
      <c r="V72" s="72" t="e">
        <f t="shared" si="3"/>
        <v>#DIV/0!</v>
      </c>
      <c r="W72" s="16"/>
      <c r="X72" s="73"/>
      <c r="Y72" s="16"/>
      <c r="Z72" s="16">
        <f t="shared" si="4"/>
        <v>0</v>
      </c>
      <c r="AA72" s="72" t="e">
        <f t="shared" si="5"/>
        <v>#DIV/0!</v>
      </c>
      <c r="AB72" s="16"/>
      <c r="AC72" s="73"/>
      <c r="AD72" s="16"/>
      <c r="AE72" s="16">
        <f t="shared" si="6"/>
        <v>0</v>
      </c>
      <c r="AF72" s="72" t="e">
        <f t="shared" si="7"/>
        <v>#DIV/0!</v>
      </c>
      <c r="AG72" s="16"/>
      <c r="AH72" s="73"/>
      <c r="AI72" s="16"/>
      <c r="AJ72">
        <f t="shared" si="8"/>
        <v>0</v>
      </c>
      <c r="AK72" t="e">
        <f t="shared" si="9"/>
        <v>#DIV/0!</v>
      </c>
    </row>
    <row r="73" spans="14:37" x14ac:dyDescent="0.35">
      <c r="N73" s="73"/>
      <c r="O73" s="74"/>
      <c r="P73">
        <f t="shared" si="0"/>
        <v>0</v>
      </c>
      <c r="Q73" t="e">
        <f t="shared" si="1"/>
        <v>#DIV/0!</v>
      </c>
      <c r="S73" s="73"/>
      <c r="T73" s="16"/>
      <c r="U73" s="16">
        <f t="shared" si="2"/>
        <v>0</v>
      </c>
      <c r="V73" s="72" t="e">
        <f t="shared" si="3"/>
        <v>#DIV/0!</v>
      </c>
      <c r="W73" s="16"/>
      <c r="X73" s="73"/>
      <c r="Y73" s="16"/>
      <c r="Z73" s="16">
        <f t="shared" si="4"/>
        <v>0</v>
      </c>
      <c r="AA73" s="72" t="e">
        <f t="shared" si="5"/>
        <v>#DIV/0!</v>
      </c>
      <c r="AB73" s="16"/>
      <c r="AC73" s="73"/>
      <c r="AD73" s="16"/>
      <c r="AE73" s="16">
        <f t="shared" si="6"/>
        <v>0</v>
      </c>
      <c r="AF73" s="72" t="e">
        <f t="shared" si="7"/>
        <v>#DIV/0!</v>
      </c>
      <c r="AG73" s="16"/>
      <c r="AH73" s="73"/>
      <c r="AI73" s="16"/>
      <c r="AJ73">
        <f t="shared" si="8"/>
        <v>0</v>
      </c>
      <c r="AK73" t="e">
        <f t="shared" si="9"/>
        <v>#DIV/0!</v>
      </c>
    </row>
    <row r="74" spans="14:37" x14ac:dyDescent="0.35">
      <c r="N74" s="73"/>
      <c r="O74" s="74"/>
      <c r="P74">
        <f t="shared" si="0"/>
        <v>0</v>
      </c>
      <c r="Q74" t="e">
        <f t="shared" si="1"/>
        <v>#DIV/0!</v>
      </c>
      <c r="S74" s="73"/>
      <c r="T74" s="16"/>
      <c r="U74" s="16">
        <f t="shared" si="2"/>
        <v>0</v>
      </c>
      <c r="V74" s="72" t="e">
        <f t="shared" si="3"/>
        <v>#DIV/0!</v>
      </c>
      <c r="W74" s="16"/>
      <c r="X74" s="73"/>
      <c r="Y74" s="16"/>
      <c r="Z74" s="16">
        <f t="shared" si="4"/>
        <v>0</v>
      </c>
      <c r="AA74" s="72" t="e">
        <f t="shared" si="5"/>
        <v>#DIV/0!</v>
      </c>
      <c r="AB74" s="16"/>
      <c r="AC74" s="73"/>
      <c r="AD74" s="16"/>
      <c r="AE74" s="16">
        <f t="shared" si="6"/>
        <v>0</v>
      </c>
      <c r="AF74" s="72" t="e">
        <f t="shared" si="7"/>
        <v>#DIV/0!</v>
      </c>
      <c r="AG74" s="16"/>
      <c r="AH74" s="73"/>
      <c r="AI74" s="16"/>
      <c r="AJ74">
        <f t="shared" si="8"/>
        <v>0</v>
      </c>
      <c r="AK74" t="e">
        <f t="shared" si="9"/>
        <v>#DIV/0!</v>
      </c>
    </row>
    <row r="75" spans="14:37" x14ac:dyDescent="0.35">
      <c r="N75" s="73"/>
      <c r="O75" s="74"/>
      <c r="P75">
        <f t="shared" si="0"/>
        <v>0</v>
      </c>
      <c r="Q75" t="e">
        <f t="shared" si="1"/>
        <v>#DIV/0!</v>
      </c>
      <c r="S75" s="73"/>
      <c r="T75" s="16"/>
      <c r="U75" s="16">
        <f t="shared" si="2"/>
        <v>0</v>
      </c>
      <c r="V75" s="72" t="e">
        <f t="shared" si="3"/>
        <v>#DIV/0!</v>
      </c>
      <c r="W75" s="16"/>
      <c r="X75" s="73"/>
      <c r="Y75" s="16"/>
      <c r="Z75" s="16">
        <f t="shared" si="4"/>
        <v>0</v>
      </c>
      <c r="AA75" s="72" t="e">
        <f t="shared" si="5"/>
        <v>#DIV/0!</v>
      </c>
      <c r="AB75" s="16"/>
      <c r="AC75" s="73"/>
      <c r="AD75" s="16"/>
      <c r="AE75" s="16">
        <f t="shared" si="6"/>
        <v>0</v>
      </c>
      <c r="AF75" s="72" t="e">
        <f t="shared" si="7"/>
        <v>#DIV/0!</v>
      </c>
      <c r="AG75" s="16"/>
      <c r="AH75" s="73"/>
      <c r="AI75" s="16"/>
      <c r="AJ75">
        <f t="shared" si="8"/>
        <v>0</v>
      </c>
      <c r="AK75" t="e">
        <f t="shared" si="9"/>
        <v>#DIV/0!</v>
      </c>
    </row>
    <row r="76" spans="14:37" x14ac:dyDescent="0.35">
      <c r="N76" s="73"/>
      <c r="O76" s="74"/>
      <c r="P76">
        <f t="shared" ref="P76:P139" si="10">O76*$K$1</f>
        <v>0</v>
      </c>
      <c r="Q76" t="e">
        <f t="shared" ref="Q76:Q139" si="11">0.001/P76</f>
        <v>#DIV/0!</v>
      </c>
      <c r="S76" s="73"/>
      <c r="T76" s="16"/>
      <c r="U76" s="16">
        <f t="shared" ref="U76:U139" si="12">T76*$K$1</f>
        <v>0</v>
      </c>
      <c r="V76" s="72" t="e">
        <f t="shared" ref="V76:V139" si="13">0.001/U76</f>
        <v>#DIV/0!</v>
      </c>
      <c r="W76" s="16"/>
      <c r="X76" s="73"/>
      <c r="Y76" s="16"/>
      <c r="Z76" s="16">
        <f t="shared" ref="Z76:Z139" si="14">Y76*$K$1</f>
        <v>0</v>
      </c>
      <c r="AA76" s="72" t="e">
        <f t="shared" ref="AA76:AA139" si="15">0.001/Z76</f>
        <v>#DIV/0!</v>
      </c>
      <c r="AB76" s="16"/>
      <c r="AC76" s="73"/>
      <c r="AD76" s="16"/>
      <c r="AE76" s="16">
        <f t="shared" ref="AE76:AE139" si="16">AD76*$K$1</f>
        <v>0</v>
      </c>
      <c r="AF76" s="72" t="e">
        <f t="shared" ref="AF76:AF139" si="17">0.001/AE76</f>
        <v>#DIV/0!</v>
      </c>
      <c r="AG76" s="16"/>
      <c r="AH76" s="73"/>
      <c r="AI76" s="16"/>
      <c r="AJ76">
        <f t="shared" ref="AJ76:AJ139" si="18">AI76*$K$1</f>
        <v>0</v>
      </c>
      <c r="AK76" t="e">
        <f t="shared" ref="AK76:AK139" si="19">0.001/AJ76</f>
        <v>#DIV/0!</v>
      </c>
    </row>
    <row r="77" spans="14:37" x14ac:dyDescent="0.35">
      <c r="N77" s="73"/>
      <c r="O77" s="74"/>
      <c r="P77">
        <f t="shared" si="10"/>
        <v>0</v>
      </c>
      <c r="Q77" t="e">
        <f t="shared" si="11"/>
        <v>#DIV/0!</v>
      </c>
      <c r="S77" s="73"/>
      <c r="T77" s="16"/>
      <c r="U77" s="16">
        <f t="shared" si="12"/>
        <v>0</v>
      </c>
      <c r="V77" s="72" t="e">
        <f t="shared" si="13"/>
        <v>#DIV/0!</v>
      </c>
      <c r="W77" s="16"/>
      <c r="X77" s="73"/>
      <c r="Y77" s="16"/>
      <c r="Z77" s="16">
        <f t="shared" si="14"/>
        <v>0</v>
      </c>
      <c r="AA77" s="72" t="e">
        <f t="shared" si="15"/>
        <v>#DIV/0!</v>
      </c>
      <c r="AB77" s="16"/>
      <c r="AC77" s="73"/>
      <c r="AD77" s="16"/>
      <c r="AE77" s="16">
        <f t="shared" si="16"/>
        <v>0</v>
      </c>
      <c r="AF77" s="72" t="e">
        <f t="shared" si="17"/>
        <v>#DIV/0!</v>
      </c>
      <c r="AG77" s="16"/>
      <c r="AH77" s="73"/>
      <c r="AI77" s="16"/>
      <c r="AJ77">
        <f t="shared" si="18"/>
        <v>0</v>
      </c>
      <c r="AK77" t="e">
        <f t="shared" si="19"/>
        <v>#DIV/0!</v>
      </c>
    </row>
    <row r="78" spans="14:37" x14ac:dyDescent="0.35">
      <c r="N78" s="73"/>
      <c r="O78" s="74"/>
      <c r="P78">
        <f t="shared" si="10"/>
        <v>0</v>
      </c>
      <c r="Q78" t="e">
        <f t="shared" si="11"/>
        <v>#DIV/0!</v>
      </c>
      <c r="S78" s="73"/>
      <c r="T78" s="16"/>
      <c r="U78" s="16">
        <f t="shared" si="12"/>
        <v>0</v>
      </c>
      <c r="V78" s="72" t="e">
        <f t="shared" si="13"/>
        <v>#DIV/0!</v>
      </c>
      <c r="W78" s="16"/>
      <c r="X78" s="73"/>
      <c r="Y78" s="16"/>
      <c r="Z78" s="16">
        <f t="shared" si="14"/>
        <v>0</v>
      </c>
      <c r="AA78" s="72" t="e">
        <f t="shared" si="15"/>
        <v>#DIV/0!</v>
      </c>
      <c r="AB78" s="16"/>
      <c r="AC78" s="73"/>
      <c r="AD78" s="16"/>
      <c r="AE78" s="16">
        <f t="shared" si="16"/>
        <v>0</v>
      </c>
      <c r="AF78" s="72" t="e">
        <f t="shared" si="17"/>
        <v>#DIV/0!</v>
      </c>
      <c r="AG78" s="16"/>
      <c r="AH78" s="73"/>
      <c r="AI78" s="16"/>
      <c r="AJ78">
        <f t="shared" si="18"/>
        <v>0</v>
      </c>
      <c r="AK78" t="e">
        <f t="shared" si="19"/>
        <v>#DIV/0!</v>
      </c>
    </row>
    <row r="79" spans="14:37" x14ac:dyDescent="0.35">
      <c r="N79" s="73"/>
      <c r="O79" s="74"/>
      <c r="P79">
        <f t="shared" si="10"/>
        <v>0</v>
      </c>
      <c r="Q79" t="e">
        <f t="shared" si="11"/>
        <v>#DIV/0!</v>
      </c>
      <c r="S79" s="73"/>
      <c r="T79" s="16"/>
      <c r="U79" s="16">
        <f t="shared" si="12"/>
        <v>0</v>
      </c>
      <c r="V79" s="72" t="e">
        <f t="shared" si="13"/>
        <v>#DIV/0!</v>
      </c>
      <c r="W79" s="16"/>
      <c r="X79" s="73"/>
      <c r="Y79" s="16"/>
      <c r="Z79" s="16">
        <f t="shared" si="14"/>
        <v>0</v>
      </c>
      <c r="AA79" s="72" t="e">
        <f t="shared" si="15"/>
        <v>#DIV/0!</v>
      </c>
      <c r="AB79" s="16"/>
      <c r="AC79" s="73"/>
      <c r="AD79" s="16"/>
      <c r="AE79" s="16">
        <f t="shared" si="16"/>
        <v>0</v>
      </c>
      <c r="AF79" s="72" t="e">
        <f t="shared" si="17"/>
        <v>#DIV/0!</v>
      </c>
      <c r="AG79" s="16"/>
      <c r="AH79" s="73"/>
      <c r="AI79" s="16"/>
      <c r="AJ79">
        <f t="shared" si="18"/>
        <v>0</v>
      </c>
      <c r="AK79" t="e">
        <f t="shared" si="19"/>
        <v>#DIV/0!</v>
      </c>
    </row>
    <row r="80" spans="14:37" x14ac:dyDescent="0.35">
      <c r="N80" s="73"/>
      <c r="O80" s="74"/>
      <c r="P80">
        <f t="shared" si="10"/>
        <v>0</v>
      </c>
      <c r="Q80" t="e">
        <f t="shared" si="11"/>
        <v>#DIV/0!</v>
      </c>
      <c r="S80" s="73"/>
      <c r="T80" s="16"/>
      <c r="U80" s="16">
        <f t="shared" si="12"/>
        <v>0</v>
      </c>
      <c r="V80" s="72" t="e">
        <f t="shared" si="13"/>
        <v>#DIV/0!</v>
      </c>
      <c r="W80" s="16"/>
      <c r="X80" s="73"/>
      <c r="Y80" s="16"/>
      <c r="Z80" s="16">
        <f t="shared" si="14"/>
        <v>0</v>
      </c>
      <c r="AA80" s="72" t="e">
        <f t="shared" si="15"/>
        <v>#DIV/0!</v>
      </c>
      <c r="AB80" s="16"/>
      <c r="AC80" s="73"/>
      <c r="AD80" s="16"/>
      <c r="AE80" s="16">
        <f t="shared" si="16"/>
        <v>0</v>
      </c>
      <c r="AF80" s="72" t="e">
        <f t="shared" si="17"/>
        <v>#DIV/0!</v>
      </c>
      <c r="AG80" s="16"/>
      <c r="AH80" s="73"/>
      <c r="AI80" s="16"/>
      <c r="AJ80">
        <f t="shared" si="18"/>
        <v>0</v>
      </c>
      <c r="AK80" t="e">
        <f t="shared" si="19"/>
        <v>#DIV/0!</v>
      </c>
    </row>
    <row r="81" spans="14:37" x14ac:dyDescent="0.35">
      <c r="N81" s="73"/>
      <c r="O81" s="74"/>
      <c r="P81">
        <f t="shared" si="10"/>
        <v>0</v>
      </c>
      <c r="Q81" t="e">
        <f t="shared" si="11"/>
        <v>#DIV/0!</v>
      </c>
      <c r="S81" s="73"/>
      <c r="T81" s="16"/>
      <c r="U81" s="16">
        <f t="shared" si="12"/>
        <v>0</v>
      </c>
      <c r="V81" s="72" t="e">
        <f t="shared" si="13"/>
        <v>#DIV/0!</v>
      </c>
      <c r="W81" s="16"/>
      <c r="X81" s="73"/>
      <c r="Y81" s="16"/>
      <c r="Z81" s="16">
        <f t="shared" si="14"/>
        <v>0</v>
      </c>
      <c r="AA81" s="72" t="e">
        <f t="shared" si="15"/>
        <v>#DIV/0!</v>
      </c>
      <c r="AB81" s="16"/>
      <c r="AC81" s="73"/>
      <c r="AD81" s="16"/>
      <c r="AE81" s="16">
        <f t="shared" si="16"/>
        <v>0</v>
      </c>
      <c r="AF81" s="72" t="e">
        <f t="shared" si="17"/>
        <v>#DIV/0!</v>
      </c>
      <c r="AG81" s="16"/>
      <c r="AH81" s="73"/>
      <c r="AI81" s="16"/>
      <c r="AJ81">
        <f t="shared" si="18"/>
        <v>0</v>
      </c>
      <c r="AK81" t="e">
        <f t="shared" si="19"/>
        <v>#DIV/0!</v>
      </c>
    </row>
    <row r="82" spans="14:37" x14ac:dyDescent="0.35">
      <c r="N82" s="73"/>
      <c r="O82" s="74"/>
      <c r="P82">
        <f t="shared" si="10"/>
        <v>0</v>
      </c>
      <c r="Q82" t="e">
        <f t="shared" si="11"/>
        <v>#DIV/0!</v>
      </c>
      <c r="S82" s="73"/>
      <c r="T82" s="16"/>
      <c r="U82" s="16">
        <f t="shared" si="12"/>
        <v>0</v>
      </c>
      <c r="V82" s="72" t="e">
        <f t="shared" si="13"/>
        <v>#DIV/0!</v>
      </c>
      <c r="W82" s="16"/>
      <c r="X82" s="73"/>
      <c r="Y82" s="16"/>
      <c r="Z82" s="16">
        <f t="shared" si="14"/>
        <v>0</v>
      </c>
      <c r="AA82" s="72" t="e">
        <f t="shared" si="15"/>
        <v>#DIV/0!</v>
      </c>
      <c r="AB82" s="16"/>
      <c r="AC82" s="73"/>
      <c r="AD82" s="16"/>
      <c r="AE82" s="16">
        <f t="shared" si="16"/>
        <v>0</v>
      </c>
      <c r="AF82" s="72" t="e">
        <f t="shared" si="17"/>
        <v>#DIV/0!</v>
      </c>
      <c r="AG82" s="16"/>
      <c r="AH82" s="73"/>
      <c r="AI82" s="16"/>
      <c r="AJ82">
        <f t="shared" si="18"/>
        <v>0</v>
      </c>
      <c r="AK82" t="e">
        <f t="shared" si="19"/>
        <v>#DIV/0!</v>
      </c>
    </row>
    <row r="83" spans="14:37" x14ac:dyDescent="0.35">
      <c r="N83" s="73"/>
      <c r="O83" s="74"/>
      <c r="P83">
        <f t="shared" si="10"/>
        <v>0</v>
      </c>
      <c r="Q83" t="e">
        <f t="shared" si="11"/>
        <v>#DIV/0!</v>
      </c>
      <c r="S83" s="73"/>
      <c r="T83" s="16"/>
      <c r="U83" s="16">
        <f t="shared" si="12"/>
        <v>0</v>
      </c>
      <c r="V83" s="72" t="e">
        <f t="shared" si="13"/>
        <v>#DIV/0!</v>
      </c>
      <c r="W83" s="16"/>
      <c r="X83" s="73"/>
      <c r="Y83" s="16"/>
      <c r="Z83" s="16">
        <f t="shared" si="14"/>
        <v>0</v>
      </c>
      <c r="AA83" s="72" t="e">
        <f t="shared" si="15"/>
        <v>#DIV/0!</v>
      </c>
      <c r="AB83" s="16"/>
      <c r="AC83" s="73"/>
      <c r="AD83" s="16"/>
      <c r="AE83" s="16">
        <f t="shared" si="16"/>
        <v>0</v>
      </c>
      <c r="AF83" s="72" t="e">
        <f t="shared" si="17"/>
        <v>#DIV/0!</v>
      </c>
      <c r="AG83" s="16"/>
      <c r="AH83" s="73"/>
      <c r="AI83" s="16"/>
      <c r="AJ83">
        <f t="shared" si="18"/>
        <v>0</v>
      </c>
      <c r="AK83" t="e">
        <f t="shared" si="19"/>
        <v>#DIV/0!</v>
      </c>
    </row>
    <row r="84" spans="14:37" x14ac:dyDescent="0.35">
      <c r="N84" s="73"/>
      <c r="O84" s="74"/>
      <c r="P84">
        <f t="shared" si="10"/>
        <v>0</v>
      </c>
      <c r="Q84" t="e">
        <f t="shared" si="11"/>
        <v>#DIV/0!</v>
      </c>
      <c r="S84" s="73"/>
      <c r="T84" s="16"/>
      <c r="U84" s="16">
        <f t="shared" si="12"/>
        <v>0</v>
      </c>
      <c r="V84" s="72" t="e">
        <f t="shared" si="13"/>
        <v>#DIV/0!</v>
      </c>
      <c r="W84" s="16"/>
      <c r="X84" s="73"/>
      <c r="Y84" s="16"/>
      <c r="Z84" s="16">
        <f t="shared" si="14"/>
        <v>0</v>
      </c>
      <c r="AA84" s="72" t="e">
        <f t="shared" si="15"/>
        <v>#DIV/0!</v>
      </c>
      <c r="AB84" s="16"/>
      <c r="AC84" s="73"/>
      <c r="AD84" s="16"/>
      <c r="AE84" s="16">
        <f t="shared" si="16"/>
        <v>0</v>
      </c>
      <c r="AF84" s="72" t="e">
        <f t="shared" si="17"/>
        <v>#DIV/0!</v>
      </c>
      <c r="AG84" s="16"/>
      <c r="AH84" s="73"/>
      <c r="AI84" s="16"/>
      <c r="AJ84">
        <f t="shared" si="18"/>
        <v>0</v>
      </c>
      <c r="AK84" t="e">
        <f t="shared" si="19"/>
        <v>#DIV/0!</v>
      </c>
    </row>
    <row r="85" spans="14:37" x14ac:dyDescent="0.35">
      <c r="N85" s="73"/>
      <c r="O85" s="74"/>
      <c r="P85">
        <f t="shared" si="10"/>
        <v>0</v>
      </c>
      <c r="Q85" t="e">
        <f t="shared" si="11"/>
        <v>#DIV/0!</v>
      </c>
      <c r="S85" s="73"/>
      <c r="T85" s="16"/>
      <c r="U85" s="16">
        <f t="shared" si="12"/>
        <v>0</v>
      </c>
      <c r="V85" s="72" t="e">
        <f t="shared" si="13"/>
        <v>#DIV/0!</v>
      </c>
      <c r="W85" s="16"/>
      <c r="X85" s="73"/>
      <c r="Y85" s="16"/>
      <c r="Z85" s="16">
        <f t="shared" si="14"/>
        <v>0</v>
      </c>
      <c r="AA85" s="72" t="e">
        <f t="shared" si="15"/>
        <v>#DIV/0!</v>
      </c>
      <c r="AB85" s="16"/>
      <c r="AC85" s="73"/>
      <c r="AD85" s="16"/>
      <c r="AE85" s="16">
        <f t="shared" si="16"/>
        <v>0</v>
      </c>
      <c r="AF85" s="72" t="e">
        <f t="shared" si="17"/>
        <v>#DIV/0!</v>
      </c>
      <c r="AG85" s="16"/>
      <c r="AH85" s="73"/>
      <c r="AI85" s="16"/>
      <c r="AJ85">
        <f t="shared" si="18"/>
        <v>0</v>
      </c>
      <c r="AK85" t="e">
        <f t="shared" si="19"/>
        <v>#DIV/0!</v>
      </c>
    </row>
    <row r="86" spans="14:37" x14ac:dyDescent="0.35">
      <c r="N86" s="73"/>
      <c r="O86" s="74"/>
      <c r="P86">
        <f t="shared" si="10"/>
        <v>0</v>
      </c>
      <c r="Q86" t="e">
        <f t="shared" si="11"/>
        <v>#DIV/0!</v>
      </c>
      <c r="S86" s="73"/>
      <c r="T86" s="16"/>
      <c r="U86" s="16">
        <f t="shared" si="12"/>
        <v>0</v>
      </c>
      <c r="V86" s="72" t="e">
        <f t="shared" si="13"/>
        <v>#DIV/0!</v>
      </c>
      <c r="W86" s="16"/>
      <c r="X86" s="73"/>
      <c r="Y86" s="16"/>
      <c r="Z86" s="16">
        <f t="shared" si="14"/>
        <v>0</v>
      </c>
      <c r="AA86" s="72" t="e">
        <f t="shared" si="15"/>
        <v>#DIV/0!</v>
      </c>
      <c r="AB86" s="16"/>
      <c r="AC86" s="73"/>
      <c r="AD86" s="16"/>
      <c r="AE86" s="16">
        <f t="shared" si="16"/>
        <v>0</v>
      </c>
      <c r="AF86" s="72" t="e">
        <f t="shared" si="17"/>
        <v>#DIV/0!</v>
      </c>
      <c r="AG86" s="16"/>
      <c r="AH86" s="73"/>
      <c r="AI86" s="16"/>
      <c r="AJ86">
        <f t="shared" si="18"/>
        <v>0</v>
      </c>
      <c r="AK86" t="e">
        <f t="shared" si="19"/>
        <v>#DIV/0!</v>
      </c>
    </row>
    <row r="87" spans="14:37" x14ac:dyDescent="0.35">
      <c r="N87" s="73"/>
      <c r="O87" s="74"/>
      <c r="P87">
        <f t="shared" si="10"/>
        <v>0</v>
      </c>
      <c r="Q87" t="e">
        <f t="shared" si="11"/>
        <v>#DIV/0!</v>
      </c>
      <c r="S87" s="73"/>
      <c r="T87" s="16"/>
      <c r="U87" s="16">
        <f t="shared" si="12"/>
        <v>0</v>
      </c>
      <c r="V87" s="72" t="e">
        <f t="shared" si="13"/>
        <v>#DIV/0!</v>
      </c>
      <c r="W87" s="16"/>
      <c r="X87" s="73"/>
      <c r="Y87" s="16"/>
      <c r="Z87" s="16">
        <f t="shared" si="14"/>
        <v>0</v>
      </c>
      <c r="AA87" s="72" t="e">
        <f t="shared" si="15"/>
        <v>#DIV/0!</v>
      </c>
      <c r="AB87" s="16"/>
      <c r="AC87" s="73"/>
      <c r="AD87" s="16"/>
      <c r="AE87" s="16">
        <f t="shared" si="16"/>
        <v>0</v>
      </c>
      <c r="AF87" s="72" t="e">
        <f t="shared" si="17"/>
        <v>#DIV/0!</v>
      </c>
      <c r="AG87" s="16"/>
      <c r="AH87" s="73"/>
      <c r="AI87" s="16"/>
      <c r="AJ87">
        <f t="shared" si="18"/>
        <v>0</v>
      </c>
      <c r="AK87" t="e">
        <f t="shared" si="19"/>
        <v>#DIV/0!</v>
      </c>
    </row>
    <row r="88" spans="14:37" x14ac:dyDescent="0.35">
      <c r="N88" s="73"/>
      <c r="O88" s="74"/>
      <c r="P88">
        <f t="shared" si="10"/>
        <v>0</v>
      </c>
      <c r="Q88" t="e">
        <f t="shared" si="11"/>
        <v>#DIV/0!</v>
      </c>
      <c r="S88" s="73"/>
      <c r="T88" s="16"/>
      <c r="U88" s="16">
        <f t="shared" si="12"/>
        <v>0</v>
      </c>
      <c r="V88" s="72" t="e">
        <f t="shared" si="13"/>
        <v>#DIV/0!</v>
      </c>
      <c r="W88" s="16"/>
      <c r="X88" s="73"/>
      <c r="Y88" s="16"/>
      <c r="Z88" s="16">
        <f t="shared" si="14"/>
        <v>0</v>
      </c>
      <c r="AA88" s="72" t="e">
        <f t="shared" si="15"/>
        <v>#DIV/0!</v>
      </c>
      <c r="AB88" s="16"/>
      <c r="AC88" s="73"/>
      <c r="AD88" s="16"/>
      <c r="AE88" s="16">
        <f t="shared" si="16"/>
        <v>0</v>
      </c>
      <c r="AF88" s="72" t="e">
        <f t="shared" si="17"/>
        <v>#DIV/0!</v>
      </c>
      <c r="AG88" s="16"/>
      <c r="AH88" s="73"/>
      <c r="AI88" s="16"/>
      <c r="AJ88">
        <f t="shared" si="18"/>
        <v>0</v>
      </c>
      <c r="AK88" t="e">
        <f t="shared" si="19"/>
        <v>#DIV/0!</v>
      </c>
    </row>
    <row r="89" spans="14:37" x14ac:dyDescent="0.35">
      <c r="N89" s="73"/>
      <c r="O89" s="74"/>
      <c r="P89">
        <f t="shared" si="10"/>
        <v>0</v>
      </c>
      <c r="Q89" t="e">
        <f t="shared" si="11"/>
        <v>#DIV/0!</v>
      </c>
      <c r="S89" s="73"/>
      <c r="T89" s="16"/>
      <c r="U89" s="16">
        <f t="shared" si="12"/>
        <v>0</v>
      </c>
      <c r="V89" s="72" t="e">
        <f t="shared" si="13"/>
        <v>#DIV/0!</v>
      </c>
      <c r="W89" s="16"/>
      <c r="X89" s="73"/>
      <c r="Y89" s="16"/>
      <c r="Z89" s="16">
        <f t="shared" si="14"/>
        <v>0</v>
      </c>
      <c r="AA89" s="72" t="e">
        <f t="shared" si="15"/>
        <v>#DIV/0!</v>
      </c>
      <c r="AB89" s="16"/>
      <c r="AC89" s="73"/>
      <c r="AD89" s="16"/>
      <c r="AE89" s="16">
        <f t="shared" si="16"/>
        <v>0</v>
      </c>
      <c r="AF89" s="72" t="e">
        <f t="shared" si="17"/>
        <v>#DIV/0!</v>
      </c>
      <c r="AG89" s="16"/>
      <c r="AH89" s="73"/>
      <c r="AI89" s="16"/>
      <c r="AJ89">
        <f t="shared" si="18"/>
        <v>0</v>
      </c>
      <c r="AK89" t="e">
        <f t="shared" si="19"/>
        <v>#DIV/0!</v>
      </c>
    </row>
    <row r="90" spans="14:37" x14ac:dyDescent="0.35">
      <c r="N90" s="73"/>
      <c r="O90" s="74"/>
      <c r="P90">
        <f t="shared" si="10"/>
        <v>0</v>
      </c>
      <c r="Q90" t="e">
        <f t="shared" si="11"/>
        <v>#DIV/0!</v>
      </c>
      <c r="S90" s="73"/>
      <c r="T90" s="16"/>
      <c r="U90" s="16">
        <f t="shared" si="12"/>
        <v>0</v>
      </c>
      <c r="V90" s="72" t="e">
        <f t="shared" si="13"/>
        <v>#DIV/0!</v>
      </c>
      <c r="W90" s="16"/>
      <c r="X90" s="73"/>
      <c r="Y90" s="16"/>
      <c r="Z90" s="16">
        <f t="shared" si="14"/>
        <v>0</v>
      </c>
      <c r="AA90" s="72" t="e">
        <f t="shared" si="15"/>
        <v>#DIV/0!</v>
      </c>
      <c r="AB90" s="16"/>
      <c r="AC90" s="73"/>
      <c r="AD90" s="16"/>
      <c r="AE90" s="16">
        <f t="shared" si="16"/>
        <v>0</v>
      </c>
      <c r="AF90" s="72" t="e">
        <f t="shared" si="17"/>
        <v>#DIV/0!</v>
      </c>
      <c r="AG90" s="16"/>
      <c r="AH90" s="73"/>
      <c r="AI90" s="16"/>
      <c r="AJ90">
        <f t="shared" si="18"/>
        <v>0</v>
      </c>
      <c r="AK90" t="e">
        <f t="shared" si="19"/>
        <v>#DIV/0!</v>
      </c>
    </row>
    <row r="91" spans="14:37" x14ac:dyDescent="0.35">
      <c r="N91" s="73"/>
      <c r="O91" s="74"/>
      <c r="P91">
        <f t="shared" si="10"/>
        <v>0</v>
      </c>
      <c r="Q91" t="e">
        <f t="shared" si="11"/>
        <v>#DIV/0!</v>
      </c>
      <c r="S91" s="73"/>
      <c r="T91" s="16"/>
      <c r="U91" s="16">
        <f t="shared" si="12"/>
        <v>0</v>
      </c>
      <c r="V91" s="72" t="e">
        <f t="shared" si="13"/>
        <v>#DIV/0!</v>
      </c>
      <c r="W91" s="16"/>
      <c r="X91" s="73"/>
      <c r="Y91" s="16"/>
      <c r="Z91" s="16">
        <f t="shared" si="14"/>
        <v>0</v>
      </c>
      <c r="AA91" s="72" t="e">
        <f t="shared" si="15"/>
        <v>#DIV/0!</v>
      </c>
      <c r="AB91" s="16"/>
      <c r="AC91" s="73"/>
      <c r="AD91" s="16"/>
      <c r="AE91" s="16">
        <f t="shared" si="16"/>
        <v>0</v>
      </c>
      <c r="AF91" s="72" t="e">
        <f t="shared" si="17"/>
        <v>#DIV/0!</v>
      </c>
      <c r="AG91" s="16"/>
      <c r="AH91" s="73"/>
      <c r="AI91" s="16"/>
      <c r="AJ91">
        <f t="shared" si="18"/>
        <v>0</v>
      </c>
      <c r="AK91" t="e">
        <f t="shared" si="19"/>
        <v>#DIV/0!</v>
      </c>
    </row>
    <row r="92" spans="14:37" x14ac:dyDescent="0.35">
      <c r="N92" s="73"/>
      <c r="O92" s="74"/>
      <c r="P92">
        <f t="shared" si="10"/>
        <v>0</v>
      </c>
      <c r="Q92" t="e">
        <f t="shared" si="11"/>
        <v>#DIV/0!</v>
      </c>
      <c r="S92" s="73"/>
      <c r="T92" s="16"/>
      <c r="U92" s="16">
        <f t="shared" si="12"/>
        <v>0</v>
      </c>
      <c r="V92" s="72" t="e">
        <f t="shared" si="13"/>
        <v>#DIV/0!</v>
      </c>
      <c r="W92" s="16"/>
      <c r="X92" s="73"/>
      <c r="Y92" s="16"/>
      <c r="Z92" s="16">
        <f t="shared" si="14"/>
        <v>0</v>
      </c>
      <c r="AA92" s="72" t="e">
        <f t="shared" si="15"/>
        <v>#DIV/0!</v>
      </c>
      <c r="AB92" s="16"/>
      <c r="AC92" s="73"/>
      <c r="AD92" s="16"/>
      <c r="AE92" s="16">
        <f t="shared" si="16"/>
        <v>0</v>
      </c>
      <c r="AF92" s="72" t="e">
        <f t="shared" si="17"/>
        <v>#DIV/0!</v>
      </c>
      <c r="AG92" s="16"/>
      <c r="AH92" s="73"/>
      <c r="AI92" s="16"/>
      <c r="AJ92">
        <f t="shared" si="18"/>
        <v>0</v>
      </c>
      <c r="AK92" t="e">
        <f t="shared" si="19"/>
        <v>#DIV/0!</v>
      </c>
    </row>
    <row r="93" spans="14:37" x14ac:dyDescent="0.35">
      <c r="N93" s="73"/>
      <c r="O93" s="74"/>
      <c r="P93">
        <f t="shared" si="10"/>
        <v>0</v>
      </c>
      <c r="Q93" t="e">
        <f t="shared" si="11"/>
        <v>#DIV/0!</v>
      </c>
      <c r="S93" s="73"/>
      <c r="T93" s="16"/>
      <c r="U93" s="16">
        <f t="shared" si="12"/>
        <v>0</v>
      </c>
      <c r="V93" s="72" t="e">
        <f t="shared" si="13"/>
        <v>#DIV/0!</v>
      </c>
      <c r="W93" s="16"/>
      <c r="X93" s="73"/>
      <c r="Y93" s="16"/>
      <c r="Z93" s="16">
        <f t="shared" si="14"/>
        <v>0</v>
      </c>
      <c r="AA93" s="72" t="e">
        <f t="shared" si="15"/>
        <v>#DIV/0!</v>
      </c>
      <c r="AB93" s="16"/>
      <c r="AC93" s="73"/>
      <c r="AD93" s="16"/>
      <c r="AE93" s="16">
        <f t="shared" si="16"/>
        <v>0</v>
      </c>
      <c r="AF93" s="72" t="e">
        <f t="shared" si="17"/>
        <v>#DIV/0!</v>
      </c>
      <c r="AG93" s="16"/>
      <c r="AH93" s="73"/>
      <c r="AI93" s="16"/>
      <c r="AJ93">
        <f t="shared" si="18"/>
        <v>0</v>
      </c>
      <c r="AK93" t="e">
        <f t="shared" si="19"/>
        <v>#DIV/0!</v>
      </c>
    </row>
    <row r="94" spans="14:37" x14ac:dyDescent="0.35">
      <c r="N94" s="73"/>
      <c r="O94" s="74"/>
      <c r="P94">
        <f t="shared" si="10"/>
        <v>0</v>
      </c>
      <c r="Q94" t="e">
        <f t="shared" si="11"/>
        <v>#DIV/0!</v>
      </c>
      <c r="S94" s="73"/>
      <c r="T94" s="16"/>
      <c r="U94" s="16">
        <f t="shared" si="12"/>
        <v>0</v>
      </c>
      <c r="V94" s="72" t="e">
        <f t="shared" si="13"/>
        <v>#DIV/0!</v>
      </c>
      <c r="W94" s="16"/>
      <c r="X94" s="73"/>
      <c r="Y94" s="16"/>
      <c r="Z94" s="16">
        <f t="shared" si="14"/>
        <v>0</v>
      </c>
      <c r="AA94" s="72" t="e">
        <f t="shared" si="15"/>
        <v>#DIV/0!</v>
      </c>
      <c r="AB94" s="16"/>
      <c r="AC94" s="73"/>
      <c r="AD94" s="16"/>
      <c r="AE94" s="16">
        <f t="shared" si="16"/>
        <v>0</v>
      </c>
      <c r="AF94" s="72" t="e">
        <f t="shared" si="17"/>
        <v>#DIV/0!</v>
      </c>
      <c r="AG94" s="16"/>
      <c r="AH94" s="73"/>
      <c r="AI94" s="16"/>
      <c r="AJ94">
        <f t="shared" si="18"/>
        <v>0</v>
      </c>
      <c r="AK94" t="e">
        <f t="shared" si="19"/>
        <v>#DIV/0!</v>
      </c>
    </row>
    <row r="95" spans="14:37" x14ac:dyDescent="0.35">
      <c r="N95" s="73"/>
      <c r="O95" s="74"/>
      <c r="P95">
        <f t="shared" si="10"/>
        <v>0</v>
      </c>
      <c r="Q95" t="e">
        <f t="shared" si="11"/>
        <v>#DIV/0!</v>
      </c>
      <c r="S95" s="73"/>
      <c r="T95" s="16"/>
      <c r="U95" s="16">
        <f t="shared" si="12"/>
        <v>0</v>
      </c>
      <c r="V95" s="72" t="e">
        <f t="shared" si="13"/>
        <v>#DIV/0!</v>
      </c>
      <c r="W95" s="16"/>
      <c r="X95" s="73"/>
      <c r="Y95" s="16"/>
      <c r="Z95" s="16">
        <f t="shared" si="14"/>
        <v>0</v>
      </c>
      <c r="AA95" s="72" t="e">
        <f t="shared" si="15"/>
        <v>#DIV/0!</v>
      </c>
      <c r="AB95" s="16"/>
      <c r="AC95" s="73"/>
      <c r="AD95" s="16"/>
      <c r="AE95" s="16">
        <f t="shared" si="16"/>
        <v>0</v>
      </c>
      <c r="AF95" s="72" t="e">
        <f t="shared" si="17"/>
        <v>#DIV/0!</v>
      </c>
      <c r="AG95" s="16"/>
      <c r="AH95" s="73"/>
      <c r="AI95" s="16"/>
      <c r="AJ95">
        <f t="shared" si="18"/>
        <v>0</v>
      </c>
      <c r="AK95" t="e">
        <f t="shared" si="19"/>
        <v>#DIV/0!</v>
      </c>
    </row>
    <row r="96" spans="14:37" x14ac:dyDescent="0.35">
      <c r="N96" s="73"/>
      <c r="O96" s="74"/>
      <c r="P96">
        <f t="shared" si="10"/>
        <v>0</v>
      </c>
      <c r="Q96" t="e">
        <f t="shared" si="11"/>
        <v>#DIV/0!</v>
      </c>
      <c r="S96" s="73"/>
      <c r="T96" s="16"/>
      <c r="U96" s="16">
        <f t="shared" si="12"/>
        <v>0</v>
      </c>
      <c r="V96" s="72" t="e">
        <f t="shared" si="13"/>
        <v>#DIV/0!</v>
      </c>
      <c r="W96" s="16"/>
      <c r="X96" s="73"/>
      <c r="Y96" s="16"/>
      <c r="Z96" s="16">
        <f t="shared" si="14"/>
        <v>0</v>
      </c>
      <c r="AA96" s="72" t="e">
        <f t="shared" si="15"/>
        <v>#DIV/0!</v>
      </c>
      <c r="AB96" s="16"/>
      <c r="AC96" s="73"/>
      <c r="AD96" s="16"/>
      <c r="AE96" s="16">
        <f t="shared" si="16"/>
        <v>0</v>
      </c>
      <c r="AF96" s="72" t="e">
        <f t="shared" si="17"/>
        <v>#DIV/0!</v>
      </c>
      <c r="AG96" s="16"/>
      <c r="AH96" s="73"/>
      <c r="AI96" s="16"/>
      <c r="AJ96">
        <f t="shared" si="18"/>
        <v>0</v>
      </c>
      <c r="AK96" t="e">
        <f t="shared" si="19"/>
        <v>#DIV/0!</v>
      </c>
    </row>
    <row r="97" spans="14:37" x14ac:dyDescent="0.35">
      <c r="N97" s="73"/>
      <c r="O97" s="74"/>
      <c r="P97">
        <f t="shared" si="10"/>
        <v>0</v>
      </c>
      <c r="Q97" t="e">
        <f t="shared" si="11"/>
        <v>#DIV/0!</v>
      </c>
      <c r="S97" s="73"/>
      <c r="T97" s="16"/>
      <c r="U97" s="16">
        <f t="shared" si="12"/>
        <v>0</v>
      </c>
      <c r="V97" s="72" t="e">
        <f t="shared" si="13"/>
        <v>#DIV/0!</v>
      </c>
      <c r="W97" s="16"/>
      <c r="X97" s="73"/>
      <c r="Y97" s="16"/>
      <c r="Z97" s="16">
        <f t="shared" si="14"/>
        <v>0</v>
      </c>
      <c r="AA97" s="72" t="e">
        <f t="shared" si="15"/>
        <v>#DIV/0!</v>
      </c>
      <c r="AB97" s="16"/>
      <c r="AC97" s="73"/>
      <c r="AD97" s="16"/>
      <c r="AE97" s="16">
        <f t="shared" si="16"/>
        <v>0</v>
      </c>
      <c r="AF97" s="72" t="e">
        <f t="shared" si="17"/>
        <v>#DIV/0!</v>
      </c>
      <c r="AG97" s="16"/>
      <c r="AH97" s="73"/>
      <c r="AI97" s="16"/>
      <c r="AJ97">
        <f t="shared" si="18"/>
        <v>0</v>
      </c>
      <c r="AK97" t="e">
        <f t="shared" si="19"/>
        <v>#DIV/0!</v>
      </c>
    </row>
    <row r="98" spans="14:37" x14ac:dyDescent="0.35">
      <c r="N98" s="73"/>
      <c r="O98" s="74"/>
      <c r="P98">
        <f t="shared" si="10"/>
        <v>0</v>
      </c>
      <c r="Q98" t="e">
        <f t="shared" si="11"/>
        <v>#DIV/0!</v>
      </c>
      <c r="S98" s="73"/>
      <c r="T98" s="16"/>
      <c r="U98" s="16">
        <f t="shared" si="12"/>
        <v>0</v>
      </c>
      <c r="V98" s="72" t="e">
        <f t="shared" si="13"/>
        <v>#DIV/0!</v>
      </c>
      <c r="W98" s="16"/>
      <c r="X98" s="73"/>
      <c r="Y98" s="16"/>
      <c r="Z98" s="16">
        <f t="shared" si="14"/>
        <v>0</v>
      </c>
      <c r="AA98" s="72" t="e">
        <f t="shared" si="15"/>
        <v>#DIV/0!</v>
      </c>
      <c r="AB98" s="16"/>
      <c r="AC98" s="73"/>
      <c r="AD98" s="16"/>
      <c r="AE98" s="16">
        <f t="shared" si="16"/>
        <v>0</v>
      </c>
      <c r="AF98" s="72" t="e">
        <f t="shared" si="17"/>
        <v>#DIV/0!</v>
      </c>
      <c r="AG98" s="16"/>
      <c r="AH98" s="73"/>
      <c r="AI98" s="16"/>
      <c r="AJ98">
        <f t="shared" si="18"/>
        <v>0</v>
      </c>
      <c r="AK98" t="e">
        <f t="shared" si="19"/>
        <v>#DIV/0!</v>
      </c>
    </row>
    <row r="99" spans="14:37" x14ac:dyDescent="0.35">
      <c r="N99" s="73"/>
      <c r="O99" s="74"/>
      <c r="P99">
        <f t="shared" si="10"/>
        <v>0</v>
      </c>
      <c r="Q99" t="e">
        <f t="shared" si="11"/>
        <v>#DIV/0!</v>
      </c>
      <c r="S99" s="73"/>
      <c r="T99" s="16"/>
      <c r="U99" s="16">
        <f t="shared" si="12"/>
        <v>0</v>
      </c>
      <c r="V99" s="72" t="e">
        <f t="shared" si="13"/>
        <v>#DIV/0!</v>
      </c>
      <c r="W99" s="16"/>
      <c r="X99" s="73"/>
      <c r="Y99" s="16"/>
      <c r="Z99" s="16">
        <f t="shared" si="14"/>
        <v>0</v>
      </c>
      <c r="AA99" s="72" t="e">
        <f t="shared" si="15"/>
        <v>#DIV/0!</v>
      </c>
      <c r="AB99" s="16"/>
      <c r="AC99" s="73"/>
      <c r="AD99" s="16"/>
      <c r="AE99" s="16">
        <f t="shared" si="16"/>
        <v>0</v>
      </c>
      <c r="AF99" s="72" t="e">
        <f t="shared" si="17"/>
        <v>#DIV/0!</v>
      </c>
      <c r="AG99" s="16"/>
      <c r="AH99" s="73"/>
      <c r="AI99" s="16"/>
      <c r="AJ99">
        <f t="shared" si="18"/>
        <v>0</v>
      </c>
      <c r="AK99" t="e">
        <f t="shared" si="19"/>
        <v>#DIV/0!</v>
      </c>
    </row>
    <row r="100" spans="14:37" x14ac:dyDescent="0.35">
      <c r="N100" s="73"/>
      <c r="O100" s="74"/>
      <c r="P100">
        <f t="shared" si="10"/>
        <v>0</v>
      </c>
      <c r="Q100" t="e">
        <f t="shared" si="11"/>
        <v>#DIV/0!</v>
      </c>
      <c r="S100" s="73"/>
      <c r="T100" s="16"/>
      <c r="U100" s="16">
        <f t="shared" si="12"/>
        <v>0</v>
      </c>
      <c r="V100" s="72" t="e">
        <f t="shared" si="13"/>
        <v>#DIV/0!</v>
      </c>
      <c r="W100" s="16"/>
      <c r="X100" s="73"/>
      <c r="Y100" s="16"/>
      <c r="Z100" s="16">
        <f t="shared" si="14"/>
        <v>0</v>
      </c>
      <c r="AA100" s="72" t="e">
        <f t="shared" si="15"/>
        <v>#DIV/0!</v>
      </c>
      <c r="AB100" s="16"/>
      <c r="AC100" s="73"/>
      <c r="AD100" s="16"/>
      <c r="AE100" s="16">
        <f t="shared" si="16"/>
        <v>0</v>
      </c>
      <c r="AF100" s="72" t="e">
        <f t="shared" si="17"/>
        <v>#DIV/0!</v>
      </c>
      <c r="AG100" s="16"/>
      <c r="AH100" s="73"/>
      <c r="AI100" s="16"/>
      <c r="AJ100">
        <f t="shared" si="18"/>
        <v>0</v>
      </c>
      <c r="AK100" t="e">
        <f t="shared" si="19"/>
        <v>#DIV/0!</v>
      </c>
    </row>
    <row r="101" spans="14:37" x14ac:dyDescent="0.35">
      <c r="N101" s="73"/>
      <c r="O101" s="74"/>
      <c r="P101">
        <f t="shared" si="10"/>
        <v>0</v>
      </c>
      <c r="Q101" t="e">
        <f t="shared" si="11"/>
        <v>#DIV/0!</v>
      </c>
      <c r="S101" s="73"/>
      <c r="T101" s="16"/>
      <c r="U101" s="16">
        <f t="shared" si="12"/>
        <v>0</v>
      </c>
      <c r="V101" s="72" t="e">
        <f t="shared" si="13"/>
        <v>#DIV/0!</v>
      </c>
      <c r="W101" s="16"/>
      <c r="X101" s="73"/>
      <c r="Y101" s="16"/>
      <c r="Z101" s="16">
        <f t="shared" si="14"/>
        <v>0</v>
      </c>
      <c r="AA101" s="72" t="e">
        <f t="shared" si="15"/>
        <v>#DIV/0!</v>
      </c>
      <c r="AB101" s="16"/>
      <c r="AC101" s="73"/>
      <c r="AD101" s="16"/>
      <c r="AE101" s="16">
        <f t="shared" si="16"/>
        <v>0</v>
      </c>
      <c r="AF101" s="72" t="e">
        <f t="shared" si="17"/>
        <v>#DIV/0!</v>
      </c>
      <c r="AG101" s="16"/>
      <c r="AH101" s="73"/>
      <c r="AI101" s="16"/>
      <c r="AJ101">
        <f t="shared" si="18"/>
        <v>0</v>
      </c>
      <c r="AK101" t="e">
        <f t="shared" si="19"/>
        <v>#DIV/0!</v>
      </c>
    </row>
    <row r="102" spans="14:37" x14ac:dyDescent="0.35">
      <c r="N102" s="73"/>
      <c r="O102" s="74"/>
      <c r="P102">
        <f t="shared" si="10"/>
        <v>0</v>
      </c>
      <c r="Q102" t="e">
        <f t="shared" si="11"/>
        <v>#DIV/0!</v>
      </c>
      <c r="S102" s="73"/>
      <c r="T102" s="16"/>
      <c r="U102" s="16">
        <f t="shared" si="12"/>
        <v>0</v>
      </c>
      <c r="V102" s="72" t="e">
        <f t="shared" si="13"/>
        <v>#DIV/0!</v>
      </c>
      <c r="W102" s="16"/>
      <c r="X102" s="73"/>
      <c r="Y102" s="16"/>
      <c r="Z102" s="16">
        <f t="shared" si="14"/>
        <v>0</v>
      </c>
      <c r="AA102" s="72" t="e">
        <f t="shared" si="15"/>
        <v>#DIV/0!</v>
      </c>
      <c r="AB102" s="16"/>
      <c r="AC102" s="73"/>
      <c r="AD102" s="16"/>
      <c r="AE102" s="16">
        <f t="shared" si="16"/>
        <v>0</v>
      </c>
      <c r="AF102" s="72" t="e">
        <f t="shared" si="17"/>
        <v>#DIV/0!</v>
      </c>
      <c r="AG102" s="16"/>
      <c r="AH102" s="73"/>
      <c r="AI102" s="16"/>
      <c r="AJ102">
        <f t="shared" si="18"/>
        <v>0</v>
      </c>
      <c r="AK102" t="e">
        <f t="shared" si="19"/>
        <v>#DIV/0!</v>
      </c>
    </row>
    <row r="103" spans="14:37" x14ac:dyDescent="0.35">
      <c r="N103" s="73"/>
      <c r="O103" s="74"/>
      <c r="P103">
        <f t="shared" si="10"/>
        <v>0</v>
      </c>
      <c r="Q103" t="e">
        <f t="shared" si="11"/>
        <v>#DIV/0!</v>
      </c>
      <c r="S103" s="73"/>
      <c r="T103" s="16"/>
      <c r="U103" s="16">
        <f t="shared" si="12"/>
        <v>0</v>
      </c>
      <c r="V103" s="72" t="e">
        <f t="shared" si="13"/>
        <v>#DIV/0!</v>
      </c>
      <c r="W103" s="16"/>
      <c r="X103" s="73"/>
      <c r="Y103" s="16"/>
      <c r="Z103" s="16">
        <f t="shared" si="14"/>
        <v>0</v>
      </c>
      <c r="AA103" s="72" t="e">
        <f t="shared" si="15"/>
        <v>#DIV/0!</v>
      </c>
      <c r="AB103" s="16"/>
      <c r="AC103" s="73"/>
      <c r="AD103" s="16"/>
      <c r="AE103" s="16">
        <f t="shared" si="16"/>
        <v>0</v>
      </c>
      <c r="AF103" s="72" t="e">
        <f t="shared" si="17"/>
        <v>#DIV/0!</v>
      </c>
      <c r="AG103" s="16"/>
      <c r="AH103" s="73"/>
      <c r="AI103" s="16"/>
      <c r="AJ103">
        <f t="shared" si="18"/>
        <v>0</v>
      </c>
      <c r="AK103" t="e">
        <f t="shared" si="19"/>
        <v>#DIV/0!</v>
      </c>
    </row>
    <row r="104" spans="14:37" x14ac:dyDescent="0.35">
      <c r="N104" s="73"/>
      <c r="O104" s="74"/>
      <c r="P104">
        <f t="shared" si="10"/>
        <v>0</v>
      </c>
      <c r="Q104" t="e">
        <f t="shared" si="11"/>
        <v>#DIV/0!</v>
      </c>
      <c r="S104" s="73"/>
      <c r="T104" s="16"/>
      <c r="U104" s="16">
        <f t="shared" si="12"/>
        <v>0</v>
      </c>
      <c r="V104" s="72" t="e">
        <f t="shared" si="13"/>
        <v>#DIV/0!</v>
      </c>
      <c r="W104" s="16"/>
      <c r="X104" s="73"/>
      <c r="Y104" s="16"/>
      <c r="Z104" s="16">
        <f t="shared" si="14"/>
        <v>0</v>
      </c>
      <c r="AA104" s="72" t="e">
        <f t="shared" si="15"/>
        <v>#DIV/0!</v>
      </c>
      <c r="AB104" s="16"/>
      <c r="AC104" s="73"/>
      <c r="AD104" s="16"/>
      <c r="AE104" s="16">
        <f t="shared" si="16"/>
        <v>0</v>
      </c>
      <c r="AF104" s="72" t="e">
        <f t="shared" si="17"/>
        <v>#DIV/0!</v>
      </c>
      <c r="AG104" s="16"/>
      <c r="AH104" s="73"/>
      <c r="AI104" s="16"/>
      <c r="AJ104">
        <f t="shared" si="18"/>
        <v>0</v>
      </c>
      <c r="AK104" t="e">
        <f t="shared" si="19"/>
        <v>#DIV/0!</v>
      </c>
    </row>
    <row r="105" spans="14:37" x14ac:dyDescent="0.35">
      <c r="N105" s="73"/>
      <c r="O105" s="74"/>
      <c r="P105">
        <f t="shared" si="10"/>
        <v>0</v>
      </c>
      <c r="Q105" t="e">
        <f t="shared" si="11"/>
        <v>#DIV/0!</v>
      </c>
      <c r="S105" s="73"/>
      <c r="T105" s="16"/>
      <c r="U105" s="16">
        <f t="shared" si="12"/>
        <v>0</v>
      </c>
      <c r="V105" s="72" t="e">
        <f t="shared" si="13"/>
        <v>#DIV/0!</v>
      </c>
      <c r="W105" s="16"/>
      <c r="X105" s="73"/>
      <c r="Y105" s="16"/>
      <c r="Z105" s="16">
        <f t="shared" si="14"/>
        <v>0</v>
      </c>
      <c r="AA105" s="72" t="e">
        <f t="shared" si="15"/>
        <v>#DIV/0!</v>
      </c>
      <c r="AB105" s="16"/>
      <c r="AC105" s="73"/>
      <c r="AD105" s="16"/>
      <c r="AE105" s="16">
        <f t="shared" si="16"/>
        <v>0</v>
      </c>
      <c r="AF105" s="72" t="e">
        <f t="shared" si="17"/>
        <v>#DIV/0!</v>
      </c>
      <c r="AG105" s="16"/>
      <c r="AH105" s="73"/>
      <c r="AI105" s="16"/>
      <c r="AJ105">
        <f t="shared" si="18"/>
        <v>0</v>
      </c>
      <c r="AK105" t="e">
        <f t="shared" si="19"/>
        <v>#DIV/0!</v>
      </c>
    </row>
    <row r="106" spans="14:37" x14ac:dyDescent="0.35">
      <c r="N106" s="73"/>
      <c r="O106" s="74"/>
      <c r="P106">
        <f t="shared" si="10"/>
        <v>0</v>
      </c>
      <c r="Q106" t="e">
        <f t="shared" si="11"/>
        <v>#DIV/0!</v>
      </c>
      <c r="S106" s="73"/>
      <c r="T106" s="16"/>
      <c r="U106" s="16">
        <f t="shared" si="12"/>
        <v>0</v>
      </c>
      <c r="V106" s="72" t="e">
        <f t="shared" si="13"/>
        <v>#DIV/0!</v>
      </c>
      <c r="W106" s="16"/>
      <c r="X106" s="73"/>
      <c r="Y106" s="16"/>
      <c r="Z106" s="16">
        <f t="shared" si="14"/>
        <v>0</v>
      </c>
      <c r="AA106" s="72" t="e">
        <f t="shared" si="15"/>
        <v>#DIV/0!</v>
      </c>
      <c r="AB106" s="16"/>
      <c r="AC106" s="73"/>
      <c r="AD106" s="16"/>
      <c r="AE106" s="16">
        <f t="shared" si="16"/>
        <v>0</v>
      </c>
      <c r="AF106" s="72" t="e">
        <f t="shared" si="17"/>
        <v>#DIV/0!</v>
      </c>
      <c r="AG106" s="16"/>
      <c r="AH106" s="73"/>
      <c r="AI106" s="16"/>
      <c r="AJ106">
        <f t="shared" si="18"/>
        <v>0</v>
      </c>
      <c r="AK106" t="e">
        <f t="shared" si="19"/>
        <v>#DIV/0!</v>
      </c>
    </row>
    <row r="107" spans="14:37" x14ac:dyDescent="0.35">
      <c r="N107" s="73"/>
      <c r="O107" s="74"/>
      <c r="P107">
        <f t="shared" si="10"/>
        <v>0</v>
      </c>
      <c r="Q107" t="e">
        <f t="shared" si="11"/>
        <v>#DIV/0!</v>
      </c>
      <c r="S107" s="73"/>
      <c r="T107" s="16"/>
      <c r="U107" s="16">
        <f t="shared" si="12"/>
        <v>0</v>
      </c>
      <c r="V107" s="72" t="e">
        <f t="shared" si="13"/>
        <v>#DIV/0!</v>
      </c>
      <c r="W107" s="16"/>
      <c r="X107" s="73"/>
      <c r="Y107" s="16"/>
      <c r="Z107" s="16">
        <f t="shared" si="14"/>
        <v>0</v>
      </c>
      <c r="AA107" s="72" t="e">
        <f t="shared" si="15"/>
        <v>#DIV/0!</v>
      </c>
      <c r="AB107" s="16"/>
      <c r="AC107" s="73"/>
      <c r="AD107" s="16"/>
      <c r="AE107" s="16">
        <f t="shared" si="16"/>
        <v>0</v>
      </c>
      <c r="AF107" s="72" t="e">
        <f t="shared" si="17"/>
        <v>#DIV/0!</v>
      </c>
      <c r="AG107" s="16"/>
      <c r="AH107" s="73"/>
      <c r="AI107" s="16"/>
      <c r="AJ107">
        <f t="shared" si="18"/>
        <v>0</v>
      </c>
      <c r="AK107" t="e">
        <f t="shared" si="19"/>
        <v>#DIV/0!</v>
      </c>
    </row>
    <row r="108" spans="14:37" x14ac:dyDescent="0.35">
      <c r="N108" s="73"/>
      <c r="O108" s="74"/>
      <c r="P108">
        <f t="shared" si="10"/>
        <v>0</v>
      </c>
      <c r="Q108" t="e">
        <f t="shared" si="11"/>
        <v>#DIV/0!</v>
      </c>
      <c r="S108" s="73"/>
      <c r="T108" s="16"/>
      <c r="U108" s="16">
        <f t="shared" si="12"/>
        <v>0</v>
      </c>
      <c r="V108" s="72" t="e">
        <f t="shared" si="13"/>
        <v>#DIV/0!</v>
      </c>
      <c r="W108" s="16"/>
      <c r="X108" s="73"/>
      <c r="Y108" s="16"/>
      <c r="Z108" s="16">
        <f t="shared" si="14"/>
        <v>0</v>
      </c>
      <c r="AA108" s="72" t="e">
        <f t="shared" si="15"/>
        <v>#DIV/0!</v>
      </c>
      <c r="AB108" s="16"/>
      <c r="AC108" s="73"/>
      <c r="AD108" s="16"/>
      <c r="AE108" s="16">
        <f t="shared" si="16"/>
        <v>0</v>
      </c>
      <c r="AF108" s="72" t="e">
        <f t="shared" si="17"/>
        <v>#DIV/0!</v>
      </c>
      <c r="AG108" s="16"/>
      <c r="AH108" s="73"/>
      <c r="AI108" s="16"/>
      <c r="AJ108">
        <f t="shared" si="18"/>
        <v>0</v>
      </c>
      <c r="AK108" t="e">
        <f t="shared" si="19"/>
        <v>#DIV/0!</v>
      </c>
    </row>
    <row r="109" spans="14:37" x14ac:dyDescent="0.35">
      <c r="N109" s="73"/>
      <c r="O109" s="74"/>
      <c r="P109">
        <f t="shared" si="10"/>
        <v>0</v>
      </c>
      <c r="Q109" t="e">
        <f t="shared" si="11"/>
        <v>#DIV/0!</v>
      </c>
      <c r="S109" s="73"/>
      <c r="T109" s="16"/>
      <c r="U109" s="16">
        <f t="shared" si="12"/>
        <v>0</v>
      </c>
      <c r="V109" s="72" t="e">
        <f t="shared" si="13"/>
        <v>#DIV/0!</v>
      </c>
      <c r="W109" s="16"/>
      <c r="X109" s="73"/>
      <c r="Y109" s="16"/>
      <c r="Z109" s="16">
        <f t="shared" si="14"/>
        <v>0</v>
      </c>
      <c r="AA109" s="72" t="e">
        <f t="shared" si="15"/>
        <v>#DIV/0!</v>
      </c>
      <c r="AB109" s="16"/>
      <c r="AC109" s="73"/>
      <c r="AD109" s="16"/>
      <c r="AE109" s="16">
        <f t="shared" si="16"/>
        <v>0</v>
      </c>
      <c r="AF109" s="72" t="e">
        <f t="shared" si="17"/>
        <v>#DIV/0!</v>
      </c>
      <c r="AG109" s="16"/>
      <c r="AH109" s="73"/>
      <c r="AI109" s="16"/>
      <c r="AJ109">
        <f t="shared" si="18"/>
        <v>0</v>
      </c>
      <c r="AK109" t="e">
        <f t="shared" si="19"/>
        <v>#DIV/0!</v>
      </c>
    </row>
    <row r="110" spans="14:37" x14ac:dyDescent="0.35">
      <c r="N110" s="73"/>
      <c r="O110" s="74"/>
      <c r="P110">
        <f t="shared" si="10"/>
        <v>0</v>
      </c>
      <c r="Q110" t="e">
        <f t="shared" si="11"/>
        <v>#DIV/0!</v>
      </c>
      <c r="S110" s="73"/>
      <c r="T110" s="16"/>
      <c r="U110" s="16">
        <f t="shared" si="12"/>
        <v>0</v>
      </c>
      <c r="V110" s="72" t="e">
        <f t="shared" si="13"/>
        <v>#DIV/0!</v>
      </c>
      <c r="W110" s="16"/>
      <c r="X110" s="73"/>
      <c r="Y110" s="16"/>
      <c r="Z110" s="16">
        <f t="shared" si="14"/>
        <v>0</v>
      </c>
      <c r="AA110" s="72" t="e">
        <f t="shared" si="15"/>
        <v>#DIV/0!</v>
      </c>
      <c r="AB110" s="16"/>
      <c r="AC110" s="73"/>
      <c r="AD110" s="16"/>
      <c r="AE110" s="16">
        <f t="shared" si="16"/>
        <v>0</v>
      </c>
      <c r="AF110" s="72" t="e">
        <f t="shared" si="17"/>
        <v>#DIV/0!</v>
      </c>
      <c r="AG110" s="16"/>
      <c r="AH110" s="73"/>
      <c r="AI110" s="16"/>
      <c r="AJ110">
        <f t="shared" si="18"/>
        <v>0</v>
      </c>
      <c r="AK110" t="e">
        <f t="shared" si="19"/>
        <v>#DIV/0!</v>
      </c>
    </row>
    <row r="111" spans="14:37" x14ac:dyDescent="0.35">
      <c r="N111" s="73"/>
      <c r="O111" s="74"/>
      <c r="P111">
        <f t="shared" si="10"/>
        <v>0</v>
      </c>
      <c r="Q111" t="e">
        <f t="shared" si="11"/>
        <v>#DIV/0!</v>
      </c>
      <c r="S111" s="73"/>
      <c r="T111" s="16"/>
      <c r="U111" s="16">
        <f t="shared" si="12"/>
        <v>0</v>
      </c>
      <c r="V111" s="72" t="e">
        <f t="shared" si="13"/>
        <v>#DIV/0!</v>
      </c>
      <c r="W111" s="16"/>
      <c r="X111" s="73"/>
      <c r="Y111" s="16"/>
      <c r="Z111" s="16">
        <f t="shared" si="14"/>
        <v>0</v>
      </c>
      <c r="AA111" s="72" t="e">
        <f t="shared" si="15"/>
        <v>#DIV/0!</v>
      </c>
      <c r="AB111" s="16"/>
      <c r="AC111" s="73"/>
      <c r="AD111" s="16"/>
      <c r="AE111" s="16">
        <f t="shared" si="16"/>
        <v>0</v>
      </c>
      <c r="AF111" s="72" t="e">
        <f t="shared" si="17"/>
        <v>#DIV/0!</v>
      </c>
      <c r="AG111" s="16"/>
      <c r="AH111" s="73"/>
      <c r="AI111" s="16"/>
      <c r="AJ111">
        <f t="shared" si="18"/>
        <v>0</v>
      </c>
      <c r="AK111" t="e">
        <f t="shared" si="19"/>
        <v>#DIV/0!</v>
      </c>
    </row>
    <row r="112" spans="14:37" x14ac:dyDescent="0.35">
      <c r="N112" s="73"/>
      <c r="O112" s="74"/>
      <c r="P112">
        <f t="shared" si="10"/>
        <v>0</v>
      </c>
      <c r="Q112" t="e">
        <f t="shared" si="11"/>
        <v>#DIV/0!</v>
      </c>
      <c r="S112" s="73"/>
      <c r="T112" s="16"/>
      <c r="U112" s="16">
        <f t="shared" si="12"/>
        <v>0</v>
      </c>
      <c r="V112" s="72" t="e">
        <f t="shared" si="13"/>
        <v>#DIV/0!</v>
      </c>
      <c r="W112" s="16"/>
      <c r="X112" s="73"/>
      <c r="Y112" s="16"/>
      <c r="Z112" s="16">
        <f t="shared" si="14"/>
        <v>0</v>
      </c>
      <c r="AA112" s="72" t="e">
        <f t="shared" si="15"/>
        <v>#DIV/0!</v>
      </c>
      <c r="AB112" s="16"/>
      <c r="AC112" s="73"/>
      <c r="AD112" s="16"/>
      <c r="AE112" s="16">
        <f t="shared" si="16"/>
        <v>0</v>
      </c>
      <c r="AF112" s="72" t="e">
        <f t="shared" si="17"/>
        <v>#DIV/0!</v>
      </c>
      <c r="AG112" s="16"/>
      <c r="AH112" s="73"/>
      <c r="AI112" s="16"/>
      <c r="AJ112">
        <f t="shared" si="18"/>
        <v>0</v>
      </c>
      <c r="AK112" t="e">
        <f t="shared" si="19"/>
        <v>#DIV/0!</v>
      </c>
    </row>
    <row r="113" spans="14:37" x14ac:dyDescent="0.35">
      <c r="N113" s="73"/>
      <c r="O113" s="74"/>
      <c r="P113">
        <f t="shared" si="10"/>
        <v>0</v>
      </c>
      <c r="Q113" t="e">
        <f t="shared" si="11"/>
        <v>#DIV/0!</v>
      </c>
      <c r="S113" s="73"/>
      <c r="T113" s="16"/>
      <c r="U113" s="16">
        <f t="shared" si="12"/>
        <v>0</v>
      </c>
      <c r="V113" s="72" t="e">
        <f t="shared" si="13"/>
        <v>#DIV/0!</v>
      </c>
      <c r="W113" s="16"/>
      <c r="X113" s="73"/>
      <c r="Y113" s="16"/>
      <c r="Z113" s="16">
        <f t="shared" si="14"/>
        <v>0</v>
      </c>
      <c r="AA113" s="72" t="e">
        <f t="shared" si="15"/>
        <v>#DIV/0!</v>
      </c>
      <c r="AB113" s="16"/>
      <c r="AC113" s="73"/>
      <c r="AD113" s="16"/>
      <c r="AE113" s="16">
        <f t="shared" si="16"/>
        <v>0</v>
      </c>
      <c r="AF113" s="72" t="e">
        <f t="shared" si="17"/>
        <v>#DIV/0!</v>
      </c>
      <c r="AG113" s="16"/>
      <c r="AH113" s="73"/>
      <c r="AI113" s="16"/>
      <c r="AJ113">
        <f t="shared" si="18"/>
        <v>0</v>
      </c>
      <c r="AK113" t="e">
        <f t="shared" si="19"/>
        <v>#DIV/0!</v>
      </c>
    </row>
    <row r="114" spans="14:37" x14ac:dyDescent="0.35">
      <c r="N114" s="73"/>
      <c r="O114" s="74"/>
      <c r="P114">
        <f t="shared" si="10"/>
        <v>0</v>
      </c>
      <c r="Q114" t="e">
        <f t="shared" si="11"/>
        <v>#DIV/0!</v>
      </c>
      <c r="S114" s="73"/>
      <c r="T114" s="16"/>
      <c r="U114" s="16">
        <f t="shared" si="12"/>
        <v>0</v>
      </c>
      <c r="V114" s="72" t="e">
        <f t="shared" si="13"/>
        <v>#DIV/0!</v>
      </c>
      <c r="W114" s="16"/>
      <c r="X114" s="73"/>
      <c r="Y114" s="16"/>
      <c r="Z114" s="16">
        <f t="shared" si="14"/>
        <v>0</v>
      </c>
      <c r="AA114" s="72" t="e">
        <f t="shared" si="15"/>
        <v>#DIV/0!</v>
      </c>
      <c r="AB114" s="16"/>
      <c r="AC114" s="73"/>
      <c r="AD114" s="16"/>
      <c r="AE114" s="16">
        <f t="shared" si="16"/>
        <v>0</v>
      </c>
      <c r="AF114" s="72" t="e">
        <f t="shared" si="17"/>
        <v>#DIV/0!</v>
      </c>
      <c r="AG114" s="16"/>
      <c r="AH114" s="73"/>
      <c r="AI114" s="16"/>
      <c r="AJ114">
        <f t="shared" si="18"/>
        <v>0</v>
      </c>
      <c r="AK114" t="e">
        <f t="shared" si="19"/>
        <v>#DIV/0!</v>
      </c>
    </row>
    <row r="115" spans="14:37" x14ac:dyDescent="0.35">
      <c r="N115" s="73"/>
      <c r="O115" s="74"/>
      <c r="P115">
        <f t="shared" si="10"/>
        <v>0</v>
      </c>
      <c r="Q115" t="e">
        <f t="shared" si="11"/>
        <v>#DIV/0!</v>
      </c>
      <c r="S115" s="73"/>
      <c r="T115" s="16"/>
      <c r="U115" s="16">
        <f t="shared" si="12"/>
        <v>0</v>
      </c>
      <c r="V115" s="72" t="e">
        <f t="shared" si="13"/>
        <v>#DIV/0!</v>
      </c>
      <c r="W115" s="16"/>
      <c r="X115" s="73"/>
      <c r="Y115" s="16"/>
      <c r="Z115" s="16">
        <f t="shared" si="14"/>
        <v>0</v>
      </c>
      <c r="AA115" s="72" t="e">
        <f t="shared" si="15"/>
        <v>#DIV/0!</v>
      </c>
      <c r="AB115" s="16"/>
      <c r="AC115" s="73"/>
      <c r="AD115" s="16"/>
      <c r="AE115" s="16">
        <f t="shared" si="16"/>
        <v>0</v>
      </c>
      <c r="AF115" s="72" t="e">
        <f t="shared" si="17"/>
        <v>#DIV/0!</v>
      </c>
      <c r="AG115" s="16"/>
      <c r="AH115" s="73"/>
      <c r="AI115" s="16"/>
      <c r="AJ115">
        <f t="shared" si="18"/>
        <v>0</v>
      </c>
      <c r="AK115" t="e">
        <f t="shared" si="19"/>
        <v>#DIV/0!</v>
      </c>
    </row>
    <row r="116" spans="14:37" x14ac:dyDescent="0.35">
      <c r="N116" s="73"/>
      <c r="O116" s="74"/>
      <c r="P116">
        <f t="shared" si="10"/>
        <v>0</v>
      </c>
      <c r="Q116" t="e">
        <f t="shared" si="11"/>
        <v>#DIV/0!</v>
      </c>
      <c r="S116" s="73"/>
      <c r="T116" s="16"/>
      <c r="U116" s="16">
        <f t="shared" si="12"/>
        <v>0</v>
      </c>
      <c r="V116" s="72" t="e">
        <f t="shared" si="13"/>
        <v>#DIV/0!</v>
      </c>
      <c r="W116" s="16"/>
      <c r="X116" s="73"/>
      <c r="Y116" s="16"/>
      <c r="Z116" s="16">
        <f t="shared" si="14"/>
        <v>0</v>
      </c>
      <c r="AA116" s="72" t="e">
        <f t="shared" si="15"/>
        <v>#DIV/0!</v>
      </c>
      <c r="AB116" s="16"/>
      <c r="AC116" s="73"/>
      <c r="AD116" s="16"/>
      <c r="AE116" s="16">
        <f t="shared" si="16"/>
        <v>0</v>
      </c>
      <c r="AF116" s="72" t="e">
        <f t="shared" si="17"/>
        <v>#DIV/0!</v>
      </c>
      <c r="AG116" s="16"/>
      <c r="AH116" s="73"/>
      <c r="AI116" s="16"/>
      <c r="AJ116">
        <f t="shared" si="18"/>
        <v>0</v>
      </c>
      <c r="AK116" t="e">
        <f t="shared" si="19"/>
        <v>#DIV/0!</v>
      </c>
    </row>
    <row r="117" spans="14:37" x14ac:dyDescent="0.35">
      <c r="N117" s="73"/>
      <c r="O117" s="74"/>
      <c r="P117">
        <f t="shared" si="10"/>
        <v>0</v>
      </c>
      <c r="Q117" t="e">
        <f t="shared" si="11"/>
        <v>#DIV/0!</v>
      </c>
      <c r="S117" s="73"/>
      <c r="T117" s="16"/>
      <c r="U117" s="16">
        <f t="shared" si="12"/>
        <v>0</v>
      </c>
      <c r="V117" s="72" t="e">
        <f t="shared" si="13"/>
        <v>#DIV/0!</v>
      </c>
      <c r="W117" s="16"/>
      <c r="X117" s="73"/>
      <c r="Y117" s="16"/>
      <c r="Z117" s="16">
        <f t="shared" si="14"/>
        <v>0</v>
      </c>
      <c r="AA117" s="72" t="e">
        <f t="shared" si="15"/>
        <v>#DIV/0!</v>
      </c>
      <c r="AB117" s="16"/>
      <c r="AC117" s="73"/>
      <c r="AD117" s="16"/>
      <c r="AE117" s="16">
        <f t="shared" si="16"/>
        <v>0</v>
      </c>
      <c r="AF117" s="72" t="e">
        <f t="shared" si="17"/>
        <v>#DIV/0!</v>
      </c>
      <c r="AG117" s="16"/>
      <c r="AH117" s="73"/>
      <c r="AI117" s="16"/>
      <c r="AJ117">
        <f t="shared" si="18"/>
        <v>0</v>
      </c>
      <c r="AK117" t="e">
        <f t="shared" si="19"/>
        <v>#DIV/0!</v>
      </c>
    </row>
    <row r="118" spans="14:37" x14ac:dyDescent="0.35">
      <c r="N118" s="73"/>
      <c r="O118" s="74"/>
      <c r="P118">
        <f t="shared" si="10"/>
        <v>0</v>
      </c>
      <c r="Q118" t="e">
        <f t="shared" si="11"/>
        <v>#DIV/0!</v>
      </c>
      <c r="S118" s="73"/>
      <c r="T118" s="16"/>
      <c r="U118" s="16">
        <f t="shared" si="12"/>
        <v>0</v>
      </c>
      <c r="V118" s="72" t="e">
        <f t="shared" si="13"/>
        <v>#DIV/0!</v>
      </c>
      <c r="W118" s="16"/>
      <c r="X118" s="73"/>
      <c r="Y118" s="16"/>
      <c r="Z118" s="16">
        <f t="shared" si="14"/>
        <v>0</v>
      </c>
      <c r="AA118" s="72" t="e">
        <f t="shared" si="15"/>
        <v>#DIV/0!</v>
      </c>
      <c r="AB118" s="16"/>
      <c r="AC118" s="73"/>
      <c r="AD118" s="16"/>
      <c r="AE118" s="16">
        <f t="shared" si="16"/>
        <v>0</v>
      </c>
      <c r="AF118" s="72" t="e">
        <f t="shared" si="17"/>
        <v>#DIV/0!</v>
      </c>
      <c r="AG118" s="16"/>
      <c r="AH118" s="73"/>
      <c r="AI118" s="16"/>
      <c r="AJ118">
        <f t="shared" si="18"/>
        <v>0</v>
      </c>
      <c r="AK118" t="e">
        <f t="shared" si="19"/>
        <v>#DIV/0!</v>
      </c>
    </row>
    <row r="119" spans="14:37" x14ac:dyDescent="0.35">
      <c r="N119" s="73"/>
      <c r="O119" s="74"/>
      <c r="P119">
        <f t="shared" si="10"/>
        <v>0</v>
      </c>
      <c r="Q119" t="e">
        <f t="shared" si="11"/>
        <v>#DIV/0!</v>
      </c>
      <c r="S119" s="73"/>
      <c r="T119" s="16"/>
      <c r="U119" s="16">
        <f t="shared" si="12"/>
        <v>0</v>
      </c>
      <c r="V119" s="72" t="e">
        <f t="shared" si="13"/>
        <v>#DIV/0!</v>
      </c>
      <c r="W119" s="16"/>
      <c r="X119" s="73"/>
      <c r="Y119" s="16"/>
      <c r="Z119" s="16">
        <f t="shared" si="14"/>
        <v>0</v>
      </c>
      <c r="AA119" s="72" t="e">
        <f t="shared" si="15"/>
        <v>#DIV/0!</v>
      </c>
      <c r="AB119" s="16"/>
      <c r="AC119" s="73"/>
      <c r="AD119" s="16"/>
      <c r="AE119" s="16">
        <f t="shared" si="16"/>
        <v>0</v>
      </c>
      <c r="AF119" s="72" t="e">
        <f t="shared" si="17"/>
        <v>#DIV/0!</v>
      </c>
      <c r="AG119" s="16"/>
      <c r="AH119" s="73"/>
      <c r="AI119" s="16"/>
      <c r="AJ119">
        <f t="shared" si="18"/>
        <v>0</v>
      </c>
      <c r="AK119" t="e">
        <f t="shared" si="19"/>
        <v>#DIV/0!</v>
      </c>
    </row>
    <row r="120" spans="14:37" x14ac:dyDescent="0.35">
      <c r="N120" s="73"/>
      <c r="O120" s="74"/>
      <c r="P120">
        <f t="shared" si="10"/>
        <v>0</v>
      </c>
      <c r="Q120" t="e">
        <f t="shared" si="11"/>
        <v>#DIV/0!</v>
      </c>
      <c r="S120" s="73"/>
      <c r="T120" s="16"/>
      <c r="U120" s="16">
        <f t="shared" si="12"/>
        <v>0</v>
      </c>
      <c r="V120" s="72" t="e">
        <f t="shared" si="13"/>
        <v>#DIV/0!</v>
      </c>
      <c r="W120" s="16"/>
      <c r="X120" s="73"/>
      <c r="Y120" s="16"/>
      <c r="Z120" s="16">
        <f t="shared" si="14"/>
        <v>0</v>
      </c>
      <c r="AA120" s="72" t="e">
        <f t="shared" si="15"/>
        <v>#DIV/0!</v>
      </c>
      <c r="AB120" s="16"/>
      <c r="AC120" s="73"/>
      <c r="AD120" s="16"/>
      <c r="AE120" s="16">
        <f t="shared" si="16"/>
        <v>0</v>
      </c>
      <c r="AF120" s="72" t="e">
        <f t="shared" si="17"/>
        <v>#DIV/0!</v>
      </c>
      <c r="AG120" s="16"/>
      <c r="AH120" s="73"/>
      <c r="AI120" s="16"/>
      <c r="AJ120">
        <f t="shared" si="18"/>
        <v>0</v>
      </c>
      <c r="AK120" t="e">
        <f t="shared" si="19"/>
        <v>#DIV/0!</v>
      </c>
    </row>
    <row r="121" spans="14:37" x14ac:dyDescent="0.35">
      <c r="N121" s="73"/>
      <c r="O121" s="74"/>
      <c r="P121">
        <f t="shared" si="10"/>
        <v>0</v>
      </c>
      <c r="Q121" t="e">
        <f t="shared" si="11"/>
        <v>#DIV/0!</v>
      </c>
      <c r="S121" s="73"/>
      <c r="T121" s="16"/>
      <c r="U121" s="16">
        <f t="shared" si="12"/>
        <v>0</v>
      </c>
      <c r="V121" s="72" t="e">
        <f t="shared" si="13"/>
        <v>#DIV/0!</v>
      </c>
      <c r="W121" s="16"/>
      <c r="X121" s="73"/>
      <c r="Y121" s="16"/>
      <c r="Z121" s="16">
        <f t="shared" si="14"/>
        <v>0</v>
      </c>
      <c r="AA121" s="72" t="e">
        <f t="shared" si="15"/>
        <v>#DIV/0!</v>
      </c>
      <c r="AB121" s="16"/>
      <c r="AC121" s="73"/>
      <c r="AD121" s="16"/>
      <c r="AE121" s="16">
        <f t="shared" si="16"/>
        <v>0</v>
      </c>
      <c r="AF121" s="72" t="e">
        <f t="shared" si="17"/>
        <v>#DIV/0!</v>
      </c>
      <c r="AG121" s="16"/>
      <c r="AH121" s="73"/>
      <c r="AI121" s="16"/>
      <c r="AJ121">
        <f t="shared" si="18"/>
        <v>0</v>
      </c>
      <c r="AK121" t="e">
        <f t="shared" si="19"/>
        <v>#DIV/0!</v>
      </c>
    </row>
    <row r="122" spans="14:37" x14ac:dyDescent="0.35">
      <c r="N122" s="73"/>
      <c r="O122" s="74"/>
      <c r="P122">
        <f t="shared" si="10"/>
        <v>0</v>
      </c>
      <c r="Q122" t="e">
        <f t="shared" si="11"/>
        <v>#DIV/0!</v>
      </c>
      <c r="S122" s="73"/>
      <c r="T122" s="16"/>
      <c r="U122" s="16">
        <f t="shared" si="12"/>
        <v>0</v>
      </c>
      <c r="V122" s="72" t="e">
        <f t="shared" si="13"/>
        <v>#DIV/0!</v>
      </c>
      <c r="W122" s="16"/>
      <c r="X122" s="73"/>
      <c r="Y122" s="16"/>
      <c r="Z122" s="16">
        <f t="shared" si="14"/>
        <v>0</v>
      </c>
      <c r="AA122" s="72" t="e">
        <f t="shared" si="15"/>
        <v>#DIV/0!</v>
      </c>
      <c r="AB122" s="16"/>
      <c r="AC122" s="73"/>
      <c r="AD122" s="16"/>
      <c r="AE122" s="16">
        <f t="shared" si="16"/>
        <v>0</v>
      </c>
      <c r="AF122" s="72" t="e">
        <f t="shared" si="17"/>
        <v>#DIV/0!</v>
      </c>
      <c r="AG122" s="16"/>
      <c r="AH122" s="73"/>
      <c r="AI122" s="16"/>
      <c r="AJ122">
        <f t="shared" si="18"/>
        <v>0</v>
      </c>
      <c r="AK122" t="e">
        <f t="shared" si="19"/>
        <v>#DIV/0!</v>
      </c>
    </row>
    <row r="123" spans="14:37" x14ac:dyDescent="0.35">
      <c r="N123" s="73"/>
      <c r="O123" s="74"/>
      <c r="P123">
        <f t="shared" si="10"/>
        <v>0</v>
      </c>
      <c r="Q123" t="e">
        <f t="shared" si="11"/>
        <v>#DIV/0!</v>
      </c>
      <c r="S123" s="73"/>
      <c r="T123" s="16"/>
      <c r="U123" s="16">
        <f t="shared" si="12"/>
        <v>0</v>
      </c>
      <c r="V123" s="72" t="e">
        <f t="shared" si="13"/>
        <v>#DIV/0!</v>
      </c>
      <c r="W123" s="16"/>
      <c r="X123" s="73"/>
      <c r="Y123" s="16"/>
      <c r="Z123" s="16">
        <f t="shared" si="14"/>
        <v>0</v>
      </c>
      <c r="AA123" s="72" t="e">
        <f t="shared" si="15"/>
        <v>#DIV/0!</v>
      </c>
      <c r="AB123" s="16"/>
      <c r="AC123" s="73"/>
      <c r="AD123" s="16"/>
      <c r="AE123" s="16">
        <f t="shared" si="16"/>
        <v>0</v>
      </c>
      <c r="AF123" s="72" t="e">
        <f t="shared" si="17"/>
        <v>#DIV/0!</v>
      </c>
      <c r="AG123" s="16"/>
      <c r="AH123" s="73"/>
      <c r="AI123" s="16"/>
      <c r="AJ123">
        <f t="shared" si="18"/>
        <v>0</v>
      </c>
      <c r="AK123" t="e">
        <f t="shared" si="19"/>
        <v>#DIV/0!</v>
      </c>
    </row>
    <row r="124" spans="14:37" x14ac:dyDescent="0.35">
      <c r="N124" s="73"/>
      <c r="O124" s="74"/>
      <c r="P124">
        <f t="shared" si="10"/>
        <v>0</v>
      </c>
      <c r="Q124" t="e">
        <f t="shared" si="11"/>
        <v>#DIV/0!</v>
      </c>
      <c r="S124" s="73"/>
      <c r="T124" s="16"/>
      <c r="U124" s="16">
        <f t="shared" si="12"/>
        <v>0</v>
      </c>
      <c r="V124" s="72" t="e">
        <f t="shared" si="13"/>
        <v>#DIV/0!</v>
      </c>
      <c r="W124" s="16"/>
      <c r="X124" s="73"/>
      <c r="Y124" s="16"/>
      <c r="Z124" s="16">
        <f t="shared" si="14"/>
        <v>0</v>
      </c>
      <c r="AA124" s="72" t="e">
        <f t="shared" si="15"/>
        <v>#DIV/0!</v>
      </c>
      <c r="AB124" s="16"/>
      <c r="AC124" s="73"/>
      <c r="AD124" s="16"/>
      <c r="AE124" s="16">
        <f t="shared" si="16"/>
        <v>0</v>
      </c>
      <c r="AF124" s="72" t="e">
        <f t="shared" si="17"/>
        <v>#DIV/0!</v>
      </c>
      <c r="AG124" s="16"/>
      <c r="AH124" s="73"/>
      <c r="AI124" s="16"/>
      <c r="AJ124">
        <f t="shared" si="18"/>
        <v>0</v>
      </c>
      <c r="AK124" t="e">
        <f t="shared" si="19"/>
        <v>#DIV/0!</v>
      </c>
    </row>
    <row r="125" spans="14:37" x14ac:dyDescent="0.35">
      <c r="N125" s="73"/>
      <c r="O125" s="74"/>
      <c r="P125">
        <f t="shared" si="10"/>
        <v>0</v>
      </c>
      <c r="Q125" t="e">
        <f t="shared" si="11"/>
        <v>#DIV/0!</v>
      </c>
      <c r="S125" s="73"/>
      <c r="T125" s="16"/>
      <c r="U125" s="16">
        <f t="shared" si="12"/>
        <v>0</v>
      </c>
      <c r="V125" s="72" t="e">
        <f t="shared" si="13"/>
        <v>#DIV/0!</v>
      </c>
      <c r="W125" s="16"/>
      <c r="X125" s="73"/>
      <c r="Y125" s="16"/>
      <c r="Z125" s="16">
        <f t="shared" si="14"/>
        <v>0</v>
      </c>
      <c r="AA125" s="72" t="e">
        <f t="shared" si="15"/>
        <v>#DIV/0!</v>
      </c>
      <c r="AB125" s="16"/>
      <c r="AC125" s="73"/>
      <c r="AD125" s="16"/>
      <c r="AE125" s="16">
        <f t="shared" si="16"/>
        <v>0</v>
      </c>
      <c r="AF125" s="72" t="e">
        <f t="shared" si="17"/>
        <v>#DIV/0!</v>
      </c>
      <c r="AG125" s="16"/>
      <c r="AH125" s="73"/>
      <c r="AI125" s="16"/>
      <c r="AJ125">
        <f t="shared" si="18"/>
        <v>0</v>
      </c>
      <c r="AK125" t="e">
        <f t="shared" si="19"/>
        <v>#DIV/0!</v>
      </c>
    </row>
    <row r="126" spans="14:37" x14ac:dyDescent="0.35">
      <c r="N126" s="73"/>
      <c r="O126" s="74"/>
      <c r="P126">
        <f t="shared" si="10"/>
        <v>0</v>
      </c>
      <c r="Q126" t="e">
        <f t="shared" si="11"/>
        <v>#DIV/0!</v>
      </c>
      <c r="S126" s="73"/>
      <c r="T126" s="16"/>
      <c r="U126" s="16">
        <f t="shared" si="12"/>
        <v>0</v>
      </c>
      <c r="V126" s="72" t="e">
        <f t="shared" si="13"/>
        <v>#DIV/0!</v>
      </c>
      <c r="W126" s="16"/>
      <c r="X126" s="73"/>
      <c r="Y126" s="16"/>
      <c r="Z126" s="16">
        <f t="shared" si="14"/>
        <v>0</v>
      </c>
      <c r="AA126" s="72" t="e">
        <f t="shared" si="15"/>
        <v>#DIV/0!</v>
      </c>
      <c r="AB126" s="16"/>
      <c r="AC126" s="73"/>
      <c r="AD126" s="16"/>
      <c r="AE126" s="16">
        <f t="shared" si="16"/>
        <v>0</v>
      </c>
      <c r="AF126" s="72" t="e">
        <f t="shared" si="17"/>
        <v>#DIV/0!</v>
      </c>
      <c r="AG126" s="16"/>
      <c r="AH126" s="73"/>
      <c r="AI126" s="16"/>
      <c r="AJ126">
        <f t="shared" si="18"/>
        <v>0</v>
      </c>
      <c r="AK126" t="e">
        <f t="shared" si="19"/>
        <v>#DIV/0!</v>
      </c>
    </row>
    <row r="127" spans="14:37" x14ac:dyDescent="0.35">
      <c r="N127" s="73"/>
      <c r="O127" s="74"/>
      <c r="P127">
        <f t="shared" si="10"/>
        <v>0</v>
      </c>
      <c r="Q127" t="e">
        <f t="shared" si="11"/>
        <v>#DIV/0!</v>
      </c>
      <c r="S127" s="73"/>
      <c r="T127" s="16"/>
      <c r="U127" s="16">
        <f t="shared" si="12"/>
        <v>0</v>
      </c>
      <c r="V127" s="72" t="e">
        <f t="shared" si="13"/>
        <v>#DIV/0!</v>
      </c>
      <c r="W127" s="16"/>
      <c r="X127" s="73"/>
      <c r="Y127" s="16"/>
      <c r="Z127" s="16">
        <f t="shared" si="14"/>
        <v>0</v>
      </c>
      <c r="AA127" s="72" t="e">
        <f t="shared" si="15"/>
        <v>#DIV/0!</v>
      </c>
      <c r="AB127" s="16"/>
      <c r="AC127" s="73"/>
      <c r="AD127" s="16"/>
      <c r="AE127" s="16">
        <f t="shared" si="16"/>
        <v>0</v>
      </c>
      <c r="AF127" s="72" t="e">
        <f t="shared" si="17"/>
        <v>#DIV/0!</v>
      </c>
      <c r="AG127" s="16"/>
      <c r="AH127" s="73"/>
      <c r="AI127" s="16"/>
      <c r="AJ127">
        <f t="shared" si="18"/>
        <v>0</v>
      </c>
      <c r="AK127" t="e">
        <f t="shared" si="19"/>
        <v>#DIV/0!</v>
      </c>
    </row>
    <row r="128" spans="14:37" x14ac:dyDescent="0.35">
      <c r="N128" s="73"/>
      <c r="O128" s="74"/>
      <c r="P128">
        <f t="shared" si="10"/>
        <v>0</v>
      </c>
      <c r="Q128" t="e">
        <f t="shared" si="11"/>
        <v>#DIV/0!</v>
      </c>
      <c r="S128" s="73"/>
      <c r="T128" s="16"/>
      <c r="U128" s="16">
        <f t="shared" si="12"/>
        <v>0</v>
      </c>
      <c r="V128" s="72" t="e">
        <f t="shared" si="13"/>
        <v>#DIV/0!</v>
      </c>
      <c r="W128" s="16"/>
      <c r="X128" s="73"/>
      <c r="Y128" s="16"/>
      <c r="Z128" s="16">
        <f t="shared" si="14"/>
        <v>0</v>
      </c>
      <c r="AA128" s="72" t="e">
        <f t="shared" si="15"/>
        <v>#DIV/0!</v>
      </c>
      <c r="AB128" s="16"/>
      <c r="AC128" s="73"/>
      <c r="AD128" s="16"/>
      <c r="AE128" s="16">
        <f t="shared" si="16"/>
        <v>0</v>
      </c>
      <c r="AF128" s="72" t="e">
        <f t="shared" si="17"/>
        <v>#DIV/0!</v>
      </c>
      <c r="AG128" s="16"/>
      <c r="AH128" s="73"/>
      <c r="AI128" s="16"/>
      <c r="AJ128">
        <f t="shared" si="18"/>
        <v>0</v>
      </c>
      <c r="AK128" t="e">
        <f t="shared" si="19"/>
        <v>#DIV/0!</v>
      </c>
    </row>
    <row r="129" spans="14:37" x14ac:dyDescent="0.35">
      <c r="N129" s="73"/>
      <c r="O129" s="74"/>
      <c r="P129">
        <f t="shared" si="10"/>
        <v>0</v>
      </c>
      <c r="Q129" t="e">
        <f t="shared" si="11"/>
        <v>#DIV/0!</v>
      </c>
      <c r="S129" s="73"/>
      <c r="T129" s="16"/>
      <c r="U129" s="16">
        <f t="shared" si="12"/>
        <v>0</v>
      </c>
      <c r="V129" s="72" t="e">
        <f t="shared" si="13"/>
        <v>#DIV/0!</v>
      </c>
      <c r="W129" s="16"/>
      <c r="X129" s="73"/>
      <c r="Y129" s="16"/>
      <c r="Z129" s="16">
        <f t="shared" si="14"/>
        <v>0</v>
      </c>
      <c r="AA129" s="72" t="e">
        <f t="shared" si="15"/>
        <v>#DIV/0!</v>
      </c>
      <c r="AB129" s="16"/>
      <c r="AC129" s="73"/>
      <c r="AD129" s="16"/>
      <c r="AE129" s="16">
        <f t="shared" si="16"/>
        <v>0</v>
      </c>
      <c r="AF129" s="72" t="e">
        <f t="shared" si="17"/>
        <v>#DIV/0!</v>
      </c>
      <c r="AG129" s="16"/>
      <c r="AH129" s="73"/>
      <c r="AI129" s="16"/>
      <c r="AJ129">
        <f t="shared" si="18"/>
        <v>0</v>
      </c>
      <c r="AK129" t="e">
        <f t="shared" si="19"/>
        <v>#DIV/0!</v>
      </c>
    </row>
    <row r="130" spans="14:37" x14ac:dyDescent="0.35">
      <c r="N130" s="73"/>
      <c r="O130" s="74"/>
      <c r="P130">
        <f t="shared" si="10"/>
        <v>0</v>
      </c>
      <c r="Q130" t="e">
        <f t="shared" si="11"/>
        <v>#DIV/0!</v>
      </c>
      <c r="S130" s="73"/>
      <c r="T130" s="16"/>
      <c r="U130" s="16">
        <f t="shared" si="12"/>
        <v>0</v>
      </c>
      <c r="V130" s="72" t="e">
        <f t="shared" si="13"/>
        <v>#DIV/0!</v>
      </c>
      <c r="W130" s="16"/>
      <c r="X130" s="73"/>
      <c r="Y130" s="16"/>
      <c r="Z130" s="16">
        <f t="shared" si="14"/>
        <v>0</v>
      </c>
      <c r="AA130" s="72" t="e">
        <f t="shared" si="15"/>
        <v>#DIV/0!</v>
      </c>
      <c r="AB130" s="16"/>
      <c r="AC130" s="73"/>
      <c r="AD130" s="16"/>
      <c r="AE130" s="16">
        <f t="shared" si="16"/>
        <v>0</v>
      </c>
      <c r="AF130" s="72" t="e">
        <f t="shared" si="17"/>
        <v>#DIV/0!</v>
      </c>
      <c r="AG130" s="16"/>
      <c r="AH130" s="73"/>
      <c r="AI130" s="16"/>
      <c r="AJ130">
        <f t="shared" si="18"/>
        <v>0</v>
      </c>
      <c r="AK130" t="e">
        <f t="shared" si="19"/>
        <v>#DIV/0!</v>
      </c>
    </row>
    <row r="131" spans="14:37" x14ac:dyDescent="0.35">
      <c r="N131" s="73"/>
      <c r="O131" s="74"/>
      <c r="P131">
        <f t="shared" si="10"/>
        <v>0</v>
      </c>
      <c r="Q131" t="e">
        <f t="shared" si="11"/>
        <v>#DIV/0!</v>
      </c>
      <c r="S131" s="73"/>
      <c r="T131" s="16"/>
      <c r="U131" s="16">
        <f t="shared" si="12"/>
        <v>0</v>
      </c>
      <c r="V131" s="72" t="e">
        <f t="shared" si="13"/>
        <v>#DIV/0!</v>
      </c>
      <c r="W131" s="16"/>
      <c r="X131" s="73"/>
      <c r="Y131" s="16"/>
      <c r="Z131" s="16">
        <f t="shared" si="14"/>
        <v>0</v>
      </c>
      <c r="AA131" s="72" t="e">
        <f t="shared" si="15"/>
        <v>#DIV/0!</v>
      </c>
      <c r="AB131" s="16"/>
      <c r="AC131" s="73"/>
      <c r="AD131" s="16"/>
      <c r="AE131" s="16">
        <f t="shared" si="16"/>
        <v>0</v>
      </c>
      <c r="AF131" s="72" t="e">
        <f t="shared" si="17"/>
        <v>#DIV/0!</v>
      </c>
      <c r="AG131" s="16"/>
      <c r="AH131" s="73"/>
      <c r="AI131" s="16"/>
      <c r="AJ131">
        <f t="shared" si="18"/>
        <v>0</v>
      </c>
      <c r="AK131" t="e">
        <f t="shared" si="19"/>
        <v>#DIV/0!</v>
      </c>
    </row>
    <row r="132" spans="14:37" x14ac:dyDescent="0.35">
      <c r="N132" s="73"/>
      <c r="O132" s="74"/>
      <c r="P132">
        <f t="shared" si="10"/>
        <v>0</v>
      </c>
      <c r="Q132" t="e">
        <f t="shared" si="11"/>
        <v>#DIV/0!</v>
      </c>
      <c r="S132" s="73"/>
      <c r="T132" s="16"/>
      <c r="U132" s="16">
        <f t="shared" si="12"/>
        <v>0</v>
      </c>
      <c r="V132" s="72" t="e">
        <f t="shared" si="13"/>
        <v>#DIV/0!</v>
      </c>
      <c r="W132" s="16"/>
      <c r="X132" s="73"/>
      <c r="Y132" s="16"/>
      <c r="Z132" s="16">
        <f t="shared" si="14"/>
        <v>0</v>
      </c>
      <c r="AA132" s="72" t="e">
        <f t="shared" si="15"/>
        <v>#DIV/0!</v>
      </c>
      <c r="AB132" s="16"/>
      <c r="AC132" s="73"/>
      <c r="AD132" s="16"/>
      <c r="AE132" s="16">
        <f t="shared" si="16"/>
        <v>0</v>
      </c>
      <c r="AF132" s="72" t="e">
        <f t="shared" si="17"/>
        <v>#DIV/0!</v>
      </c>
      <c r="AG132" s="16"/>
      <c r="AH132" s="73"/>
      <c r="AI132" s="16"/>
      <c r="AJ132">
        <f t="shared" si="18"/>
        <v>0</v>
      </c>
      <c r="AK132" t="e">
        <f t="shared" si="19"/>
        <v>#DIV/0!</v>
      </c>
    </row>
    <row r="133" spans="14:37" x14ac:dyDescent="0.35">
      <c r="N133" s="73"/>
      <c r="O133" s="74"/>
      <c r="P133">
        <f t="shared" si="10"/>
        <v>0</v>
      </c>
      <c r="Q133" t="e">
        <f t="shared" si="11"/>
        <v>#DIV/0!</v>
      </c>
      <c r="S133" s="73"/>
      <c r="T133" s="16"/>
      <c r="U133" s="16">
        <f t="shared" si="12"/>
        <v>0</v>
      </c>
      <c r="V133" s="72" t="e">
        <f t="shared" si="13"/>
        <v>#DIV/0!</v>
      </c>
      <c r="W133" s="16"/>
      <c r="X133" s="73"/>
      <c r="Y133" s="16"/>
      <c r="Z133" s="16">
        <f t="shared" si="14"/>
        <v>0</v>
      </c>
      <c r="AA133" s="72" t="e">
        <f t="shared" si="15"/>
        <v>#DIV/0!</v>
      </c>
      <c r="AB133" s="16"/>
      <c r="AC133" s="73"/>
      <c r="AD133" s="16"/>
      <c r="AE133" s="16">
        <f t="shared" si="16"/>
        <v>0</v>
      </c>
      <c r="AF133" s="72" t="e">
        <f t="shared" si="17"/>
        <v>#DIV/0!</v>
      </c>
      <c r="AG133" s="16"/>
      <c r="AH133" s="73"/>
      <c r="AI133" s="16"/>
      <c r="AJ133">
        <f t="shared" si="18"/>
        <v>0</v>
      </c>
      <c r="AK133" t="e">
        <f t="shared" si="19"/>
        <v>#DIV/0!</v>
      </c>
    </row>
    <row r="134" spans="14:37" x14ac:dyDescent="0.35">
      <c r="N134" s="73"/>
      <c r="O134" s="74"/>
      <c r="P134">
        <f t="shared" si="10"/>
        <v>0</v>
      </c>
      <c r="Q134" t="e">
        <f t="shared" si="11"/>
        <v>#DIV/0!</v>
      </c>
      <c r="S134" s="73"/>
      <c r="T134" s="16"/>
      <c r="U134" s="16">
        <f t="shared" si="12"/>
        <v>0</v>
      </c>
      <c r="V134" s="72" t="e">
        <f t="shared" si="13"/>
        <v>#DIV/0!</v>
      </c>
      <c r="W134" s="16"/>
      <c r="X134" s="73"/>
      <c r="Y134" s="16"/>
      <c r="Z134" s="16">
        <f t="shared" si="14"/>
        <v>0</v>
      </c>
      <c r="AA134" s="72" t="e">
        <f t="shared" si="15"/>
        <v>#DIV/0!</v>
      </c>
      <c r="AB134" s="16"/>
      <c r="AC134" s="73"/>
      <c r="AD134" s="16"/>
      <c r="AE134" s="16">
        <f t="shared" si="16"/>
        <v>0</v>
      </c>
      <c r="AF134" s="72" t="e">
        <f t="shared" si="17"/>
        <v>#DIV/0!</v>
      </c>
      <c r="AG134" s="16"/>
      <c r="AH134" s="73"/>
      <c r="AI134" s="16"/>
      <c r="AJ134">
        <f t="shared" si="18"/>
        <v>0</v>
      </c>
      <c r="AK134" t="e">
        <f t="shared" si="19"/>
        <v>#DIV/0!</v>
      </c>
    </row>
    <row r="135" spans="14:37" x14ac:dyDescent="0.35">
      <c r="N135" s="73"/>
      <c r="O135" s="74"/>
      <c r="P135">
        <f t="shared" si="10"/>
        <v>0</v>
      </c>
      <c r="Q135" t="e">
        <f t="shared" si="11"/>
        <v>#DIV/0!</v>
      </c>
      <c r="S135" s="73"/>
      <c r="T135" s="16"/>
      <c r="U135" s="16">
        <f t="shared" si="12"/>
        <v>0</v>
      </c>
      <c r="V135" s="72" t="e">
        <f t="shared" si="13"/>
        <v>#DIV/0!</v>
      </c>
      <c r="W135" s="16"/>
      <c r="X135" s="73"/>
      <c r="Y135" s="16"/>
      <c r="Z135" s="16">
        <f t="shared" si="14"/>
        <v>0</v>
      </c>
      <c r="AA135" s="72" t="e">
        <f t="shared" si="15"/>
        <v>#DIV/0!</v>
      </c>
      <c r="AB135" s="16"/>
      <c r="AC135" s="73"/>
      <c r="AD135" s="16"/>
      <c r="AE135" s="16">
        <f t="shared" si="16"/>
        <v>0</v>
      </c>
      <c r="AF135" s="72" t="e">
        <f t="shared" si="17"/>
        <v>#DIV/0!</v>
      </c>
      <c r="AG135" s="16"/>
      <c r="AH135" s="73"/>
      <c r="AI135" s="16"/>
      <c r="AJ135">
        <f t="shared" si="18"/>
        <v>0</v>
      </c>
      <c r="AK135" t="e">
        <f t="shared" si="19"/>
        <v>#DIV/0!</v>
      </c>
    </row>
    <row r="136" spans="14:37" x14ac:dyDescent="0.35">
      <c r="N136" s="73"/>
      <c r="O136" s="74"/>
      <c r="P136">
        <f t="shared" si="10"/>
        <v>0</v>
      </c>
      <c r="Q136" t="e">
        <f t="shared" si="11"/>
        <v>#DIV/0!</v>
      </c>
      <c r="S136" s="73"/>
      <c r="T136" s="16"/>
      <c r="U136" s="16">
        <f t="shared" si="12"/>
        <v>0</v>
      </c>
      <c r="V136" s="72" t="e">
        <f t="shared" si="13"/>
        <v>#DIV/0!</v>
      </c>
      <c r="W136" s="16"/>
      <c r="X136" s="73"/>
      <c r="Y136" s="16"/>
      <c r="Z136" s="16">
        <f t="shared" si="14"/>
        <v>0</v>
      </c>
      <c r="AA136" s="72" t="e">
        <f t="shared" si="15"/>
        <v>#DIV/0!</v>
      </c>
      <c r="AB136" s="16"/>
      <c r="AC136" s="73"/>
      <c r="AD136" s="16"/>
      <c r="AE136" s="16">
        <f t="shared" si="16"/>
        <v>0</v>
      </c>
      <c r="AF136" s="72" t="e">
        <f t="shared" si="17"/>
        <v>#DIV/0!</v>
      </c>
      <c r="AG136" s="16"/>
      <c r="AH136" s="73"/>
      <c r="AI136" s="16"/>
      <c r="AJ136">
        <f t="shared" si="18"/>
        <v>0</v>
      </c>
      <c r="AK136" t="e">
        <f t="shared" si="19"/>
        <v>#DIV/0!</v>
      </c>
    </row>
    <row r="137" spans="14:37" x14ac:dyDescent="0.35">
      <c r="N137" s="73"/>
      <c r="O137" s="74"/>
      <c r="P137">
        <f t="shared" si="10"/>
        <v>0</v>
      </c>
      <c r="Q137" t="e">
        <f t="shared" si="11"/>
        <v>#DIV/0!</v>
      </c>
      <c r="S137" s="73"/>
      <c r="T137" s="16"/>
      <c r="U137" s="16">
        <f t="shared" si="12"/>
        <v>0</v>
      </c>
      <c r="V137" s="72" t="e">
        <f t="shared" si="13"/>
        <v>#DIV/0!</v>
      </c>
      <c r="W137" s="16"/>
      <c r="X137" s="73"/>
      <c r="Y137" s="16"/>
      <c r="Z137" s="16">
        <f t="shared" si="14"/>
        <v>0</v>
      </c>
      <c r="AA137" s="72" t="e">
        <f t="shared" si="15"/>
        <v>#DIV/0!</v>
      </c>
      <c r="AB137" s="16"/>
      <c r="AC137" s="73"/>
      <c r="AD137" s="16"/>
      <c r="AE137" s="16">
        <f t="shared" si="16"/>
        <v>0</v>
      </c>
      <c r="AF137" s="72" t="e">
        <f t="shared" si="17"/>
        <v>#DIV/0!</v>
      </c>
      <c r="AG137" s="16"/>
      <c r="AH137" s="73"/>
      <c r="AI137" s="16"/>
      <c r="AJ137">
        <f t="shared" si="18"/>
        <v>0</v>
      </c>
      <c r="AK137" t="e">
        <f t="shared" si="19"/>
        <v>#DIV/0!</v>
      </c>
    </row>
    <row r="138" spans="14:37" x14ac:dyDescent="0.35">
      <c r="N138" s="73"/>
      <c r="O138" s="74"/>
      <c r="P138">
        <f t="shared" si="10"/>
        <v>0</v>
      </c>
      <c r="Q138" t="e">
        <f t="shared" si="11"/>
        <v>#DIV/0!</v>
      </c>
      <c r="S138" s="73"/>
      <c r="T138" s="16"/>
      <c r="U138" s="16">
        <f t="shared" si="12"/>
        <v>0</v>
      </c>
      <c r="V138" s="72" t="e">
        <f t="shared" si="13"/>
        <v>#DIV/0!</v>
      </c>
      <c r="W138" s="16"/>
      <c r="X138" s="73"/>
      <c r="Y138" s="16"/>
      <c r="Z138" s="16">
        <f t="shared" si="14"/>
        <v>0</v>
      </c>
      <c r="AA138" s="72" t="e">
        <f t="shared" si="15"/>
        <v>#DIV/0!</v>
      </c>
      <c r="AB138" s="16"/>
      <c r="AC138" s="73"/>
      <c r="AD138" s="16"/>
      <c r="AE138" s="16">
        <f t="shared" si="16"/>
        <v>0</v>
      </c>
      <c r="AF138" s="72" t="e">
        <f t="shared" si="17"/>
        <v>#DIV/0!</v>
      </c>
      <c r="AG138" s="16"/>
      <c r="AH138" s="73"/>
      <c r="AI138" s="16"/>
      <c r="AJ138">
        <f t="shared" si="18"/>
        <v>0</v>
      </c>
      <c r="AK138" t="e">
        <f t="shared" si="19"/>
        <v>#DIV/0!</v>
      </c>
    </row>
    <row r="139" spans="14:37" x14ac:dyDescent="0.35">
      <c r="N139" s="73"/>
      <c r="O139" s="74"/>
      <c r="P139">
        <f t="shared" si="10"/>
        <v>0</v>
      </c>
      <c r="Q139" t="e">
        <f t="shared" si="11"/>
        <v>#DIV/0!</v>
      </c>
      <c r="S139" s="73"/>
      <c r="T139" s="16"/>
      <c r="U139" s="16">
        <f t="shared" si="12"/>
        <v>0</v>
      </c>
      <c r="V139" s="72" t="e">
        <f t="shared" si="13"/>
        <v>#DIV/0!</v>
      </c>
      <c r="W139" s="16"/>
      <c r="X139" s="73"/>
      <c r="Y139" s="16"/>
      <c r="Z139" s="16">
        <f t="shared" si="14"/>
        <v>0</v>
      </c>
      <c r="AA139" s="72" t="e">
        <f t="shared" si="15"/>
        <v>#DIV/0!</v>
      </c>
      <c r="AB139" s="16"/>
      <c r="AC139" s="73"/>
      <c r="AD139" s="16"/>
      <c r="AE139" s="16">
        <f t="shared" si="16"/>
        <v>0</v>
      </c>
      <c r="AF139" s="72" t="e">
        <f t="shared" si="17"/>
        <v>#DIV/0!</v>
      </c>
      <c r="AG139" s="16"/>
      <c r="AH139" s="73"/>
      <c r="AI139" s="16"/>
      <c r="AJ139">
        <f t="shared" si="18"/>
        <v>0</v>
      </c>
      <c r="AK139" t="e">
        <f t="shared" si="19"/>
        <v>#DIV/0!</v>
      </c>
    </row>
    <row r="140" spans="14:37" x14ac:dyDescent="0.35">
      <c r="N140" s="73"/>
      <c r="O140" s="74"/>
      <c r="P140">
        <f t="shared" ref="P140" si="20">O140*$K$1</f>
        <v>0</v>
      </c>
      <c r="Q140" t="e">
        <f t="shared" ref="Q140" si="21">0.001/P140</f>
        <v>#DIV/0!</v>
      </c>
      <c r="S140" s="73"/>
      <c r="T140" s="16"/>
      <c r="U140" s="16">
        <f t="shared" ref="U140:U155" si="22">T140*$K$1</f>
        <v>0</v>
      </c>
      <c r="V140" s="72" t="e">
        <f t="shared" ref="V140:V155" si="23">0.001/U140</f>
        <v>#DIV/0!</v>
      </c>
      <c r="W140" s="16"/>
      <c r="X140" s="73"/>
      <c r="Y140" s="16"/>
      <c r="Z140" s="16">
        <f t="shared" ref="Z140:Z147" si="24">Y140*$K$1</f>
        <v>0</v>
      </c>
      <c r="AA140" s="72" t="e">
        <f t="shared" ref="AA140:AA147" si="25">0.001/Z140</f>
        <v>#DIV/0!</v>
      </c>
      <c r="AB140" s="16"/>
      <c r="AC140" s="73"/>
      <c r="AD140" s="16"/>
      <c r="AE140" s="16">
        <f t="shared" ref="AE140:AE150" si="26">AD140*$K$1</f>
        <v>0</v>
      </c>
      <c r="AF140" s="72" t="e">
        <f t="shared" ref="AF140:AF150" si="27">0.001/AE140</f>
        <v>#DIV/0!</v>
      </c>
      <c r="AG140" s="16"/>
      <c r="AH140" s="73"/>
      <c r="AI140" s="16"/>
      <c r="AJ140">
        <f t="shared" ref="AJ140:AJ153" si="28">AI140*$K$1</f>
        <v>0</v>
      </c>
      <c r="AK140" t="e">
        <f t="shared" ref="AK140:AK153" si="29">0.001/AJ140</f>
        <v>#DIV/0!</v>
      </c>
    </row>
    <row r="141" spans="14:37" x14ac:dyDescent="0.35">
      <c r="S141" s="73"/>
      <c r="T141" s="16"/>
      <c r="U141" s="16">
        <f t="shared" si="22"/>
        <v>0</v>
      </c>
      <c r="V141" s="72" t="e">
        <f t="shared" si="23"/>
        <v>#DIV/0!</v>
      </c>
      <c r="W141" s="16"/>
      <c r="X141" s="73"/>
      <c r="Y141" s="16"/>
      <c r="Z141" s="16">
        <f t="shared" si="24"/>
        <v>0</v>
      </c>
      <c r="AA141" s="72" t="e">
        <f t="shared" si="25"/>
        <v>#DIV/0!</v>
      </c>
      <c r="AB141" s="16"/>
      <c r="AC141" s="73"/>
      <c r="AD141" s="16"/>
      <c r="AE141" s="16">
        <f t="shared" si="26"/>
        <v>0</v>
      </c>
      <c r="AF141" s="72" t="e">
        <f t="shared" si="27"/>
        <v>#DIV/0!</v>
      </c>
      <c r="AG141" s="16"/>
      <c r="AH141" s="73"/>
      <c r="AI141" s="16"/>
      <c r="AJ141">
        <f t="shared" si="28"/>
        <v>0</v>
      </c>
      <c r="AK141" t="e">
        <f t="shared" si="29"/>
        <v>#DIV/0!</v>
      </c>
    </row>
    <row r="142" spans="14:37" x14ac:dyDescent="0.35">
      <c r="S142" s="73"/>
      <c r="T142" s="16"/>
      <c r="U142" s="16">
        <f t="shared" si="22"/>
        <v>0</v>
      </c>
      <c r="V142" s="72" t="e">
        <f t="shared" si="23"/>
        <v>#DIV/0!</v>
      </c>
      <c r="W142" s="16"/>
      <c r="X142" s="73"/>
      <c r="Y142" s="16"/>
      <c r="Z142" s="16">
        <f t="shared" si="24"/>
        <v>0</v>
      </c>
      <c r="AA142" s="72" t="e">
        <f t="shared" si="25"/>
        <v>#DIV/0!</v>
      </c>
      <c r="AB142" s="16"/>
      <c r="AC142" s="73"/>
      <c r="AD142" s="16"/>
      <c r="AE142" s="16">
        <f t="shared" si="26"/>
        <v>0</v>
      </c>
      <c r="AF142" s="72" t="e">
        <f t="shared" si="27"/>
        <v>#DIV/0!</v>
      </c>
      <c r="AG142" s="16"/>
      <c r="AH142" s="73"/>
      <c r="AI142" s="16"/>
      <c r="AJ142">
        <f t="shared" si="28"/>
        <v>0</v>
      </c>
      <c r="AK142" t="e">
        <f t="shared" si="29"/>
        <v>#DIV/0!</v>
      </c>
    </row>
    <row r="143" spans="14:37" x14ac:dyDescent="0.35">
      <c r="S143" s="73"/>
      <c r="T143" s="16"/>
      <c r="U143" s="16">
        <f t="shared" si="22"/>
        <v>0</v>
      </c>
      <c r="V143" s="72" t="e">
        <f t="shared" si="23"/>
        <v>#DIV/0!</v>
      </c>
      <c r="W143" s="16"/>
      <c r="X143" s="73"/>
      <c r="Y143" s="16"/>
      <c r="Z143" s="16">
        <f t="shared" si="24"/>
        <v>0</v>
      </c>
      <c r="AA143" s="72" t="e">
        <f t="shared" si="25"/>
        <v>#DIV/0!</v>
      </c>
      <c r="AB143" s="16"/>
      <c r="AC143" s="73"/>
      <c r="AD143" s="16"/>
      <c r="AE143" s="16">
        <f t="shared" si="26"/>
        <v>0</v>
      </c>
      <c r="AF143" s="72" t="e">
        <f t="shared" si="27"/>
        <v>#DIV/0!</v>
      </c>
      <c r="AG143" s="16"/>
      <c r="AH143" s="73"/>
      <c r="AI143" s="16"/>
      <c r="AJ143">
        <f t="shared" si="28"/>
        <v>0</v>
      </c>
      <c r="AK143" t="e">
        <f t="shared" si="29"/>
        <v>#DIV/0!</v>
      </c>
    </row>
    <row r="144" spans="14:37" x14ac:dyDescent="0.35">
      <c r="S144" s="73"/>
      <c r="T144" s="16"/>
      <c r="U144" s="16">
        <f t="shared" si="22"/>
        <v>0</v>
      </c>
      <c r="V144" s="72" t="e">
        <f t="shared" si="23"/>
        <v>#DIV/0!</v>
      </c>
      <c r="W144" s="16"/>
      <c r="X144" s="73"/>
      <c r="Y144" s="16"/>
      <c r="Z144" s="16">
        <f t="shared" si="24"/>
        <v>0</v>
      </c>
      <c r="AA144" s="72" t="e">
        <f t="shared" si="25"/>
        <v>#DIV/0!</v>
      </c>
      <c r="AB144" s="16"/>
      <c r="AC144" s="73"/>
      <c r="AD144" s="16"/>
      <c r="AE144" s="16">
        <f t="shared" si="26"/>
        <v>0</v>
      </c>
      <c r="AF144" s="72" t="e">
        <f t="shared" si="27"/>
        <v>#DIV/0!</v>
      </c>
      <c r="AG144" s="16"/>
      <c r="AH144" s="73"/>
      <c r="AI144" s="16"/>
      <c r="AJ144">
        <f t="shared" si="28"/>
        <v>0</v>
      </c>
      <c r="AK144" t="e">
        <f t="shared" si="29"/>
        <v>#DIV/0!</v>
      </c>
    </row>
    <row r="145" spans="19:37" x14ac:dyDescent="0.35">
      <c r="S145" s="73"/>
      <c r="T145" s="16"/>
      <c r="U145" s="16">
        <f t="shared" si="22"/>
        <v>0</v>
      </c>
      <c r="V145" s="72" t="e">
        <f t="shared" si="23"/>
        <v>#DIV/0!</v>
      </c>
      <c r="W145" s="16"/>
      <c r="X145" s="73"/>
      <c r="Y145" s="16"/>
      <c r="Z145" s="16">
        <f t="shared" si="24"/>
        <v>0</v>
      </c>
      <c r="AA145" s="72" t="e">
        <f t="shared" si="25"/>
        <v>#DIV/0!</v>
      </c>
      <c r="AB145" s="16"/>
      <c r="AC145" s="73"/>
      <c r="AD145" s="16"/>
      <c r="AE145" s="16">
        <f t="shared" si="26"/>
        <v>0</v>
      </c>
      <c r="AF145" s="72" t="e">
        <f t="shared" si="27"/>
        <v>#DIV/0!</v>
      </c>
      <c r="AG145" s="16"/>
      <c r="AH145" s="73"/>
      <c r="AI145" s="16"/>
      <c r="AJ145">
        <f t="shared" si="28"/>
        <v>0</v>
      </c>
      <c r="AK145" t="e">
        <f t="shared" si="29"/>
        <v>#DIV/0!</v>
      </c>
    </row>
    <row r="146" spans="19:37" x14ac:dyDescent="0.35">
      <c r="S146" s="73"/>
      <c r="T146" s="16"/>
      <c r="U146" s="16">
        <f t="shared" si="22"/>
        <v>0</v>
      </c>
      <c r="V146" s="72" t="e">
        <f t="shared" si="23"/>
        <v>#DIV/0!</v>
      </c>
      <c r="W146" s="16"/>
      <c r="X146" s="73"/>
      <c r="Y146" s="16"/>
      <c r="Z146" s="16">
        <f t="shared" si="24"/>
        <v>0</v>
      </c>
      <c r="AA146" s="72" t="e">
        <f t="shared" si="25"/>
        <v>#DIV/0!</v>
      </c>
      <c r="AB146" s="16"/>
      <c r="AC146" s="73"/>
      <c r="AD146" s="16"/>
      <c r="AE146" s="16">
        <f t="shared" si="26"/>
        <v>0</v>
      </c>
      <c r="AF146" s="72" t="e">
        <f t="shared" si="27"/>
        <v>#DIV/0!</v>
      </c>
      <c r="AG146" s="16"/>
      <c r="AH146" s="73"/>
      <c r="AI146" s="16"/>
      <c r="AJ146">
        <f t="shared" si="28"/>
        <v>0</v>
      </c>
      <c r="AK146" t="e">
        <f t="shared" si="29"/>
        <v>#DIV/0!</v>
      </c>
    </row>
    <row r="147" spans="19:37" x14ac:dyDescent="0.35">
      <c r="S147" s="73"/>
      <c r="T147" s="16"/>
      <c r="U147" s="16">
        <f t="shared" si="22"/>
        <v>0</v>
      </c>
      <c r="V147" s="72" t="e">
        <f t="shared" si="23"/>
        <v>#DIV/0!</v>
      </c>
      <c r="W147" s="16"/>
      <c r="X147" s="73"/>
      <c r="Y147" s="16"/>
      <c r="Z147" s="16">
        <f t="shared" si="24"/>
        <v>0</v>
      </c>
      <c r="AA147" s="72" t="e">
        <f t="shared" si="25"/>
        <v>#DIV/0!</v>
      </c>
      <c r="AB147" s="16"/>
      <c r="AC147" s="73"/>
      <c r="AD147" s="16"/>
      <c r="AE147" s="16">
        <f t="shared" si="26"/>
        <v>0</v>
      </c>
      <c r="AF147" s="72" t="e">
        <f t="shared" si="27"/>
        <v>#DIV/0!</v>
      </c>
      <c r="AG147" s="16"/>
      <c r="AH147" s="73"/>
      <c r="AI147" s="16"/>
      <c r="AJ147">
        <f t="shared" si="28"/>
        <v>0</v>
      </c>
      <c r="AK147" t="e">
        <f t="shared" si="29"/>
        <v>#DIV/0!</v>
      </c>
    </row>
    <row r="148" spans="19:37" x14ac:dyDescent="0.35">
      <c r="S148" s="73"/>
      <c r="T148" s="16"/>
      <c r="U148" s="16">
        <f t="shared" si="22"/>
        <v>0</v>
      </c>
      <c r="V148" s="72" t="e">
        <f t="shared" si="23"/>
        <v>#DIV/0!</v>
      </c>
      <c r="W148" s="16"/>
      <c r="X148" s="16"/>
      <c r="Y148" s="16"/>
      <c r="Z148" s="16"/>
      <c r="AB148" s="16"/>
      <c r="AC148" s="73"/>
      <c r="AD148" s="16"/>
      <c r="AE148" s="16">
        <f t="shared" si="26"/>
        <v>0</v>
      </c>
      <c r="AF148" s="72" t="e">
        <f t="shared" si="27"/>
        <v>#DIV/0!</v>
      </c>
      <c r="AG148" s="16"/>
      <c r="AH148" s="73"/>
      <c r="AI148" s="16"/>
      <c r="AJ148">
        <f t="shared" si="28"/>
        <v>0</v>
      </c>
      <c r="AK148" t="e">
        <f t="shared" si="29"/>
        <v>#DIV/0!</v>
      </c>
    </row>
    <row r="149" spans="19:37" x14ac:dyDescent="0.35">
      <c r="S149" s="73"/>
      <c r="T149" s="16"/>
      <c r="U149" s="16">
        <f t="shared" si="22"/>
        <v>0</v>
      </c>
      <c r="V149" s="72" t="e">
        <f t="shared" si="23"/>
        <v>#DIV/0!</v>
      </c>
      <c r="W149" s="16"/>
      <c r="X149" s="16"/>
      <c r="Y149" s="16"/>
      <c r="Z149" s="16"/>
      <c r="AB149" s="16"/>
      <c r="AC149" s="73"/>
      <c r="AD149" s="16"/>
      <c r="AE149" s="16">
        <f t="shared" si="26"/>
        <v>0</v>
      </c>
      <c r="AF149" s="72" t="e">
        <f t="shared" si="27"/>
        <v>#DIV/0!</v>
      </c>
      <c r="AG149" s="16"/>
      <c r="AH149" s="73"/>
      <c r="AI149" s="16"/>
      <c r="AJ149">
        <f t="shared" si="28"/>
        <v>0</v>
      </c>
      <c r="AK149" t="e">
        <f t="shared" si="29"/>
        <v>#DIV/0!</v>
      </c>
    </row>
    <row r="150" spans="19:37" x14ac:dyDescent="0.35">
      <c r="S150" s="73"/>
      <c r="T150" s="16"/>
      <c r="U150" s="16">
        <f t="shared" si="22"/>
        <v>0</v>
      </c>
      <c r="V150" s="72" t="e">
        <f t="shared" si="23"/>
        <v>#DIV/0!</v>
      </c>
      <c r="W150" s="16"/>
      <c r="X150" s="16"/>
      <c r="Y150" s="16"/>
      <c r="Z150" s="16"/>
      <c r="AB150" s="16"/>
      <c r="AC150" s="73"/>
      <c r="AD150" s="16"/>
      <c r="AE150" s="16">
        <f t="shared" si="26"/>
        <v>0</v>
      </c>
      <c r="AF150" s="72" t="e">
        <f t="shared" si="27"/>
        <v>#DIV/0!</v>
      </c>
      <c r="AG150" s="16"/>
      <c r="AH150" s="73"/>
      <c r="AI150" s="16"/>
      <c r="AJ150">
        <f t="shared" si="28"/>
        <v>0</v>
      </c>
      <c r="AK150" t="e">
        <f t="shared" si="29"/>
        <v>#DIV/0!</v>
      </c>
    </row>
    <row r="151" spans="19:37" x14ac:dyDescent="0.35">
      <c r="S151" s="73"/>
      <c r="T151" s="16"/>
      <c r="U151" s="16">
        <f t="shared" si="22"/>
        <v>0</v>
      </c>
      <c r="V151" s="72" t="e">
        <f t="shared" si="23"/>
        <v>#DIV/0!</v>
      </c>
      <c r="W151" s="16"/>
      <c r="X151" s="16"/>
      <c r="Y151" s="16"/>
      <c r="Z151" s="16"/>
      <c r="AB151" s="16"/>
      <c r="AC151" s="16"/>
      <c r="AD151" s="16"/>
      <c r="AE151" s="16"/>
      <c r="AG151" s="16"/>
      <c r="AH151" s="73"/>
      <c r="AI151" s="16"/>
      <c r="AJ151">
        <f t="shared" si="28"/>
        <v>0</v>
      </c>
      <c r="AK151" t="e">
        <f t="shared" si="29"/>
        <v>#DIV/0!</v>
      </c>
    </row>
    <row r="152" spans="19:37" x14ac:dyDescent="0.35">
      <c r="S152" s="73"/>
      <c r="T152" s="16"/>
      <c r="U152" s="16">
        <f t="shared" si="22"/>
        <v>0</v>
      </c>
      <c r="V152" s="72" t="e">
        <f t="shared" si="23"/>
        <v>#DIV/0!</v>
      </c>
      <c r="W152" s="16"/>
      <c r="X152" s="16"/>
      <c r="Y152" s="16"/>
      <c r="Z152" s="16"/>
      <c r="AB152" s="16"/>
      <c r="AC152" s="16"/>
      <c r="AD152" s="16"/>
      <c r="AE152" s="16"/>
      <c r="AG152" s="16"/>
      <c r="AH152" s="73"/>
      <c r="AI152" s="16"/>
      <c r="AJ152">
        <f t="shared" si="28"/>
        <v>0</v>
      </c>
      <c r="AK152" t="e">
        <f t="shared" si="29"/>
        <v>#DIV/0!</v>
      </c>
    </row>
    <row r="153" spans="19:37" x14ac:dyDescent="0.35">
      <c r="S153" s="73"/>
      <c r="T153" s="16"/>
      <c r="U153" s="16">
        <f t="shared" si="22"/>
        <v>0</v>
      </c>
      <c r="V153" s="72" t="e">
        <f t="shared" si="23"/>
        <v>#DIV/0!</v>
      </c>
      <c r="W153" s="16"/>
      <c r="X153" s="16"/>
      <c r="Y153" s="16"/>
      <c r="Z153" s="16"/>
      <c r="AB153" s="16"/>
      <c r="AC153" s="16"/>
      <c r="AD153" s="16"/>
      <c r="AE153" s="16"/>
      <c r="AG153" s="16"/>
      <c r="AH153" s="73"/>
      <c r="AI153" s="16"/>
      <c r="AJ153">
        <f t="shared" si="28"/>
        <v>0</v>
      </c>
      <c r="AK153" t="e">
        <f t="shared" si="29"/>
        <v>#DIV/0!</v>
      </c>
    </row>
    <row r="154" spans="19:37" x14ac:dyDescent="0.35">
      <c r="S154" s="73"/>
      <c r="T154" s="16"/>
      <c r="U154" s="16">
        <f t="shared" si="22"/>
        <v>0</v>
      </c>
      <c r="V154" s="72" t="e">
        <f t="shared" si="23"/>
        <v>#DIV/0!</v>
      </c>
      <c r="W154" s="16"/>
      <c r="X154" s="16"/>
      <c r="Y154" s="16"/>
      <c r="Z154" s="16"/>
      <c r="AB154" s="16"/>
      <c r="AC154" s="16"/>
      <c r="AD154" s="16"/>
      <c r="AE154" s="16"/>
      <c r="AG154" s="16"/>
      <c r="AH154" s="16"/>
      <c r="AI154" s="16"/>
    </row>
    <row r="155" spans="19:37" x14ac:dyDescent="0.35">
      <c r="S155" s="73"/>
      <c r="T155" s="16"/>
      <c r="U155" s="16">
        <f t="shared" si="22"/>
        <v>0</v>
      </c>
      <c r="V155" s="72" t="e">
        <f t="shared" si="23"/>
        <v>#DIV/0!</v>
      </c>
      <c r="W155" s="16"/>
      <c r="X155" s="16"/>
      <c r="Y155" s="16"/>
      <c r="Z155" s="16"/>
      <c r="AB155" s="16"/>
      <c r="AC155" s="16"/>
      <c r="AD155" s="16"/>
      <c r="AE155" s="16"/>
      <c r="AG155" s="16"/>
      <c r="AH155" s="16"/>
      <c r="AI155" s="16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Alphas</vt:lpstr>
      <vt:lpstr>Calib. 11 Nov</vt:lpstr>
      <vt:lpstr>BigHole</vt:lpstr>
      <vt:lpstr>SmallHole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29</cp:revision>
  <dcterms:created xsi:type="dcterms:W3CDTF">2022-06-02T20:21:04Z</dcterms:created>
  <dcterms:modified xsi:type="dcterms:W3CDTF">2022-11-14T14:23:24Z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