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slicers/slicer3.xml" ContentType="application/vnd.ms-excel.slicer+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iaju\Downloads\Courses\data analytics\datasets\done projects\New folder\"/>
    </mc:Choice>
  </mc:AlternateContent>
  <xr:revisionPtr revIDLastSave="0" documentId="13_ncr:1_{9DD3455A-8593-47CC-AE39-B1D646A451A0}" xr6:coauthVersionLast="47" xr6:coauthVersionMax="47" xr10:uidLastSave="{00000000-0000-0000-0000-000000000000}"/>
  <bookViews>
    <workbookView xWindow="-120" yWindow="-120" windowWidth="29040" windowHeight="15720" activeTab="3" xr2:uid="{5172002C-9A6B-4438-BEF0-F7C7640F6E4F}"/>
  </bookViews>
  <sheets>
    <sheet name="Pivot Tables" sheetId="4" r:id="rId1"/>
    <sheet name="Sunburst" sheetId="7" r:id="rId2"/>
    <sheet name="Sales Data" sheetId="1" r:id="rId3"/>
    <sheet name="Dashboard" sheetId="2" r:id="rId4"/>
  </sheets>
  <definedNames>
    <definedName name="_xlchart.v1.0" hidden="1">'Pivot Tables'!$H$85:$H$89</definedName>
    <definedName name="_xlchart.v1.1" hidden="1">'Pivot Tables'!$I$84</definedName>
    <definedName name="_xlchart.v1.10" hidden="1">Sunburst!$M$7</definedName>
    <definedName name="_xlchart.v1.11" hidden="1">Sunburst!$M$8:$M$19</definedName>
    <definedName name="_xlchart.v1.12" hidden="1">'Pivot Tables'!$H$85:$H$89</definedName>
    <definedName name="_xlchart.v1.13" hidden="1">'Pivot Tables'!$I$84</definedName>
    <definedName name="_xlchart.v1.14" hidden="1">'Pivot Tables'!$I$85:$I$89</definedName>
    <definedName name="_xlchart.v1.15" hidden="1">'Pivot Tables'!$H$85:$H$89</definedName>
    <definedName name="_xlchart.v1.16" hidden="1">'Pivot Tables'!$I$84</definedName>
    <definedName name="_xlchart.v1.17" hidden="1">'Pivot Tables'!$I$85:$I$89</definedName>
    <definedName name="_xlchart.v1.2" hidden="1">'Pivot Tables'!$I$85:$I$89</definedName>
    <definedName name="_xlchart.v1.3" hidden="1">Sunburst!$K$8:$L$19</definedName>
    <definedName name="_xlchart.v1.4" hidden="1">Sunburst!$M$7</definedName>
    <definedName name="_xlchart.v1.5" hidden="1">Sunburst!$M$8:$M$19</definedName>
    <definedName name="_xlchart.v1.6" hidden="1">Sunburst!$K$8:$L$19</definedName>
    <definedName name="_xlchart.v1.7" hidden="1">Sunburst!$M$7</definedName>
    <definedName name="_xlchart.v1.8" hidden="1">Sunburst!$M$8:$M$19</definedName>
    <definedName name="_xlchart.v1.9" hidden="1">Sunburst!$K$8:$L$19</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4" l="1"/>
  <c r="X1" i="4" s="1"/>
  <c r="Y1" i="4" s="1"/>
  <c r="Z7" i="4" s="1" a="1"/>
  <c r="Z7" i="4" s="1"/>
  <c r="J10" i="4"/>
  <c r="J6" i="4"/>
  <c r="J6" i="1"/>
  <c r="J3" i="1"/>
  <c r="J2" i="1"/>
  <c r="P5" i="4"/>
  <c r="P8" i="4"/>
  <c r="P9" i="4"/>
  <c r="P7" i="4"/>
  <c r="P10" i="4"/>
  <c r="P6" i="4"/>
  <c r="P15" i="4"/>
  <c r="P11" i="4"/>
  <c r="P12" i="4"/>
  <c r="P13" i="4"/>
  <c r="P14" i="4"/>
  <c r="P4" i="4"/>
  <c r="D4" i="4"/>
  <c r="Y7" i="4" l="1" a="1"/>
  <c r="Y7"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<sst xmlns="http://schemas.openxmlformats.org/spreadsheetml/2006/main" count="6593" uniqueCount="322">
  <si>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</si>
  <si>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</si>
  <si>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</si>
  <si>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</si>
  <si>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</si>
  <si>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</si>
  <si>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</si>
  <si>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</si>
  <si>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</si>
  <si>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</si>
  <si>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</si>
  <si>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</si>
  <si>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</si>
  <si>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</si>
  <si>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</si>
  <si>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</si>
  <si>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</si>
  <si>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</si>
  <si>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</si>
  <si>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</si>
  <si>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</si>
  <si>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</si>
  <si>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</si>
  <si>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</si>
  <si>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</si>
  <si>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</si>
  <si>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</si>
  <si>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</si>
  <si>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</si>
  <si>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</si>
  <si>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</si>
  <si>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</si>
  <si>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</si>
  <si>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</si>
  <si>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</si>
  <si>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</si>
  <si>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</si>
  <si>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</si>
  <si>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</si>
  <si>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</si>
  <si>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</si>
  <si>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</si>
  <si>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</si>
  <si>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</si>
  <si>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</si>
  <si>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</si>
  <si>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</si>
  <si>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</si>
  <si>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</si>
  <si>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</si>
  <si>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</si>
  <si>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</si>
  <si>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</si>
  <si>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</si>
  <si>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</si>
  <si>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</si>
  <si>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</si>
  <si>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</si>
  <si>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</si>
  <si>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</si>
  <si>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</si>
  <si>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</si>
  <si>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</si>
  <si>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</si>
  <si>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</si>
  <si>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</si>
  <si>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</si>
  <si>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</si>
  <si>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</si>
  <si>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</si>
  <si>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</si>
  <si>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</si>
  <si>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</si>
  <si>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</si>
  <si>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</si>
  <si>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</si>
  <si>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</si>
  <si>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</si>
  <si>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</si>
  <si>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</si>
  <si>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</si>
  <si>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</si>
  <si>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</si>
  <si>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</si>
  <si>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</si>
  <si>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</si>
  <si>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</si>
  <si>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</si>
  <si>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</si>
  <si>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</si>
  <si>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</si>
  <si>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</si>
  <si>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</si>
  <si>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</si>
  <si>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</si>
  <si>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</si>
  <si>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</si>
  <si>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</si>
  <si>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</si>
  <si>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</si>
  <si>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</si>
  <si>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</si>
  <si>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</si>
  <si>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</si>
  <si>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</si>
  <si>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</si>
  <si>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</si>
  <si>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</si>
  <si>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</si>
  <si>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</si>
  <si>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</si>
  <si>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</si>
  <si>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</si>
  <si>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</si>
  <si>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</si>
  <si>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</si>
  <si>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</si>
  <si>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</si>
  <si>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</si>
  <si>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</si>
  <si>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</si>
  <si>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</si>
  <si>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</si>
  <si>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</si>
  <si>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</si>
  <si>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</si>
  <si>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</si>
  <si>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</si>
  <si>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</si>
  <si>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</si>
  <si>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</si>
  <si>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</si>
  <si>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</si>
  <si>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</si>
  <si>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</si>
  <si>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</si>
  <si>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</si>
  <si>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</si>
  <si>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</si>
  <si>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</si>
  <si>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</si>
  <si>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</si>
  <si>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</si>
  <si>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</si>
  <si>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</si>
  <si>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</si>
  <si>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</si>
  <si>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</si>
  <si>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</si>
  <si>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</si>
  <si>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</si>
  <si>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</si>
  <si>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</si>
  <si>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</si>
  <si>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</si>
  <si>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</si>
  <si>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</si>
  <si>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</si>
  <si>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</si>
  <si>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</si>
  <si>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</si>
  <si>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</si>
  <si>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</si>
  <si>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</si>
  <si>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</si>
  <si>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</si>
  <si>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</si>
  <si>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</si>
  <si>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</si>
  <si>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</si>
  <si>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</si>
  <si>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</si>
  <si>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</si>
  <si>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</si>
  <si>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</si>
  <si>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</si>
  <si>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</si>
  <si>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</si>
  <si>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</si>
  <si>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</si>
  <si>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</si>
  <si>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</si>
  <si>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</si>
  <si>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</si>
  <si>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</si>
  <si>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</si>
  <si>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</si>
  <si>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</si>
  <si>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</si>
  <si>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</si>
  <si>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</si>
  <si>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</si>
  <si>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</si>
  <si>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</si>
  <si>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</si>
  <si>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</si>
  <si>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</si>
  <si>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</si>
  <si>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</si>
  <si>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</si>
  <si>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</si>
  <si>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</si>
  <si>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</si>
  <si>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</si>
  <si>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</si>
  <si>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</si>
  <si>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</si>
  <si>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</si>
  <si>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</si>
  <si>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</si>
  <si>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</si>
  <si>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</si>
  <si>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</si>
  <si>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</si>
  <si>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</si>
  <si>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</si>
  <si>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</si>
  <si>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</si>
  <si>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</si>
  <si>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</si>
  <si>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</si>
  <si>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</si>
  <si>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</si>
  <si>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</si>
  <si>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</si>
  <si>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</si>
  <si>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</si>
  <si>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</si>
  <si>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</si>
  <si>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</si>
  <si>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</si>
  <si>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</si>
  <si>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</si>
  <si>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</si>
  <si>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</si>
  <si>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</si>
  <si>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</si>
  <si>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</si>
  <si>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</si>
  <si>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</si>
  <si>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</si>
  <si>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</si>
  <si>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</si>
  <si>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</si>
  <si>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</si>
  <si>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</si>
  <si>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</si>
  <si>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</si>
  <si>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</si>
  <si>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</si>
  <si>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</si>
  <si>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</si>
  <si>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</si>
  <si>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</si>
  <si>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</si>
  <si>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</si>
  <si>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</si>
  <si>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</si>
  <si>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</si>
  <si>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</si>
  <si>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</si>
  <si>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</si>
  <si>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</si>
  <si>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</si>
  <si>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</si>
  <si>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</si>
  <si>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</si>
  <si>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</si>
  <si>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</si>
  <si>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</si>
  <si>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</si>
  <si>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</si>
  <si>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</si>
  <si>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</si>
  <si>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</si>
  <si>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</si>
  <si>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</si>
  <si>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</si>
  <si>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</si>
  <si>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</si>
  <si>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</si>
  <si>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</si>
  <si>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</si>
  <si>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</si>
  <si>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</si>
  <si>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</si>
  <si>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</si>
  <si>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</si>
  <si>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</si>
  <si>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</si>
  <si>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</si>
  <si>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</si>
  <si>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</si>
  <si>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</si>
  <si>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</si>
  <si>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</si>
  <si>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</si>
  <si>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</si>
  <si>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</si>
  <si>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</si>
  <si>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</si>
  <si>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</si>
  <si>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</si>
  <si>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</si>
  <si>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</si>
  <si>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</si>
  <si>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</si>
  <si>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</si>
  <si>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</si>
  <si>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</si>
  <si>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</si>
  <si>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</si>
  <si>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</si>
  <si>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</si>
  <si>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</si>
  <si>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Profit Percentage</t>
  </si>
  <si>
    <t>Sales %</t>
  </si>
  <si>
    <t>Segments</t>
  </si>
  <si>
    <t>Total</t>
  </si>
  <si>
    <t>Product Name</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</si>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</sst>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409]#,##0"/>
    <numFmt numFmtId="166" formatCode="_ * #,##0_ ;_ * \-#,##0_ ;_ * &quot;-&quot;??_ ;_ @_ "/>
    <numFmt numFmtId="167" formatCode="#,##0,\ &quot;K&quot;"/>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2" fillId="2" borderId="0" xfId="0" applyFont="1" applyFill="1"/>
    <xf numFmtId="164" fontId="0" fillId="0" borderId="0" xfId="1" applyFont="1"/>
    <xf numFmtId="14" fontId="0" fillId="0" borderId="0" xfId="0" applyNumberFormat="1"/>
    <xf numFmtId="9" fontId="0" fillId="0" borderId="0" xfId="2" applyFont="1"/>
    <xf numFmtId="165" fontId="0" fillId="0" borderId="0" xfId="0" applyNumberFormat="1"/>
    <xf numFmtId="3" fontId="0" fillId="0" borderId="0" xfId="0" applyNumberFormat="1"/>
    <xf numFmtId="0" fontId="0" fillId="0" borderId="0" xfId="0" pivotButton="1"/>
    <xf numFmtId="0" fontId="0" fillId="0" borderId="0" xfId="0" applyAlignment="1">
      <alignment horizontal="left"/>
    </xf>
    <xf numFmtId="165" fontId="2" fillId="0" borderId="0" xfId="0" applyNumberFormat="1" applyFont="1"/>
    <xf numFmtId="167" fontId="0" fillId="0" borderId="0" xfId="0" applyNumberFormat="1"/>
    <xf numFmtId="166" fontId="0" fillId="0" borderId="0" xfId="1" applyNumberFormat="1" applyFont="1"/>
    <xf numFmtId="10" fontId="0" fillId="0" borderId="0" xfId="0" applyNumberFormat="1"/>
    <xf numFmtId="9" fontId="0" fillId="0" borderId="0" xfId="0" applyNumberFormat="1"/>
    <xf numFmtId="0" fontId="2" fillId="0" borderId="0" xfId="0" applyFont="1"/>
    <xf numFmtId="0" fontId="0" fillId="0" borderId="0" xfId="0" applyAlignment="1">
      <alignment horizontal="left" indent="1"/>
    </xf>
  </cellXfs>
  <cellStyles count="3">
    <cellStyle name="Comma" xfId="1" builtinId="3"/>
    <cellStyle name="Normal" xfId="0" builtinId="0"/>
    <cellStyle name="Percent" xfId="2" builtinId="5"/>
  </cellStyles>
  <dxfs count="38">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7" formatCode="#,##0,\ &quot;K&quot;"/>
    </dxf>
    <dxf>
      <numFmt numFmtId="13" formatCode="0%"/>
    </dxf>
    <dxf>
      <numFmt numFmtId="3" formatCode="#,##0"/>
    </dxf>
    <dxf>
      <numFmt numFmtId="165" formatCode="[$$-409]#,##0"/>
    </dxf>
    <dxf>
      <numFmt numFmtId="14" formatCode="0.00%"/>
    </dxf>
    <dxf>
      <numFmt numFmtId="165" formatCode="[$$-409]#,##0"/>
    </dxf>
    <dxf>
      <numFmt numFmtId="167" formatCode="#,##0,\ &quot;K&quot;"/>
    </dxf>
    <dxf>
      <numFmt numFmtId="166" formatCode="_ * #,##0_ ;_ * \-#,##0_ ;_ * &quot;-&quot;??_ ;_ @_ "/>
    </dxf>
    <dxf>
      <numFmt numFmtId="167" formatCode="#,##0,\ &quot;K&quot;"/>
    </dxf>
    <dxf>
      <numFmt numFmtId="167" formatCode="#,##0,\ &quot;K&quot;"/>
    </dxf>
    <dxf>
      <numFmt numFmtId="167" formatCode="#,##0,\ &quot;K&quot;"/>
    </dxf>
    <dxf>
      <numFmt numFmtId="166" formatCode="_ * #,##0_ ;_ * \-#,##0_ ;_ * &quot;-&quot;??_ ;_ @_ "/>
    </dxf>
    <dxf>
      <numFmt numFmtId="13" formatCode="0%"/>
    </dxf>
    <dxf>
      <numFmt numFmtId="0" formatCode="General"/>
    </dxf>
    <dxf>
      <numFmt numFmtId="14" formatCode="0.00%"/>
    </dxf>
    <dxf>
      <numFmt numFmtId="167" formatCode="#,##0,\ &quot;K&quot;"/>
    </dxf>
    <dxf>
      <numFmt numFmtId="13" formatCode="0%"/>
    </dxf>
    <dxf>
      <numFmt numFmtId="165" formatCode="[$$-409]#,##0"/>
    </dxf>
    <dxf>
      <font>
        <b/>
        <color theme="1"/>
      </font>
      <border>
        <bottom style="thin">
          <color theme="9"/>
        </bottom>
        <vertical/>
        <horizontal/>
      </border>
    </dxf>
    <dxf>
      <font>
        <b/>
        <i val="0"/>
        <color theme="1"/>
        <name val="Comic Sans MS"/>
        <family val="4"/>
        <scheme val="none"/>
      </font>
      <border>
        <left style="thin">
          <color theme="9"/>
        </left>
        <right style="thin">
          <color theme="9"/>
        </right>
        <top style="thin">
          <color theme="9"/>
        </top>
        <bottom style="thin">
          <color theme="9"/>
        </bottom>
        <vertical/>
        <horizontal/>
      </border>
    </dxf>
    <dxf>
      <font>
        <b/>
        <color theme="1"/>
      </font>
      <border>
        <bottom style="thin">
          <color theme="6"/>
        </bottom>
        <vertical/>
        <horizontal/>
      </border>
    </dxf>
    <dxf>
      <font>
        <b/>
        <i val="0"/>
        <color theme="1"/>
        <name val="Comic Sans MS"/>
        <family val="4"/>
        <scheme val="none"/>
      </font>
      <fill>
        <patternFill patternType="none">
          <bgColor auto="1"/>
        </patternFill>
      </fill>
      <border>
        <left style="thin">
          <color theme="6"/>
        </left>
        <right style="thin">
          <color theme="6"/>
        </right>
        <top style="thin">
          <color theme="6"/>
        </top>
        <bottom style="thin">
          <color theme="6"/>
        </bottom>
        <vertical/>
        <horizontal/>
      </border>
    </dxf>
  </dxfs>
  <tableStyles count="2" defaultTableStyle="TableStyleMedium2" defaultPivotStyle="PivotStyleLight16">
    <tableStyle name="SlicerStyleLight3 2" pivot="0" table="0" count="10" xr9:uid="{251623D7-6EA5-4A34-A1BD-E40F37361C9F}">
      <tableStyleElement type="wholeTable" dxfId="37"/>
      <tableStyleElement type="headerRow" dxfId="36"/>
    </tableStyle>
    <tableStyle name="SlicerStyleLight6 2" pivot="0" table="0" count="10" xr9:uid="{7F919369-BA78-4481-B36C-BBE509E16FDC}">
      <tableStyleElement type="wholeTable" dxfId="35"/>
      <tableStyleElement type="headerRow" dxfId="3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Sales and Profit in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'Pivot Tables'!$N$3</c:f>
              <c:strCache>
                <c:ptCount val="1"/>
                <c:pt idx="0">
                  <c:v>Sum of Sales</c:v>
                </c:pt>
              </c:strCache>
            </c:strRef>
          </c:tx>
          <c:spPr>
            <a:solidFill>
              <a:schemeClr val="accent1"/>
            </a:solidFill>
            <a:ln>
              <a:noFill/>
            </a:ln>
            <a:effectLst/>
          </c:spPr>
          <c:invertIfNegative val="0"/>
          <c:cat>
            <c:strRef>
              <c:f>'Pivot Tables'!$M$4:$M$15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Tables'!$N$4:$N$15</c:f>
              <c:numCache>
                <c:formatCode>#,##0,\ "K"</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FB09-4883-8B6A-5119D48EB0B6}"/>
            </c:ext>
          </c:extLst>
        </c:ser>
        <c:ser>
          <c:idx val="1"/>
          <c:order val="1"/>
          <c:tx>
            <c:strRef>
              <c:f>'Pivot Tables'!$O$3</c:f>
              <c:strCache>
                <c:ptCount val="1"/>
                <c:pt idx="0">
                  <c:v>Sum of Profit</c:v>
                </c:pt>
              </c:strCache>
            </c:strRef>
          </c:tx>
          <c:spPr>
            <a:solidFill>
              <a:schemeClr val="accent2"/>
            </a:solidFill>
            <a:ln>
              <a:noFill/>
            </a:ln>
            <a:effectLst/>
          </c:spPr>
          <c:invertIfNegative val="0"/>
          <c:cat>
            <c:strRef>
              <c:f>'Pivot Tables'!$M$4:$M$15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Tables'!$O$4:$O$15</c:f>
              <c:numCache>
                <c:formatCode>#,##0,\ "K"</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FB09-4883-8B6A-5119D48EB0B6}"/>
            </c:ext>
          </c:extLst>
        </c:ser>
        <c:dLbls>
          <c:showLegendKey val="0"/>
          <c:showVal val="0"/>
          <c:showCatName val="0"/>
          <c:showSerName val="0"/>
          <c:showPercent val="0"/>
          <c:showBubbleSize val="0"/>
        </c:dLbls>
        <c:gapWidth val="100"/>
        <c:overlap val="100"/>
        <c:axId val="895574528"/>
        <c:axId val="895573088"/>
      </c:barChart>
      <c:catAx>
        <c:axId val="8955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95573088"/>
        <c:crosses val="autoZero"/>
        <c:auto val="1"/>
        <c:lblAlgn val="ctr"/>
        <c:lblOffset val="100"/>
        <c:noMultiLvlLbl val="0"/>
      </c:catAx>
      <c:valAx>
        <c:axId val="895573088"/>
        <c:scaling>
          <c:orientation val="minMax"/>
        </c:scaling>
        <c:delete val="0"/>
        <c:axPos val="l"/>
        <c:numFmt formatCode="#,##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9557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Comic Sans MS" panose="030F0702030302020204" pitchFamily="66" charset="0"/>
              </a:rPr>
              <a:t>Sales</a:t>
            </a:r>
            <a:r>
              <a:rPr lang="en-GB" b="1" baseline="0">
                <a:latin typeface="Comic Sans MS" panose="030F0702030302020204" pitchFamily="66" charset="0"/>
              </a:rPr>
              <a:t> Generated by Customers</a:t>
            </a:r>
            <a:endParaRPr lang="en-GB"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bar"/>
        <c:grouping val="clustered"/>
        <c:varyColors val="0"/>
        <c:ser>
          <c:idx val="0"/>
          <c:order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invertIfNegative val="0"/>
          <c:cat>
            <c:strRef>
              <c:f>'Pivot Tables'!$Y$7:$Y$11</c:f>
              <c:strCache>
                <c:ptCount val="5"/>
                <c:pt idx="0">
                  <c:v>CUST_ID_001</c:v>
                </c:pt>
                <c:pt idx="1">
                  <c:v>CUST_ID_002</c:v>
                </c:pt>
                <c:pt idx="2">
                  <c:v>CUST_ID_003</c:v>
                </c:pt>
                <c:pt idx="3">
                  <c:v>CUST_ID_004</c:v>
                </c:pt>
                <c:pt idx="4">
                  <c:v>CUST_ID_005</c:v>
                </c:pt>
              </c:strCache>
            </c:strRef>
          </c:cat>
          <c:val>
            <c:numRef>
              <c:f>'Pivot Tables'!$Z$7:$Z$11</c:f>
              <c:numCache>
                <c:formatCode>General</c:formatCode>
                <c:ptCount val="5"/>
                <c:pt idx="0" formatCode="_ * #,##0_ ;_ * \-#,##0_ ;_ * &quot;-&quot;??_ ;_ @_ ">
                  <c:v>376312.5</c:v>
                </c:pt>
                <c:pt idx="1">
                  <c:v>241130.1</c:v>
                </c:pt>
                <c:pt idx="2">
                  <c:v>2800770</c:v>
                </c:pt>
                <c:pt idx="3">
                  <c:v>3956873.4500000007</c:v>
                </c:pt>
                <c:pt idx="4">
                  <c:v>83878.98</c:v>
                </c:pt>
              </c:numCache>
            </c:numRef>
          </c:val>
          <c:extLst>
            <c:ext xmlns:c16="http://schemas.microsoft.com/office/drawing/2014/chart" uri="{C3380CC4-5D6E-409C-BE32-E72D297353CC}">
              <c16:uniqueId val="{00000000-7ADF-4ABE-94A9-33F38DDB8117}"/>
            </c:ext>
          </c:extLst>
        </c:ser>
        <c:dLbls>
          <c:showLegendKey val="0"/>
          <c:showVal val="0"/>
          <c:showCatName val="0"/>
          <c:showSerName val="0"/>
          <c:showPercent val="0"/>
          <c:showBubbleSize val="0"/>
        </c:dLbls>
        <c:gapWidth val="219"/>
        <c:axId val="951756944"/>
        <c:axId val="951756464"/>
      </c:barChart>
      <c:catAx>
        <c:axId val="951756944"/>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LID4096"/>
          </a:p>
        </c:txPr>
        <c:crossAx val="951756464"/>
        <c:crosses val="autoZero"/>
        <c:auto val="1"/>
        <c:lblAlgn val="ctr"/>
        <c:lblOffset val="100"/>
        <c:noMultiLvlLbl val="0"/>
      </c:catAx>
      <c:valAx>
        <c:axId val="951756464"/>
        <c:scaling>
          <c:orientation val="minMax"/>
        </c:scaling>
        <c:delete val="0"/>
        <c:axPos val="b"/>
        <c:numFmt formatCode="#,##0,\ &quot;K&quot;"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LID4096"/>
          </a:p>
        </c:txPr>
        <c:crossAx val="95175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0"/>
  </c:pivotSource>
  <c:chart>
    <c:title>
      <c:tx>
        <c:rich>
          <a:bodyPr rot="0" vert="horz"/>
          <a:lstStyle/>
          <a:p>
            <a:pPr>
              <a:defRPr/>
            </a:pPr>
            <a:r>
              <a:rPr lang="en-US"/>
              <a:t>Sales % by Country</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marker>
          <c:symbol val="none"/>
        </c:marker>
        <c:dLbl>
          <c:idx val="0"/>
          <c:spPr>
            <a:noFill/>
            <a:ln>
              <a:noFill/>
            </a:ln>
            <a:effectLst/>
          </c:spPr>
          <c:txPr>
            <a:bodyPr rot="0" vert="horz"/>
            <a:lstStyle/>
            <a:p>
              <a:pPr>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3"/>
          </a:solidFill>
          <a:ln w="19050">
            <a:solidFill>
              <a:schemeClr val="lt1"/>
            </a:solidFill>
          </a:ln>
          <a:effectLst/>
        </c:spPr>
      </c:pivotFmt>
      <c:pivotFmt>
        <c:idx val="23"/>
        <c:spPr>
          <a:solidFill>
            <a:schemeClr val="accent4"/>
          </a:solidFill>
          <a:ln w="19050">
            <a:solidFill>
              <a:schemeClr val="lt1"/>
            </a:solidFill>
          </a:ln>
          <a:effectLst/>
        </c:spPr>
      </c:pivotFmt>
      <c:pivotFmt>
        <c:idx val="24"/>
        <c:spPr>
          <a:solidFill>
            <a:schemeClr val="accent5"/>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1">
              <a:lumMod val="60000"/>
            </a:schemeClr>
          </a:solidFill>
          <a:ln w="19050">
            <a:solidFill>
              <a:schemeClr val="lt1"/>
            </a:solidFill>
          </a:ln>
          <a:effectLst/>
        </c:spPr>
      </c:pivotFmt>
      <c:pivotFmt>
        <c:idx val="27"/>
        <c:spPr>
          <a:solidFill>
            <a:schemeClr val="accent2">
              <a:lumMod val="60000"/>
            </a:schemeClr>
          </a:solidFill>
          <a:ln w="19050">
            <a:solidFill>
              <a:schemeClr val="lt1"/>
            </a:solidFill>
          </a:ln>
          <a:effectLst/>
        </c:spPr>
      </c:pivotFmt>
    </c:pivotFmts>
    <c:plotArea>
      <c:layout/>
      <c:doughnutChart>
        <c:varyColors val="1"/>
        <c:ser>
          <c:idx val="0"/>
          <c:order val="0"/>
          <c:tx>
            <c:strRef>
              <c:f>'Pivot Tables'!$D$57</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16-1195-4378-918B-1EC25C3C02A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18-1195-4378-918B-1EC25C3C02A2}"/>
              </c:ext>
            </c:extLst>
          </c:dPt>
          <c:dPt>
            <c:idx val="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A-1195-4378-918B-1EC25C3C02A2}"/>
              </c:ext>
            </c:extLst>
          </c:dPt>
          <c:dPt>
            <c:idx val="3"/>
            <c:bubble3D val="0"/>
            <c:extLst>
              <c:ext xmlns:c16="http://schemas.microsoft.com/office/drawing/2014/chart" uri="{C3380CC4-5D6E-409C-BE32-E72D297353CC}">
                <c16:uniqueId val="{0000001C-1195-4378-918B-1EC25C3C02A2}"/>
              </c:ext>
            </c:extLst>
          </c:dPt>
          <c:dPt>
            <c:idx val="4"/>
            <c:bubble3D val="0"/>
            <c:extLst>
              <c:ext xmlns:c16="http://schemas.microsoft.com/office/drawing/2014/chart" uri="{C3380CC4-5D6E-409C-BE32-E72D297353CC}">
                <c16:uniqueId val="{0000001E-1195-4378-918B-1EC25C3C02A2}"/>
              </c:ext>
            </c:extLst>
          </c:dPt>
          <c:dPt>
            <c:idx val="5"/>
            <c:bubble3D val="0"/>
            <c:extLst>
              <c:ext xmlns:c16="http://schemas.microsoft.com/office/drawing/2014/chart" uri="{C3380CC4-5D6E-409C-BE32-E72D297353CC}">
                <c16:uniqueId val="{00000020-1195-4378-918B-1EC25C3C02A2}"/>
              </c:ext>
            </c:extLst>
          </c:dPt>
          <c:dPt>
            <c:idx val="6"/>
            <c:bubble3D val="0"/>
            <c:extLst>
              <c:ext xmlns:c16="http://schemas.microsoft.com/office/drawing/2014/chart" uri="{C3380CC4-5D6E-409C-BE32-E72D297353CC}">
                <c16:uniqueId val="{00000022-1195-4378-918B-1EC25C3C02A2}"/>
              </c:ext>
            </c:extLst>
          </c:dPt>
          <c:dPt>
            <c:idx val="7"/>
            <c:bubble3D val="0"/>
            <c:extLst>
              <c:ext xmlns:c16="http://schemas.microsoft.com/office/drawing/2014/chart" uri="{C3380CC4-5D6E-409C-BE32-E72D297353CC}">
                <c16:uniqueId val="{00000024-1195-4378-918B-1EC25C3C02A2}"/>
              </c:ext>
            </c:extLst>
          </c:dPt>
          <c:dLbls>
            <c:spPr>
              <a:noFill/>
              <a:ln>
                <a:noFill/>
              </a:ln>
              <a:effectLst/>
            </c:spPr>
            <c:txPr>
              <a:bodyPr rot="0" vert="horz"/>
              <a:lstStyle/>
              <a:p>
                <a:pPr>
                  <a:defRPr/>
                </a:pPr>
                <a:endParaRPr lang="LID4096"/>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Tables'!$C$58:$C$60</c:f>
              <c:strCache>
                <c:ptCount val="3"/>
                <c:pt idx="0">
                  <c:v>England</c:v>
                </c:pt>
                <c:pt idx="1">
                  <c:v>France</c:v>
                </c:pt>
                <c:pt idx="2">
                  <c:v>Japan</c:v>
                </c:pt>
              </c:strCache>
            </c:strRef>
          </c:cat>
          <c:val>
            <c:numRef>
              <c:f>'Pivot Tables'!$D$58:$D$60</c:f>
              <c:numCache>
                <c:formatCode>0.00%</c:formatCode>
                <c:ptCount val="3"/>
                <c:pt idx="0">
                  <c:v>0.31945411466327128</c:v>
                </c:pt>
                <c:pt idx="1">
                  <c:v>0.33343539680399226</c:v>
                </c:pt>
                <c:pt idx="2">
                  <c:v>0.34711048853273646</c:v>
                </c:pt>
              </c:numCache>
            </c:numRef>
          </c:val>
          <c:extLst>
            <c:ext xmlns:c16="http://schemas.microsoft.com/office/drawing/2014/chart" uri="{C3380CC4-5D6E-409C-BE32-E72D297353CC}">
              <c16:uniqueId val="{00000025-1195-4378-918B-1EC25C3C02A2}"/>
            </c:ext>
          </c:extLst>
        </c:ser>
        <c:dLbls>
          <c:showLegendKey val="0"/>
          <c:showVal val="1"/>
          <c:showCatName val="0"/>
          <c:showSerName val="0"/>
          <c:showPercent val="0"/>
          <c:showBubbleSize val="0"/>
          <c:showLeaderLines val="1"/>
        </c:dLbls>
        <c:firstSliceAng val="0"/>
        <c:holeSize val="75"/>
      </c:doughnutChart>
    </c:plotArea>
    <c:legend>
      <c:legendPos val="r"/>
      <c:overlay val="0"/>
      <c:spPr>
        <a:noFill/>
        <a:ln>
          <a:noFill/>
        </a:ln>
        <a:effectLst/>
      </c:spPr>
      <c:txPr>
        <a:bodyPr rot="0" vert="horz"/>
        <a:lstStyle/>
        <a:p>
          <a:pPr>
            <a:defRPr/>
          </a:pPr>
          <a:endParaRPr lang="LID4096"/>
        </a:p>
      </c:txPr>
    </c:legend>
    <c:plotVisOnly val="1"/>
    <c:dispBlanksAs val="gap"/>
    <c:showDLblsOverMax val="0"/>
    <c:extLst/>
  </c:chart>
  <c:txPr>
    <a:bodyPr/>
    <a:lstStyle/>
    <a:p>
      <a:pPr>
        <a:defRPr b="1">
          <a:latin typeface="Comic Sans MS" panose="030F0702030302020204" pitchFamily="66" charset="0"/>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omic Sans MS" panose="030F0702030302020204" pitchFamily="66" charset="0"/>
              </a:rPr>
              <a:t>Monthly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Tables'!$F$104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Tables'!$E$105:$E$130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Tables'!$F$105:$F$130</c:f>
              <c:numCache>
                <c:formatCode>#,##0,\ "K"</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1"/>
          <c:extLst>
            <c:ext xmlns:c16="http://schemas.microsoft.com/office/drawing/2014/chart" uri="{C3380CC4-5D6E-409C-BE32-E72D297353CC}">
              <c16:uniqueId val="{00000000-0A74-4FB0-9178-CB9F73D90FC0}"/>
            </c:ext>
          </c:extLst>
        </c:ser>
        <c:dLbls>
          <c:showLegendKey val="0"/>
          <c:showVal val="0"/>
          <c:showCatName val="0"/>
          <c:showSerName val="0"/>
          <c:showPercent val="0"/>
          <c:showBubbleSize val="0"/>
        </c:dLbls>
        <c:marker val="1"/>
        <c:smooth val="0"/>
        <c:axId val="1632152880"/>
        <c:axId val="1632145200"/>
      </c:lineChart>
      <c:catAx>
        <c:axId val="163215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LID4096"/>
          </a:p>
        </c:txPr>
        <c:crossAx val="1632145200"/>
        <c:crosses val="autoZero"/>
        <c:auto val="1"/>
        <c:lblAlgn val="ctr"/>
        <c:lblOffset val="100"/>
        <c:noMultiLvlLbl val="0"/>
      </c:catAx>
      <c:valAx>
        <c:axId val="1632145200"/>
        <c:scaling>
          <c:orientation val="minMax"/>
        </c:scaling>
        <c:delete val="0"/>
        <c:axPos val="l"/>
        <c:numFmt formatCode="#,##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Comic Sans MS" panose="030F0702030302020204" pitchFamily="66" charset="0"/>
                <a:ea typeface="+mn-ea"/>
                <a:cs typeface="+mn-cs"/>
              </a:defRPr>
            </a:pPr>
            <a:endParaRPr lang="LID4096"/>
          </a:p>
        </c:txPr>
        <c:crossAx val="163215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Tables!UnitSold</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chemeClr val="tx1"/>
                </a:solidFill>
                <a:latin typeface="Comic Sans MS" panose="030F0702030302020204" pitchFamily="66" charset="0"/>
              </a:rPr>
              <a:t>Unit Sold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LID4096"/>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Tables'!$E$153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DFD-4029-AD31-F58BB41933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DDFD-4029-AD31-F58BB41933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DDFD-4029-AD31-F58BB41933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DDFD-4029-AD31-F58BB41933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DDFD-4029-AD31-F58BB41933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DDFD-4029-AD31-F58BB41933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Tables'!$D$154:$D$159</c:f>
              <c:strCache>
                <c:ptCount val="6"/>
                <c:pt idx="0">
                  <c:v>Amarilla</c:v>
                </c:pt>
                <c:pt idx="1">
                  <c:v>Carretera</c:v>
                </c:pt>
                <c:pt idx="2">
                  <c:v>Montana</c:v>
                </c:pt>
                <c:pt idx="3">
                  <c:v>Paseo</c:v>
                </c:pt>
                <c:pt idx="4">
                  <c:v>Velo</c:v>
                </c:pt>
                <c:pt idx="5">
                  <c:v>VTT</c:v>
                </c:pt>
              </c:strCache>
            </c:strRef>
          </c:cat>
          <c:val>
            <c:numRef>
              <c:f>'Pivot Tables'!$E$154:$E$159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BFD1-4D77-A62D-F05AB7FC5F7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Comic Sans MS" panose="030F0702030302020204" pitchFamily="66" charset="0"/>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Comic Sans MS" panose="030F0702030302020204" pitchFamily="66" charset="0"/>
                <a:ea typeface="+mn-ea"/>
                <a:cs typeface="+mn-cs"/>
              </a:defRPr>
            </a:pPr>
            <a:r>
              <a:rPr lang="en-GB" sz="1200" b="1">
                <a:solidFill>
                  <a:schemeClr val="tx1"/>
                </a:solidFill>
                <a:latin typeface="Comic Sans MS" panose="030F0702030302020204" pitchFamily="66" charset="0"/>
              </a:rPr>
              <a:t>Monthly</a:t>
            </a:r>
            <a:r>
              <a:rPr lang="en-GB" sz="1200" b="1" baseline="0">
                <a:solidFill>
                  <a:schemeClr val="tx1"/>
                </a:solidFill>
                <a:latin typeface="Comic Sans MS" panose="030F0702030302020204" pitchFamily="66" charset="0"/>
              </a:rPr>
              <a:t> Sales and Profit (%) in Thousands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Comic Sans MS" panose="030F0702030302020204" pitchFamily="66" charset="0"/>
              <a:ea typeface="+mn-ea"/>
              <a:cs typeface="+mn-cs"/>
            </a:defRPr>
          </a:pPr>
          <a:endParaRPr lang="LID4096"/>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B236C1D-234B-49D7-9933-2DC29BEFEC11}" type="CELLRANGE">
                  <a:rPr lang="en-US"/>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5AF9837-4033-466E-8BFB-3253E9FA12CE}"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57C6056-6166-4BF4-A6BA-3635AFB4C7DD}"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9372A427-605D-401A-9F9E-3D29CD365FAF}"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9237AD3D-B84D-4247-883A-30D4E88E3BC5}"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B5DAB08-E3C1-4EF1-B5F9-EDDB80B2EEC9}"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EE4A32E-A1EF-462E-A428-8507A4B5B139}"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67F8DCE-4253-406C-97F1-3AEFC4FAF49E}"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E7A719A-296A-48EC-9376-9FCE7B9EE671}"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85741FB8-FC79-46C5-9E23-55B0DC7CDB94}"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30FB2A2-7316-42AB-A833-1DE7B7166A19}"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8321DEBA-87D2-470B-9251-8A0AD921BAB7}" type="CELLRANGE">
                  <a:rPr lang="en-GB"/>
                  <a:pPr>
                    <a:defRPr b="1">
                      <a:solidFill>
                        <a:schemeClr val="tx1"/>
                      </a:solidFill>
                    </a:defRPr>
                  </a:pPr>
                  <a:t>[CELLRANGE]</a:t>
                </a:fld>
                <a:endParaRPr lang="LID4096"/>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 Tables'!$P$4:$P$15</c:f>
              <c:strCache>
                <c:ptCount val="1"/>
                <c:pt idx="0">
                  <c:v>Sum of Sales</c:v>
                </c:pt>
              </c:strCache>
            </c:strRef>
          </c:tx>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noFill/>
            </a:ln>
            <a:effectLst/>
          </c:spPr>
          <c:invertIfNegative val="0"/>
          <c:cat>
            <c:strRef>
              <c:f>'Pivot Tables'!$P$4:$P$15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Tables'!$P$4:$P$15</c:f>
              <c:numCache>
                <c:formatCode>#,##0,\ "K"</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ECAE-4A34-9D51-B150D581CB16}"/>
            </c:ext>
          </c:extLst>
        </c:ser>
        <c:ser>
          <c:idx val="1"/>
          <c:order val="1"/>
          <c:tx>
            <c:strRef>
              <c:f>'Pivot Tables'!$P$4:$P$15</c:f>
              <c:strCache>
                <c:ptCount val="1"/>
                <c:pt idx="0">
                  <c:v>Sum of Profit</c:v>
                </c:pt>
              </c:strCache>
            </c:strRef>
          </c:tx>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invertIfNegative val="0"/>
          <c:dPt>
            <c:idx val="0"/>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2-ECAE-4A34-9D51-B150D581CB16}"/>
              </c:ext>
            </c:extLst>
          </c:dPt>
          <c:dPt>
            <c:idx val="1"/>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3-ECAE-4A34-9D51-B150D581CB16}"/>
              </c:ext>
            </c:extLst>
          </c:dPt>
          <c:dPt>
            <c:idx val="2"/>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4-ECAE-4A34-9D51-B150D581CB16}"/>
              </c:ext>
            </c:extLst>
          </c:dPt>
          <c:dPt>
            <c:idx val="3"/>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5-ECAE-4A34-9D51-B150D581CB16}"/>
              </c:ext>
            </c:extLst>
          </c:dPt>
          <c:dPt>
            <c:idx val="4"/>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6-ECAE-4A34-9D51-B150D581CB16}"/>
              </c:ext>
            </c:extLst>
          </c:dPt>
          <c:dPt>
            <c:idx val="5"/>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7-ECAE-4A34-9D51-B150D581CB16}"/>
              </c:ext>
            </c:extLst>
          </c:dPt>
          <c:dPt>
            <c:idx val="6"/>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8-ECAE-4A34-9D51-B150D581CB16}"/>
              </c:ext>
            </c:extLst>
          </c:dPt>
          <c:dPt>
            <c:idx val="7"/>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9-ECAE-4A34-9D51-B150D581CB16}"/>
              </c:ext>
            </c:extLst>
          </c:dPt>
          <c:dPt>
            <c:idx val="8"/>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A-ECAE-4A34-9D51-B150D581CB16}"/>
              </c:ext>
            </c:extLst>
          </c:dPt>
          <c:dPt>
            <c:idx val="9"/>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B-ECAE-4A34-9D51-B150D581CB16}"/>
              </c:ext>
            </c:extLst>
          </c:dPt>
          <c:dPt>
            <c:idx val="10"/>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C-ECAE-4A34-9D51-B150D581CB16}"/>
              </c:ext>
            </c:extLst>
          </c:dPt>
          <c:dPt>
            <c:idx val="11"/>
            <c:invertIfNegative val="0"/>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D-ECAE-4A34-9D51-B150D581CB16}"/>
              </c:ext>
            </c:extLst>
          </c:dPt>
          <c:dLbls>
            <c:dLbl>
              <c:idx val="0"/>
              <c:tx>
                <c:rich>
                  <a:bodyPr/>
                  <a:lstStyle/>
                  <a:p>
                    <a:fld id="{5B236C1D-234B-49D7-9933-2DC29BEFEC11}" type="CELLRANGE">
                      <a:rPr lang="en-US"/>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CAE-4A34-9D51-B150D581CB16}"/>
                </c:ext>
              </c:extLst>
            </c:dLbl>
            <c:dLbl>
              <c:idx val="1"/>
              <c:tx>
                <c:rich>
                  <a:bodyPr/>
                  <a:lstStyle/>
                  <a:p>
                    <a:fld id="{65AF9837-4033-466E-8BFB-3253E9FA12CE}"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CAE-4A34-9D51-B150D581CB16}"/>
                </c:ext>
              </c:extLst>
            </c:dLbl>
            <c:dLbl>
              <c:idx val="2"/>
              <c:tx>
                <c:rich>
                  <a:bodyPr/>
                  <a:lstStyle/>
                  <a:p>
                    <a:fld id="{557C6056-6166-4BF4-A6BA-3635AFB4C7DD}"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CAE-4A34-9D51-B150D581CB16}"/>
                </c:ext>
              </c:extLst>
            </c:dLbl>
            <c:dLbl>
              <c:idx val="3"/>
              <c:tx>
                <c:rich>
                  <a:bodyPr/>
                  <a:lstStyle/>
                  <a:p>
                    <a:fld id="{9372A427-605D-401A-9F9E-3D29CD365FAF}"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CAE-4A34-9D51-B150D581CB16}"/>
                </c:ext>
              </c:extLst>
            </c:dLbl>
            <c:dLbl>
              <c:idx val="4"/>
              <c:tx>
                <c:rich>
                  <a:bodyPr/>
                  <a:lstStyle/>
                  <a:p>
                    <a:fld id="{9237AD3D-B84D-4247-883A-30D4E88E3BC5}"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CAE-4A34-9D51-B150D581CB16}"/>
                </c:ext>
              </c:extLst>
            </c:dLbl>
            <c:dLbl>
              <c:idx val="5"/>
              <c:tx>
                <c:rich>
                  <a:bodyPr/>
                  <a:lstStyle/>
                  <a:p>
                    <a:fld id="{EB5DAB08-E3C1-4EF1-B5F9-EDDB80B2EEC9}"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CAE-4A34-9D51-B150D581CB16}"/>
                </c:ext>
              </c:extLst>
            </c:dLbl>
            <c:dLbl>
              <c:idx val="6"/>
              <c:tx>
                <c:rich>
                  <a:bodyPr/>
                  <a:lstStyle/>
                  <a:p>
                    <a:fld id="{1EE4A32E-A1EF-462E-A428-8507A4B5B139}"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CAE-4A34-9D51-B150D581CB16}"/>
                </c:ext>
              </c:extLst>
            </c:dLbl>
            <c:dLbl>
              <c:idx val="7"/>
              <c:tx>
                <c:rich>
                  <a:bodyPr/>
                  <a:lstStyle/>
                  <a:p>
                    <a:fld id="{167F8DCE-4253-406C-97F1-3AEFC4FAF49E}"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CAE-4A34-9D51-B150D581CB16}"/>
                </c:ext>
              </c:extLst>
            </c:dLbl>
            <c:dLbl>
              <c:idx val="8"/>
              <c:tx>
                <c:rich>
                  <a:bodyPr/>
                  <a:lstStyle/>
                  <a:p>
                    <a:fld id="{CE7A719A-296A-48EC-9376-9FCE7B9EE671}"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CAE-4A34-9D51-B150D581CB16}"/>
                </c:ext>
              </c:extLst>
            </c:dLbl>
            <c:dLbl>
              <c:idx val="9"/>
              <c:tx>
                <c:rich>
                  <a:bodyPr/>
                  <a:lstStyle/>
                  <a:p>
                    <a:fld id="{85741FB8-FC79-46C5-9E23-55B0DC7CDB94}"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CAE-4A34-9D51-B150D581CB16}"/>
                </c:ext>
              </c:extLst>
            </c:dLbl>
            <c:dLbl>
              <c:idx val="10"/>
              <c:tx>
                <c:rich>
                  <a:bodyPr/>
                  <a:lstStyle/>
                  <a:p>
                    <a:fld id="{E30FB2A2-7316-42AB-A833-1DE7B7166A19}"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CAE-4A34-9D51-B150D581CB16}"/>
                </c:ext>
              </c:extLst>
            </c:dLbl>
            <c:dLbl>
              <c:idx val="11"/>
              <c:tx>
                <c:rich>
                  <a:bodyPr/>
                  <a:lstStyle/>
                  <a:p>
                    <a:fld id="{8321DEBA-87D2-470B-9251-8A0AD921BAB7}" type="CELLRANGE">
                      <a:rPr lang="en-GB"/>
                      <a:pPr/>
                      <a:t>[CELLRANGE]</a:t>
                    </a:fld>
                    <a:endParaRPr lang="LID4096"/>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CAE-4A34-9D51-B150D581CB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Tables'!$P$4:$P$15</c:f>
              <c:numCache>
                <c:formatCode>#,##0,\ "K"</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5="http://schemas.microsoft.com/office/drawing/2012/chart" uri="{02D57815-91ED-43cb-92C2-25804820EDAC}">
              <c15:datalabelsRange>
                <c15:f>'Pivot Tables'!$P$4:$P$15</c15:f>
                <c15:dlblRangeCache>
                  <c:ptCount val="12"/>
                  <c:pt idx="0">
                    <c:v>17%</c:v>
                  </c:pt>
                  <c:pt idx="1">
                    <c:v>27%</c:v>
                  </c:pt>
                  <c:pt idx="2">
                    <c:v>23%</c:v>
                  </c:pt>
                  <c:pt idx="3">
                    <c:v>17%</c:v>
                  </c:pt>
                  <c:pt idx="4">
                    <c:v>16%</c:v>
                  </c:pt>
                  <c:pt idx="5">
                    <c:v>17%</c:v>
                  </c:pt>
                  <c:pt idx="6">
                    <c:v>14%</c:v>
                  </c:pt>
                  <c:pt idx="7">
                    <c:v>16%</c:v>
                  </c:pt>
                  <c:pt idx="8">
                    <c:v>20%</c:v>
                  </c:pt>
                  <c:pt idx="9">
                    <c:v>27%</c:v>
                  </c:pt>
                  <c:pt idx="10">
                    <c:v>23%</c:v>
                  </c:pt>
                  <c:pt idx="11">
                    <c:v>16%</c:v>
                  </c:pt>
                </c15:dlblRangeCache>
              </c15:datalabelsRange>
            </c:ext>
            <c:ext xmlns:c16="http://schemas.microsoft.com/office/drawing/2014/chart" uri="{C3380CC4-5D6E-409C-BE32-E72D297353CC}">
              <c16:uniqueId val="{00000001-ECAE-4A34-9D51-B150D581CB16}"/>
            </c:ext>
          </c:extLst>
        </c:ser>
        <c:dLbls>
          <c:showLegendKey val="0"/>
          <c:showVal val="0"/>
          <c:showCatName val="0"/>
          <c:showSerName val="0"/>
          <c:showPercent val="0"/>
          <c:showBubbleSize val="0"/>
        </c:dLbls>
        <c:gapWidth val="100"/>
        <c:overlap val="100"/>
        <c:axId val="895574528"/>
        <c:axId val="895573088"/>
      </c:barChart>
      <c:catAx>
        <c:axId val="8955745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500" b="0" i="0" u="none" strike="noStrike" kern="1200" baseline="0">
                <a:solidFill>
                  <a:schemeClr val="tx1"/>
                </a:solidFill>
                <a:latin typeface="Comic Sans MS" panose="030F0702030302020204" pitchFamily="66" charset="0"/>
                <a:ea typeface="+mn-ea"/>
                <a:cs typeface="+mn-cs"/>
              </a:defRPr>
            </a:pPr>
            <a:endParaRPr lang="LID4096"/>
          </a:p>
        </c:txPr>
        <c:crossAx val="895573088"/>
        <c:crosses val="autoZero"/>
        <c:auto val="1"/>
        <c:lblAlgn val="ctr"/>
        <c:lblOffset val="100"/>
        <c:noMultiLvlLbl val="0"/>
      </c:catAx>
      <c:valAx>
        <c:axId val="895573088"/>
        <c:scaling>
          <c:orientation val="minMax"/>
        </c:scaling>
        <c:delete val="0"/>
        <c:axPos val="l"/>
        <c:numFmt formatCode="#,##0,\ &quot;K&quot;"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Comic Sans MS" panose="030F0702030302020204" pitchFamily="66" charset="0"/>
                <a:ea typeface="+mn-ea"/>
                <a:cs typeface="+mn-cs"/>
              </a:defRPr>
            </a:pPr>
            <a:endParaRPr lang="LID4096"/>
          </a:p>
        </c:txPr>
        <c:crossAx val="89557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invertIfNegative val="0"/>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Tables'!$Y$7:$Y$11</c:f>
              <c:strCache>
                <c:ptCount val="5"/>
                <c:pt idx="0">
                  <c:v>CUST_ID_001</c:v>
                </c:pt>
                <c:pt idx="1">
                  <c:v>CUST_ID_002</c:v>
                </c:pt>
                <c:pt idx="2">
                  <c:v>CUST_ID_003</c:v>
                </c:pt>
                <c:pt idx="3">
                  <c:v>CUST_ID_004</c:v>
                </c:pt>
                <c:pt idx="4">
                  <c:v>CUST_ID_005</c:v>
                </c:pt>
              </c:strCache>
            </c:strRef>
          </c:cat>
          <c:val>
            <c:numRef>
              <c:f>'Pivot Tables'!$Z$7:$Z$11</c:f>
              <c:numCache>
                <c:formatCode>General</c:formatCode>
                <c:ptCount val="5"/>
                <c:pt idx="0" formatCode="_ * #,##0_ ;_ * \-#,##0_ ;_ * &quot;-&quot;??_ ;_ @_ ">
                  <c:v>376312.5</c:v>
                </c:pt>
                <c:pt idx="1">
                  <c:v>241130.1</c:v>
                </c:pt>
                <c:pt idx="2">
                  <c:v>2800770</c:v>
                </c:pt>
                <c:pt idx="3">
                  <c:v>3956873.4500000007</c:v>
                </c:pt>
                <c:pt idx="4">
                  <c:v>83878.98</c:v>
                </c:pt>
              </c:numCache>
            </c:numRef>
          </c:val>
          <c:extLst>
            <c:ext xmlns:c16="http://schemas.microsoft.com/office/drawing/2014/chart" uri="{C3380CC4-5D6E-409C-BE32-E72D297353CC}">
              <c16:uniqueId val="{00000000-5E93-4462-A45D-7EB54EA1B91A}"/>
            </c:ext>
          </c:extLst>
        </c:ser>
        <c:dLbls>
          <c:dLblPos val="outEnd"/>
          <c:showLegendKey val="0"/>
          <c:showVal val="1"/>
          <c:showCatName val="0"/>
          <c:showSerName val="0"/>
          <c:showPercent val="0"/>
          <c:showBubbleSize val="0"/>
        </c:dLbls>
        <c:gapWidth val="219"/>
        <c:axId val="951756944"/>
        <c:axId val="951756464"/>
      </c:barChart>
      <c:catAx>
        <c:axId val="951756944"/>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Comic Sans MS" panose="030F0702030302020204" pitchFamily="66" charset="0"/>
                <a:ea typeface="+mn-ea"/>
                <a:cs typeface="+mn-cs"/>
              </a:defRPr>
            </a:pPr>
            <a:endParaRPr lang="LID4096"/>
          </a:p>
        </c:txPr>
        <c:crossAx val="951756464"/>
        <c:crosses val="autoZero"/>
        <c:auto val="1"/>
        <c:lblAlgn val="ctr"/>
        <c:lblOffset val="100"/>
        <c:noMultiLvlLbl val="0"/>
      </c:catAx>
      <c:valAx>
        <c:axId val="951756464"/>
        <c:scaling>
          <c:orientation val="minMax"/>
        </c:scaling>
        <c:delete val="1"/>
        <c:axPos val="b"/>
        <c:numFmt formatCode="#,##0,\ &quot;K&quot;" sourceLinked="0"/>
        <c:majorTickMark val="out"/>
        <c:minorTickMark val="none"/>
        <c:tickLblPos val="nextTo"/>
        <c:crossAx val="95175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5"/>
  </c:pivotSource>
  <c:chart>
    <c:title>
      <c:tx>
        <c:rich>
          <a:bodyPr rot="0" vert="horz"/>
          <a:lstStyle/>
          <a:p>
            <a:pPr>
              <a:defRPr/>
            </a:pPr>
            <a:r>
              <a:rPr lang="en-US" sz="1400"/>
              <a:t>Top 3 % Countries</a:t>
            </a:r>
          </a:p>
        </c:rich>
      </c:tx>
      <c:layout>
        <c:manualLayout>
          <c:xMode val="edge"/>
          <c:yMode val="edge"/>
          <c:x val="0.1695075619678105"/>
          <c:y val="6.496817241632151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marker>
          <c:symbol val="none"/>
        </c:marker>
        <c:dLbl>
          <c:idx val="0"/>
          <c:spPr>
            <a:noFill/>
            <a:ln>
              <a:noFill/>
            </a:ln>
            <a:effectLst/>
          </c:spPr>
          <c:txPr>
            <a:bodyPr rot="0" vert="horz"/>
            <a:lstStyle/>
            <a:p>
              <a:pPr>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3"/>
          </a:solidFill>
          <a:ln w="19050">
            <a:solidFill>
              <a:schemeClr val="lt1"/>
            </a:solidFill>
          </a:ln>
          <a:effectLst/>
        </c:spPr>
      </c:pivotFmt>
      <c:pivotFmt>
        <c:idx val="23"/>
        <c:spPr>
          <a:solidFill>
            <a:schemeClr val="accent4"/>
          </a:solidFill>
          <a:ln w="19050">
            <a:solidFill>
              <a:schemeClr val="lt1"/>
            </a:solidFill>
          </a:ln>
          <a:effectLst/>
        </c:spPr>
      </c:pivotFmt>
      <c:pivotFmt>
        <c:idx val="24"/>
        <c:spPr>
          <a:solidFill>
            <a:schemeClr val="accent5"/>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1">
              <a:lumMod val="60000"/>
            </a:schemeClr>
          </a:solidFill>
          <a:ln w="19050">
            <a:solidFill>
              <a:schemeClr val="lt1"/>
            </a:solidFill>
          </a:ln>
          <a:effectLst/>
        </c:spPr>
      </c:pivotFmt>
      <c:pivotFmt>
        <c:idx val="27"/>
        <c:spPr>
          <a:solidFill>
            <a:schemeClr val="accent2">
              <a:lumMod val="60000"/>
            </a:schemeClr>
          </a:solidFill>
          <a:ln w="19050">
            <a:solidFill>
              <a:schemeClr val="lt1"/>
            </a:solidFill>
          </a:ln>
          <a:effectLst/>
        </c:spPr>
      </c:pivotFmt>
      <c:pivotFmt>
        <c:idx val="28"/>
        <c:marker>
          <c:symbol val="none"/>
        </c:marker>
        <c:dLbl>
          <c:idx val="0"/>
          <c:spPr>
            <a:noFill/>
            <a:ln>
              <a:noFill/>
            </a:ln>
            <a:effectLst/>
          </c:spPr>
          <c:txPr>
            <a:bodyPr rot="0" vert="horz"/>
            <a:lstStyle/>
            <a:p>
              <a:pPr>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3"/>
          </a:solidFill>
          <a:ln w="19050">
            <a:solidFill>
              <a:schemeClr val="lt1"/>
            </a:solidFill>
          </a:ln>
          <a:effectLst/>
        </c:spPr>
      </c:pivotFmt>
      <c:pivotFmt>
        <c:idx val="32"/>
        <c:spPr>
          <a:solidFill>
            <a:schemeClr val="accent4"/>
          </a:solidFill>
          <a:ln w="19050">
            <a:solidFill>
              <a:schemeClr val="lt1"/>
            </a:solidFill>
          </a:ln>
          <a:effectLst/>
        </c:spPr>
      </c:pivotFmt>
      <c:pivotFmt>
        <c:idx val="33"/>
        <c:spPr>
          <a:solidFill>
            <a:schemeClr val="accent5"/>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1">
              <a:lumMod val="60000"/>
            </a:schemeClr>
          </a:solidFill>
          <a:ln w="19050">
            <a:solidFill>
              <a:schemeClr val="lt1"/>
            </a:solidFill>
          </a:ln>
          <a:effectLst/>
        </c:spPr>
      </c:pivotFmt>
      <c:pivotFmt>
        <c:idx val="36"/>
        <c:spPr>
          <a:solidFill>
            <a:schemeClr val="accent2">
              <a:lumMod val="60000"/>
            </a:schemeClr>
          </a:solidFill>
          <a:ln w="19050">
            <a:solidFill>
              <a:schemeClr val="lt1"/>
            </a:solidFill>
          </a:ln>
          <a:effectLst/>
        </c:spPr>
      </c:pivotFmt>
      <c:pivotFmt>
        <c:idx val="37"/>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LID4096"/>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8"/>
        <c:spPr>
          <a:solidFill>
            <a:schemeClr val="accent1"/>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3"/>
          </a:solidFill>
          <a:ln w="19050">
            <a:solidFill>
              <a:schemeClr val="lt1"/>
            </a:solidFill>
          </a:ln>
          <a:effectLst/>
        </c:spPr>
      </c:pivotFmt>
      <c:pivotFmt>
        <c:idx val="41"/>
        <c:spPr>
          <a:solidFill>
            <a:schemeClr val="accent4"/>
          </a:solidFill>
          <a:ln w="19050">
            <a:solidFill>
              <a:schemeClr val="lt1"/>
            </a:solidFill>
          </a:ln>
          <a:effectLst/>
        </c:spPr>
      </c:pivotFmt>
      <c:pivotFmt>
        <c:idx val="42"/>
        <c:spPr>
          <a:solidFill>
            <a:schemeClr val="accent5"/>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1">
              <a:lumMod val="60000"/>
            </a:schemeClr>
          </a:solidFill>
          <a:ln w="19050">
            <a:solidFill>
              <a:schemeClr val="lt1"/>
            </a:solidFill>
          </a:ln>
          <a:effectLst/>
        </c:spPr>
      </c:pivotFmt>
      <c:pivotFmt>
        <c:idx val="45"/>
        <c:spPr>
          <a:solidFill>
            <a:schemeClr val="accent2">
              <a:lumMod val="60000"/>
            </a:schemeClr>
          </a:solidFill>
          <a:ln w="19050">
            <a:solidFill>
              <a:schemeClr val="lt1"/>
            </a:solidFill>
          </a:ln>
          <a:effectLst/>
        </c:spPr>
      </c:pivotFmt>
    </c:pivotFmts>
    <c:plotArea>
      <c:layout/>
      <c:doughnutChart>
        <c:varyColors val="1"/>
        <c:ser>
          <c:idx val="0"/>
          <c:order val="0"/>
          <c:tx>
            <c:strRef>
              <c:f>'Pivot Tables'!$D$57</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179-464C-B797-E832D450A01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179-464C-B797-E832D450A01C}"/>
              </c:ext>
            </c:extLst>
          </c:dPt>
          <c:dPt>
            <c:idx val="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5-3179-464C-B797-E832D450A01C}"/>
              </c:ext>
            </c:extLst>
          </c:dPt>
          <c:dPt>
            <c:idx val="3"/>
            <c:bubble3D val="0"/>
            <c:extLst>
              <c:ext xmlns:c16="http://schemas.microsoft.com/office/drawing/2014/chart" uri="{C3380CC4-5D6E-409C-BE32-E72D297353CC}">
                <c16:uniqueId val="{00000007-3179-464C-B797-E832D450A01C}"/>
              </c:ext>
            </c:extLst>
          </c:dPt>
          <c:dPt>
            <c:idx val="4"/>
            <c:bubble3D val="0"/>
            <c:extLst>
              <c:ext xmlns:c16="http://schemas.microsoft.com/office/drawing/2014/chart" uri="{C3380CC4-5D6E-409C-BE32-E72D297353CC}">
                <c16:uniqueId val="{00000009-3179-464C-B797-E832D450A01C}"/>
              </c:ext>
            </c:extLst>
          </c:dPt>
          <c:dPt>
            <c:idx val="5"/>
            <c:bubble3D val="0"/>
            <c:extLst>
              <c:ext xmlns:c16="http://schemas.microsoft.com/office/drawing/2014/chart" uri="{C3380CC4-5D6E-409C-BE32-E72D297353CC}">
                <c16:uniqueId val="{0000000B-3179-464C-B797-E832D450A01C}"/>
              </c:ext>
            </c:extLst>
          </c:dPt>
          <c:dPt>
            <c:idx val="6"/>
            <c:bubble3D val="0"/>
            <c:extLst>
              <c:ext xmlns:c16="http://schemas.microsoft.com/office/drawing/2014/chart" uri="{C3380CC4-5D6E-409C-BE32-E72D297353CC}">
                <c16:uniqueId val="{0000000D-3179-464C-B797-E832D450A01C}"/>
              </c:ext>
            </c:extLst>
          </c:dPt>
          <c:dPt>
            <c:idx val="7"/>
            <c:bubble3D val="0"/>
            <c:extLst>
              <c:ext xmlns:c16="http://schemas.microsoft.com/office/drawing/2014/chart" uri="{C3380CC4-5D6E-409C-BE32-E72D297353CC}">
                <c16:uniqueId val="{0000000F-3179-464C-B797-E832D450A01C}"/>
              </c:ext>
            </c:extLst>
          </c:dPt>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LID4096"/>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 Tables'!$C$58:$C$60</c:f>
              <c:strCache>
                <c:ptCount val="3"/>
                <c:pt idx="0">
                  <c:v>England</c:v>
                </c:pt>
                <c:pt idx="1">
                  <c:v>France</c:v>
                </c:pt>
                <c:pt idx="2">
                  <c:v>Japan</c:v>
                </c:pt>
              </c:strCache>
            </c:strRef>
          </c:cat>
          <c:val>
            <c:numRef>
              <c:f>'Pivot Tables'!$D$58:$D$60</c:f>
              <c:numCache>
                <c:formatCode>0.00%</c:formatCode>
                <c:ptCount val="3"/>
                <c:pt idx="0">
                  <c:v>0.31945411466327128</c:v>
                </c:pt>
                <c:pt idx="1">
                  <c:v>0.33343539680399226</c:v>
                </c:pt>
                <c:pt idx="2">
                  <c:v>0.34711048853273646</c:v>
                </c:pt>
              </c:numCache>
            </c:numRef>
          </c:val>
          <c:extLst>
            <c:ext xmlns:c16="http://schemas.microsoft.com/office/drawing/2014/chart" uri="{C3380CC4-5D6E-409C-BE32-E72D297353CC}">
              <c16:uniqueId val="{00000010-3179-464C-B797-E832D450A01C}"/>
            </c:ext>
          </c:extLst>
        </c:ser>
        <c:dLbls>
          <c:showLegendKey val="0"/>
          <c:showVal val="1"/>
          <c:showCatName val="0"/>
          <c:showSerName val="0"/>
          <c:showPercent val="0"/>
          <c:showBubbleSize val="0"/>
          <c:showLeaderLines val="0"/>
        </c:dLbls>
        <c:firstSliceAng val="0"/>
        <c:holeSize val="75"/>
      </c:doughnutChart>
    </c:plotArea>
    <c:plotVisOnly val="1"/>
    <c:dispBlanksAs val="gap"/>
    <c:showDLblsOverMax val="0"/>
    <c:extLst/>
  </c:chart>
  <c:spPr>
    <a:noFill/>
    <a:ln>
      <a:noFill/>
    </a:ln>
  </c:spPr>
  <c:txPr>
    <a:bodyPr/>
    <a:lstStyle/>
    <a:p>
      <a:pPr>
        <a:defRPr b="1">
          <a:latin typeface="Comic Sans MS" panose="030F0702030302020204" pitchFamily="66" charset="0"/>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Comic Sans MS" panose="030F0702030302020204" pitchFamily="66" charset="0"/>
              </a:rPr>
              <a:t>Monthly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Tables'!$F$104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Tables'!$E$105:$E$130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Tables'!$F$105:$F$130</c:f>
              <c:numCache>
                <c:formatCode>#,##0,\ "K"</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1"/>
          <c:extLst>
            <c:ext xmlns:c16="http://schemas.microsoft.com/office/drawing/2014/chart" uri="{C3380CC4-5D6E-409C-BE32-E72D297353CC}">
              <c16:uniqueId val="{00000000-500F-45AD-A250-C18E648EA52A}"/>
            </c:ext>
          </c:extLst>
        </c:ser>
        <c:dLbls>
          <c:showLegendKey val="0"/>
          <c:showVal val="0"/>
          <c:showCatName val="0"/>
          <c:showSerName val="0"/>
          <c:showPercent val="0"/>
          <c:showBubbleSize val="0"/>
        </c:dLbls>
        <c:marker val="1"/>
        <c:smooth val="0"/>
        <c:axId val="1632152880"/>
        <c:axId val="1632145200"/>
      </c:lineChart>
      <c:catAx>
        <c:axId val="163215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LID4096"/>
          </a:p>
        </c:txPr>
        <c:crossAx val="1632145200"/>
        <c:crosses val="autoZero"/>
        <c:auto val="1"/>
        <c:lblAlgn val="ctr"/>
        <c:lblOffset val="100"/>
        <c:noMultiLvlLbl val="0"/>
      </c:catAx>
      <c:valAx>
        <c:axId val="1632145200"/>
        <c:scaling>
          <c:orientation val="minMax"/>
        </c:scaling>
        <c:delete val="0"/>
        <c:axPos val="l"/>
        <c:numFmt formatCode="#,##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Comic Sans MS" panose="030F0702030302020204" pitchFamily="66" charset="0"/>
                <a:ea typeface="+mn-ea"/>
                <a:cs typeface="+mn-cs"/>
              </a:defRPr>
            </a:pPr>
            <a:endParaRPr lang="LID4096"/>
          </a:p>
        </c:txPr>
        <c:crossAx val="163215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Tables!UnitSold</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000" b="1">
                <a:solidFill>
                  <a:schemeClr val="tx1"/>
                </a:solidFill>
                <a:latin typeface="Comic Sans MS" panose="030F0702030302020204" pitchFamily="66" charset="0"/>
              </a:rPr>
              <a:t>Unit Sold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LID4096"/>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Comic Sans MS" panose="030F0702030302020204" pitchFamily="66" charset="0"/>
                  <a:ea typeface="+mn-ea"/>
                  <a:cs typeface="+mn-cs"/>
                </a:defRPr>
              </a:pPr>
              <a:endParaRPr lang="LID4096"/>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Comic Sans MS" panose="030F0702030302020204" pitchFamily="66" charset="0"/>
                  <a:ea typeface="+mn-ea"/>
                  <a:cs typeface="+mn-cs"/>
                </a:defRPr>
              </a:pPr>
              <a:endParaRPr lang="LID4096"/>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Comic Sans MS" panose="030F0702030302020204" pitchFamily="66" charset="0"/>
                  <a:ea typeface="+mn-ea"/>
                  <a:cs typeface="+mn-cs"/>
                </a:defRPr>
              </a:pPr>
              <a:endParaRPr lang="LID4096"/>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Tables'!$E$153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4D2-4EF4-944D-10A71D8FE69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4D2-4EF4-944D-10A71D8FE69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4D2-4EF4-944D-10A71D8FE69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84D2-4EF4-944D-10A71D8FE69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84D2-4EF4-944D-10A71D8FE69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84D2-4EF4-944D-10A71D8FE69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Comic Sans MS" panose="030F0702030302020204" pitchFamily="66" charset="0"/>
                    <a:ea typeface="+mn-ea"/>
                    <a:cs typeface="+mn-cs"/>
                  </a:defRPr>
                </a:pPr>
                <a:endParaRPr lang="LID4096"/>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Tables'!$D$154:$D$159</c:f>
              <c:strCache>
                <c:ptCount val="6"/>
                <c:pt idx="0">
                  <c:v>Amarilla</c:v>
                </c:pt>
                <c:pt idx="1">
                  <c:v>Carretera</c:v>
                </c:pt>
                <c:pt idx="2">
                  <c:v>Montana</c:v>
                </c:pt>
                <c:pt idx="3">
                  <c:v>Paseo</c:v>
                </c:pt>
                <c:pt idx="4">
                  <c:v>Velo</c:v>
                </c:pt>
                <c:pt idx="5">
                  <c:v>VTT</c:v>
                </c:pt>
              </c:strCache>
            </c:strRef>
          </c:cat>
          <c:val>
            <c:numRef>
              <c:f>'Pivot Tables'!$E$154:$E$159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84D2-4EF4-944D-10A71D8FE69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Comic Sans MS" panose="030F0702030302020204" pitchFamily="66" charset="0"/>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omic Sans MS" panose="030F0702030302020204" pitchFamily="66" charset="0"/>
              </a:rPr>
              <a:t>Sales </a:t>
            </a:r>
            <a:r>
              <a:rPr lang="en-US" sz="1400" b="1" i="0" u="none" strike="noStrike" baseline="0">
                <a:solidFill>
                  <a:sysClr val="windowText" lastClr="000000">
                    <a:lumMod val="65000"/>
                    <a:lumOff val="35000"/>
                  </a:sysClr>
                </a:solidFill>
                <a:effectLst/>
                <a:latin typeface="Comic Sans MS" panose="030F0702030302020204" pitchFamily="66" charset="0"/>
                <a:ea typeface="Calibri" panose="020F0502020204030204" pitchFamily="34" charset="0"/>
                <a:cs typeface="Calibri" panose="020F0502020204030204" pitchFamily="34" charset="0"/>
              </a:rPr>
              <a:t>% </a:t>
            </a:r>
            <a:r>
              <a:rPr lang="en-US" sz="1400" b="1" i="0" u="none" strike="noStrike" baseline="0">
                <a:solidFill>
                  <a:schemeClr val="tx1"/>
                </a:solidFill>
                <a:latin typeface="Comic Sans MS" panose="030F0702030302020204" pitchFamily="66" charset="0"/>
              </a:rPr>
              <a:t>Breakdown by Segment</a:t>
            </a:r>
          </a:p>
        </cx:rich>
      </cx:tx>
    </cx:title>
    <cx:plotArea>
      <cx:plotAreaRegion>
        <cx:series layoutId="treemap" uniqueId="{C4CE9006-2E43-4DF1-B40C-58603B3F2764}">
          <cx:tx>
            <cx:txData>
              <cx:f>_xlchart.v1.1</cx:f>
              <cx:v>Sales %</cx:v>
            </cx:txData>
          </cx:tx>
          <cx:dataPt idx="1">
            <cx:spPr>
              <a:gradFill flip="none" rotWithShape="1">
                <a:gsLst>
                  <a:gs pos="0">
                    <a:srgbClr val="A5A5A5">
                      <a:lumMod val="40000"/>
                      <a:lumOff val="60000"/>
                    </a:srgbClr>
                  </a:gs>
                  <a:gs pos="46000">
                    <a:srgbClr val="A5A5A5">
                      <a:lumMod val="95000"/>
                      <a:lumOff val="5000"/>
                    </a:srgbClr>
                  </a:gs>
                  <a:gs pos="100000">
                    <a:srgbClr val="A5A5A5">
                      <a:lumMod val="60000"/>
                    </a:srgbClr>
                  </a:gs>
                </a:gsLst>
                <a:path path="circle">
                  <a:fillToRect l="50000" t="130000" r="50000" b="-30000"/>
                </a:path>
                <a:tileRect/>
              </a:gradFill>
            </cx:spPr>
          </cx:dataPt>
          <cx:dataPt idx="2">
            <cx:spPr>
              <a:gradFill>
                <a:gsLst>
                  <a:gs pos="0">
                    <a:srgbClr val="ED7D31">
                      <a:lumMod val="89000"/>
                    </a:srgbClr>
                  </a:gs>
                  <a:gs pos="23000">
                    <a:srgbClr val="ED7D31">
                      <a:lumMod val="89000"/>
                    </a:srgbClr>
                  </a:gs>
                  <a:gs pos="69000">
                    <a:srgbClr val="ED7D31">
                      <a:lumMod val="75000"/>
                    </a:srgbClr>
                  </a:gs>
                  <a:gs pos="97000">
                    <a:srgbClr val="ED7D31">
                      <a:lumMod val="70000"/>
                    </a:srgbClr>
                  </a:gs>
                </a:gsLst>
                <a:path path="circle">
                  <a:fillToRect l="50000" t="50000" r="50000" b="50000"/>
                </a:path>
              </a:gradFill>
            </cx:spPr>
          </cx:dataPt>
          <cx:dataPt idx="3">
            <cx: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cx:spPr>
          </cx:dataPt>
          <cx:dataPt idx="4">
            <cx:spPr>
              <a:gradFill flip="none" rotWithShape="1">
                <a:gsLst>
                  <a:gs pos="0">
                    <a:srgbClr val="4472C4">
                      <a:lumMod val="67000"/>
                    </a:srgbClr>
                  </a:gs>
                  <a:gs pos="48000">
                    <a:srgbClr val="4472C4">
                      <a:lumMod val="97000"/>
                      <a:lumOff val="3000"/>
                    </a:srgbClr>
                  </a:gs>
                  <a:gs pos="100000">
                    <a:srgbClr val="4472C4">
                      <a:lumMod val="60000"/>
                      <a:lumOff val="40000"/>
                    </a:srgbClr>
                  </a:gs>
                </a:gsLst>
                <a:lin ang="16200000" scaled="1"/>
                <a:tileRect/>
              </a:gradFill>
            </cx:spPr>
          </cx:dataPt>
          <cx:dataLabels>
            <cx:visibility seriesName="0" categoryName="1" value="0"/>
            <cx:dataLabel idx="0">
              <cx: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cx:spP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89B7AE95-E089-4A4E-9864-A1284EE85C58}">
          <cx:tx>
            <cx:txData>
              <cx:f>_xlchart.v1.4</cx:f>
              <cx:v>Sales</cx:v>
            </cx:txData>
          </cx:tx>
          <cx:dataLabels pos="ctr">
            <cx:txPr>
              <a:bodyPr spcFirstLastPara="1" vertOverflow="ellipsis" horzOverflow="overflow" wrap="square" lIns="0" tIns="0" rIns="0" bIns="0" anchor="ctr" anchorCtr="1"/>
              <a:lstStyle/>
              <a:p>
                <a:pPr algn="ctr" rtl="0">
                  <a:defRPr b="1">
                    <a:solidFill>
                      <a:schemeClr val="tx1"/>
                    </a:solidFill>
                    <a:latin typeface="Comic Sans MS" panose="030F0702030302020204" pitchFamily="66" charset="0"/>
                    <a:ea typeface="Comic Sans MS" panose="030F0702030302020204" pitchFamily="66" charset="0"/>
                    <a:cs typeface="Comic Sans MS" panose="030F0702030302020204" pitchFamily="66" charset="0"/>
                  </a:defRPr>
                </a:pPr>
                <a:endParaRPr lang="en-US" sz="900" b="1" i="0" u="none" strike="noStrike" baseline="0">
                  <a:solidFill>
                    <a:schemeClr val="tx1"/>
                  </a:solidFill>
                  <a:latin typeface="Comic Sans MS" panose="030F0702030302020204" pitchFamily="66" charset="0"/>
                </a:endParaRPr>
              </a:p>
            </cx:txPr>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omic Sans MS" panose="030F0702030302020204" pitchFamily="66" charset="0"/>
              </a:rPr>
              <a:t>Sales </a:t>
            </a:r>
            <a:r>
              <a:rPr lang="en-US" sz="1400" b="1" i="0" u="none" strike="noStrike" baseline="0">
                <a:solidFill>
                  <a:sysClr val="windowText" lastClr="000000">
                    <a:lumMod val="65000"/>
                    <a:lumOff val="35000"/>
                  </a:sysClr>
                </a:solidFill>
                <a:effectLst/>
                <a:latin typeface="Comic Sans MS" panose="030F0702030302020204" pitchFamily="66" charset="0"/>
                <a:ea typeface="Calibri" panose="020F0502020204030204" pitchFamily="34" charset="0"/>
                <a:cs typeface="Calibri" panose="020F0502020204030204" pitchFamily="34" charset="0"/>
              </a:rPr>
              <a:t>% </a:t>
            </a:r>
            <a:r>
              <a:rPr lang="en-US" sz="1400" b="1" i="0" u="none" strike="noStrike" baseline="0">
                <a:solidFill>
                  <a:schemeClr val="tx1"/>
                </a:solidFill>
                <a:latin typeface="Comic Sans MS" panose="030F0702030302020204" pitchFamily="66" charset="0"/>
              </a:rPr>
              <a:t>Breakdown by Segment</a:t>
            </a:r>
          </a:p>
        </cx:rich>
      </cx:tx>
    </cx:title>
    <cx:plotArea>
      <cx:plotAreaRegion>
        <cx:series layoutId="treemap" uniqueId="{C4CE9006-2E43-4DF1-B40C-58603B3F2764}">
          <cx:tx>
            <cx:txData>
              <cx:f>_xlchart.v1.13</cx:f>
              <cx:v>Sales %</cx:v>
            </cx:txData>
          </cx:tx>
          <cx:dataPt idx="1">
            <cx:spPr>
              <a:gradFill flip="none" rotWithShape="1">
                <a:gsLst>
                  <a:gs pos="0">
                    <a:srgbClr val="A5A5A5">
                      <a:lumMod val="40000"/>
                      <a:lumOff val="60000"/>
                    </a:srgbClr>
                  </a:gs>
                  <a:gs pos="46000">
                    <a:srgbClr val="A5A5A5">
                      <a:lumMod val="95000"/>
                      <a:lumOff val="5000"/>
                    </a:srgbClr>
                  </a:gs>
                  <a:gs pos="100000">
                    <a:srgbClr val="A5A5A5">
                      <a:lumMod val="60000"/>
                    </a:srgbClr>
                  </a:gs>
                </a:gsLst>
                <a:path path="circle">
                  <a:fillToRect l="50000" t="130000" r="50000" b="-30000"/>
                </a:path>
                <a:tileRect/>
              </a:gradFill>
            </cx:spPr>
          </cx:dataPt>
          <cx:dataPt idx="2">
            <cx:spPr>
              <a:gradFill>
                <a:gsLst>
                  <a:gs pos="0">
                    <a:srgbClr val="ED7D31">
                      <a:lumMod val="89000"/>
                    </a:srgbClr>
                  </a:gs>
                  <a:gs pos="23000">
                    <a:srgbClr val="ED7D31">
                      <a:lumMod val="89000"/>
                    </a:srgbClr>
                  </a:gs>
                  <a:gs pos="69000">
                    <a:srgbClr val="ED7D31">
                      <a:lumMod val="75000"/>
                    </a:srgbClr>
                  </a:gs>
                  <a:gs pos="97000">
                    <a:srgbClr val="ED7D31">
                      <a:lumMod val="70000"/>
                    </a:srgbClr>
                  </a:gs>
                </a:gsLst>
                <a:path path="circle">
                  <a:fillToRect l="50000" t="50000" r="50000" b="50000"/>
                </a:path>
              </a:gradFill>
            </cx:spPr>
          </cx:dataPt>
          <cx:dataPt idx="3">
            <cx: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cx:spPr>
          </cx:dataPt>
          <cx:dataPt idx="4">
            <cx:spPr>
              <a:gradFill flip="none" rotWithShape="1">
                <a:gsLst>
                  <a:gs pos="0">
                    <a:srgbClr val="4472C4">
                      <a:lumMod val="67000"/>
                    </a:srgbClr>
                  </a:gs>
                  <a:gs pos="48000">
                    <a:srgbClr val="4472C4">
                      <a:lumMod val="97000"/>
                      <a:lumOff val="3000"/>
                    </a:srgbClr>
                  </a:gs>
                  <a:gs pos="100000">
                    <a:srgbClr val="4472C4">
                      <a:lumMod val="60000"/>
                      <a:lumOff val="40000"/>
                    </a:srgbClr>
                  </a:gs>
                </a:gsLst>
                <a:lin ang="16200000" scaled="1"/>
                <a:tileRect/>
              </a:gradFill>
            </cx:spPr>
          </cx:dataPt>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plotSurface>
          <cx:spPr>
            <a:noFill/>
            <a:ln>
              <a:noFill/>
            </a:ln>
          </cx:spPr>
        </cx:plotSurface>
        <cx:series layoutId="sunburst" uniqueId="{89B7AE95-E089-4A4E-9864-A1284EE85C58}">
          <cx:tx>
            <cx:txData>
              <cx:f>_xlchart.v1.10</cx:f>
              <cx:v>Sales</cx:v>
            </cx:txData>
          </cx:tx>
          <cx:dataLabels pos="ctr">
            <cx:txPr>
              <a:bodyPr spcFirstLastPara="1" vertOverflow="ellipsis" horzOverflow="overflow" wrap="square" lIns="0" tIns="0" rIns="0" bIns="0" anchor="ctr" anchorCtr="1"/>
              <a:lstStyle/>
              <a:p>
                <a:pPr algn="ctr" rtl="0">
                  <a:defRPr b="1">
                    <a:solidFill>
                      <a:schemeClr val="tx1"/>
                    </a:solidFill>
                    <a:latin typeface="Comic Sans MS" panose="030F0702030302020204" pitchFamily="66" charset="0"/>
                    <a:ea typeface="Comic Sans MS" panose="030F0702030302020204" pitchFamily="66" charset="0"/>
                    <a:cs typeface="Comic Sans MS" panose="030F0702030302020204" pitchFamily="66" charset="0"/>
                  </a:defRPr>
                </a:pPr>
                <a:endParaRPr lang="en-US" sz="900" b="1" i="0" u="none" strike="noStrike" baseline="0">
                  <a:solidFill>
                    <a:schemeClr val="tx1"/>
                  </a:solidFill>
                  <a:latin typeface="Comic Sans MS" panose="030F0702030302020204" pitchFamily="66" charset="0"/>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V$1" max="150" min="1" page="5"/>
</file>

<file path=xl/ctrlProps/ctrlProp2.xml><?xml version="1.0" encoding="utf-8"?>
<formControlPr xmlns="http://schemas.microsoft.com/office/spreadsheetml/2009/9/main" objectType="Scroll" dx="22" fmlaLink="$V$1" max="150" min="1" page="5"/>
</file>

<file path=xl/ctrlProps/ctrlProp3.xml><?xml version="1.0" encoding="utf-8"?>
<formControlPr xmlns="http://schemas.microsoft.com/office/spreadsheetml/2009/9/main" objectType="Scroll" dx="22" fmlaLink="'Pivot Tables'!$V$1" max="150" min="1" page="5"/>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svg"/><Relationship Id="rId19" Type="http://schemas.microsoft.com/office/2014/relationships/chartEx" Target="../charts/chartEx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809625</xdr:colOff>
      <xdr:row>15</xdr:row>
      <xdr:rowOff>128587</xdr:rowOff>
    </xdr:from>
    <xdr:to>
      <xdr:col>9</xdr:col>
      <xdr:colOff>523875</xdr:colOff>
      <xdr:row>30</xdr:row>
      <xdr:rowOff>14287</xdr:rowOff>
    </xdr:to>
    <xdr:graphicFrame macro="">
      <xdr:nvGraphicFramePr>
        <xdr:cNvPr id="2" name="Chart 1">
          <a:extLst>
            <a:ext uri="{FF2B5EF4-FFF2-40B4-BE49-F238E27FC236}">
              <a16:creationId xmlns:a16="http://schemas.microsoft.com/office/drawing/2014/main" id="{F51A45AE-56C6-8998-4E8E-31BCA579B2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76200</xdr:colOff>
          <xdr:row>6</xdr:row>
          <xdr:rowOff>57150</xdr:rowOff>
        </xdr:from>
        <xdr:to>
          <xdr:col>21</xdr:col>
          <xdr:colOff>552450</xdr:colOff>
          <xdr:row>17</xdr:row>
          <xdr:rowOff>114300</xdr:rowOff>
        </xdr:to>
        <xdr:sp macro="" textlink="">
          <xdr:nvSpPr>
            <xdr:cNvPr id="2051" name="Scroll Bar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22</xdr:col>
      <xdr:colOff>228600</xdr:colOff>
      <xdr:row>5</xdr:row>
      <xdr:rowOff>157162</xdr:rowOff>
    </xdr:from>
    <xdr:to>
      <xdr:col>27</xdr:col>
      <xdr:colOff>523875</xdr:colOff>
      <xdr:row>20</xdr:row>
      <xdr:rowOff>42862</xdr:rowOff>
    </xdr:to>
    <xdr:graphicFrame macro="">
      <xdr:nvGraphicFramePr>
        <xdr:cNvPr id="3" name="Chart 2">
          <a:extLst>
            <a:ext uri="{FF2B5EF4-FFF2-40B4-BE49-F238E27FC236}">
              <a16:creationId xmlns:a16="http://schemas.microsoft.com/office/drawing/2014/main" id="{81DEC700-D8BB-ABEE-CB53-610B46269A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76200</xdr:colOff>
          <xdr:row>29</xdr:row>
          <xdr:rowOff>57150</xdr:rowOff>
        </xdr:from>
        <xdr:to>
          <xdr:col>25</xdr:col>
          <xdr:colOff>552450</xdr:colOff>
          <xdr:row>40</xdr:row>
          <xdr:rowOff>114300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180975</xdr:colOff>
      <xdr:row>53</xdr:row>
      <xdr:rowOff>52387</xdr:rowOff>
    </xdr:from>
    <xdr:to>
      <xdr:col>12</xdr:col>
      <xdr:colOff>219075</xdr:colOff>
      <xdr:row>67</xdr:row>
      <xdr:rowOff>128587</xdr:rowOff>
    </xdr:to>
    <xdr:graphicFrame macro="">
      <xdr:nvGraphicFramePr>
        <xdr:cNvPr id="4" name="Chart 3">
          <a:extLst>
            <a:ext uri="{FF2B5EF4-FFF2-40B4-BE49-F238E27FC236}">
              <a16:creationId xmlns:a16="http://schemas.microsoft.com/office/drawing/2014/main" id="{99879814-923B-F503-6FD3-D22045F28F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890587</xdr:colOff>
      <xdr:row>78</xdr:row>
      <xdr:rowOff>166687</xdr:rowOff>
    </xdr:from>
    <xdr:to>
      <xdr:col>15</xdr:col>
      <xdr:colOff>700087</xdr:colOff>
      <xdr:row>93</xdr:row>
      <xdr:rowOff>52387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C127A3F-9378-6DFD-D441-06817E467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539162" y="15025687"/>
              <a:ext cx="4572000" cy="2743200"/>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1143000</xdr:colOff>
      <xdr:row>101</xdr:row>
      <xdr:rowOff>119062</xdr:rowOff>
    </xdr:from>
    <xdr:to>
      <xdr:col>13</xdr:col>
      <xdr:colOff>352425</xdr:colOff>
      <xdr:row>116</xdr:row>
      <xdr:rowOff>4762</xdr:rowOff>
    </xdr:to>
    <xdr:graphicFrame macro="">
      <xdr:nvGraphicFramePr>
        <xdr:cNvPr id="6" name="Chart 5">
          <a:extLst>
            <a:ext uri="{FF2B5EF4-FFF2-40B4-BE49-F238E27FC236}">
              <a16:creationId xmlns:a16="http://schemas.microsoft.com/office/drawing/2014/main" id="{4E9CD8A2-77FD-81AA-F843-2572D78E4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209550</xdr:colOff>
      <xdr:row>143</xdr:row>
      <xdr:rowOff>52387</xdr:rowOff>
    </xdr:from>
    <xdr:to>
      <xdr:col>11</xdr:col>
      <xdr:colOff>28575</xdr:colOff>
      <xdr:row>157</xdr:row>
      <xdr:rowOff>128587</xdr:rowOff>
    </xdr:to>
    <xdr:graphicFrame macro="">
      <xdr:nvGraphicFramePr>
        <xdr:cNvPr id="7" name="Chart 6">
          <a:extLst>
            <a:ext uri="{FF2B5EF4-FFF2-40B4-BE49-F238E27FC236}">
              <a16:creationId xmlns:a16="http://schemas.microsoft.com/office/drawing/2014/main" id="{6705463C-A4B9-1B1C-6160-693C6A1D6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47625</xdr:colOff>
      <xdr:row>138</xdr:row>
      <xdr:rowOff>57150</xdr:rowOff>
    </xdr:from>
    <xdr:to>
      <xdr:col>5</xdr:col>
      <xdr:colOff>790575</xdr:colOff>
      <xdr:row>148</xdr:row>
      <xdr:rowOff>180975</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2FD6A41D-9717-394D-CB29-9D57BEBA46E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38475" y="26346150"/>
              <a:ext cx="1828800" cy="202882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123825</xdr:colOff>
      <xdr:row>138</xdr:row>
      <xdr:rowOff>9526</xdr:rowOff>
    </xdr:from>
    <xdr:to>
      <xdr:col>3</xdr:col>
      <xdr:colOff>581025</xdr:colOff>
      <xdr:row>143</xdr:row>
      <xdr:rowOff>57150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F2B0224E-A287-BE4E-C7E8-718C33E4D78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33450" y="26298526"/>
              <a:ext cx="1828800" cy="100012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247651</xdr:colOff>
      <xdr:row>9</xdr:row>
      <xdr:rowOff>119061</xdr:rowOff>
    </xdr:from>
    <xdr:to>
      <xdr:col>22</xdr:col>
      <xdr:colOff>171451</xdr:colOff>
      <xdr:row>28</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D1D9B1F-C08C-1B66-77F6-94D46BFDE2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58576" y="1833561"/>
              <a:ext cx="4800600" cy="3595689"/>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9</xdr:col>
      <xdr:colOff>466725</xdr:colOff>
      <xdr:row>20</xdr:row>
      <xdr:rowOff>152400</xdr:rowOff>
    </xdr:from>
    <xdr:to>
      <xdr:col>11</xdr:col>
      <xdr:colOff>314325</xdr:colOff>
      <xdr:row>34</xdr:row>
      <xdr:rowOff>9525</xdr:rowOff>
    </xdr:to>
    <mc:AlternateContent xmlns:mc="http://schemas.openxmlformats.org/markup-compatibility/2006" xmlns:sle15="http://schemas.microsoft.com/office/drawing/2012/slicer">
      <mc:Choice Requires="sle15">
        <xdr:graphicFrame macro="">
          <xdr:nvGraphicFramePr>
            <xdr:cNvPr id="3" name="Year 2">
              <a:extLst>
                <a:ext uri="{FF2B5EF4-FFF2-40B4-BE49-F238E27FC236}">
                  <a16:creationId xmlns:a16="http://schemas.microsoft.com/office/drawing/2014/main" id="{671E1351-01D6-445D-4BC0-D0898E9D179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657975" y="3962400"/>
              <a:ext cx="1828800" cy="2524125"/>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66675</xdr:colOff>
      <xdr:row>7</xdr:row>
      <xdr:rowOff>46038</xdr:rowOff>
    </xdr:from>
    <xdr:to>
      <xdr:col>21</xdr:col>
      <xdr:colOff>161158</xdr:colOff>
      <xdr:row>20</xdr:row>
      <xdr:rowOff>1040</xdr:rowOff>
    </xdr:to>
    <xdr:sp macro="" textlink="">
      <xdr:nvSpPr>
        <xdr:cNvPr id="2" name="Title 1">
          <a:extLst>
            <a:ext uri="{FF2B5EF4-FFF2-40B4-BE49-F238E27FC236}">
              <a16:creationId xmlns:a16="http://schemas.microsoft.com/office/drawing/2014/main" id="{1087B307-0D02-A624-9C15-C551F5080601}"/>
            </a:ext>
          </a:extLst>
        </xdr:cNvPr>
        <xdr:cNvSpPr>
          <a:spLocks noGrp="1"/>
        </xdr:cNvSpPr>
      </xdr:nvSpPr>
      <xdr:spPr>
        <a:xfrm>
          <a:off x="3697381" y="1379538"/>
          <a:ext cx="9171248" cy="2431502"/>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LID4096"/>
        </a:p>
      </xdr:txBody>
    </xdr:sp>
    <xdr:clientData/>
  </xdr:twoCellAnchor>
  <xdr:twoCellAnchor>
    <xdr:from>
      <xdr:col>6</xdr:col>
      <xdr:colOff>66675</xdr:colOff>
      <xdr:row>20</xdr:row>
      <xdr:rowOff>49212</xdr:rowOff>
    </xdr:from>
    <xdr:to>
      <xdr:col>21</xdr:col>
      <xdr:colOff>161158</xdr:colOff>
      <xdr:row>29</xdr:row>
      <xdr:rowOff>20919</xdr:rowOff>
    </xdr:to>
    <xdr:sp macro="" textlink="">
      <xdr:nvSpPr>
        <xdr:cNvPr id="3" name="Subtitle 2">
          <a:extLst>
            <a:ext uri="{FF2B5EF4-FFF2-40B4-BE49-F238E27FC236}">
              <a16:creationId xmlns:a16="http://schemas.microsoft.com/office/drawing/2014/main" id="{C9BAAC28-2E3F-E899-E786-07CABD0B3F35}"/>
            </a:ext>
          </a:extLst>
        </xdr:cNvPr>
        <xdr:cNvSpPr>
          <a:spLocks noGrp="1"/>
        </xdr:cNvSpPr>
      </xdr:nvSpPr>
      <xdr:spPr>
        <a:xfrm>
          <a:off x="3697381" y="3859212"/>
          <a:ext cx="9171248" cy="1686207"/>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LID4096"/>
        </a:p>
      </xdr:txBody>
    </xdr:sp>
    <xdr:clientData/>
  </xdr:twoCellAnchor>
  <xdr:twoCellAnchor>
    <xdr:from>
      <xdr:col>2</xdr:col>
      <xdr:colOff>0</xdr:colOff>
      <xdr:row>2</xdr:row>
      <xdr:rowOff>0</xdr:rowOff>
    </xdr:from>
    <xdr:to>
      <xdr:col>25</xdr:col>
      <xdr:colOff>549088</xdr:colOff>
      <xdr:row>40</xdr:row>
      <xdr:rowOff>0</xdr:rowOff>
    </xdr:to>
    <xdr:sp macro="" textlink="">
      <xdr:nvSpPr>
        <xdr:cNvPr id="4" name="Rectangle: Rounded Corners 3">
          <a:extLst>
            <a:ext uri="{FF2B5EF4-FFF2-40B4-BE49-F238E27FC236}">
              <a16:creationId xmlns:a16="http://schemas.microsoft.com/office/drawing/2014/main" id="{F28D32CB-21F4-7078-E9FF-E3D9FFBED882}"/>
            </a:ext>
          </a:extLst>
        </xdr:cNvPr>
        <xdr:cNvSpPr/>
      </xdr:nvSpPr>
      <xdr:spPr>
        <a:xfrm>
          <a:off x="1210235" y="381000"/>
          <a:ext cx="14466794" cy="7239000"/>
        </a:xfrm>
        <a:prstGeom prst="roundRect">
          <a:avLst>
            <a:gd name="adj" fmla="val 3088"/>
          </a:avLst>
        </a:prstGeom>
        <a:solidFill>
          <a:schemeClr val="bg1">
            <a:lumMod val="85000"/>
          </a:schemeClr>
        </a:solidFill>
      </xdr:spPr>
      <xdr:style>
        <a:lnRef idx="2">
          <a:schemeClr val="accent4">
            <a:shade val="15000"/>
          </a:schemeClr>
        </a:lnRef>
        <a:fillRef idx="1">
          <a:schemeClr val="accent4"/>
        </a:fillRef>
        <a:effectRef idx="0">
          <a:schemeClr val="accent4"/>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xdr:col>
      <xdr:colOff>191340</xdr:colOff>
      <xdr:row>3</xdr:row>
      <xdr:rowOff>60324</xdr:rowOff>
    </xdr:from>
    <xdr:to>
      <xdr:col>9</xdr:col>
      <xdr:colOff>293177</xdr:colOff>
      <xdr:row>8</xdr:row>
      <xdr:rowOff>55204</xdr:rowOff>
    </xdr:to>
    <xdr:sp macro="" textlink="">
      <xdr:nvSpPr>
        <xdr:cNvPr id="5" name="Rectangle: Rounded Corners 4">
          <a:extLst>
            <a:ext uri="{FF2B5EF4-FFF2-40B4-BE49-F238E27FC236}">
              <a16:creationId xmlns:a16="http://schemas.microsoft.com/office/drawing/2014/main" id="{44059250-FADF-6163-C104-586AA1E978E8}"/>
            </a:ext>
          </a:extLst>
        </xdr:cNvPr>
        <xdr:cNvSpPr/>
      </xdr:nvSpPr>
      <xdr:spPr>
        <a:xfrm>
          <a:off x="1401575" y="631824"/>
          <a:ext cx="4337661" cy="9473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GB" sz="3400">
              <a:solidFill>
                <a:schemeClr val="tx1"/>
              </a:solidFill>
              <a:latin typeface="Lato Black" panose="020F0502020204030203" pitchFamily="34" charset="0"/>
              <a:ea typeface="Lato Black" panose="020F0502020204030203" pitchFamily="34" charset="0"/>
              <a:cs typeface="Lato Black" panose="020F0502020204030203" pitchFamily="34" charset="0"/>
            </a:rPr>
            <a:t>Sales</a:t>
          </a:r>
          <a:r>
            <a:rPr lang="en-GB" sz="340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Dashboard</a:t>
          </a:r>
          <a:endParaRPr lang="LID4096" sz="34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246530</xdr:colOff>
      <xdr:row>3</xdr:row>
      <xdr:rowOff>52386</xdr:rowOff>
    </xdr:from>
    <xdr:to>
      <xdr:col>13</xdr:col>
      <xdr:colOff>376282</xdr:colOff>
      <xdr:row>8</xdr:row>
      <xdr:rowOff>47266</xdr:rowOff>
    </xdr:to>
    <xdr:sp macro="" textlink="">
      <xdr:nvSpPr>
        <xdr:cNvPr id="6" name="Rectangle: Rounded Corners 5">
          <a:extLst>
            <a:ext uri="{FF2B5EF4-FFF2-40B4-BE49-F238E27FC236}">
              <a16:creationId xmlns:a16="http://schemas.microsoft.com/office/drawing/2014/main" id="{DC988D05-5ECB-7A1D-16AB-F449200D0D2E}"/>
            </a:ext>
          </a:extLst>
        </xdr:cNvPr>
        <xdr:cNvSpPr/>
      </xdr:nvSpPr>
      <xdr:spPr>
        <a:xfrm>
          <a:off x="6297706" y="623886"/>
          <a:ext cx="1945105" cy="9473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18</xdr:col>
      <xdr:colOff>319085</xdr:colOff>
      <xdr:row>3</xdr:row>
      <xdr:rowOff>60324</xdr:rowOff>
    </xdr:from>
    <xdr:to>
      <xdr:col>21</xdr:col>
      <xdr:colOff>357230</xdr:colOff>
      <xdr:row>8</xdr:row>
      <xdr:rowOff>55204</xdr:rowOff>
    </xdr:to>
    <xdr:sp macro="" textlink="">
      <xdr:nvSpPr>
        <xdr:cNvPr id="7" name="Rectangle: Rounded Corners 6">
          <a:extLst>
            <a:ext uri="{FF2B5EF4-FFF2-40B4-BE49-F238E27FC236}">
              <a16:creationId xmlns:a16="http://schemas.microsoft.com/office/drawing/2014/main" id="{4692255C-9AAC-6692-BD70-3288BB87417A}"/>
            </a:ext>
          </a:extLst>
        </xdr:cNvPr>
        <xdr:cNvSpPr/>
      </xdr:nvSpPr>
      <xdr:spPr>
        <a:xfrm>
          <a:off x="11211203" y="631824"/>
          <a:ext cx="1853498" cy="9473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14</xdr:col>
      <xdr:colOff>328611</xdr:colOff>
      <xdr:row>3</xdr:row>
      <xdr:rowOff>52385</xdr:rowOff>
    </xdr:from>
    <xdr:to>
      <xdr:col>17</xdr:col>
      <xdr:colOff>366756</xdr:colOff>
      <xdr:row>8</xdr:row>
      <xdr:rowOff>47265</xdr:rowOff>
    </xdr:to>
    <xdr:sp macro="" textlink="">
      <xdr:nvSpPr>
        <xdr:cNvPr id="8" name="Rectangle: Rounded Corners 7">
          <a:extLst>
            <a:ext uri="{FF2B5EF4-FFF2-40B4-BE49-F238E27FC236}">
              <a16:creationId xmlns:a16="http://schemas.microsoft.com/office/drawing/2014/main" id="{73534F13-08FC-CD65-A249-09EFEB6B70F6}"/>
            </a:ext>
          </a:extLst>
        </xdr:cNvPr>
        <xdr:cNvSpPr/>
      </xdr:nvSpPr>
      <xdr:spPr>
        <a:xfrm>
          <a:off x="8800258" y="623885"/>
          <a:ext cx="1853498" cy="9473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22</xdr:col>
      <xdr:colOff>85724</xdr:colOff>
      <xdr:row>3</xdr:row>
      <xdr:rowOff>60324</xdr:rowOff>
    </xdr:from>
    <xdr:to>
      <xdr:col>25</xdr:col>
      <xdr:colOff>123869</xdr:colOff>
      <xdr:row>8</xdr:row>
      <xdr:rowOff>55204</xdr:rowOff>
    </xdr:to>
    <xdr:sp macro="" textlink="">
      <xdr:nvSpPr>
        <xdr:cNvPr id="9" name="Rectangle: Rounded Corners 8">
          <a:extLst>
            <a:ext uri="{FF2B5EF4-FFF2-40B4-BE49-F238E27FC236}">
              <a16:creationId xmlns:a16="http://schemas.microsoft.com/office/drawing/2014/main" id="{59A947DC-39F6-C183-C7B5-5E9CE55E638F}"/>
            </a:ext>
          </a:extLst>
        </xdr:cNvPr>
        <xdr:cNvSpPr/>
      </xdr:nvSpPr>
      <xdr:spPr>
        <a:xfrm>
          <a:off x="13398312" y="631824"/>
          <a:ext cx="1853498" cy="9473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xdr:col>
      <xdr:colOff>191341</xdr:colOff>
      <xdr:row>9</xdr:row>
      <xdr:rowOff>98422</xdr:rowOff>
    </xdr:from>
    <xdr:to>
      <xdr:col>5</xdr:col>
      <xdr:colOff>229486</xdr:colOff>
      <xdr:row>15</xdr:row>
      <xdr:rowOff>48307</xdr:rowOff>
    </xdr:to>
    <xdr:sp macro="" textlink="">
      <xdr:nvSpPr>
        <xdr:cNvPr id="10" name="Rectangle: Rounded Corners 9">
          <a:extLst>
            <a:ext uri="{FF2B5EF4-FFF2-40B4-BE49-F238E27FC236}">
              <a16:creationId xmlns:a16="http://schemas.microsoft.com/office/drawing/2014/main" id="{DB958334-60A0-22B1-8C65-7B9D24F905D7}"/>
            </a:ext>
          </a:extLst>
        </xdr:cNvPr>
        <xdr:cNvSpPr/>
      </xdr:nvSpPr>
      <xdr:spPr>
        <a:xfrm>
          <a:off x="1401576" y="1812922"/>
          <a:ext cx="1853498" cy="109288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xdr:col>
      <xdr:colOff>191341</xdr:colOff>
      <xdr:row>16</xdr:row>
      <xdr:rowOff>77693</xdr:rowOff>
    </xdr:from>
    <xdr:to>
      <xdr:col>5</xdr:col>
      <xdr:colOff>229486</xdr:colOff>
      <xdr:row>28</xdr:row>
      <xdr:rowOff>135492</xdr:rowOff>
    </xdr:to>
    <xdr:sp macro="" textlink="">
      <xdr:nvSpPr>
        <xdr:cNvPr id="11" name="Rectangle: Rounded Corners 10">
          <a:extLst>
            <a:ext uri="{FF2B5EF4-FFF2-40B4-BE49-F238E27FC236}">
              <a16:creationId xmlns:a16="http://schemas.microsoft.com/office/drawing/2014/main" id="{0C6942CA-17EF-173F-CF2D-CA8C07202874}"/>
            </a:ext>
          </a:extLst>
        </xdr:cNvPr>
        <xdr:cNvSpPr/>
      </xdr:nvSpPr>
      <xdr:spPr>
        <a:xfrm>
          <a:off x="1401576" y="3125693"/>
          <a:ext cx="1853498" cy="234379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xdr:col>
      <xdr:colOff>134471</xdr:colOff>
      <xdr:row>30</xdr:row>
      <xdr:rowOff>25199</xdr:rowOff>
    </xdr:from>
    <xdr:to>
      <xdr:col>6</xdr:col>
      <xdr:colOff>22412</xdr:colOff>
      <xdr:row>39</xdr:row>
      <xdr:rowOff>67234</xdr:rowOff>
    </xdr:to>
    <xdr:sp macro="" textlink="">
      <xdr:nvSpPr>
        <xdr:cNvPr id="12" name="Rectangle: Rounded Corners 11">
          <a:extLst>
            <a:ext uri="{FF2B5EF4-FFF2-40B4-BE49-F238E27FC236}">
              <a16:creationId xmlns:a16="http://schemas.microsoft.com/office/drawing/2014/main" id="{A299289C-0A57-6A56-26A4-CBFADE64F055}"/>
            </a:ext>
          </a:extLst>
        </xdr:cNvPr>
        <xdr:cNvSpPr/>
      </xdr:nvSpPr>
      <xdr:spPr>
        <a:xfrm>
          <a:off x="1344706" y="5740199"/>
          <a:ext cx="2308412" cy="175653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5</xdr:col>
      <xdr:colOff>581026</xdr:colOff>
      <xdr:row>9</xdr:row>
      <xdr:rowOff>85624</xdr:rowOff>
    </xdr:from>
    <xdr:to>
      <xdr:col>12</xdr:col>
      <xdr:colOff>143910</xdr:colOff>
      <xdr:row>29</xdr:row>
      <xdr:rowOff>45748</xdr:rowOff>
    </xdr:to>
    <xdr:sp macro="" textlink="">
      <xdr:nvSpPr>
        <xdr:cNvPr id="13" name="Rectangle: Rounded Corners 12">
          <a:extLst>
            <a:ext uri="{FF2B5EF4-FFF2-40B4-BE49-F238E27FC236}">
              <a16:creationId xmlns:a16="http://schemas.microsoft.com/office/drawing/2014/main" id="{3B5C05F6-22D1-C845-9204-B87ACCC61D6A}"/>
            </a:ext>
          </a:extLst>
        </xdr:cNvPr>
        <xdr:cNvSpPr/>
      </xdr:nvSpPr>
      <xdr:spPr>
        <a:xfrm>
          <a:off x="3606614" y="1800124"/>
          <a:ext cx="3798708" cy="3770124"/>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12</xdr:col>
      <xdr:colOff>445296</xdr:colOff>
      <xdr:row>9</xdr:row>
      <xdr:rowOff>82544</xdr:rowOff>
    </xdr:from>
    <xdr:to>
      <xdr:col>20</xdr:col>
      <xdr:colOff>233429</xdr:colOff>
      <xdr:row>18</xdr:row>
      <xdr:rowOff>146411</xdr:rowOff>
    </xdr:to>
    <xdr:sp macro="" textlink="">
      <xdr:nvSpPr>
        <xdr:cNvPr id="14" name="Rectangle: Rounded Corners 13">
          <a:extLst>
            <a:ext uri="{FF2B5EF4-FFF2-40B4-BE49-F238E27FC236}">
              <a16:creationId xmlns:a16="http://schemas.microsoft.com/office/drawing/2014/main" id="{73ACB011-9DE3-CE32-FAD8-369393F3AA27}"/>
            </a:ext>
          </a:extLst>
        </xdr:cNvPr>
        <xdr:cNvSpPr/>
      </xdr:nvSpPr>
      <xdr:spPr>
        <a:xfrm>
          <a:off x="7706708" y="1797044"/>
          <a:ext cx="4629074" cy="1778367"/>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20</xdr:col>
      <xdr:colOff>403412</xdr:colOff>
      <xdr:row>9</xdr:row>
      <xdr:rowOff>74612</xdr:rowOff>
    </xdr:from>
    <xdr:to>
      <xdr:col>25</xdr:col>
      <xdr:colOff>289481</xdr:colOff>
      <xdr:row>18</xdr:row>
      <xdr:rowOff>164236</xdr:rowOff>
    </xdr:to>
    <xdr:sp macro="" textlink="">
      <xdr:nvSpPr>
        <xdr:cNvPr id="15" name="Rectangle: Rounded Corners 14">
          <a:extLst>
            <a:ext uri="{FF2B5EF4-FFF2-40B4-BE49-F238E27FC236}">
              <a16:creationId xmlns:a16="http://schemas.microsoft.com/office/drawing/2014/main" id="{D28865A2-F71B-4B00-F57D-006EFE4E45A2}"/>
            </a:ext>
          </a:extLst>
        </xdr:cNvPr>
        <xdr:cNvSpPr/>
      </xdr:nvSpPr>
      <xdr:spPr>
        <a:xfrm>
          <a:off x="12505765" y="1789112"/>
          <a:ext cx="2911657" cy="1804124"/>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12</xdr:col>
      <xdr:colOff>445295</xdr:colOff>
      <xdr:row>19</xdr:row>
      <xdr:rowOff>149216</xdr:rowOff>
    </xdr:from>
    <xdr:to>
      <xdr:col>20</xdr:col>
      <xdr:colOff>336176</xdr:colOff>
      <xdr:row>29</xdr:row>
      <xdr:rowOff>145676</xdr:rowOff>
    </xdr:to>
    <xdr:sp macro="" textlink="">
      <xdr:nvSpPr>
        <xdr:cNvPr id="16" name="Rectangle: Rounded Corners 15">
          <a:extLst>
            <a:ext uri="{FF2B5EF4-FFF2-40B4-BE49-F238E27FC236}">
              <a16:creationId xmlns:a16="http://schemas.microsoft.com/office/drawing/2014/main" id="{2384E6DF-FD95-CE3B-7360-B1F1091538B9}"/>
            </a:ext>
          </a:extLst>
        </xdr:cNvPr>
        <xdr:cNvSpPr/>
      </xdr:nvSpPr>
      <xdr:spPr>
        <a:xfrm>
          <a:off x="7706707" y="3768716"/>
          <a:ext cx="4731822" cy="190146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20</xdr:col>
      <xdr:colOff>457199</xdr:colOff>
      <xdr:row>19</xdr:row>
      <xdr:rowOff>111126</xdr:rowOff>
    </xdr:from>
    <xdr:to>
      <xdr:col>25</xdr:col>
      <xdr:colOff>291352</xdr:colOff>
      <xdr:row>29</xdr:row>
      <xdr:rowOff>145676</xdr:rowOff>
    </xdr:to>
    <xdr:sp macro="" textlink="">
      <xdr:nvSpPr>
        <xdr:cNvPr id="17" name="Rectangle: Rounded Corners 16">
          <a:extLst>
            <a:ext uri="{FF2B5EF4-FFF2-40B4-BE49-F238E27FC236}">
              <a16:creationId xmlns:a16="http://schemas.microsoft.com/office/drawing/2014/main" id="{5B7F4466-FCC3-7AA4-F84E-42C1E27991C6}"/>
            </a:ext>
          </a:extLst>
        </xdr:cNvPr>
        <xdr:cNvSpPr/>
      </xdr:nvSpPr>
      <xdr:spPr>
        <a:xfrm>
          <a:off x="12559552" y="3730626"/>
          <a:ext cx="2859741" cy="193955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6</xdr:col>
      <xdr:colOff>110380</xdr:colOff>
      <xdr:row>30</xdr:row>
      <xdr:rowOff>33138</xdr:rowOff>
    </xdr:from>
    <xdr:to>
      <xdr:col>15</xdr:col>
      <xdr:colOff>403144</xdr:colOff>
      <xdr:row>39</xdr:row>
      <xdr:rowOff>0</xdr:rowOff>
    </xdr:to>
    <xdr:sp macro="" textlink="">
      <xdr:nvSpPr>
        <xdr:cNvPr id="18" name="Rectangle: Rounded Corners 17">
          <a:extLst>
            <a:ext uri="{FF2B5EF4-FFF2-40B4-BE49-F238E27FC236}">
              <a16:creationId xmlns:a16="http://schemas.microsoft.com/office/drawing/2014/main" id="{DE555F7F-74A5-FF9C-14D4-F0BEF3ADE883}"/>
            </a:ext>
          </a:extLst>
        </xdr:cNvPr>
        <xdr:cNvSpPr/>
      </xdr:nvSpPr>
      <xdr:spPr>
        <a:xfrm>
          <a:off x="3741086" y="5748138"/>
          <a:ext cx="5738823" cy="168136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15</xdr:col>
      <xdr:colOff>490539</xdr:colOff>
      <xdr:row>30</xdr:row>
      <xdr:rowOff>33138</xdr:rowOff>
    </xdr:from>
    <xdr:to>
      <xdr:col>25</xdr:col>
      <xdr:colOff>177655</xdr:colOff>
      <xdr:row>39</xdr:row>
      <xdr:rowOff>11206</xdr:rowOff>
    </xdr:to>
    <xdr:sp macro="" textlink="">
      <xdr:nvSpPr>
        <xdr:cNvPr id="19" name="Rectangle: Rounded Corners 18">
          <a:extLst>
            <a:ext uri="{FF2B5EF4-FFF2-40B4-BE49-F238E27FC236}">
              <a16:creationId xmlns:a16="http://schemas.microsoft.com/office/drawing/2014/main" id="{A9A3992E-6C6B-0CA8-3832-54F15B42DCE5}"/>
            </a:ext>
          </a:extLst>
        </xdr:cNvPr>
        <xdr:cNvSpPr/>
      </xdr:nvSpPr>
      <xdr:spPr>
        <a:xfrm>
          <a:off x="9567304" y="5748138"/>
          <a:ext cx="5738292" cy="1692568"/>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editAs="oneCell">
    <xdr:from>
      <xdr:col>2</xdr:col>
      <xdr:colOff>212912</xdr:colOff>
      <xdr:row>3</xdr:row>
      <xdr:rowOff>89648</xdr:rowOff>
    </xdr:from>
    <xdr:to>
      <xdr:col>3</xdr:col>
      <xdr:colOff>448235</xdr:colOff>
      <xdr:row>7</xdr:row>
      <xdr:rowOff>168089</xdr:rowOff>
    </xdr:to>
    <xdr:pic>
      <xdr:nvPicPr>
        <xdr:cNvPr id="21" name="Graphic 20" descr="Pandemic exponential curve bar graph with solid fill">
          <a:extLst>
            <a:ext uri="{FF2B5EF4-FFF2-40B4-BE49-F238E27FC236}">
              <a16:creationId xmlns:a16="http://schemas.microsoft.com/office/drawing/2014/main" id="{68DA40B4-A223-0ED7-7413-928F8A7F1E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23147" y="661148"/>
          <a:ext cx="840441" cy="840441"/>
        </a:xfrm>
        <a:prstGeom prst="rect">
          <a:avLst/>
        </a:prstGeom>
      </xdr:spPr>
    </xdr:pic>
    <xdr:clientData/>
  </xdr:twoCellAnchor>
  <xdr:twoCellAnchor>
    <xdr:from>
      <xdr:col>3</xdr:col>
      <xdr:colOff>504264</xdr:colOff>
      <xdr:row>5</xdr:row>
      <xdr:rowOff>156882</xdr:rowOff>
    </xdr:from>
    <xdr:to>
      <xdr:col>7</xdr:col>
      <xdr:colOff>414616</xdr:colOff>
      <xdr:row>8</xdr:row>
      <xdr:rowOff>33618</xdr:rowOff>
    </xdr:to>
    <xdr:sp macro="" textlink="">
      <xdr:nvSpPr>
        <xdr:cNvPr id="22" name="Rectangle: Rounded Corners 21">
          <a:extLst>
            <a:ext uri="{FF2B5EF4-FFF2-40B4-BE49-F238E27FC236}">
              <a16:creationId xmlns:a16="http://schemas.microsoft.com/office/drawing/2014/main" id="{A5A8DAA8-4694-E2DA-35E9-CF20A1BBABB8}"/>
            </a:ext>
          </a:extLst>
        </xdr:cNvPr>
        <xdr:cNvSpPr/>
      </xdr:nvSpPr>
      <xdr:spPr>
        <a:xfrm>
          <a:off x="2319617" y="1109382"/>
          <a:ext cx="2330823" cy="44823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latin typeface="Comic Sans MS" panose="030F0702030302020204" pitchFamily="66" charset="0"/>
            </a:rPr>
            <a:t>Bicycle</a:t>
          </a:r>
          <a:r>
            <a:rPr lang="en-GB" sz="1800" b="1" baseline="0">
              <a:solidFill>
                <a:schemeClr val="tx1"/>
              </a:solidFill>
              <a:latin typeface="Comic Sans MS" panose="030F0702030302020204" pitchFamily="66" charset="0"/>
            </a:rPr>
            <a:t> Shop</a:t>
          </a:r>
          <a:endParaRPr lang="LID4096" sz="1800" b="1">
            <a:solidFill>
              <a:schemeClr val="tx1"/>
            </a:solidFill>
            <a:latin typeface="Comic Sans MS" panose="030F0702030302020204" pitchFamily="66" charset="0"/>
          </a:endParaRPr>
        </a:p>
      </xdr:txBody>
    </xdr:sp>
    <xdr:clientData/>
  </xdr:twoCellAnchor>
  <xdr:twoCellAnchor>
    <xdr:from>
      <xdr:col>10</xdr:col>
      <xdr:colOff>320488</xdr:colOff>
      <xdr:row>3</xdr:row>
      <xdr:rowOff>100852</xdr:rowOff>
    </xdr:from>
    <xdr:to>
      <xdr:col>13</xdr:col>
      <xdr:colOff>22412</xdr:colOff>
      <xdr:row>5</xdr:row>
      <xdr:rowOff>56028</xdr:rowOff>
    </xdr:to>
    <xdr:sp macro="" textlink="">
      <xdr:nvSpPr>
        <xdr:cNvPr id="23" name="Rectangle: Rounded Corners 22">
          <a:extLst>
            <a:ext uri="{FF2B5EF4-FFF2-40B4-BE49-F238E27FC236}">
              <a16:creationId xmlns:a16="http://schemas.microsoft.com/office/drawing/2014/main" id="{EDA04B6E-2192-4F99-9EED-236CD18E2209}"/>
            </a:ext>
          </a:extLst>
        </xdr:cNvPr>
        <xdr:cNvSpPr/>
      </xdr:nvSpPr>
      <xdr:spPr>
        <a:xfrm>
          <a:off x="6371664" y="672352"/>
          <a:ext cx="1517277" cy="33617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Comic Sans MS" panose="030F0702030302020204" pitchFamily="66" charset="0"/>
            </a:rPr>
            <a:t>Total Sales</a:t>
          </a:r>
          <a:endParaRPr lang="LID4096" sz="1600" b="1">
            <a:solidFill>
              <a:schemeClr val="tx1"/>
            </a:solidFill>
            <a:latin typeface="Comic Sans MS" panose="030F0702030302020204" pitchFamily="66" charset="0"/>
          </a:endParaRPr>
        </a:p>
      </xdr:txBody>
    </xdr:sp>
    <xdr:clientData/>
  </xdr:twoCellAnchor>
  <xdr:twoCellAnchor editAs="oneCell">
    <xdr:from>
      <xdr:col>12</xdr:col>
      <xdr:colOff>448235</xdr:colOff>
      <xdr:row>3</xdr:row>
      <xdr:rowOff>22414</xdr:rowOff>
    </xdr:from>
    <xdr:to>
      <xdr:col>13</xdr:col>
      <xdr:colOff>347382</xdr:colOff>
      <xdr:row>5</xdr:row>
      <xdr:rowOff>145678</xdr:rowOff>
    </xdr:to>
    <xdr:pic>
      <xdr:nvPicPr>
        <xdr:cNvPr id="25" name="Graphic 24" descr="Money outline">
          <a:extLst>
            <a:ext uri="{FF2B5EF4-FFF2-40B4-BE49-F238E27FC236}">
              <a16:creationId xmlns:a16="http://schemas.microsoft.com/office/drawing/2014/main" id="{D895173E-736C-7A02-F82D-DB13D06C89D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709647" y="593914"/>
          <a:ext cx="504264" cy="504264"/>
        </a:xfrm>
        <a:prstGeom prst="rect">
          <a:avLst/>
        </a:prstGeom>
      </xdr:spPr>
    </xdr:pic>
    <xdr:clientData/>
  </xdr:twoCellAnchor>
  <xdr:twoCellAnchor>
    <xdr:from>
      <xdr:col>10</xdr:col>
      <xdr:colOff>324970</xdr:colOff>
      <xdr:row>5</xdr:row>
      <xdr:rowOff>67234</xdr:rowOff>
    </xdr:from>
    <xdr:to>
      <xdr:col>13</xdr:col>
      <xdr:colOff>347383</xdr:colOff>
      <xdr:row>7</xdr:row>
      <xdr:rowOff>112058</xdr:rowOff>
    </xdr:to>
    <xdr:sp macro="" textlink="'Pivot Tables'!A4">
      <xdr:nvSpPr>
        <xdr:cNvPr id="27" name="TextBox 26">
          <a:extLst>
            <a:ext uri="{FF2B5EF4-FFF2-40B4-BE49-F238E27FC236}">
              <a16:creationId xmlns:a16="http://schemas.microsoft.com/office/drawing/2014/main" id="{9F436B90-EC8D-4FE2-391B-DD446696FD2E}"/>
            </a:ext>
          </a:extLst>
        </xdr:cNvPr>
        <xdr:cNvSpPr txBox="1"/>
      </xdr:nvSpPr>
      <xdr:spPr>
        <a:xfrm>
          <a:off x="6376146" y="1019734"/>
          <a:ext cx="1837766" cy="425824"/>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406F3D-B468-4802-9C1D-34FD4C46797F}" type="TxLink">
            <a:rPr lang="en-US" sz="1600" b="1" i="0" u="none" strike="noStrike">
              <a:solidFill>
                <a:srgbClr val="000000"/>
              </a:solidFill>
              <a:latin typeface="Comic Sans MS" panose="030F0702030302020204" pitchFamily="66" charset="0"/>
              <a:ea typeface="Calibri"/>
              <a:cs typeface="Calibri"/>
            </a:rPr>
            <a:pPr/>
            <a:t>$118,726,350</a:t>
          </a:fld>
          <a:endParaRPr lang="LID4096" sz="2800" b="1">
            <a:latin typeface="Comic Sans MS" panose="030F0702030302020204" pitchFamily="66" charset="0"/>
          </a:endParaRPr>
        </a:p>
      </xdr:txBody>
    </xdr:sp>
    <xdr:clientData/>
  </xdr:twoCellAnchor>
  <xdr:twoCellAnchor>
    <xdr:from>
      <xdr:col>14</xdr:col>
      <xdr:colOff>293593</xdr:colOff>
      <xdr:row>3</xdr:row>
      <xdr:rowOff>96370</xdr:rowOff>
    </xdr:from>
    <xdr:to>
      <xdr:col>16</xdr:col>
      <xdr:colOff>600635</xdr:colOff>
      <xdr:row>5</xdr:row>
      <xdr:rowOff>51546</xdr:rowOff>
    </xdr:to>
    <xdr:sp macro="" textlink="">
      <xdr:nvSpPr>
        <xdr:cNvPr id="28" name="Rectangle: Rounded Corners 27">
          <a:extLst>
            <a:ext uri="{FF2B5EF4-FFF2-40B4-BE49-F238E27FC236}">
              <a16:creationId xmlns:a16="http://schemas.microsoft.com/office/drawing/2014/main" id="{728513FD-ED4A-4CF7-A7FD-AAD3AF1CF9A4}"/>
            </a:ext>
          </a:extLst>
        </xdr:cNvPr>
        <xdr:cNvSpPr/>
      </xdr:nvSpPr>
      <xdr:spPr>
        <a:xfrm>
          <a:off x="8765240" y="667870"/>
          <a:ext cx="1517277" cy="33617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Comic Sans MS" panose="030F0702030302020204" pitchFamily="66" charset="0"/>
            </a:rPr>
            <a:t>Profit</a:t>
          </a:r>
          <a:endParaRPr lang="LID4096" sz="1600" b="1">
            <a:solidFill>
              <a:schemeClr val="tx1"/>
            </a:solidFill>
            <a:latin typeface="Comic Sans MS" panose="030F0702030302020204" pitchFamily="66" charset="0"/>
          </a:endParaRPr>
        </a:p>
      </xdr:txBody>
    </xdr:sp>
    <xdr:clientData/>
  </xdr:twoCellAnchor>
  <xdr:twoCellAnchor>
    <xdr:from>
      <xdr:col>14</xdr:col>
      <xdr:colOff>376516</xdr:colOff>
      <xdr:row>5</xdr:row>
      <xdr:rowOff>100853</xdr:rowOff>
    </xdr:from>
    <xdr:to>
      <xdr:col>17</xdr:col>
      <xdr:colOff>298075</xdr:colOff>
      <xdr:row>7</xdr:row>
      <xdr:rowOff>156883</xdr:rowOff>
    </xdr:to>
    <xdr:sp macro="" textlink="'Pivot Tables'!B4">
      <xdr:nvSpPr>
        <xdr:cNvPr id="29" name="TextBox 28">
          <a:extLst>
            <a:ext uri="{FF2B5EF4-FFF2-40B4-BE49-F238E27FC236}">
              <a16:creationId xmlns:a16="http://schemas.microsoft.com/office/drawing/2014/main" id="{35A7D942-CEB0-4D3F-A605-F79A6735EDAB}"/>
            </a:ext>
          </a:extLst>
        </xdr:cNvPr>
        <xdr:cNvSpPr txBox="1"/>
      </xdr:nvSpPr>
      <xdr:spPr>
        <a:xfrm>
          <a:off x="8848163" y="1053353"/>
          <a:ext cx="1736912"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6410A8-A019-4023-8758-D668E6E9A450}" type="TxLink">
            <a:rPr lang="en-US" sz="1600" b="1" i="0" u="none" strike="noStrike">
              <a:solidFill>
                <a:srgbClr val="000000"/>
              </a:solidFill>
              <a:latin typeface="Comic Sans MS" panose="030F0702030302020204" pitchFamily="66" charset="0"/>
              <a:ea typeface="Calibri"/>
              <a:cs typeface="Calibri"/>
            </a:rPr>
            <a:pPr/>
            <a:t>$16,893,702</a:t>
          </a:fld>
          <a:endParaRPr lang="LID4096" sz="1600" b="1">
            <a:latin typeface="Comic Sans MS" panose="030F0702030302020204" pitchFamily="66" charset="0"/>
          </a:endParaRPr>
        </a:p>
      </xdr:txBody>
    </xdr:sp>
    <xdr:clientData/>
  </xdr:twoCellAnchor>
  <xdr:twoCellAnchor editAs="oneCell">
    <xdr:from>
      <xdr:col>16</xdr:col>
      <xdr:colOff>280148</xdr:colOff>
      <xdr:row>3</xdr:row>
      <xdr:rowOff>56030</xdr:rowOff>
    </xdr:from>
    <xdr:to>
      <xdr:col>17</xdr:col>
      <xdr:colOff>302558</xdr:colOff>
      <xdr:row>6</xdr:row>
      <xdr:rowOff>11207</xdr:rowOff>
    </xdr:to>
    <xdr:pic>
      <xdr:nvPicPr>
        <xdr:cNvPr id="31" name="Graphic 30" descr="Bank with solid fill">
          <a:extLst>
            <a:ext uri="{FF2B5EF4-FFF2-40B4-BE49-F238E27FC236}">
              <a16:creationId xmlns:a16="http://schemas.microsoft.com/office/drawing/2014/main" id="{1E14D8A4-FFA7-C095-EB33-8F763931C34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962030" y="627530"/>
          <a:ext cx="627528" cy="526677"/>
        </a:xfrm>
        <a:prstGeom prst="rect">
          <a:avLst/>
        </a:prstGeom>
      </xdr:spPr>
    </xdr:pic>
    <xdr:clientData/>
  </xdr:twoCellAnchor>
  <xdr:twoCellAnchor>
    <xdr:from>
      <xdr:col>18</xdr:col>
      <xdr:colOff>244289</xdr:colOff>
      <xdr:row>3</xdr:row>
      <xdr:rowOff>103092</xdr:rowOff>
    </xdr:from>
    <xdr:to>
      <xdr:col>20</xdr:col>
      <xdr:colOff>551331</xdr:colOff>
      <xdr:row>5</xdr:row>
      <xdr:rowOff>58268</xdr:rowOff>
    </xdr:to>
    <xdr:sp macro="" textlink="">
      <xdr:nvSpPr>
        <xdr:cNvPr id="32" name="Rectangle: Rounded Corners 31">
          <a:extLst>
            <a:ext uri="{FF2B5EF4-FFF2-40B4-BE49-F238E27FC236}">
              <a16:creationId xmlns:a16="http://schemas.microsoft.com/office/drawing/2014/main" id="{44EBECAC-BACD-476E-8218-BEF66C2EDABB}"/>
            </a:ext>
          </a:extLst>
        </xdr:cNvPr>
        <xdr:cNvSpPr/>
      </xdr:nvSpPr>
      <xdr:spPr>
        <a:xfrm>
          <a:off x="11136407" y="674592"/>
          <a:ext cx="1517277" cy="33617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Comic Sans MS" panose="030F0702030302020204" pitchFamily="66" charset="0"/>
            </a:rPr>
            <a:t>Profit (%)</a:t>
          </a:r>
          <a:endParaRPr lang="LID4096" sz="1600" b="1">
            <a:solidFill>
              <a:schemeClr val="tx1"/>
            </a:solidFill>
            <a:latin typeface="Comic Sans MS" panose="030F0702030302020204" pitchFamily="66" charset="0"/>
          </a:endParaRPr>
        </a:p>
      </xdr:txBody>
    </xdr:sp>
    <xdr:clientData/>
  </xdr:twoCellAnchor>
  <xdr:twoCellAnchor>
    <xdr:from>
      <xdr:col>18</xdr:col>
      <xdr:colOff>259977</xdr:colOff>
      <xdr:row>5</xdr:row>
      <xdr:rowOff>96369</xdr:rowOff>
    </xdr:from>
    <xdr:to>
      <xdr:col>21</xdr:col>
      <xdr:colOff>181536</xdr:colOff>
      <xdr:row>7</xdr:row>
      <xdr:rowOff>152399</xdr:rowOff>
    </xdr:to>
    <xdr:sp macro="" textlink="'Pivot Tables'!D4">
      <xdr:nvSpPr>
        <xdr:cNvPr id="33" name="TextBox 32">
          <a:extLst>
            <a:ext uri="{FF2B5EF4-FFF2-40B4-BE49-F238E27FC236}">
              <a16:creationId xmlns:a16="http://schemas.microsoft.com/office/drawing/2014/main" id="{558ACA22-5429-45A5-B05B-D5DF89C83D84}"/>
            </a:ext>
          </a:extLst>
        </xdr:cNvPr>
        <xdr:cNvSpPr txBox="1"/>
      </xdr:nvSpPr>
      <xdr:spPr>
        <a:xfrm>
          <a:off x="11152095" y="1048869"/>
          <a:ext cx="1736912"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50B702-E289-4D89-AC68-3B782D6321FF}" type="TxLink">
            <a:rPr lang="en-US" sz="1600" b="1" i="0" u="none" strike="noStrike">
              <a:solidFill>
                <a:srgbClr val="000000"/>
              </a:solidFill>
              <a:latin typeface="Comic Sans MS" panose="030F0702030302020204" pitchFamily="66" charset="0"/>
              <a:ea typeface="Calibri"/>
              <a:cs typeface="Calibri"/>
            </a:rPr>
            <a:pPr/>
            <a:t>14%</a:t>
          </a:fld>
          <a:endParaRPr lang="LID4096" sz="1600" b="1">
            <a:latin typeface="Comic Sans MS" panose="030F0702030302020204" pitchFamily="66" charset="0"/>
          </a:endParaRPr>
        </a:p>
      </xdr:txBody>
    </xdr:sp>
    <xdr:clientData/>
  </xdr:twoCellAnchor>
  <xdr:twoCellAnchor>
    <xdr:from>
      <xdr:col>22</xdr:col>
      <xdr:colOff>74518</xdr:colOff>
      <xdr:row>3</xdr:row>
      <xdr:rowOff>93942</xdr:rowOff>
    </xdr:from>
    <xdr:to>
      <xdr:col>24</xdr:col>
      <xdr:colOff>381559</xdr:colOff>
      <xdr:row>5</xdr:row>
      <xdr:rowOff>49118</xdr:rowOff>
    </xdr:to>
    <xdr:sp macro="" textlink="">
      <xdr:nvSpPr>
        <xdr:cNvPr id="34" name="Rectangle: Rounded Corners 33">
          <a:extLst>
            <a:ext uri="{FF2B5EF4-FFF2-40B4-BE49-F238E27FC236}">
              <a16:creationId xmlns:a16="http://schemas.microsoft.com/office/drawing/2014/main" id="{5C00A9C2-042C-4A2C-8E55-B617903C1D8C}"/>
            </a:ext>
          </a:extLst>
        </xdr:cNvPr>
        <xdr:cNvSpPr/>
      </xdr:nvSpPr>
      <xdr:spPr>
        <a:xfrm>
          <a:off x="13387106" y="665442"/>
          <a:ext cx="1517277" cy="33617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Comic Sans MS" panose="030F0702030302020204" pitchFamily="66" charset="0"/>
            </a:rPr>
            <a:t>Units Sold</a:t>
          </a:r>
          <a:endParaRPr lang="LID4096" sz="1600" b="1">
            <a:solidFill>
              <a:schemeClr val="tx1"/>
            </a:solidFill>
            <a:latin typeface="Comic Sans MS" panose="030F0702030302020204" pitchFamily="66" charset="0"/>
          </a:endParaRPr>
        </a:p>
      </xdr:txBody>
    </xdr:sp>
    <xdr:clientData/>
  </xdr:twoCellAnchor>
  <xdr:twoCellAnchor>
    <xdr:from>
      <xdr:col>22</xdr:col>
      <xdr:colOff>90206</xdr:colOff>
      <xdr:row>5</xdr:row>
      <xdr:rowOff>87219</xdr:rowOff>
    </xdr:from>
    <xdr:to>
      <xdr:col>25</xdr:col>
      <xdr:colOff>11765</xdr:colOff>
      <xdr:row>7</xdr:row>
      <xdr:rowOff>143249</xdr:rowOff>
    </xdr:to>
    <xdr:sp macro="" textlink="'Pivot Tables'!C4">
      <xdr:nvSpPr>
        <xdr:cNvPr id="35" name="TextBox 34">
          <a:extLst>
            <a:ext uri="{FF2B5EF4-FFF2-40B4-BE49-F238E27FC236}">
              <a16:creationId xmlns:a16="http://schemas.microsoft.com/office/drawing/2014/main" id="{6709DC36-8F92-42D4-BEB2-479EDD38A696}"/>
            </a:ext>
          </a:extLst>
        </xdr:cNvPr>
        <xdr:cNvSpPr txBox="1"/>
      </xdr:nvSpPr>
      <xdr:spPr>
        <a:xfrm>
          <a:off x="13402794" y="1039719"/>
          <a:ext cx="1736912"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17831A-736C-4DB1-98D6-BD8D46F2EAEC}" type="TxLink">
            <a:rPr lang="en-US" sz="1600" b="1" i="0" u="none" strike="noStrike">
              <a:solidFill>
                <a:srgbClr val="000000"/>
              </a:solidFill>
              <a:latin typeface="Comic Sans MS" panose="030F0702030302020204" pitchFamily="66" charset="0"/>
              <a:ea typeface="Calibri"/>
              <a:cs typeface="Calibri"/>
            </a:rPr>
            <a:pPr/>
            <a:t>1,125,806</a:t>
          </a:fld>
          <a:endParaRPr lang="LID4096" sz="1600" b="1">
            <a:latin typeface="Comic Sans MS" panose="030F0702030302020204" pitchFamily="66" charset="0"/>
          </a:endParaRPr>
        </a:p>
      </xdr:txBody>
    </xdr:sp>
    <xdr:clientData/>
  </xdr:twoCellAnchor>
  <xdr:twoCellAnchor editAs="oneCell">
    <xdr:from>
      <xdr:col>20</xdr:col>
      <xdr:colOff>246529</xdr:colOff>
      <xdr:row>3</xdr:row>
      <xdr:rowOff>190499</xdr:rowOff>
    </xdr:from>
    <xdr:to>
      <xdr:col>21</xdr:col>
      <xdr:colOff>235323</xdr:colOff>
      <xdr:row>7</xdr:row>
      <xdr:rowOff>22411</xdr:rowOff>
    </xdr:to>
    <xdr:pic>
      <xdr:nvPicPr>
        <xdr:cNvPr id="37" name="Graphic 36" descr="Coins outline">
          <a:extLst>
            <a:ext uri="{FF2B5EF4-FFF2-40B4-BE49-F238E27FC236}">
              <a16:creationId xmlns:a16="http://schemas.microsoft.com/office/drawing/2014/main" id="{3AAD6195-AA86-97C2-6D7E-F9E238AD8CD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348882" y="761999"/>
          <a:ext cx="593912" cy="593912"/>
        </a:xfrm>
        <a:prstGeom prst="rect">
          <a:avLst/>
        </a:prstGeom>
      </xdr:spPr>
    </xdr:pic>
    <xdr:clientData/>
  </xdr:twoCellAnchor>
  <xdr:twoCellAnchor editAs="oneCell">
    <xdr:from>
      <xdr:col>24</xdr:col>
      <xdr:colOff>112058</xdr:colOff>
      <xdr:row>3</xdr:row>
      <xdr:rowOff>112059</xdr:rowOff>
    </xdr:from>
    <xdr:to>
      <xdr:col>25</xdr:col>
      <xdr:colOff>78441</xdr:colOff>
      <xdr:row>6</xdr:row>
      <xdr:rowOff>112059</xdr:rowOff>
    </xdr:to>
    <xdr:pic>
      <xdr:nvPicPr>
        <xdr:cNvPr id="39" name="Graphic 38" descr="Hockey Stick Curve Graph with solid fill">
          <a:extLst>
            <a:ext uri="{FF2B5EF4-FFF2-40B4-BE49-F238E27FC236}">
              <a16:creationId xmlns:a16="http://schemas.microsoft.com/office/drawing/2014/main" id="{527D1951-C56C-1CA5-7376-8FD0A6E6544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4634882" y="683559"/>
          <a:ext cx="571500" cy="571500"/>
        </a:xfrm>
        <a:prstGeom prst="rect">
          <a:avLst/>
        </a:prstGeom>
      </xdr:spPr>
    </xdr:pic>
    <xdr:clientData/>
  </xdr:twoCellAnchor>
  <xdr:twoCellAnchor>
    <xdr:from>
      <xdr:col>20</xdr:col>
      <xdr:colOff>488138</xdr:colOff>
      <xdr:row>10</xdr:row>
      <xdr:rowOff>29788</xdr:rowOff>
    </xdr:from>
    <xdr:to>
      <xdr:col>24</xdr:col>
      <xdr:colOff>582704</xdr:colOff>
      <xdr:row>11</xdr:row>
      <xdr:rowOff>175464</xdr:rowOff>
    </xdr:to>
    <xdr:sp macro="" textlink="">
      <xdr:nvSpPr>
        <xdr:cNvPr id="41" name="Rectangle: Rounded Corners 40">
          <a:extLst>
            <a:ext uri="{FF2B5EF4-FFF2-40B4-BE49-F238E27FC236}">
              <a16:creationId xmlns:a16="http://schemas.microsoft.com/office/drawing/2014/main" id="{D3F0BCF2-500D-43D1-8D55-8639A26B5C40}"/>
            </a:ext>
          </a:extLst>
        </xdr:cNvPr>
        <xdr:cNvSpPr/>
      </xdr:nvSpPr>
      <xdr:spPr>
        <a:xfrm>
          <a:off x="12590491" y="1934788"/>
          <a:ext cx="2515037" cy="33617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Comic Sans MS" panose="030F0702030302020204" pitchFamily="66" charset="0"/>
            </a:rPr>
            <a:t>Top Selling Product</a:t>
          </a:r>
          <a:endParaRPr lang="LID4096" sz="1600" b="1">
            <a:solidFill>
              <a:schemeClr val="tx1"/>
            </a:solidFill>
            <a:latin typeface="Comic Sans MS" panose="030F0702030302020204" pitchFamily="66" charset="0"/>
          </a:endParaRPr>
        </a:p>
      </xdr:txBody>
    </xdr:sp>
    <xdr:clientData/>
  </xdr:twoCellAnchor>
  <xdr:twoCellAnchor>
    <xdr:from>
      <xdr:col>20</xdr:col>
      <xdr:colOff>475958</xdr:colOff>
      <xdr:row>12</xdr:row>
      <xdr:rowOff>123918</xdr:rowOff>
    </xdr:from>
    <xdr:to>
      <xdr:col>24</xdr:col>
      <xdr:colOff>336175</xdr:colOff>
      <xdr:row>14</xdr:row>
      <xdr:rowOff>179948</xdr:rowOff>
    </xdr:to>
    <xdr:sp macro="" textlink="'Pivot Tables'!J6">
      <xdr:nvSpPr>
        <xdr:cNvPr id="42" name="TextBox 41">
          <a:extLst>
            <a:ext uri="{FF2B5EF4-FFF2-40B4-BE49-F238E27FC236}">
              <a16:creationId xmlns:a16="http://schemas.microsoft.com/office/drawing/2014/main" id="{C0264746-74D9-46FF-8430-F47930F3DE71}"/>
            </a:ext>
          </a:extLst>
        </xdr:cNvPr>
        <xdr:cNvSpPr txBox="1"/>
      </xdr:nvSpPr>
      <xdr:spPr>
        <a:xfrm>
          <a:off x="12578311" y="2409918"/>
          <a:ext cx="2280688"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A98F4A-0846-4F24-BACD-062F04FB9D57}" type="TxLink">
            <a:rPr lang="en-US" sz="2000" b="1" i="0" u="none" strike="noStrike">
              <a:solidFill>
                <a:srgbClr val="000000"/>
              </a:solidFill>
              <a:latin typeface="Comic Sans MS" panose="030F0702030302020204" pitchFamily="66" charset="0"/>
              <a:ea typeface="Calibri"/>
              <a:cs typeface="Calibri"/>
            </a:rPr>
            <a:pPr/>
            <a:t>PROD_ID_002</a:t>
          </a:fld>
          <a:endParaRPr lang="LID4096" sz="3600" b="1">
            <a:latin typeface="Comic Sans MS" panose="030F0702030302020204" pitchFamily="66" charset="0"/>
          </a:endParaRPr>
        </a:p>
      </xdr:txBody>
    </xdr:sp>
    <xdr:clientData/>
  </xdr:twoCellAnchor>
  <xdr:twoCellAnchor editAs="oneCell">
    <xdr:from>
      <xdr:col>24</xdr:col>
      <xdr:colOff>201705</xdr:colOff>
      <xdr:row>12</xdr:row>
      <xdr:rowOff>22411</xdr:rowOff>
    </xdr:from>
    <xdr:to>
      <xdr:col>25</xdr:col>
      <xdr:colOff>268942</xdr:colOff>
      <xdr:row>15</xdr:row>
      <xdr:rowOff>123265</xdr:rowOff>
    </xdr:to>
    <xdr:pic>
      <xdr:nvPicPr>
        <xdr:cNvPr id="44" name="Graphic 43" descr="Wreath outline">
          <a:extLst>
            <a:ext uri="{FF2B5EF4-FFF2-40B4-BE49-F238E27FC236}">
              <a16:creationId xmlns:a16="http://schemas.microsoft.com/office/drawing/2014/main" id="{F6F50DE8-EC40-76CC-1E12-F432C850217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724529" y="2308411"/>
          <a:ext cx="672354" cy="672354"/>
        </a:xfrm>
        <a:prstGeom prst="rect">
          <a:avLst/>
        </a:prstGeom>
      </xdr:spPr>
    </xdr:pic>
    <xdr:clientData/>
  </xdr:twoCellAnchor>
  <xdr:twoCellAnchor>
    <xdr:from>
      <xdr:col>20</xdr:col>
      <xdr:colOff>484586</xdr:colOff>
      <xdr:row>15</xdr:row>
      <xdr:rowOff>85818</xdr:rowOff>
    </xdr:from>
    <xdr:to>
      <xdr:col>24</xdr:col>
      <xdr:colOff>163605</xdr:colOff>
      <xdr:row>17</xdr:row>
      <xdr:rowOff>141848</xdr:rowOff>
    </xdr:to>
    <xdr:sp macro="" textlink="'Pivot Tables'!J10">
      <xdr:nvSpPr>
        <xdr:cNvPr id="45" name="TextBox 44">
          <a:extLst>
            <a:ext uri="{FF2B5EF4-FFF2-40B4-BE49-F238E27FC236}">
              <a16:creationId xmlns:a16="http://schemas.microsoft.com/office/drawing/2014/main" id="{9B51025E-172A-442B-BF34-549A925E1D00}"/>
            </a:ext>
          </a:extLst>
        </xdr:cNvPr>
        <xdr:cNvSpPr txBox="1"/>
      </xdr:nvSpPr>
      <xdr:spPr>
        <a:xfrm>
          <a:off x="12586939" y="2943318"/>
          <a:ext cx="2099490"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D4C1EE-5B9F-428F-B72F-6AB85ADFED63}" type="TxLink">
            <a:rPr lang="en-US" sz="2000" b="1" i="0" u="none" strike="noStrike">
              <a:solidFill>
                <a:srgbClr val="000000"/>
              </a:solidFill>
              <a:latin typeface="Comic Sans MS" panose="030F0702030302020204" pitchFamily="66" charset="0"/>
              <a:ea typeface="Calibri"/>
              <a:cs typeface="Calibri"/>
            </a:rPr>
            <a:pPr/>
            <a:t>$33,011,144</a:t>
          </a:fld>
          <a:endParaRPr lang="LID4096" sz="3600" b="1">
            <a:latin typeface="Comic Sans MS" panose="030F0702030302020204" pitchFamily="66" charset="0"/>
          </a:endParaRPr>
        </a:p>
      </xdr:txBody>
    </xdr:sp>
    <xdr:clientData/>
  </xdr:twoCellAnchor>
  <xdr:twoCellAnchor>
    <xdr:from>
      <xdr:col>13</xdr:col>
      <xdr:colOff>47624</xdr:colOff>
      <xdr:row>9</xdr:row>
      <xdr:rowOff>137273</xdr:rowOff>
    </xdr:from>
    <xdr:to>
      <xdr:col>20</xdr:col>
      <xdr:colOff>38659</xdr:colOff>
      <xdr:row>18</xdr:row>
      <xdr:rowOff>95250</xdr:rowOff>
    </xdr:to>
    <xdr:graphicFrame macro="">
      <xdr:nvGraphicFramePr>
        <xdr:cNvPr id="46" name="Chart 45">
          <a:extLst>
            <a:ext uri="{FF2B5EF4-FFF2-40B4-BE49-F238E27FC236}">
              <a16:creationId xmlns:a16="http://schemas.microsoft.com/office/drawing/2014/main" id="{F1388F3B-6D38-4CCF-9939-A96146D19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493060</xdr:colOff>
      <xdr:row>21</xdr:row>
      <xdr:rowOff>57978</xdr:rowOff>
    </xdr:from>
    <xdr:to>
      <xdr:col>19</xdr:col>
      <xdr:colOff>504920</xdr:colOff>
      <xdr:row>29</xdr:row>
      <xdr:rowOff>173362</xdr:rowOff>
    </xdr:to>
    <xdr:graphicFrame macro="">
      <xdr:nvGraphicFramePr>
        <xdr:cNvPr id="50" name="Chart 49">
          <a:extLst>
            <a:ext uri="{FF2B5EF4-FFF2-40B4-BE49-F238E27FC236}">
              <a16:creationId xmlns:a16="http://schemas.microsoft.com/office/drawing/2014/main" id="{CB86E73C-D713-4DBD-A492-53F4C914F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28575</xdr:colOff>
          <xdr:row>20</xdr:row>
          <xdr:rowOff>180975</xdr:rowOff>
        </xdr:from>
        <xdr:to>
          <xdr:col>13</xdr:col>
          <xdr:colOff>381000</xdr:colOff>
          <xdr:row>28</xdr:row>
          <xdr:rowOff>19050</xdr:rowOff>
        </xdr:to>
        <xdr:sp macro="" textlink="">
          <xdr:nvSpPr>
            <xdr:cNvPr id="1033" name="Scroll Bar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134471</xdr:colOff>
      <xdr:row>20</xdr:row>
      <xdr:rowOff>11206</xdr:rowOff>
    </xdr:from>
    <xdr:to>
      <xdr:col>19</xdr:col>
      <xdr:colOff>268941</xdr:colOff>
      <xdr:row>21</xdr:row>
      <xdr:rowOff>156882</xdr:rowOff>
    </xdr:to>
    <xdr:sp macro="" textlink="">
      <xdr:nvSpPr>
        <xdr:cNvPr id="51" name="TextBox 50">
          <a:extLst>
            <a:ext uri="{FF2B5EF4-FFF2-40B4-BE49-F238E27FC236}">
              <a16:creationId xmlns:a16="http://schemas.microsoft.com/office/drawing/2014/main" id="{0083E168-523B-FA5B-4900-8AC84CE1B696}"/>
            </a:ext>
          </a:extLst>
        </xdr:cNvPr>
        <xdr:cNvSpPr txBox="1"/>
      </xdr:nvSpPr>
      <xdr:spPr>
        <a:xfrm>
          <a:off x="8606118" y="3821206"/>
          <a:ext cx="3160058"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a:latin typeface="Comic Sans MS" panose="030F0702030302020204" pitchFamily="66" charset="0"/>
            </a:rPr>
            <a:t>Sales generated by Customer</a:t>
          </a:r>
          <a:endParaRPr lang="LID4096" sz="1500" b="1">
            <a:latin typeface="Comic Sans MS" panose="030F0702030302020204" pitchFamily="66" charset="0"/>
          </a:endParaRPr>
        </a:p>
      </xdr:txBody>
    </xdr:sp>
    <xdr:clientData/>
  </xdr:twoCellAnchor>
  <xdr:twoCellAnchor>
    <xdr:from>
      <xdr:col>20</xdr:col>
      <xdr:colOff>448235</xdr:colOff>
      <xdr:row>19</xdr:row>
      <xdr:rowOff>89647</xdr:rowOff>
    </xdr:from>
    <xdr:to>
      <xdr:col>25</xdr:col>
      <xdr:colOff>258266</xdr:colOff>
      <xdr:row>29</xdr:row>
      <xdr:rowOff>76033</xdr:rowOff>
    </xdr:to>
    <xdr:graphicFrame macro="">
      <xdr:nvGraphicFramePr>
        <xdr:cNvPr id="52" name="Chart 51">
          <a:extLst>
            <a:ext uri="{FF2B5EF4-FFF2-40B4-BE49-F238E27FC236}">
              <a16:creationId xmlns:a16="http://schemas.microsoft.com/office/drawing/2014/main" id="{3B047C51-7DBC-410D-932D-504DF4F40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549088</xdr:colOff>
      <xdr:row>29</xdr:row>
      <xdr:rowOff>168089</xdr:rowOff>
    </xdr:from>
    <xdr:to>
      <xdr:col>25</xdr:col>
      <xdr:colOff>235324</xdr:colOff>
      <xdr:row>38</xdr:row>
      <xdr:rowOff>168088</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B82830C4-67F6-4366-B105-C6BF900484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693088" y="5692589"/>
              <a:ext cx="5782236" cy="1714499"/>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156883</xdr:colOff>
      <xdr:row>30</xdr:row>
      <xdr:rowOff>44822</xdr:rowOff>
    </xdr:from>
    <xdr:to>
      <xdr:col>15</xdr:col>
      <xdr:colOff>324971</xdr:colOff>
      <xdr:row>38</xdr:row>
      <xdr:rowOff>89647</xdr:rowOff>
    </xdr:to>
    <xdr:graphicFrame macro="">
      <xdr:nvGraphicFramePr>
        <xdr:cNvPr id="54" name="Chart 53">
          <a:extLst>
            <a:ext uri="{FF2B5EF4-FFF2-40B4-BE49-F238E27FC236}">
              <a16:creationId xmlns:a16="http://schemas.microsoft.com/office/drawing/2014/main" id="{278F755D-D109-42D7-B27B-802E67C2E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189443</xdr:colOff>
      <xdr:row>30</xdr:row>
      <xdr:rowOff>78441</xdr:rowOff>
    </xdr:from>
    <xdr:to>
      <xdr:col>5</xdr:col>
      <xdr:colOff>509388</xdr:colOff>
      <xdr:row>38</xdr:row>
      <xdr:rowOff>183161</xdr:rowOff>
    </xdr:to>
    <xdr:graphicFrame macro="">
      <xdr:nvGraphicFramePr>
        <xdr:cNvPr id="55" name="Chart 54">
          <a:extLst>
            <a:ext uri="{FF2B5EF4-FFF2-40B4-BE49-F238E27FC236}">
              <a16:creationId xmlns:a16="http://schemas.microsoft.com/office/drawing/2014/main" id="{20753CEB-C891-44A7-9785-E751F4B6D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xdr:col>
      <xdr:colOff>286310</xdr:colOff>
      <xdr:row>17</xdr:row>
      <xdr:rowOff>57150</xdr:rowOff>
    </xdr:from>
    <xdr:to>
      <xdr:col>5</xdr:col>
      <xdr:colOff>133350</xdr:colOff>
      <xdr:row>27</xdr:row>
      <xdr:rowOff>161926</xdr:rowOff>
    </xdr:to>
    <mc:AlternateContent xmlns:mc="http://schemas.openxmlformats.org/markup-compatibility/2006" xmlns:a14="http://schemas.microsoft.com/office/drawing/2010/main">
      <mc:Choice Requires="a14">
        <xdr:graphicFrame macro="">
          <xdr:nvGraphicFramePr>
            <xdr:cNvPr id="60" name="Month 1">
              <a:extLst>
                <a:ext uri="{FF2B5EF4-FFF2-40B4-BE49-F238E27FC236}">
                  <a16:creationId xmlns:a16="http://schemas.microsoft.com/office/drawing/2014/main" id="{4C011401-3353-420D-9C69-5DCDB80892D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505510" y="3295650"/>
              <a:ext cx="1675840" cy="2009776"/>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10</xdr:row>
      <xdr:rowOff>28575</xdr:rowOff>
    </xdr:from>
    <xdr:to>
      <xdr:col>5</xdr:col>
      <xdr:colOff>28575</xdr:colOff>
      <xdr:row>14</xdr:row>
      <xdr:rowOff>142875</xdr:rowOff>
    </xdr:to>
    <mc:AlternateContent xmlns:mc="http://schemas.openxmlformats.org/markup-compatibility/2006" xmlns:a14="http://schemas.microsoft.com/office/drawing/2010/main">
      <mc:Choice Requires="a14">
        <xdr:graphicFrame macro="">
          <xdr:nvGraphicFramePr>
            <xdr:cNvPr id="61" name="Year 1">
              <a:extLst>
                <a:ext uri="{FF2B5EF4-FFF2-40B4-BE49-F238E27FC236}">
                  <a16:creationId xmlns:a16="http://schemas.microsoft.com/office/drawing/2014/main" id="{2BDDFE16-A557-4BE4-B2CE-7D32CA672C9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524000" y="1933575"/>
              <a:ext cx="1552575" cy="8763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76201</xdr:colOff>
      <xdr:row>10</xdr:row>
      <xdr:rowOff>171450</xdr:rowOff>
    </xdr:from>
    <xdr:to>
      <xdr:col>11</xdr:col>
      <xdr:colOff>409575</xdr:colOff>
      <xdr:row>24</xdr:row>
      <xdr:rowOff>161925</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7BC6D829-BF7F-46E3-9FF8-7DBCDBD6C7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733801" y="2076450"/>
              <a:ext cx="3381374" cy="2657475"/>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485775</xdr:colOff>
      <xdr:row>25</xdr:row>
      <xdr:rowOff>28576</xdr:rowOff>
    </xdr:from>
    <xdr:to>
      <xdr:col>11</xdr:col>
      <xdr:colOff>142874</xdr:colOff>
      <xdr:row>28</xdr:row>
      <xdr:rowOff>180976</xdr:rowOff>
    </xdr:to>
    <mc:AlternateContent xmlns:mc="http://schemas.openxmlformats.org/markup-compatibility/2006" xmlns:sle15="http://schemas.microsoft.com/office/drawing/2012/slicer">
      <mc:Choice Requires="sle15">
        <xdr:graphicFrame macro="">
          <xdr:nvGraphicFramePr>
            <xdr:cNvPr id="63" name="Year 3">
              <a:extLst>
                <a:ext uri="{FF2B5EF4-FFF2-40B4-BE49-F238E27FC236}">
                  <a16:creationId xmlns:a16="http://schemas.microsoft.com/office/drawing/2014/main" id="{3D6B3F3D-1FA7-4DB3-ABAE-4C90F0D8E627}"/>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4143375" y="4791076"/>
              <a:ext cx="2705099" cy="723900"/>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j Uddin Raju" refreshedDate="45610.813662615743" createdVersion="8" refreshedVersion="8" minRefreshableVersion="3" recordCount="700" xr:uid="{F6F60853-BC2B-4255-AEFC-4601A603A654}">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316733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C5258-91CA-436A-989E-B9A06D90AD4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6">
  <location ref="E84:F89"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859DA7-0C0A-4192-A0B5-F724414BCA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2" numFmtId="3"/>
  </dataFields>
  <formats count="2">
    <format dxfId="19">
      <pivotArea outline="0" collapsedLevelsAreSubtotals="1" fieldPosition="0">
        <references count="1">
          <reference field="4294967294" count="2" selected="0">
            <x v="0"/>
            <x v="1"/>
          </reference>
        </references>
      </pivotArea>
    </format>
    <format dxfId="18">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A9DE82-CA0B-490E-A34C-F5E658FF4B8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1">
  <location ref="C57:D6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measureFilter="1">
      <items count="9">
        <item x="1"/>
        <item x="2"/>
        <item x="3"/>
        <item x="4"/>
        <item x="6"/>
        <item x="5"/>
        <item x="7"/>
        <item x="0"/>
        <item t="default"/>
      </items>
    </pivotField>
  </pivotFields>
  <rowFields count="1">
    <field x="20"/>
  </rowFields>
  <rowItems count="3">
    <i>
      <x v="1"/>
    </i>
    <i>
      <x v="2"/>
    </i>
    <i>
      <x v="6"/>
    </i>
  </rowItems>
  <colItems count="1">
    <i/>
  </colItems>
  <dataFields count="1">
    <dataField name="Sum of Sales" fld="9" showDataAs="percentOfTotal" baseField="0" baseItem="0" numFmtId="10"/>
  </dataFields>
  <formats count="2">
    <format dxfId="21">
      <pivotArea outline="0" collapsedLevelsAreSubtotals="1" fieldPosition="0">
        <references count="1">
          <reference field="4294967294" count="1" selected="0">
            <x v="0"/>
          </reference>
        </references>
      </pivotArea>
    </format>
    <format dxfId="20">
      <pivotArea outline="0" fieldPosition="0">
        <references count="1">
          <reference field="4294967294" count="1">
            <x v="0"/>
          </reference>
        </references>
      </pivotArea>
    </format>
  </formats>
  <chartFormats count="22">
    <chartFormat chart="0" format="19" series="1">
      <pivotArea type="data" outline="0" fieldPosition="0">
        <references count="1">
          <reference field="4294967294" count="1" selected="0">
            <x v="0"/>
          </reference>
        </references>
      </pivotArea>
    </chartFormat>
    <chartFormat chart="0" format="20">
      <pivotArea type="data" outline="0" fieldPosition="0">
        <references count="2">
          <reference field="4294967294" count="1" selected="0">
            <x v="0"/>
          </reference>
          <reference field="20" count="1" selected="0">
            <x v="0"/>
          </reference>
        </references>
      </pivotArea>
    </chartFormat>
    <chartFormat chart="0" format="21">
      <pivotArea type="data" outline="0" fieldPosition="0">
        <references count="2">
          <reference field="4294967294" count="1" selected="0">
            <x v="0"/>
          </reference>
          <reference field="20" count="1" selected="0">
            <x v="1"/>
          </reference>
        </references>
      </pivotArea>
    </chartFormat>
    <chartFormat chart="0" format="22">
      <pivotArea type="data" outline="0" fieldPosition="0">
        <references count="2">
          <reference field="4294967294" count="1" selected="0">
            <x v="0"/>
          </reference>
          <reference field="20" count="1" selected="0">
            <x v="2"/>
          </reference>
        </references>
      </pivotArea>
    </chartFormat>
    <chartFormat chart="0" format="23">
      <pivotArea type="data" outline="0" fieldPosition="0">
        <references count="2">
          <reference field="4294967294" count="1" selected="0">
            <x v="0"/>
          </reference>
          <reference field="20" count="1" selected="0">
            <x v="3"/>
          </reference>
        </references>
      </pivotArea>
    </chartFormat>
    <chartFormat chart="0" format="24">
      <pivotArea type="data" outline="0" fieldPosition="0">
        <references count="2">
          <reference field="4294967294" count="1" selected="0">
            <x v="0"/>
          </reference>
          <reference field="20" count="1" selected="0">
            <x v="4"/>
          </reference>
        </references>
      </pivotArea>
    </chartFormat>
    <chartFormat chart="0" format="25">
      <pivotArea type="data" outline="0" fieldPosition="0">
        <references count="2">
          <reference field="4294967294" count="1" selected="0">
            <x v="0"/>
          </reference>
          <reference field="20" count="1" selected="0">
            <x v="5"/>
          </reference>
        </references>
      </pivotArea>
    </chartFormat>
    <chartFormat chart="0" format="26">
      <pivotArea type="data" outline="0" fieldPosition="0">
        <references count="2">
          <reference field="4294967294" count="1" selected="0">
            <x v="0"/>
          </reference>
          <reference field="20" count="1" selected="0">
            <x v="6"/>
          </reference>
        </references>
      </pivotArea>
    </chartFormat>
    <chartFormat chart="0" format="27">
      <pivotArea type="data" outline="0" fieldPosition="0">
        <references count="2">
          <reference field="4294967294" count="1" selected="0">
            <x v="0"/>
          </reference>
          <reference field="20" count="1" selected="0">
            <x v="7"/>
          </reference>
        </references>
      </pivotArea>
    </chartFormat>
    <chartFormat chart="5" format="37" series="1">
      <pivotArea type="data" outline="0" fieldPosition="0">
        <references count="1">
          <reference field="4294967294" count="1" selected="0">
            <x v="0"/>
          </reference>
        </references>
      </pivotArea>
    </chartFormat>
    <chartFormat chart="5" format="38">
      <pivotArea type="data" outline="0" fieldPosition="0">
        <references count="2">
          <reference field="4294967294" count="1" selected="0">
            <x v="0"/>
          </reference>
          <reference field="20" count="1" selected="0">
            <x v="0"/>
          </reference>
        </references>
      </pivotArea>
    </chartFormat>
    <chartFormat chart="5" format="39">
      <pivotArea type="data" outline="0" fieldPosition="0">
        <references count="2">
          <reference field="4294967294" count="1" selected="0">
            <x v="0"/>
          </reference>
          <reference field="20" count="1" selected="0">
            <x v="1"/>
          </reference>
        </references>
      </pivotArea>
    </chartFormat>
    <chartFormat chart="5" format="40">
      <pivotArea type="data" outline="0" fieldPosition="0">
        <references count="2">
          <reference field="4294967294" count="1" selected="0">
            <x v="0"/>
          </reference>
          <reference field="20" count="1" selected="0">
            <x v="2"/>
          </reference>
        </references>
      </pivotArea>
    </chartFormat>
    <chartFormat chart="5" format="41">
      <pivotArea type="data" outline="0" fieldPosition="0">
        <references count="2">
          <reference field="4294967294" count="1" selected="0">
            <x v="0"/>
          </reference>
          <reference field="20" count="1" selected="0">
            <x v="3"/>
          </reference>
        </references>
      </pivotArea>
    </chartFormat>
    <chartFormat chart="5" format="42">
      <pivotArea type="data" outline="0" fieldPosition="0">
        <references count="2">
          <reference field="4294967294" count="1" selected="0">
            <x v="0"/>
          </reference>
          <reference field="20" count="1" selected="0">
            <x v="4"/>
          </reference>
        </references>
      </pivotArea>
    </chartFormat>
    <chartFormat chart="5" format="43">
      <pivotArea type="data" outline="0" fieldPosition="0">
        <references count="2">
          <reference field="4294967294" count="1" selected="0">
            <x v="0"/>
          </reference>
          <reference field="20" count="1" selected="0">
            <x v="5"/>
          </reference>
        </references>
      </pivotArea>
    </chartFormat>
    <chartFormat chart="5" format="44">
      <pivotArea type="data" outline="0" fieldPosition="0">
        <references count="2">
          <reference field="4294967294" count="1" selected="0">
            <x v="0"/>
          </reference>
          <reference field="20" count="1" selected="0">
            <x v="6"/>
          </reference>
        </references>
      </pivotArea>
    </chartFormat>
    <chartFormat chart="5" format="45">
      <pivotArea type="data" outline="0" fieldPosition="0">
        <references count="2">
          <reference field="4294967294" count="1" selected="0">
            <x v="0"/>
          </reference>
          <reference field="20" count="1" selected="0">
            <x v="7"/>
          </reference>
        </references>
      </pivotArea>
    </chartFormat>
    <chartFormat chart="7" format="46" series="1">
      <pivotArea type="data" outline="0" fieldPosition="0">
        <references count="1">
          <reference field="4294967294" count="1" selected="0">
            <x v="0"/>
          </reference>
        </references>
      </pivotArea>
    </chartFormat>
    <chartFormat chart="7" format="47">
      <pivotArea type="data" outline="0" fieldPosition="0">
        <references count="2">
          <reference field="4294967294" count="1" selected="0">
            <x v="0"/>
          </reference>
          <reference field="20" count="1" selected="0">
            <x v="1"/>
          </reference>
        </references>
      </pivotArea>
    </chartFormat>
    <chartFormat chart="7" format="48">
      <pivotArea type="data" outline="0" fieldPosition="0">
        <references count="2">
          <reference field="4294967294" count="1" selected="0">
            <x v="0"/>
          </reference>
          <reference field="20" count="1" selected="0">
            <x v="2"/>
          </reference>
        </references>
      </pivotArea>
    </chartFormat>
    <chartFormat chart="7" format="49">
      <pivotArea type="data" outline="0" fieldPosition="0">
        <references count="2">
          <reference field="4294967294" count="1" selected="0">
            <x v="0"/>
          </reference>
          <reference field="20" count="1" selected="0">
            <x v="6"/>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67A9FF-0E3F-46AB-A183-41297A4199A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S5:T155"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1" baseItem="3" numFmtId="167"/>
  </dataFields>
  <formats count="2">
    <format dxfId="23">
      <pivotArea outline="0" collapsedLevelsAreSubtotals="1" fieldPosition="0"/>
    </format>
    <format dxfId="2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4DCFB8-7461-416D-9C90-4348E04FD87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M3:O15" firstHeaderRow="0"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fld="9" baseField="15" baseItem="0" numFmtId="167"/>
    <dataField name="Sum of Profit" fld="12" baseField="0" baseItem="0" numFmtId="167"/>
  </dataFields>
  <formats count="4">
    <format dxfId="27">
      <pivotArea outline="0" collapsedLevelsAreSubtotals="1" fieldPosition="0"/>
    </format>
    <format dxfId="26">
      <pivotArea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 chart="7" format="18"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1"/>
          </reference>
        </references>
      </pivotArea>
    </chartFormat>
    <chartFormat chart="7" format="20">
      <pivotArea type="data" outline="0" fieldPosition="0">
        <references count="2">
          <reference field="4294967294" count="1" selected="0">
            <x v="1"/>
          </reference>
          <reference field="15" count="1" selected="0">
            <x v="0"/>
          </reference>
        </references>
      </pivotArea>
    </chartFormat>
    <chartFormat chart="7" format="21">
      <pivotArea type="data" outline="0" fieldPosition="0">
        <references count="2">
          <reference field="4294967294" count="1" selected="0">
            <x v="1"/>
          </reference>
          <reference field="15" count="1" selected="0">
            <x v="1"/>
          </reference>
        </references>
      </pivotArea>
    </chartFormat>
    <chartFormat chart="7" format="22">
      <pivotArea type="data" outline="0" fieldPosition="0">
        <references count="2">
          <reference field="4294967294" count="1" selected="0">
            <x v="1"/>
          </reference>
          <reference field="15" count="1" selected="0">
            <x v="2"/>
          </reference>
        </references>
      </pivotArea>
    </chartFormat>
    <chartFormat chart="7" format="23">
      <pivotArea type="data" outline="0" fieldPosition="0">
        <references count="2">
          <reference field="4294967294" count="1" selected="0">
            <x v="1"/>
          </reference>
          <reference field="15" count="1" selected="0">
            <x v="3"/>
          </reference>
        </references>
      </pivotArea>
    </chartFormat>
    <chartFormat chart="7" format="24">
      <pivotArea type="data" outline="0" fieldPosition="0">
        <references count="2">
          <reference field="4294967294" count="1" selected="0">
            <x v="1"/>
          </reference>
          <reference field="15" count="1" selected="0">
            <x v="4"/>
          </reference>
        </references>
      </pivotArea>
    </chartFormat>
    <chartFormat chart="7" format="25">
      <pivotArea type="data" outline="0" fieldPosition="0">
        <references count="2">
          <reference field="4294967294" count="1" selected="0">
            <x v="1"/>
          </reference>
          <reference field="15" count="1" selected="0">
            <x v="5"/>
          </reference>
        </references>
      </pivotArea>
    </chartFormat>
    <chartFormat chart="7" format="26">
      <pivotArea type="data" outline="0" fieldPosition="0">
        <references count="2">
          <reference field="4294967294" count="1" selected="0">
            <x v="1"/>
          </reference>
          <reference field="15" count="1" selected="0">
            <x v="6"/>
          </reference>
        </references>
      </pivotArea>
    </chartFormat>
    <chartFormat chart="7" format="27">
      <pivotArea type="data" outline="0" fieldPosition="0">
        <references count="2">
          <reference field="4294967294" count="1" selected="0">
            <x v="1"/>
          </reference>
          <reference field="15" count="1" selected="0">
            <x v="7"/>
          </reference>
        </references>
      </pivotArea>
    </chartFormat>
    <chartFormat chart="7" format="28">
      <pivotArea type="data" outline="0" fieldPosition="0">
        <references count="2">
          <reference field="4294967294" count="1" selected="0">
            <x v="1"/>
          </reference>
          <reference field="15" count="1" selected="0">
            <x v="8"/>
          </reference>
        </references>
      </pivotArea>
    </chartFormat>
    <chartFormat chart="7" format="29">
      <pivotArea type="data" outline="0" fieldPosition="0">
        <references count="2">
          <reference field="4294967294" count="1" selected="0">
            <x v="1"/>
          </reference>
          <reference field="15" count="1" selected="0">
            <x v="9"/>
          </reference>
        </references>
      </pivotArea>
    </chartFormat>
    <chartFormat chart="7" format="30">
      <pivotArea type="data" outline="0" fieldPosition="0">
        <references count="2">
          <reference field="4294967294" count="1" selected="0">
            <x v="1"/>
          </reference>
          <reference field="15" count="1" selected="0">
            <x v="10"/>
          </reference>
        </references>
      </pivotArea>
    </chartFormat>
    <chartFormat chart="7" format="31">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5CD986-EC72-451D-AC97-A9815E1BEE6C}" name="UnitSol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6">
  <location ref="D153:E159" firstHeaderRow="1" firstDataRow="1" firstDataCol="1"/>
  <pivotFields count="21">
    <pivotField showAll="0">
      <items count="6">
        <item x="4"/>
        <item x="0"/>
        <item x="3"/>
        <item x="1"/>
        <item x="2"/>
        <item t="default"/>
      </items>
    </pivotField>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3">
    <format dxfId="30">
      <pivotArea outline="0" fieldPosition="0">
        <references count="1">
          <reference field="4294967294" count="1">
            <x v="0"/>
          </reference>
        </references>
      </pivotArea>
    </format>
    <format dxfId="29">
      <pivotArea collapsedLevelsAreSubtotals="1" fieldPosition="0">
        <references count="1">
          <reference field="19" count="1">
            <x v="1"/>
          </reference>
        </references>
      </pivotArea>
    </format>
    <format dxfId="28">
      <pivotArea outline="0" collapsedLevelsAreSubtotals="1" fieldPosition="0"/>
    </format>
  </formats>
  <chartFormats count="21">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9" count="1" selected="0">
            <x v="0"/>
          </reference>
        </references>
      </pivotArea>
    </chartFormat>
    <chartFormat chart="9" format="10">
      <pivotArea type="data" outline="0" fieldPosition="0">
        <references count="2">
          <reference field="4294967294" count="1" selected="0">
            <x v="0"/>
          </reference>
          <reference field="19" count="1" selected="0">
            <x v="1"/>
          </reference>
        </references>
      </pivotArea>
    </chartFormat>
    <chartFormat chart="9" format="11">
      <pivotArea type="data" outline="0" fieldPosition="0">
        <references count="2">
          <reference field="4294967294" count="1" selected="0">
            <x v="0"/>
          </reference>
          <reference field="19" count="1" selected="0">
            <x v="2"/>
          </reference>
        </references>
      </pivotArea>
    </chartFormat>
    <chartFormat chart="9" format="12">
      <pivotArea type="data" outline="0" fieldPosition="0">
        <references count="2">
          <reference field="4294967294" count="1" selected="0">
            <x v="0"/>
          </reference>
          <reference field="19" count="1" selected="0">
            <x v="3"/>
          </reference>
        </references>
      </pivotArea>
    </chartFormat>
    <chartFormat chart="9" format="13">
      <pivotArea type="data" outline="0" fieldPosition="0">
        <references count="2">
          <reference field="4294967294" count="1" selected="0">
            <x v="0"/>
          </reference>
          <reference field="19" count="1" selected="0">
            <x v="4"/>
          </reference>
        </references>
      </pivotArea>
    </chartFormat>
    <chartFormat chart="9" format="14">
      <pivotArea type="data" outline="0" fieldPosition="0">
        <references count="2">
          <reference field="4294967294" count="1" selected="0">
            <x v="0"/>
          </reference>
          <reference field="19" count="1" selected="0">
            <x v="5"/>
          </reference>
        </references>
      </pivotArea>
    </chartFormat>
    <chartFormat chart="6" format="1">
      <pivotArea type="data" outline="0" fieldPosition="0">
        <references count="2">
          <reference field="4294967294" count="1" selected="0">
            <x v="0"/>
          </reference>
          <reference field="19" count="1" selected="0">
            <x v="0"/>
          </reference>
        </references>
      </pivotArea>
    </chartFormat>
    <chartFormat chart="6" format="2">
      <pivotArea type="data" outline="0" fieldPosition="0">
        <references count="2">
          <reference field="4294967294" count="1" selected="0">
            <x v="0"/>
          </reference>
          <reference field="19" count="1" selected="0">
            <x v="1"/>
          </reference>
        </references>
      </pivotArea>
    </chartFormat>
    <chartFormat chart="6" format="3">
      <pivotArea type="data" outline="0" fieldPosition="0">
        <references count="2">
          <reference field="4294967294" count="1" selected="0">
            <x v="0"/>
          </reference>
          <reference field="19" count="1" selected="0">
            <x v="2"/>
          </reference>
        </references>
      </pivotArea>
    </chartFormat>
    <chartFormat chart="6" format="4">
      <pivotArea type="data" outline="0" fieldPosition="0">
        <references count="2">
          <reference field="4294967294" count="1" selected="0">
            <x v="0"/>
          </reference>
          <reference field="19" count="1" selected="0">
            <x v="3"/>
          </reference>
        </references>
      </pivotArea>
    </chartFormat>
    <chartFormat chart="6" format="5">
      <pivotArea type="data" outline="0" fieldPosition="0">
        <references count="2">
          <reference field="4294967294" count="1" selected="0">
            <x v="0"/>
          </reference>
          <reference field="19" count="1" selected="0">
            <x v="4"/>
          </reference>
        </references>
      </pivotArea>
    </chartFormat>
    <chartFormat chart="6" format="6">
      <pivotArea type="data" outline="0" fieldPosition="0">
        <references count="2">
          <reference field="4294967294" count="1" selected="0">
            <x v="0"/>
          </reference>
          <reference field="19" count="1" selected="0">
            <x v="5"/>
          </reference>
        </references>
      </pivotArea>
    </chartFormat>
    <chartFormat chart="12" format="15" series="1">
      <pivotArea type="data" outline="0" fieldPosition="0">
        <references count="1">
          <reference field="4294967294" count="1" selected="0">
            <x v="0"/>
          </reference>
        </references>
      </pivotArea>
    </chartFormat>
    <chartFormat chart="12" format="16">
      <pivotArea type="data" outline="0" fieldPosition="0">
        <references count="2">
          <reference field="4294967294" count="1" selected="0">
            <x v="0"/>
          </reference>
          <reference field="19" count="1" selected="0">
            <x v="0"/>
          </reference>
        </references>
      </pivotArea>
    </chartFormat>
    <chartFormat chart="12" format="17">
      <pivotArea type="data" outline="0" fieldPosition="0">
        <references count="2">
          <reference field="4294967294" count="1" selected="0">
            <x v="0"/>
          </reference>
          <reference field="19" count="1" selected="0">
            <x v="1"/>
          </reference>
        </references>
      </pivotArea>
    </chartFormat>
    <chartFormat chart="12" format="18">
      <pivotArea type="data" outline="0" fieldPosition="0">
        <references count="2">
          <reference field="4294967294" count="1" selected="0">
            <x v="0"/>
          </reference>
          <reference field="19" count="1" selected="0">
            <x v="2"/>
          </reference>
        </references>
      </pivotArea>
    </chartFormat>
    <chartFormat chart="12" format="19">
      <pivotArea type="data" outline="0" fieldPosition="0">
        <references count="2">
          <reference field="4294967294" count="1" selected="0">
            <x v="0"/>
          </reference>
          <reference field="19" count="1" selected="0">
            <x v="3"/>
          </reference>
        </references>
      </pivotArea>
    </chartFormat>
    <chartFormat chart="12" format="20">
      <pivotArea type="data" outline="0" fieldPosition="0">
        <references count="2">
          <reference field="4294967294" count="1" selected="0">
            <x v="0"/>
          </reference>
          <reference field="19" count="1" selected="0">
            <x v="4"/>
          </reference>
        </references>
      </pivotArea>
    </chartFormat>
    <chartFormat chart="12" format="21">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C3ECCD-6714-4317-9E0D-856C2A64D31A}"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6">
  <location ref="E104:F130" firstHeaderRow="1" firstDataRow="1" firstDataCol="1"/>
  <pivotFields count="21">
    <pivotField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5" baseItem="1" numFmtId="167"/>
  </dataFields>
  <formats count="2">
    <format dxfId="32">
      <pivotArea outline="0" collapsedLevelsAreSubtotals="1" fieldPosition="0"/>
    </format>
    <format dxfId="31">
      <pivotArea outline="0" fieldPosition="0">
        <references count="1">
          <reference field="4294967294" count="1">
            <x v="0"/>
          </reference>
        </references>
      </pivotArea>
    </format>
  </formats>
  <chartFormats count="3">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DB33A1-0D35-4EEF-B8AD-B9BDBA30306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3:H9"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A985445-2296-4CC3-BE83-73A4EDA9844B}"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F7:H20" firstHeaderRow="2" firstDataRow="2" firstDataCol="2"/>
  <pivotFields count="21">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outline="0" showAll="0" defaultSubtotal="0"/>
    <pivotField dataField="1"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4" outline="0" showAll="0" defaultSubtotal="0"/>
    <pivotField compact="0" outline="0" showAll="0" defaultSubtotal="0"/>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defaultSubtota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C8FC829-F602-47CD-A20D-BB7FE2576ADE}" sourceName="Month">
  <pivotTables>
    <pivotTable tabId="4" name="UnitSold"/>
    <pivotTable tabId="4" name="PivotTable1"/>
    <pivotTable tabId="4" name="PivotTable11"/>
    <pivotTable tabId="4" name="PivotTable3"/>
    <pivotTable tabId="4" name="PivotTable4"/>
    <pivotTable tabId="4" name="PivotTable5"/>
    <pivotTable tabId="4" name="PivotTable6"/>
    <pivotTable tabId="4" name="PivotTable7"/>
  </pivotTables>
  <data>
    <tabular pivotCacheId="1316733542">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79999D1-CDC5-4D21-AA63-4EAEC6AAC72E}" sourceName="Year">
  <pivotTables>
    <pivotTable tabId="4" name="UnitSold"/>
    <pivotTable tabId="4" name="PivotTable1"/>
    <pivotTable tabId="4" name="PivotTable11"/>
    <pivotTable tabId="4" name="PivotTable3"/>
    <pivotTable tabId="4" name="PivotTable4"/>
    <pivotTable tabId="4" name="PivotTable5"/>
    <pivotTable tabId="4" name="PivotTable6"/>
    <pivotTable tabId="4" name="PivotTable7"/>
  </pivotTables>
  <data>
    <tabular pivotCacheId="13167335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A5E8E2A-DE10-43E9-BFF6-5C3AD5E5B065}"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666C5DA-6D7D-4635-BB0B-B8105831B3DC}" cache="Slicer_Month" columnCount="2" style="SlicerStyleLight6 2" rowHeight="241300"/>
  <slicer name="Year" xr10:uid="{B6CE3D7E-A00F-4E0D-9712-40C3C38205B0}" cache="Slicer_Year" columnCount="2" style="SlicerStyleLight6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61A96B96-AB3D-4775-AE7E-741CC5B9E957}" cache="Slicer_Year1" columnCount="2" showCaption="0" style="SlicerStyleLight3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53E705B-924E-4F7F-826D-1AFD8B3EEDD0}" cache="Slicer_Month" caption="Month" columnCount="2" style="SlicerStyleLight3 2" rowHeight="241300"/>
  <slicer name="Month 2" xr10:uid="{D1B62F8D-A666-4FE5-8909-DDF03662C9A9}" cache="Slicer_Month" caption="Month" columnCount="2" style="SlicerStyleLight3 2" rowHeight="241300"/>
  <slicer name="Month 3" xr10:uid="{DF4E5097-DBCF-4BD5-B426-FB9E59090E73}" cache="Slicer_Month" caption="Month" columnCount="2" style="SlicerStyleLight3 2" rowHeight="241300"/>
  <slicer name="Month 4" xr10:uid="{47769B40-5327-4129-A9D0-5E51BF0416F4}" cache="Slicer_Month" caption="Month" columnCount="2" style="SlicerStyleLight3 2" rowHeight="241300"/>
  <slicer name="Year 1" xr10:uid="{D1826071-3FD2-4D8D-8015-706518319385}" cache="Slicer_Year" caption="Year" columnCount="2" style="SlicerStyleLight3 2" rowHeight="241300"/>
  <slicer name="Year 4" xr10:uid="{4D438032-DB8B-4017-A5D1-4DE3521D55A2}" cache="Slicer_Year" caption="Year" columnCount="2" style="SlicerStyleLight3 2" rowHeight="241300"/>
  <slicer name="Year 6" xr10:uid="{E1E81A50-A4F1-4B3E-990E-102F3F5B204E}" cache="Slicer_Year" caption="Year" columnCount="2" style="SlicerStyleLight3 2" rowHeight="241300"/>
  <slicer name="Year 8" xr10:uid="{D859CFE3-A79A-47F6-8F0A-E87E1880CFF3}" cache="Slicer_Year" caption="Year" columnCount="2" style="SlicerStyleLight3 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37B5746D-AE08-4037-BF48-05D935000C18}" cache="Slicer_Year1" columnCount="2" style="SlicerStyleLight3 2" rowHeight="241300"/>
  <slicer name="Year 5" xr10:uid="{EB90BC7D-C6DE-412F-8BEC-9E196D706530}" cache="Slicer_Year1" columnCount="2" style="SlicerStyleLight3 2" rowHeight="241300"/>
  <slicer name="Year 7" xr10:uid="{FF4AAB1A-F9A3-4406-B631-AB5DF6B2D02A}" cache="Slicer_Year1" columnCount="2" style="SlicerStyleLight3 2" rowHeight="241300"/>
  <slicer name="Year 9" xr10:uid="{C95D0359-6D2D-4295-B512-6E6ACC32CBE7}" cache="Slicer_Year1" columnCount="2" style="SlicerStyleLight3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084FE3-2519-43E2-B0D0-BB937CAE8F82}" name="Table2" displayName="Table2" ref="K7:M19" totalsRowShown="0">
  <autoFilter ref="K7:M19" xr:uid="{25084FE3-2519-43E2-B0D0-BB937CAE8F82}"/>
  <tableColumns count="3">
    <tableColumn id="1" xr3:uid="{836A76D9-12D9-4100-A0E4-813ACEAEE35D}" name="Product Name"/>
    <tableColumn id="2" xr3:uid="{A3F61206-F388-4AD2-B7C9-646E6AEC619E}" name="Year"/>
    <tableColumn id="3" xr3:uid="{D19A6A62-4FDD-400A-9C9B-ED8EE87ACDFA}" name="Sale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4" dataCellStyle="Comma"/>
    <tableColumn id="6" xr3:uid="{D1FA2F6E-B448-447A-822E-476E75AB0D24}" name="Manufacturing Price" dataDxfId="13" dataCellStyle="Comma"/>
    <tableColumn id="7" xr3:uid="{746807AF-7C02-410B-AA9B-C470D904CB91}" name="Sale Price" dataDxfId="12" dataCellStyle="Comma"/>
    <tableColumn id="8" xr3:uid="{19549595-54CD-44CA-85C9-58EF681308B8}" name="Gross Sales" dataDxfId="11" dataCellStyle="Comma"/>
    <tableColumn id="9" xr3:uid="{104167EA-E422-4774-B956-4B36C140EE94}" name="Discounts"/>
    <tableColumn id="10" xr3:uid="{DCEF5F63-00A0-4BBE-88B5-9FC52CE9FD87}" name="Sales" dataDxfId="10" dataCellStyle="Comma"/>
    <tableColumn id="21" xr3:uid="{49F6513B-8752-4727-A580-49EAA8AD80C5}" name="Sales ('000)" dataDxfId="9" dataCellStyle="Comma"/>
    <tableColumn id="11" xr3:uid="{F597BE21-FABB-4B22-924F-0FB9047BF885}" name="COGS" dataDxfId="8" dataCellStyle="Comma"/>
    <tableColumn id="12" xr3:uid="{D84A41A3-4370-4BF9-BD15-26F6A8F5F68C}" name="Profit" dataDxfId="7" dataCellStyle="Comma"/>
    <tableColumn id="22" xr3:uid="{B5433BD7-98D5-4C89-827A-9EB8FF47A48A}" name="Profit ('000)" dataDxfId="6" dataCellStyle="Comma"/>
    <tableColumn id="13" xr3:uid="{99DFFC76-741A-4785-B95C-D4515358E697}" name="Date" dataDxfId="5"/>
    <tableColumn id="14" xr3:uid="{D2C87CE1-8D3A-4190-9B63-84E5DA80158A}" name="Month" dataDxfId="4"/>
    <tableColumn id="20" xr3:uid="{00040B4C-ACDE-4878-B9D9-F9B6BFCA1252}" name="Quarter" dataDxfId="3"/>
    <tableColumn id="15" xr3:uid="{E905F66B-7952-44D0-8D91-E3991859BDBA}" name="Year"/>
    <tableColumn id="16" xr3:uid="{1B3165FF-A4D1-47E3-9C63-4AC99EF81BFA}" name="Customer_Name" dataDxfId="2"/>
    <tableColumn id="17" xr3:uid="{81851813-2BE4-4FF6-BF0F-14E82153B91A}" name="Product_Name" dataDxfId="1"/>
    <tableColumn id="23" xr3:uid="{BF904181-AD5D-4D36-B316-14EC624E04BF}" name="Country"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9.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3.xml"/><Relationship Id="rId5" Type="http://schemas.microsoft.com/office/2007/relationships/slicer" Target="../slicers/slicer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8B84-6ADC-4D43-9F96-1BDB3B9C4991}">
  <dimension ref="A1:Z159"/>
  <sheetViews>
    <sheetView topLeftCell="A133" workbookViewId="0">
      <selection activeCell="C148" sqref="C148"/>
    </sheetView>
  </sheetViews>
  <sheetFormatPr defaultRowHeight="15" x14ac:dyDescent="0.25"/>
  <cols>
    <col min="1" max="1" width="12.140625" bestFit="1" customWidth="1"/>
    <col min="2" max="2" width="12.5703125" bestFit="1" customWidth="1"/>
    <col min="3" max="3" width="8" bestFit="1" customWidth="1"/>
    <col min="4" max="4" width="12.140625" bestFit="1" customWidth="1"/>
    <col min="5" max="5" width="16.28515625" bestFit="1" customWidth="1"/>
    <col min="6" max="6" width="12.140625" bestFit="1" customWidth="1"/>
    <col min="7" max="7" width="13.140625" bestFit="1" customWidth="1"/>
    <col min="8" max="8" width="12.140625" bestFit="1" customWidth="1"/>
    <col min="9" max="9" width="16.140625" customWidth="1"/>
    <col min="10" max="10" width="15.28515625" customWidth="1"/>
    <col min="13" max="13" width="13.140625" bestFit="1" customWidth="1"/>
    <col min="14" max="14" width="12.140625" customWidth="1"/>
    <col min="15" max="15" width="12.5703125" customWidth="1"/>
    <col min="16" max="16" width="21.7109375" customWidth="1"/>
    <col min="19" max="19" width="13.140625" bestFit="1" customWidth="1"/>
    <col min="20" max="20" width="12.140625" bestFit="1" customWidth="1"/>
    <col min="25" max="25" width="17.5703125" customWidth="1"/>
    <col min="26" max="26" width="19.140625" customWidth="1"/>
  </cols>
  <sheetData>
    <row r="1" spans="1:26" x14ac:dyDescent="0.25">
      <c r="V1">
        <v>1</v>
      </c>
      <c r="W1">
        <f>COUNT(T:T)</f>
        <v>150</v>
      </c>
      <c r="X1">
        <f>W1-4</f>
        <v>146</v>
      </c>
      <c r="Y1">
        <f>MIN(X1,V1)</f>
        <v>1</v>
      </c>
    </row>
    <row r="3" spans="1:26" x14ac:dyDescent="0.25">
      <c r="A3" t="s">
        <v>310</v>
      </c>
      <c r="B3" t="s">
        <v>311</v>
      </c>
      <c r="C3" t="s">
        <v>312</v>
      </c>
      <c r="D3" t="s">
        <v>313</v>
      </c>
      <c r="G3" s="7" t="s">
        <v>314</v>
      </c>
      <c r="H3" t="s">
        <v>310</v>
      </c>
      <c r="M3" s="7" t="s">
        <v>314</v>
      </c>
      <c r="N3" t="s">
        <v>310</v>
      </c>
      <c r="O3" s="10" t="s">
        <v>311</v>
      </c>
      <c r="P3" t="s">
        <v>315</v>
      </c>
    </row>
    <row r="4" spans="1:26" x14ac:dyDescent="0.25">
      <c r="A4" s="5">
        <v>118726350.25999992</v>
      </c>
      <c r="B4" s="5">
        <v>16893702.260000009</v>
      </c>
      <c r="C4" s="6">
        <v>1125806</v>
      </c>
      <c r="D4" s="4">
        <f>GETPIVOTDATA("Sum of Profit",$A$3)/GETPIVOTDATA("Sum of Sales",$A$3)</f>
        <v>0.14229109395685402</v>
      </c>
      <c r="G4" s="8" t="s">
        <v>23</v>
      </c>
      <c r="H4" s="5">
        <v>15390801.880000003</v>
      </c>
      <c r="M4" s="8" t="s">
        <v>33</v>
      </c>
      <c r="N4" s="10">
        <v>10870125.609999999</v>
      </c>
      <c r="O4" s="10">
        <v>1852011.11</v>
      </c>
      <c r="P4" s="4">
        <f>GETPIVOTDATA("Sum of Profit",$M$3,"Month","Jan")/GETPIVOTDATA("Sum of Sales",$M3,"Month",$M4)</f>
        <v>0.17037623818221914</v>
      </c>
    </row>
    <row r="5" spans="1:26" x14ac:dyDescent="0.25">
      <c r="G5" s="8" t="s">
        <v>32</v>
      </c>
      <c r="H5" s="5">
        <v>33011143.950000014</v>
      </c>
      <c r="M5" s="8" t="s">
        <v>62</v>
      </c>
      <c r="N5" s="10">
        <v>6964945.1249999991</v>
      </c>
      <c r="O5" s="10">
        <v>924611.12500000012</v>
      </c>
      <c r="P5" s="4">
        <f t="shared" ref="P5:P15" si="0">GETPIVOTDATA("Sum of Profit",$M$3,"Month","Jan")/GETPIVOTDATA("Sum of Sales",$M4,"Month",$M5)</f>
        <v>0.26590462333326714</v>
      </c>
      <c r="S5" s="7" t="s">
        <v>314</v>
      </c>
      <c r="T5" t="s">
        <v>310</v>
      </c>
    </row>
    <row r="6" spans="1:26" x14ac:dyDescent="0.25">
      <c r="G6" s="8" t="s">
        <v>56</v>
      </c>
      <c r="H6" s="5">
        <v>18250059.465000004</v>
      </c>
      <c r="J6" s="9" t="str">
        <f>INDEX(G4:G9,MATCH(MAX(H4:H9),H4:H9,0),1)</f>
        <v>PROD_ID_002</v>
      </c>
      <c r="M6" s="8" t="s">
        <v>87</v>
      </c>
      <c r="N6" s="10">
        <v>8188402</v>
      </c>
      <c r="O6" s="10">
        <v>1161268.0000000002</v>
      </c>
      <c r="P6" s="4">
        <f t="shared" si="0"/>
        <v>0.22617491300500392</v>
      </c>
      <c r="S6" s="8" t="s">
        <v>22</v>
      </c>
      <c r="T6" s="10">
        <v>376312.5</v>
      </c>
    </row>
    <row r="7" spans="1:26" x14ac:dyDescent="0.25">
      <c r="G7" s="8" t="s">
        <v>61</v>
      </c>
      <c r="H7" s="5">
        <v>20511921.020000003</v>
      </c>
      <c r="M7" s="8" t="s">
        <v>72</v>
      </c>
      <c r="N7" s="10">
        <v>11001632.279999997</v>
      </c>
      <c r="O7" s="10">
        <v>1563250.28</v>
      </c>
      <c r="P7" s="4">
        <f t="shared" si="0"/>
        <v>0.16833966659354666</v>
      </c>
      <c r="S7" s="8" t="s">
        <v>31</v>
      </c>
      <c r="T7" s="10">
        <v>241130.1</v>
      </c>
      <c r="Y7" t="str" cm="1">
        <f t="array" aca="1" ref="Y7:Y11" ca="1">OFFSET(S5,$Y$1,0,5)</f>
        <v>CUST_ID_001</v>
      </c>
      <c r="Z7" s="11" cm="1">
        <f t="array" aca="1" ref="Z7:Z11" ca="1">OFFSET(T5,$Y$1,0,5)</f>
        <v>376312.5</v>
      </c>
    </row>
    <row r="8" spans="1:26" x14ac:dyDescent="0.25">
      <c r="G8" s="8" t="s">
        <v>67</v>
      </c>
      <c r="H8" s="5">
        <v>13815307.885</v>
      </c>
      <c r="M8" s="8" t="s">
        <v>109</v>
      </c>
      <c r="N8" s="10">
        <v>11253334.614999996</v>
      </c>
      <c r="O8" s="10">
        <v>1558715.6150000002</v>
      </c>
      <c r="P8" s="4">
        <f t="shared" si="0"/>
        <v>0.16457442823493262</v>
      </c>
      <c r="S8" s="8" t="s">
        <v>39</v>
      </c>
      <c r="T8" s="10">
        <v>2800770</v>
      </c>
      <c r="Y8" t="str">
        <f ca="1"/>
        <v>CUST_ID_002</v>
      </c>
      <c r="Z8">
        <f ca="1"/>
        <v>241130.1</v>
      </c>
    </row>
    <row r="9" spans="1:26" x14ac:dyDescent="0.25">
      <c r="G9" s="8" t="s">
        <v>95</v>
      </c>
      <c r="H9" s="5">
        <v>17747116.059999999</v>
      </c>
      <c r="M9" s="8" t="s">
        <v>151</v>
      </c>
      <c r="N9" s="10">
        <v>10844099.65</v>
      </c>
      <c r="O9" s="10">
        <v>1262862.1499999999</v>
      </c>
      <c r="P9" s="4">
        <f t="shared" si="0"/>
        <v>0.17078514305242484</v>
      </c>
      <c r="S9" s="8" t="s">
        <v>43</v>
      </c>
      <c r="T9" s="10">
        <v>3956873.4500000007</v>
      </c>
      <c r="Y9" t="str">
        <f ca="1"/>
        <v>CUST_ID_003</v>
      </c>
      <c r="Z9">
        <f ca="1"/>
        <v>2800770</v>
      </c>
    </row>
    <row r="10" spans="1:26" x14ac:dyDescent="0.25">
      <c r="J10" s="9">
        <f>INDEX(G4:H9,MATCH(MAX(H4:H9),H4:H9,0),2)</f>
        <v>33011143.950000014</v>
      </c>
      <c r="M10" s="8" t="s">
        <v>49</v>
      </c>
      <c r="N10" s="10">
        <v>13152143.790000003</v>
      </c>
      <c r="O10" s="10">
        <v>1936353.79</v>
      </c>
      <c r="P10" s="4">
        <f t="shared" si="0"/>
        <v>0.14081439038160026</v>
      </c>
      <c r="S10" s="8" t="s">
        <v>48</v>
      </c>
      <c r="T10" s="10">
        <v>83878.98</v>
      </c>
      <c r="Y10" t="str">
        <f ca="1"/>
        <v>CUST_ID_004</v>
      </c>
      <c r="Z10">
        <f ca="1"/>
        <v>3956873.4500000007</v>
      </c>
    </row>
    <row r="11" spans="1:26" x14ac:dyDescent="0.25">
      <c r="M11" s="8" t="s">
        <v>44</v>
      </c>
      <c r="N11" s="10">
        <v>11259071.219999999</v>
      </c>
      <c r="O11" s="10">
        <v>1719525.2200000002</v>
      </c>
      <c r="P11" s="4">
        <f t="shared" si="0"/>
        <v>0.16449057598198585</v>
      </c>
      <c r="S11" s="8" t="s">
        <v>52</v>
      </c>
      <c r="T11" s="10">
        <v>198132</v>
      </c>
      <c r="Y11" t="str">
        <f ca="1"/>
        <v>CUST_ID_005</v>
      </c>
      <c r="Z11">
        <f ca="1"/>
        <v>83878.98</v>
      </c>
    </row>
    <row r="12" spans="1:26" x14ac:dyDescent="0.25">
      <c r="M12" s="8" t="s">
        <v>25</v>
      </c>
      <c r="N12" s="10">
        <v>9120754.1449999977</v>
      </c>
      <c r="O12" s="10">
        <v>1309154.1450000003</v>
      </c>
      <c r="P12" s="4">
        <f t="shared" si="0"/>
        <v>0.2030546027836167</v>
      </c>
      <c r="S12" s="8" t="s">
        <v>55</v>
      </c>
      <c r="T12" s="10">
        <v>792843.75</v>
      </c>
    </row>
    <row r="13" spans="1:26" x14ac:dyDescent="0.25">
      <c r="M13" s="8" t="s">
        <v>90</v>
      </c>
      <c r="N13" s="10">
        <v>6777940.169999999</v>
      </c>
      <c r="O13" s="10">
        <v>726638.17000000016</v>
      </c>
      <c r="P13" s="4">
        <f t="shared" si="0"/>
        <v>0.27324099409983438</v>
      </c>
      <c r="S13" s="8" t="s">
        <v>60</v>
      </c>
      <c r="T13" s="10">
        <v>2038690.51</v>
      </c>
    </row>
    <row r="14" spans="1:26" x14ac:dyDescent="0.25">
      <c r="M14" s="8" t="s">
        <v>76</v>
      </c>
      <c r="N14" s="10">
        <v>7978278.3199999984</v>
      </c>
      <c r="O14" s="10">
        <v>1302452.8199999998</v>
      </c>
      <c r="P14" s="4">
        <f t="shared" si="0"/>
        <v>0.23213167499526394</v>
      </c>
      <c r="S14" s="8" t="s">
        <v>66</v>
      </c>
      <c r="T14" s="10">
        <v>428456.25</v>
      </c>
    </row>
    <row r="15" spans="1:26" x14ac:dyDescent="0.25">
      <c r="M15" s="8" t="s">
        <v>80</v>
      </c>
      <c r="N15" s="10">
        <v>11315623.334999997</v>
      </c>
      <c r="O15" s="10">
        <v>1576859.8350000002</v>
      </c>
      <c r="P15" s="4">
        <f t="shared" si="0"/>
        <v>0.16366850107776237</v>
      </c>
      <c r="S15" s="8" t="s">
        <v>71</v>
      </c>
      <c r="T15" s="10">
        <v>39076.080000000002</v>
      </c>
    </row>
    <row r="16" spans="1:26" x14ac:dyDescent="0.25">
      <c r="S16" s="8" t="s">
        <v>75</v>
      </c>
      <c r="T16" s="10">
        <v>353376</v>
      </c>
    </row>
    <row r="17" spans="19:20" x14ac:dyDescent="0.25">
      <c r="S17" s="8" t="s">
        <v>79</v>
      </c>
      <c r="T17" s="10">
        <v>1425303</v>
      </c>
    </row>
    <row r="18" spans="19:20" x14ac:dyDescent="0.25">
      <c r="S18" s="8" t="s">
        <v>82</v>
      </c>
      <c r="T18" s="10">
        <v>1033861.25</v>
      </c>
    </row>
    <row r="19" spans="19:20" x14ac:dyDescent="0.25">
      <c r="S19" s="8" t="s">
        <v>84</v>
      </c>
      <c r="T19" s="10">
        <v>43462.8</v>
      </c>
    </row>
    <row r="20" spans="19:20" x14ac:dyDescent="0.25">
      <c r="S20" s="8" t="s">
        <v>86</v>
      </c>
      <c r="T20" s="10">
        <v>1299215</v>
      </c>
    </row>
    <row r="21" spans="19:20" x14ac:dyDescent="0.25">
      <c r="S21" s="8" t="s">
        <v>89</v>
      </c>
      <c r="T21" s="10">
        <v>1374572.47</v>
      </c>
    </row>
    <row r="22" spans="19:20" x14ac:dyDescent="0.25">
      <c r="S22" s="8" t="s">
        <v>92</v>
      </c>
      <c r="T22" s="10">
        <v>1029771</v>
      </c>
    </row>
    <row r="23" spans="19:20" x14ac:dyDescent="0.25">
      <c r="S23" s="8" t="s">
        <v>94</v>
      </c>
      <c r="T23" s="10">
        <v>123624.59999999999</v>
      </c>
    </row>
    <row r="24" spans="19:20" x14ac:dyDescent="0.25">
      <c r="S24" s="8" t="s">
        <v>98</v>
      </c>
      <c r="T24" s="10">
        <v>32738.85</v>
      </c>
    </row>
    <row r="25" spans="19:20" x14ac:dyDescent="0.25">
      <c r="S25" s="8" t="s">
        <v>100</v>
      </c>
      <c r="T25" s="10">
        <v>1596000</v>
      </c>
    </row>
    <row r="26" spans="19:20" x14ac:dyDescent="0.25">
      <c r="S26" s="8" t="s">
        <v>102</v>
      </c>
      <c r="T26" s="10">
        <v>1397091.15</v>
      </c>
    </row>
    <row r="27" spans="19:20" x14ac:dyDescent="0.25">
      <c r="S27" s="8" t="s">
        <v>104</v>
      </c>
      <c r="T27" s="10">
        <v>339910</v>
      </c>
    </row>
    <row r="28" spans="19:20" x14ac:dyDescent="0.25">
      <c r="S28" s="8" t="s">
        <v>106</v>
      </c>
      <c r="T28" s="10">
        <v>1115385</v>
      </c>
    </row>
    <row r="29" spans="19:20" x14ac:dyDescent="0.25">
      <c r="S29" s="8" t="s">
        <v>108</v>
      </c>
      <c r="T29" s="10">
        <v>1071283.75</v>
      </c>
    </row>
    <row r="30" spans="19:20" x14ac:dyDescent="0.25">
      <c r="S30" s="8" t="s">
        <v>111</v>
      </c>
      <c r="T30" s="10">
        <v>108600.77999999998</v>
      </c>
    </row>
    <row r="31" spans="19:20" x14ac:dyDescent="0.25">
      <c r="S31" s="8" t="s">
        <v>113</v>
      </c>
      <c r="T31" s="10">
        <v>221537.39999999997</v>
      </c>
    </row>
    <row r="32" spans="19:20" x14ac:dyDescent="0.25">
      <c r="S32" s="8" t="s">
        <v>115</v>
      </c>
      <c r="T32" s="10">
        <v>2864956.6399999992</v>
      </c>
    </row>
    <row r="33" spans="19:20" x14ac:dyDescent="0.25">
      <c r="S33" s="8" t="s">
        <v>117</v>
      </c>
      <c r="T33" s="10">
        <v>2838468.32</v>
      </c>
    </row>
    <row r="34" spans="19:20" x14ac:dyDescent="0.25">
      <c r="S34" s="8" t="s">
        <v>119</v>
      </c>
      <c r="T34" s="10">
        <v>437547.5</v>
      </c>
    </row>
    <row r="35" spans="19:20" x14ac:dyDescent="0.25">
      <c r="S35" s="8" t="s">
        <v>121</v>
      </c>
      <c r="T35" s="10">
        <v>672087.5</v>
      </c>
    </row>
    <row r="36" spans="19:20" x14ac:dyDescent="0.25">
      <c r="S36" s="8" t="s">
        <v>123</v>
      </c>
      <c r="T36" s="10">
        <v>606321.43999999994</v>
      </c>
    </row>
    <row r="37" spans="19:20" x14ac:dyDescent="0.25">
      <c r="S37" s="8" t="s">
        <v>125</v>
      </c>
      <c r="T37" s="10">
        <v>1081665</v>
      </c>
    </row>
    <row r="38" spans="19:20" x14ac:dyDescent="0.25">
      <c r="S38" s="8" t="s">
        <v>127</v>
      </c>
      <c r="T38" s="10">
        <v>1927678.02</v>
      </c>
    </row>
    <row r="39" spans="19:20" x14ac:dyDescent="0.25">
      <c r="S39" s="8" t="s">
        <v>129</v>
      </c>
      <c r="T39" s="10">
        <v>1798286.2200000002</v>
      </c>
    </row>
    <row r="40" spans="19:20" x14ac:dyDescent="0.25">
      <c r="S40" s="8" t="s">
        <v>131</v>
      </c>
      <c r="T40" s="10">
        <v>2179576.75</v>
      </c>
    </row>
    <row r="41" spans="19:20" x14ac:dyDescent="0.25">
      <c r="S41" s="8" t="s">
        <v>133</v>
      </c>
      <c r="T41" s="10">
        <v>110610.24000000001</v>
      </c>
    </row>
    <row r="42" spans="19:20" x14ac:dyDescent="0.25">
      <c r="S42" s="8" t="s">
        <v>135</v>
      </c>
      <c r="T42" s="10">
        <v>1791079.27</v>
      </c>
    </row>
    <row r="43" spans="19:20" x14ac:dyDescent="0.25">
      <c r="S43" s="8" t="s">
        <v>137</v>
      </c>
      <c r="T43" s="10">
        <v>112689.45</v>
      </c>
    </row>
    <row r="44" spans="19:20" x14ac:dyDescent="0.25">
      <c r="S44" s="8" t="s">
        <v>139</v>
      </c>
      <c r="T44" s="10">
        <v>62874</v>
      </c>
    </row>
    <row r="45" spans="19:20" x14ac:dyDescent="0.25">
      <c r="S45" s="8" t="s">
        <v>141</v>
      </c>
      <c r="T45" s="10">
        <v>3567885.44</v>
      </c>
    </row>
    <row r="46" spans="19:20" x14ac:dyDescent="0.25">
      <c r="S46" s="8" t="s">
        <v>143</v>
      </c>
      <c r="T46" s="10">
        <v>661621.64999999991</v>
      </c>
    </row>
    <row r="47" spans="19:20" x14ac:dyDescent="0.25">
      <c r="S47" s="8" t="s">
        <v>145</v>
      </c>
      <c r="T47" s="10">
        <v>1332156.6499999999</v>
      </c>
    </row>
    <row r="48" spans="19:20" x14ac:dyDescent="0.25">
      <c r="S48" s="8" t="s">
        <v>147</v>
      </c>
      <c r="T48" s="10">
        <v>829859.91</v>
      </c>
    </row>
    <row r="49" spans="3:20" x14ac:dyDescent="0.25">
      <c r="S49" s="8" t="s">
        <v>149</v>
      </c>
      <c r="T49" s="10">
        <v>134240.4</v>
      </c>
    </row>
    <row r="50" spans="3:20" x14ac:dyDescent="0.25">
      <c r="S50" s="8" t="s">
        <v>152</v>
      </c>
      <c r="T50" s="10">
        <v>30455.1</v>
      </c>
    </row>
    <row r="51" spans="3:20" x14ac:dyDescent="0.25">
      <c r="S51" s="8" t="s">
        <v>154</v>
      </c>
      <c r="T51" s="10">
        <v>95234.324999999997</v>
      </c>
    </row>
    <row r="52" spans="3:20" x14ac:dyDescent="0.25">
      <c r="S52" s="8" t="s">
        <v>156</v>
      </c>
      <c r="T52" s="10">
        <v>2579791.79</v>
      </c>
    </row>
    <row r="53" spans="3:20" x14ac:dyDescent="0.25">
      <c r="S53" s="8" t="s">
        <v>159</v>
      </c>
      <c r="T53" s="10">
        <v>880929.39999999991</v>
      </c>
    </row>
    <row r="54" spans="3:20" x14ac:dyDescent="0.25">
      <c r="S54" s="8" t="s">
        <v>161</v>
      </c>
      <c r="T54" s="10">
        <v>664684.34</v>
      </c>
    </row>
    <row r="55" spans="3:20" x14ac:dyDescent="0.25">
      <c r="S55" s="8" t="s">
        <v>163</v>
      </c>
      <c r="T55" s="10">
        <v>740130</v>
      </c>
    </row>
    <row r="56" spans="3:20" x14ac:dyDescent="0.25">
      <c r="S56" s="8" t="s">
        <v>165</v>
      </c>
      <c r="T56" s="10">
        <v>1250380</v>
      </c>
    </row>
    <row r="57" spans="3:20" x14ac:dyDescent="0.25">
      <c r="D57" t="s">
        <v>310</v>
      </c>
      <c r="S57" s="8" t="s">
        <v>167</v>
      </c>
      <c r="T57" s="10">
        <v>2532864.6800000002</v>
      </c>
    </row>
    <row r="58" spans="3:20" x14ac:dyDescent="0.25">
      <c r="C58" s="8" t="s">
        <v>41</v>
      </c>
      <c r="D58" s="12">
        <v>0.31945411466327128</v>
      </c>
      <c r="F58" s="4"/>
      <c r="S58" s="8" t="s">
        <v>169</v>
      </c>
      <c r="T58" s="10">
        <v>379543.75</v>
      </c>
    </row>
    <row r="59" spans="3:20" x14ac:dyDescent="0.25">
      <c r="C59" s="8" t="s">
        <v>46</v>
      </c>
      <c r="D59" s="12">
        <v>0.33343539680399226</v>
      </c>
      <c r="S59" s="8" t="s">
        <v>171</v>
      </c>
      <c r="T59" s="10">
        <v>2332438.17</v>
      </c>
    </row>
    <row r="60" spans="3:20" x14ac:dyDescent="0.25">
      <c r="C60" s="8" t="s">
        <v>65</v>
      </c>
      <c r="D60" s="12">
        <v>0.34711048853273646</v>
      </c>
      <c r="S60" s="8" t="s">
        <v>173</v>
      </c>
      <c r="T60" s="10">
        <v>667982.24999999988</v>
      </c>
    </row>
    <row r="61" spans="3:20" x14ac:dyDescent="0.25">
      <c r="S61" s="8" t="s">
        <v>175</v>
      </c>
      <c r="T61" s="10">
        <v>1803191.71</v>
      </c>
    </row>
    <row r="62" spans="3:20" x14ac:dyDescent="0.25">
      <c r="S62" s="8" t="s">
        <v>177</v>
      </c>
      <c r="T62" s="10">
        <v>757341.02999999991</v>
      </c>
    </row>
    <row r="63" spans="3:20" x14ac:dyDescent="0.25">
      <c r="S63" s="8" t="s">
        <v>179</v>
      </c>
      <c r="T63" s="10">
        <v>513497.5</v>
      </c>
    </row>
    <row r="64" spans="3:20" x14ac:dyDescent="0.25">
      <c r="S64" s="8" t="s">
        <v>181</v>
      </c>
      <c r="T64" s="10">
        <v>1140656.7100000002</v>
      </c>
    </row>
    <row r="65" spans="19:20" x14ac:dyDescent="0.25">
      <c r="S65" s="8" t="s">
        <v>183</v>
      </c>
      <c r="T65" s="10">
        <v>165020.04</v>
      </c>
    </row>
    <row r="66" spans="19:20" x14ac:dyDescent="0.25">
      <c r="S66" s="8" t="s">
        <v>184</v>
      </c>
      <c r="T66" s="10">
        <v>1144029</v>
      </c>
    </row>
    <row r="67" spans="19:20" x14ac:dyDescent="0.25">
      <c r="S67" s="8" t="s">
        <v>186</v>
      </c>
      <c r="T67" s="10">
        <v>1257183</v>
      </c>
    </row>
    <row r="68" spans="19:20" x14ac:dyDescent="0.25">
      <c r="S68" s="8" t="s">
        <v>188</v>
      </c>
      <c r="T68" s="10">
        <v>2876940</v>
      </c>
    </row>
    <row r="69" spans="19:20" x14ac:dyDescent="0.25">
      <c r="S69" s="8" t="s">
        <v>190</v>
      </c>
      <c r="T69" s="10">
        <v>1056492.98</v>
      </c>
    </row>
    <row r="70" spans="19:20" x14ac:dyDescent="0.25">
      <c r="S70" s="8" t="s">
        <v>192</v>
      </c>
      <c r="T70" s="10">
        <v>2686041.5</v>
      </c>
    </row>
    <row r="71" spans="19:20" x14ac:dyDescent="0.25">
      <c r="S71" s="8" t="s">
        <v>194</v>
      </c>
      <c r="T71" s="10">
        <v>1713425.85</v>
      </c>
    </row>
    <row r="72" spans="19:20" x14ac:dyDescent="0.25">
      <c r="S72" s="8" t="s">
        <v>196</v>
      </c>
      <c r="T72" s="10">
        <v>97240.560000000012</v>
      </c>
    </row>
    <row r="73" spans="19:20" x14ac:dyDescent="0.25">
      <c r="S73" s="8" t="s">
        <v>198</v>
      </c>
      <c r="T73" s="10">
        <v>497477.5</v>
      </c>
    </row>
    <row r="74" spans="19:20" x14ac:dyDescent="0.25">
      <c r="S74" s="8" t="s">
        <v>200</v>
      </c>
      <c r="T74" s="10">
        <v>1998627</v>
      </c>
    </row>
    <row r="75" spans="19:20" x14ac:dyDescent="0.25">
      <c r="S75" s="8" t="s">
        <v>201</v>
      </c>
      <c r="T75" s="10">
        <v>2326353</v>
      </c>
    </row>
    <row r="76" spans="19:20" x14ac:dyDescent="0.25">
      <c r="S76" s="8" t="s">
        <v>203</v>
      </c>
      <c r="T76" s="10">
        <v>53551.799999999996</v>
      </c>
    </row>
    <row r="77" spans="19:20" x14ac:dyDescent="0.25">
      <c r="S77" s="8" t="s">
        <v>205</v>
      </c>
      <c r="T77" s="10">
        <v>1959650.4900000002</v>
      </c>
    </row>
    <row r="78" spans="19:20" x14ac:dyDescent="0.25">
      <c r="S78" s="8" t="s">
        <v>207</v>
      </c>
      <c r="T78" s="10">
        <v>1273906.25</v>
      </c>
    </row>
    <row r="79" spans="19:20" x14ac:dyDescent="0.25">
      <c r="S79" s="8" t="s">
        <v>209</v>
      </c>
      <c r="T79" s="10">
        <v>1392190.5</v>
      </c>
    </row>
    <row r="80" spans="19:20" x14ac:dyDescent="0.25">
      <c r="S80" s="8" t="s">
        <v>211</v>
      </c>
      <c r="T80" s="10">
        <v>3095841</v>
      </c>
    </row>
    <row r="81" spans="5:20" x14ac:dyDescent="0.25">
      <c r="S81" s="8" t="s">
        <v>213</v>
      </c>
      <c r="T81" s="10">
        <v>32262.6</v>
      </c>
    </row>
    <row r="82" spans="5:20" x14ac:dyDescent="0.25">
      <c r="S82" s="8" t="s">
        <v>215</v>
      </c>
      <c r="T82" s="10">
        <v>18460.32</v>
      </c>
    </row>
    <row r="83" spans="5:20" x14ac:dyDescent="0.25">
      <c r="S83" s="8" t="s">
        <v>217</v>
      </c>
      <c r="T83" s="10">
        <v>1908693</v>
      </c>
    </row>
    <row r="84" spans="5:20" x14ac:dyDescent="0.25">
      <c r="F84" t="s">
        <v>310</v>
      </c>
      <c r="H84" s="14" t="s">
        <v>317</v>
      </c>
      <c r="I84" s="14" t="s">
        <v>316</v>
      </c>
      <c r="S84" s="8" t="s">
        <v>219</v>
      </c>
      <c r="T84" s="10">
        <v>367282.5</v>
      </c>
    </row>
    <row r="85" spans="5:20" x14ac:dyDescent="0.25">
      <c r="E85" s="8" t="s">
        <v>47</v>
      </c>
      <c r="F85" s="13">
        <v>1.5165914188862551E-2</v>
      </c>
      <c r="H85" s="8" t="s">
        <v>47</v>
      </c>
      <c r="I85" s="13">
        <v>1.5165914188862551E-2</v>
      </c>
      <c r="S85" s="8" t="s">
        <v>220</v>
      </c>
      <c r="T85" s="10">
        <v>1208622</v>
      </c>
    </row>
    <row r="86" spans="5:20" x14ac:dyDescent="0.25">
      <c r="E86" s="8" t="s">
        <v>21</v>
      </c>
      <c r="F86" s="13">
        <v>0.16518400786390008</v>
      </c>
      <c r="H86" s="8" t="s">
        <v>21</v>
      </c>
      <c r="I86" s="13">
        <v>0.16518400786390008</v>
      </c>
      <c r="S86" s="8" t="s">
        <v>221</v>
      </c>
      <c r="T86" s="10">
        <v>72292.37999999999</v>
      </c>
    </row>
    <row r="87" spans="5:20" x14ac:dyDescent="0.25">
      <c r="E87" s="8" t="s">
        <v>42</v>
      </c>
      <c r="F87" s="13">
        <v>0.44222921495540313</v>
      </c>
      <c r="H87" s="8" t="s">
        <v>42</v>
      </c>
      <c r="I87" s="13">
        <v>0.44222921495540313</v>
      </c>
      <c r="S87" s="8" t="s">
        <v>223</v>
      </c>
      <c r="T87" s="10">
        <v>23052.3</v>
      </c>
    </row>
    <row r="88" spans="5:20" x14ac:dyDescent="0.25">
      <c r="E88" s="8" t="s">
        <v>30</v>
      </c>
      <c r="F88" s="13">
        <v>2.0061958190274443E-2</v>
      </c>
      <c r="H88" s="8" t="s">
        <v>30</v>
      </c>
      <c r="I88" s="13">
        <v>2.0061958190274443E-2</v>
      </c>
      <c r="S88" s="8" t="s">
        <v>225</v>
      </c>
      <c r="T88" s="10">
        <v>43259.28</v>
      </c>
    </row>
    <row r="89" spans="5:20" x14ac:dyDescent="0.25">
      <c r="E89" s="8" t="s">
        <v>38</v>
      </c>
      <c r="F89" s="13">
        <v>0.35735890480155985</v>
      </c>
      <c r="H89" s="8" t="s">
        <v>38</v>
      </c>
      <c r="I89" s="13">
        <v>0.35735890480155985</v>
      </c>
      <c r="S89" s="8" t="s">
        <v>227</v>
      </c>
      <c r="T89" s="10">
        <v>48904.92</v>
      </c>
    </row>
    <row r="90" spans="5:20" x14ac:dyDescent="0.25">
      <c r="S90" s="8" t="s">
        <v>230</v>
      </c>
      <c r="T90" s="10">
        <v>1187520.625</v>
      </c>
    </row>
    <row r="91" spans="5:20" x14ac:dyDescent="0.25">
      <c r="S91" s="8" t="s">
        <v>232</v>
      </c>
      <c r="T91" s="10">
        <v>2293218</v>
      </c>
    </row>
    <row r="92" spans="5:20" x14ac:dyDescent="0.25">
      <c r="S92" s="8" t="s">
        <v>233</v>
      </c>
      <c r="T92" s="10">
        <v>129816.45</v>
      </c>
    </row>
    <row r="93" spans="5:20" x14ac:dyDescent="0.25">
      <c r="S93" s="8" t="s">
        <v>234</v>
      </c>
      <c r="T93" s="10">
        <v>65787.12</v>
      </c>
    </row>
    <row r="94" spans="5:20" x14ac:dyDescent="0.25">
      <c r="S94" s="8" t="s">
        <v>236</v>
      </c>
      <c r="T94" s="10">
        <v>33035.64</v>
      </c>
    </row>
    <row r="95" spans="5:20" x14ac:dyDescent="0.25">
      <c r="S95" s="8" t="s">
        <v>238</v>
      </c>
      <c r="T95" s="10">
        <v>126091.20000000001</v>
      </c>
    </row>
    <row r="96" spans="5:20" x14ac:dyDescent="0.25">
      <c r="S96" s="8" t="s">
        <v>240</v>
      </c>
      <c r="T96" s="10">
        <v>88729.95</v>
      </c>
    </row>
    <row r="97" spans="5:20" x14ac:dyDescent="0.25">
      <c r="S97" s="8" t="s">
        <v>242</v>
      </c>
      <c r="T97" s="10">
        <v>234233.75</v>
      </c>
    </row>
    <row r="98" spans="5:20" x14ac:dyDescent="0.25">
      <c r="S98" s="8" t="s">
        <v>244</v>
      </c>
      <c r="T98" s="10">
        <v>1440996.09</v>
      </c>
    </row>
    <row r="99" spans="5:20" x14ac:dyDescent="0.25">
      <c r="S99" s="8" t="s">
        <v>245</v>
      </c>
      <c r="T99" s="10">
        <v>356716.25</v>
      </c>
    </row>
    <row r="100" spans="5:20" x14ac:dyDescent="0.25">
      <c r="S100" s="8" t="s">
        <v>247</v>
      </c>
      <c r="T100" s="10">
        <v>67177.56</v>
      </c>
    </row>
    <row r="101" spans="5:20" x14ac:dyDescent="0.25">
      <c r="S101" s="8" t="s">
        <v>249</v>
      </c>
      <c r="T101" s="10">
        <v>46264.5</v>
      </c>
    </row>
    <row r="102" spans="5:20" x14ac:dyDescent="0.25">
      <c r="S102" s="8" t="s">
        <v>251</v>
      </c>
      <c r="T102" s="10">
        <v>855165</v>
      </c>
    </row>
    <row r="103" spans="5:20" x14ac:dyDescent="0.25">
      <c r="S103" s="8" t="s">
        <v>253</v>
      </c>
      <c r="T103" s="10">
        <v>51318.96</v>
      </c>
    </row>
    <row r="104" spans="5:20" x14ac:dyDescent="0.25">
      <c r="F104" t="s">
        <v>311</v>
      </c>
      <c r="S104" s="8" t="s">
        <v>254</v>
      </c>
      <c r="T104" s="10">
        <v>1122655.79</v>
      </c>
    </row>
    <row r="105" spans="5:20" x14ac:dyDescent="0.25">
      <c r="E105" s="8">
        <v>2021</v>
      </c>
      <c r="F105" s="10">
        <v>3878464.51</v>
      </c>
      <c r="S105" s="8" t="s">
        <v>255</v>
      </c>
      <c r="T105" s="10">
        <v>717517.5</v>
      </c>
    </row>
    <row r="106" spans="5:20" x14ac:dyDescent="0.25">
      <c r="E106" s="15" t="s">
        <v>33</v>
      </c>
      <c r="F106" s="10">
        <v>862635.18000000017</v>
      </c>
      <c r="S106" s="8" t="s">
        <v>256</v>
      </c>
      <c r="T106" s="10">
        <v>1105027.5</v>
      </c>
    </row>
    <row r="107" spans="5:20" x14ac:dyDescent="0.25">
      <c r="E107" s="15" t="s">
        <v>62</v>
      </c>
      <c r="F107" s="10">
        <v>316721.14</v>
      </c>
      <c r="S107" s="8" t="s">
        <v>257</v>
      </c>
      <c r="T107" s="10">
        <v>1010538</v>
      </c>
    </row>
    <row r="108" spans="5:20" x14ac:dyDescent="0.25">
      <c r="E108" s="15" t="s">
        <v>87</v>
      </c>
      <c r="F108" s="10">
        <v>116139.62</v>
      </c>
      <c r="S108" s="8" t="s">
        <v>259</v>
      </c>
      <c r="T108" s="10">
        <v>44741.024999999994</v>
      </c>
    </row>
    <row r="109" spans="5:20" x14ac:dyDescent="0.25">
      <c r="E109" s="15" t="s">
        <v>72</v>
      </c>
      <c r="F109" s="10">
        <v>266621.7</v>
      </c>
      <c r="S109" s="8" t="s">
        <v>261</v>
      </c>
      <c r="T109" s="10">
        <v>52918.95</v>
      </c>
    </row>
    <row r="110" spans="5:20" x14ac:dyDescent="0.25">
      <c r="E110" s="15" t="s">
        <v>109</v>
      </c>
      <c r="F110" s="10">
        <v>276537.58999999997</v>
      </c>
      <c r="S110" s="8" t="s">
        <v>263</v>
      </c>
      <c r="T110" s="10">
        <v>1104828.75</v>
      </c>
    </row>
    <row r="111" spans="5:20" x14ac:dyDescent="0.25">
      <c r="E111" s="15" t="s">
        <v>151</v>
      </c>
      <c r="F111" s="10">
        <v>236038.40999999997</v>
      </c>
      <c r="S111" s="8" t="s">
        <v>264</v>
      </c>
      <c r="T111" s="10">
        <v>39432</v>
      </c>
    </row>
    <row r="112" spans="5:20" x14ac:dyDescent="0.25">
      <c r="E112" s="15" t="s">
        <v>49</v>
      </c>
      <c r="F112" s="10">
        <v>451342.83000000007</v>
      </c>
      <c r="S112" s="8" t="s">
        <v>265</v>
      </c>
      <c r="T112" s="10">
        <v>32837.699999999997</v>
      </c>
    </row>
    <row r="113" spans="5:20" x14ac:dyDescent="0.25">
      <c r="E113" s="15" t="s">
        <v>44</v>
      </c>
      <c r="F113" s="10">
        <v>453037.04999999993</v>
      </c>
      <c r="S113" s="8" t="s">
        <v>267</v>
      </c>
      <c r="T113" s="10">
        <v>76821.75</v>
      </c>
    </row>
    <row r="114" spans="5:20" x14ac:dyDescent="0.25">
      <c r="E114" s="15" t="s">
        <v>25</v>
      </c>
      <c r="F114" s="10">
        <v>315856.38</v>
      </c>
      <c r="S114" s="8" t="s">
        <v>268</v>
      </c>
      <c r="T114" s="10">
        <v>23626.799999999999</v>
      </c>
    </row>
    <row r="115" spans="5:20" x14ac:dyDescent="0.25">
      <c r="E115" s="15" t="s">
        <v>90</v>
      </c>
      <c r="F115" s="10">
        <v>224146.36000000002</v>
      </c>
      <c r="S115" s="8" t="s">
        <v>269</v>
      </c>
      <c r="T115" s="10">
        <v>55561.32</v>
      </c>
    </row>
    <row r="116" spans="5:20" x14ac:dyDescent="0.25">
      <c r="E116" s="15" t="s">
        <v>76</v>
      </c>
      <c r="F116" s="10">
        <v>31312.53</v>
      </c>
      <c r="S116" s="8" t="s">
        <v>270</v>
      </c>
      <c r="T116" s="10">
        <v>45238.8</v>
      </c>
    </row>
    <row r="117" spans="5:20" x14ac:dyDescent="0.25">
      <c r="E117" s="15" t="s">
        <v>80</v>
      </c>
      <c r="F117" s="10">
        <v>328075.71999999997</v>
      </c>
      <c r="S117" s="8" t="s">
        <v>271</v>
      </c>
      <c r="T117" s="10">
        <v>127970.24999999999</v>
      </c>
    </row>
    <row r="118" spans="5:20" x14ac:dyDescent="0.25">
      <c r="E118" s="8">
        <v>2022</v>
      </c>
      <c r="F118" s="10">
        <v>13015237.750000002</v>
      </c>
      <c r="S118" s="8" t="s">
        <v>272</v>
      </c>
      <c r="T118" s="10">
        <v>18161.400000000001</v>
      </c>
    </row>
    <row r="119" spans="5:20" x14ac:dyDescent="0.25">
      <c r="E119" s="15" t="s">
        <v>33</v>
      </c>
      <c r="F119" s="10">
        <v>989375.92999999993</v>
      </c>
      <c r="S119" s="8" t="s">
        <v>273</v>
      </c>
      <c r="T119" s="10">
        <v>60088.68</v>
      </c>
    </row>
    <row r="120" spans="5:20" x14ac:dyDescent="0.25">
      <c r="E120" s="15" t="s">
        <v>62</v>
      </c>
      <c r="F120" s="10">
        <v>607889.98499999999</v>
      </c>
      <c r="S120" s="8" t="s">
        <v>274</v>
      </c>
      <c r="T120" s="10">
        <v>865668.75</v>
      </c>
    </row>
    <row r="121" spans="5:20" x14ac:dyDescent="0.25">
      <c r="E121" s="15" t="s">
        <v>87</v>
      </c>
      <c r="F121" s="10">
        <v>1045128.38</v>
      </c>
      <c r="S121" s="8" t="s">
        <v>275</v>
      </c>
      <c r="T121" s="10">
        <v>2908284</v>
      </c>
    </row>
    <row r="122" spans="5:20" x14ac:dyDescent="0.25">
      <c r="E122" s="15" t="s">
        <v>72</v>
      </c>
      <c r="F122" s="10">
        <v>1296628.58</v>
      </c>
      <c r="S122" s="8" t="s">
        <v>276</v>
      </c>
      <c r="T122" s="10">
        <v>352536.25</v>
      </c>
    </row>
    <row r="123" spans="5:20" x14ac:dyDescent="0.25">
      <c r="E123" s="15" t="s">
        <v>109</v>
      </c>
      <c r="F123" s="10">
        <v>1282178.0250000004</v>
      </c>
      <c r="S123" s="8" t="s">
        <v>277</v>
      </c>
      <c r="T123" s="10">
        <v>313211.25</v>
      </c>
    </row>
    <row r="124" spans="5:20" x14ac:dyDescent="0.25">
      <c r="E124" s="15" t="s">
        <v>151</v>
      </c>
      <c r="F124" s="10">
        <v>1026823.74</v>
      </c>
      <c r="S124" s="8" t="s">
        <v>278</v>
      </c>
      <c r="T124" s="10">
        <v>44145.36</v>
      </c>
    </row>
    <row r="125" spans="5:20" x14ac:dyDescent="0.25">
      <c r="E125" s="15" t="s">
        <v>49</v>
      </c>
      <c r="F125" s="10">
        <v>1485010.96</v>
      </c>
      <c r="S125" s="8" t="s">
        <v>279</v>
      </c>
      <c r="T125" s="10">
        <v>68634.720000000001</v>
      </c>
    </row>
    <row r="126" spans="5:20" x14ac:dyDescent="0.25">
      <c r="E126" s="15" t="s">
        <v>44</v>
      </c>
      <c r="F126" s="10">
        <v>1266488.1699999997</v>
      </c>
      <c r="S126" s="8" t="s">
        <v>280</v>
      </c>
      <c r="T126" s="10">
        <v>1464775.5</v>
      </c>
    </row>
    <row r="127" spans="5:20" x14ac:dyDescent="0.25">
      <c r="E127" s="15" t="s">
        <v>25</v>
      </c>
      <c r="F127" s="10">
        <v>993297.7649999999</v>
      </c>
      <c r="S127" s="8" t="s">
        <v>281</v>
      </c>
      <c r="T127" s="10">
        <v>965142.5</v>
      </c>
    </row>
    <row r="128" spans="5:20" x14ac:dyDescent="0.25">
      <c r="E128" s="15" t="s">
        <v>90</v>
      </c>
      <c r="F128" s="10">
        <v>502491.80999999982</v>
      </c>
      <c r="S128" s="8" t="s">
        <v>282</v>
      </c>
      <c r="T128" s="10">
        <v>33886.44</v>
      </c>
    </row>
    <row r="129" spans="5:20" x14ac:dyDescent="0.25">
      <c r="E129" s="15" t="s">
        <v>76</v>
      </c>
      <c r="F129" s="10">
        <v>1271140.2900000003</v>
      </c>
      <c r="S129" s="8" t="s">
        <v>283</v>
      </c>
      <c r="T129" s="10">
        <v>28434</v>
      </c>
    </row>
    <row r="130" spans="5:20" x14ac:dyDescent="0.25">
      <c r="E130" s="15" t="s">
        <v>80</v>
      </c>
      <c r="F130" s="10">
        <v>1248784.1150000002</v>
      </c>
      <c r="S130" s="8" t="s">
        <v>284</v>
      </c>
      <c r="T130" s="10">
        <v>280848.75</v>
      </c>
    </row>
    <row r="131" spans="5:20" x14ac:dyDescent="0.25">
      <c r="S131" s="8" t="s">
        <v>285</v>
      </c>
      <c r="T131" s="10">
        <v>432396</v>
      </c>
    </row>
    <row r="132" spans="5:20" x14ac:dyDescent="0.25">
      <c r="S132" s="8" t="s">
        <v>286</v>
      </c>
      <c r="T132" s="10">
        <v>1317144</v>
      </c>
    </row>
    <row r="133" spans="5:20" x14ac:dyDescent="0.25">
      <c r="S133" s="8" t="s">
        <v>287</v>
      </c>
      <c r="T133" s="10">
        <v>792408</v>
      </c>
    </row>
    <row r="134" spans="5:20" x14ac:dyDescent="0.25">
      <c r="S134" s="8" t="s">
        <v>288</v>
      </c>
      <c r="T134" s="10">
        <v>48264.36</v>
      </c>
    </row>
    <row r="135" spans="5:20" x14ac:dyDescent="0.25">
      <c r="S135" s="8" t="s">
        <v>289</v>
      </c>
      <c r="T135" s="10">
        <v>249012.5</v>
      </c>
    </row>
    <row r="136" spans="5:20" x14ac:dyDescent="0.25">
      <c r="S136" s="8" t="s">
        <v>290</v>
      </c>
      <c r="T136" s="10">
        <v>57994.8</v>
      </c>
    </row>
    <row r="137" spans="5:20" x14ac:dyDescent="0.25">
      <c r="S137" s="8" t="s">
        <v>291</v>
      </c>
      <c r="T137" s="10">
        <v>26199.599999999999</v>
      </c>
    </row>
    <row r="138" spans="5:20" x14ac:dyDescent="0.25">
      <c r="S138" s="8" t="s">
        <v>292</v>
      </c>
      <c r="T138" s="10">
        <v>34315.32</v>
      </c>
    </row>
    <row r="139" spans="5:20" x14ac:dyDescent="0.25">
      <c r="S139" s="8" t="s">
        <v>293</v>
      </c>
      <c r="T139" s="10">
        <v>543015</v>
      </c>
    </row>
    <row r="140" spans="5:20" x14ac:dyDescent="0.25">
      <c r="S140" s="8" t="s">
        <v>294</v>
      </c>
      <c r="T140" s="10">
        <v>18573.75</v>
      </c>
    </row>
    <row r="141" spans="5:20" x14ac:dyDescent="0.25">
      <c r="S141" s="8" t="s">
        <v>295</v>
      </c>
      <c r="T141" s="10">
        <v>62122.35</v>
      </c>
    </row>
    <row r="142" spans="5:20" x14ac:dyDescent="0.25">
      <c r="S142" s="8" t="s">
        <v>296</v>
      </c>
      <c r="T142" s="10">
        <v>60523.65</v>
      </c>
    </row>
    <row r="143" spans="5:20" x14ac:dyDescent="0.25">
      <c r="S143" s="8" t="s">
        <v>297</v>
      </c>
      <c r="T143" s="10">
        <v>392952.5</v>
      </c>
    </row>
    <row r="144" spans="5:20" x14ac:dyDescent="0.25">
      <c r="S144" s="8" t="s">
        <v>298</v>
      </c>
      <c r="T144" s="10">
        <v>49756.649999999994</v>
      </c>
    </row>
    <row r="145" spans="4:20" x14ac:dyDescent="0.25">
      <c r="S145" s="8" t="s">
        <v>299</v>
      </c>
      <c r="T145" s="10">
        <v>22731.300000000003</v>
      </c>
    </row>
    <row r="146" spans="4:20" x14ac:dyDescent="0.25">
      <c r="S146" s="8" t="s">
        <v>300</v>
      </c>
      <c r="T146" s="10">
        <v>733491</v>
      </c>
    </row>
    <row r="147" spans="4:20" x14ac:dyDescent="0.25">
      <c r="S147" s="8" t="s">
        <v>301</v>
      </c>
      <c r="T147" s="10">
        <v>58479.66</v>
      </c>
    </row>
    <row r="148" spans="4:20" x14ac:dyDescent="0.25">
      <c r="S148" s="8" t="s">
        <v>302</v>
      </c>
      <c r="T148" s="10">
        <v>371647.5</v>
      </c>
    </row>
    <row r="149" spans="4:20" x14ac:dyDescent="0.25">
      <c r="S149" s="8" t="s">
        <v>303</v>
      </c>
      <c r="T149" s="10">
        <v>1190898</v>
      </c>
    </row>
    <row r="150" spans="4:20" x14ac:dyDescent="0.25">
      <c r="S150" s="8" t="s">
        <v>304</v>
      </c>
      <c r="T150" s="10">
        <v>62485.8</v>
      </c>
    </row>
    <row r="151" spans="4:20" x14ac:dyDescent="0.25">
      <c r="S151" s="8" t="s">
        <v>305</v>
      </c>
      <c r="T151" s="10">
        <v>684630</v>
      </c>
    </row>
    <row r="152" spans="4:20" x14ac:dyDescent="0.25">
      <c r="S152" s="8" t="s">
        <v>306</v>
      </c>
      <c r="T152" s="10">
        <v>39780.720000000001</v>
      </c>
    </row>
    <row r="153" spans="4:20" x14ac:dyDescent="0.25">
      <c r="E153" t="s">
        <v>312</v>
      </c>
      <c r="S153" s="8" t="s">
        <v>307</v>
      </c>
      <c r="T153" s="10">
        <v>370867.5</v>
      </c>
    </row>
    <row r="154" spans="4:20" x14ac:dyDescent="0.25">
      <c r="D154" s="8" t="s">
        <v>97</v>
      </c>
      <c r="E154" s="13">
        <v>0.13795893786318425</v>
      </c>
      <c r="S154" s="8" t="s">
        <v>308</v>
      </c>
      <c r="T154" s="10">
        <v>861435</v>
      </c>
    </row>
    <row r="155" spans="4:20" x14ac:dyDescent="0.25">
      <c r="D155" s="8" t="s">
        <v>70</v>
      </c>
      <c r="E155" s="13">
        <v>0.13043632739566141</v>
      </c>
      <c r="S155" s="8" t="s">
        <v>309</v>
      </c>
      <c r="T155" s="10">
        <v>88198.875</v>
      </c>
    </row>
    <row r="156" spans="4:20" x14ac:dyDescent="0.25">
      <c r="D156" s="8" t="s">
        <v>28</v>
      </c>
      <c r="E156" s="13">
        <v>0.13696675981474607</v>
      </c>
    </row>
    <row r="157" spans="4:20" x14ac:dyDescent="0.25">
      <c r="D157" s="8" t="s">
        <v>36</v>
      </c>
      <c r="E157" s="13">
        <v>0.30044208327189587</v>
      </c>
    </row>
    <row r="158" spans="4:20" x14ac:dyDescent="0.25">
      <c r="D158" s="8" t="s">
        <v>58</v>
      </c>
      <c r="E158" s="13">
        <v>0.14427396904972969</v>
      </c>
    </row>
    <row r="159" spans="4:20" x14ac:dyDescent="0.25">
      <c r="D159" s="8" t="s">
        <v>64</v>
      </c>
      <c r="E159" s="13">
        <v>0.14992192260478271</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2051" r:id="rId11" name="Scroll Bar 3">
              <controlPr defaultSize="0" autoPict="0">
                <anchor moveWithCells="1">
                  <from>
                    <xdr:col>21</xdr:col>
                    <xdr:colOff>76200</xdr:colOff>
                    <xdr:row>6</xdr:row>
                    <xdr:rowOff>57150</xdr:rowOff>
                  </from>
                  <to>
                    <xdr:col>21</xdr:col>
                    <xdr:colOff>552450</xdr:colOff>
                    <xdr:row>17</xdr:row>
                    <xdr:rowOff>114300</xdr:rowOff>
                  </to>
                </anchor>
              </controlPr>
            </control>
          </mc:Choice>
        </mc:AlternateContent>
        <mc:AlternateContent xmlns:mc="http://schemas.openxmlformats.org/markup-compatibility/2006">
          <mc:Choice Requires="x14">
            <control shapeId="2053" r:id="rId12" name="Scroll Bar 5">
              <controlPr defaultSize="0" autoPict="0">
                <anchor moveWithCells="1">
                  <from>
                    <xdr:col>25</xdr:col>
                    <xdr:colOff>76200</xdr:colOff>
                    <xdr:row>29</xdr:row>
                    <xdr:rowOff>57150</xdr:rowOff>
                  </from>
                  <to>
                    <xdr:col>25</xdr:col>
                    <xdr:colOff>552450</xdr:colOff>
                    <xdr:row>40</xdr:row>
                    <xdr:rowOff>114300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B2F29-FC64-4F92-BFAF-FD5CFDBEE9A8}">
  <dimension ref="F7:M20"/>
  <sheetViews>
    <sheetView workbookViewId="0">
      <selection activeCell="M23" sqref="M23"/>
    </sheetView>
  </sheetViews>
  <sheetFormatPr defaultRowHeight="15" x14ac:dyDescent="0.25"/>
  <cols>
    <col min="1" max="1" width="13.140625" bestFit="1" customWidth="1"/>
    <col min="2" max="2" width="12.140625" bestFit="1" customWidth="1"/>
    <col min="3" max="3" width="11.5703125" bestFit="1" customWidth="1"/>
    <col min="6" max="6" width="13.140625" bestFit="1" customWidth="1"/>
    <col min="7" max="7" width="7.28515625" bestFit="1" customWidth="1"/>
    <col min="8" max="8" width="8.140625" bestFit="1" customWidth="1"/>
    <col min="11" max="11" width="20.5703125" customWidth="1"/>
    <col min="12" max="12" width="15" customWidth="1"/>
    <col min="13" max="13" width="21.42578125" customWidth="1"/>
  </cols>
  <sheetData>
    <row r="7" spans="6:13" x14ac:dyDescent="0.25">
      <c r="F7" s="7" t="s">
        <v>310</v>
      </c>
      <c r="K7" t="s">
        <v>319</v>
      </c>
      <c r="L7" t="s">
        <v>17</v>
      </c>
      <c r="M7" t="s">
        <v>9</v>
      </c>
    </row>
    <row r="8" spans="6:13" x14ac:dyDescent="0.25">
      <c r="F8" s="7" t="s">
        <v>19</v>
      </c>
      <c r="G8" s="7" t="s">
        <v>17</v>
      </c>
      <c r="H8" t="s">
        <v>318</v>
      </c>
      <c r="K8" t="s">
        <v>97</v>
      </c>
      <c r="L8" t="s">
        <v>320</v>
      </c>
      <c r="M8" s="10">
        <v>3519132.5300000003</v>
      </c>
    </row>
    <row r="9" spans="6:13" x14ac:dyDescent="0.25">
      <c r="F9" t="s">
        <v>97</v>
      </c>
      <c r="G9">
        <v>2021</v>
      </c>
      <c r="H9" s="10">
        <v>3519132.5300000003</v>
      </c>
      <c r="K9" t="s">
        <v>97</v>
      </c>
      <c r="L9" t="s">
        <v>321</v>
      </c>
      <c r="M9" s="10">
        <v>14227983.529999997</v>
      </c>
    </row>
    <row r="10" spans="6:13" x14ac:dyDescent="0.25">
      <c r="F10" t="s">
        <v>97</v>
      </c>
      <c r="G10">
        <v>2022</v>
      </c>
      <c r="H10" s="10">
        <v>14227983.529999997</v>
      </c>
      <c r="K10" t="s">
        <v>70</v>
      </c>
      <c r="L10" t="s">
        <v>320</v>
      </c>
      <c r="M10" s="10">
        <v>1406865.86</v>
      </c>
    </row>
    <row r="11" spans="6:13" x14ac:dyDescent="0.25">
      <c r="F11" t="s">
        <v>70</v>
      </c>
      <c r="G11">
        <v>2021</v>
      </c>
      <c r="H11" s="10">
        <v>1406865.86</v>
      </c>
      <c r="K11" t="s">
        <v>70</v>
      </c>
      <c r="L11" t="s">
        <v>321</v>
      </c>
      <c r="M11" s="10">
        <v>12408442.025000002</v>
      </c>
    </row>
    <row r="12" spans="6:13" x14ac:dyDescent="0.25">
      <c r="F12" t="s">
        <v>70</v>
      </c>
      <c r="G12">
        <v>2022</v>
      </c>
      <c r="H12" s="10">
        <v>12408442.025000002</v>
      </c>
      <c r="K12" t="s">
        <v>28</v>
      </c>
      <c r="L12" t="s">
        <v>320</v>
      </c>
      <c r="M12" s="10">
        <v>3975783.0400000005</v>
      </c>
    </row>
    <row r="13" spans="6:13" x14ac:dyDescent="0.25">
      <c r="F13" t="s">
        <v>28</v>
      </c>
      <c r="G13">
        <v>2021</v>
      </c>
      <c r="H13" s="10">
        <v>3975783.0400000005</v>
      </c>
      <c r="K13" t="s">
        <v>28</v>
      </c>
      <c r="L13" t="s">
        <v>321</v>
      </c>
      <c r="M13" s="10">
        <v>11415018.839999996</v>
      </c>
    </row>
    <row r="14" spans="6:13" x14ac:dyDescent="0.25">
      <c r="F14" t="s">
        <v>28</v>
      </c>
      <c r="G14">
        <v>2022</v>
      </c>
      <c r="H14" s="10">
        <v>11415018.839999996</v>
      </c>
      <c r="K14" t="s">
        <v>36</v>
      </c>
      <c r="L14" t="s">
        <v>320</v>
      </c>
      <c r="M14" s="10">
        <v>5914747.0900000008</v>
      </c>
    </row>
    <row r="15" spans="6:13" x14ac:dyDescent="0.25">
      <c r="F15" t="s">
        <v>36</v>
      </c>
      <c r="G15">
        <v>2021</v>
      </c>
      <c r="H15" s="10">
        <v>5914747.0900000008</v>
      </c>
      <c r="K15" t="s">
        <v>36</v>
      </c>
      <c r="L15" t="s">
        <v>321</v>
      </c>
      <c r="M15" s="10">
        <v>27096396.860000007</v>
      </c>
    </row>
    <row r="16" spans="6:13" x14ac:dyDescent="0.25">
      <c r="F16" t="s">
        <v>36</v>
      </c>
      <c r="G16">
        <v>2022</v>
      </c>
      <c r="H16" s="10">
        <v>27096396.860000007</v>
      </c>
      <c r="K16" t="s">
        <v>58</v>
      </c>
      <c r="L16" t="s">
        <v>320</v>
      </c>
      <c r="M16" s="10">
        <v>6197299.7599999998</v>
      </c>
    </row>
    <row r="17" spans="6:13" x14ac:dyDescent="0.25">
      <c r="F17" t="s">
        <v>58</v>
      </c>
      <c r="G17">
        <v>2021</v>
      </c>
      <c r="H17" s="10">
        <v>6197299.7599999998</v>
      </c>
      <c r="K17" t="s">
        <v>58</v>
      </c>
      <c r="L17" t="s">
        <v>321</v>
      </c>
      <c r="M17" s="10">
        <v>12052759.705</v>
      </c>
    </row>
    <row r="18" spans="6:13" x14ac:dyDescent="0.25">
      <c r="F18" t="s">
        <v>58</v>
      </c>
      <c r="G18">
        <v>2022</v>
      </c>
      <c r="H18" s="10">
        <v>12052759.705</v>
      </c>
      <c r="K18" t="s">
        <v>64</v>
      </c>
      <c r="L18" t="s">
        <v>320</v>
      </c>
      <c r="M18" s="10">
        <v>5401427.2300000004</v>
      </c>
    </row>
    <row r="19" spans="6:13" x14ac:dyDescent="0.25">
      <c r="F19" t="s">
        <v>64</v>
      </c>
      <c r="G19">
        <v>2021</v>
      </c>
      <c r="H19" s="10">
        <v>5401427.2300000004</v>
      </c>
      <c r="K19" t="s">
        <v>64</v>
      </c>
      <c r="L19" t="s">
        <v>321</v>
      </c>
      <c r="M19" s="10">
        <v>15110493.789999997</v>
      </c>
    </row>
    <row r="20" spans="6:13" x14ac:dyDescent="0.25">
      <c r="F20" t="s">
        <v>64</v>
      </c>
      <c r="G20">
        <v>2022</v>
      </c>
      <c r="H20" s="10">
        <v>15110493.789999997</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D12" sqref="A2: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4.140625"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E3D01-C914-420D-9716-28CE1342360B}">
  <dimension ref="V1"/>
  <sheetViews>
    <sheetView tabSelected="1" zoomScale="85" zoomScaleNormal="85" workbookViewId="0">
      <selection activeCell="AE15" sqref="AE15"/>
    </sheetView>
  </sheetViews>
  <sheetFormatPr defaultRowHeight="15" x14ac:dyDescent="0.25"/>
  <sheetData>
    <row r="1" spans="22:22" x14ac:dyDescent="0.25">
      <c r="V1">
        <v>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Scroll Bar 9">
              <controlPr defaultSize="0" autoPict="0">
                <anchor moveWithCells="1">
                  <from>
                    <xdr:col>13</xdr:col>
                    <xdr:colOff>28575</xdr:colOff>
                    <xdr:row>20</xdr:row>
                    <xdr:rowOff>180975</xdr:rowOff>
                  </from>
                  <to>
                    <xdr:col>13</xdr:col>
                    <xdr:colOff>381000</xdr:colOff>
                    <xdr:row>28</xdr:row>
                    <xdr:rowOff>19050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Sunburst</vt:lpstr>
      <vt:lpstr>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Riaj Uddin, A. K. M.</cp:lastModifiedBy>
  <dcterms:created xsi:type="dcterms:W3CDTF">2024-01-17T04:19:05Z</dcterms:created>
  <dcterms:modified xsi:type="dcterms:W3CDTF">2024-11-14T20:49:01Z</dcterms:modified>
</cp:coreProperties>
</file>