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2\"/>
    </mc:Choice>
  </mc:AlternateContent>
  <xr:revisionPtr revIDLastSave="0" documentId="13_ncr:1_{C25FEF23-2115-4373-B8CB-098D4B7F01C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Sheet1!$C$9:$F$13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Sheet1!$C$14:$F$14</definedName>
    <definedName name="solver_lhs2" localSheetId="2" hidden="1">Sheet1!$G$18:$G$31</definedName>
    <definedName name="solver_lhs3" localSheetId="2" hidden="1">Sheet1!$G$32:$G$42</definedName>
    <definedName name="solver_lhs4" localSheetId="2" hidden="1">Sheet1!$G$32:$G$42</definedName>
    <definedName name="solver_lhs5" localSheetId="2" hidden="1">Sheet1!$G$32:$G$42</definedName>
    <definedName name="solver_lhs6" localSheetId="2" hidden="1">Sheet1!$G$36</definedName>
    <definedName name="solver_lhs7" localSheetId="2" hidden="1">Sheet1!$G$36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Sheet1!$C$16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2" hidden="1">Sheet1!$C$15:$F$15</definedName>
    <definedName name="solver_rhs2" localSheetId="2" hidden="1">Sheet1!$H$18:$H$31</definedName>
    <definedName name="solver_rhs3" localSheetId="2" hidden="1">Sheet1!$H$32:$H$42</definedName>
    <definedName name="solver_rhs4" localSheetId="2" hidden="1">Sheet1!$H$32:$H$42</definedName>
    <definedName name="solver_rhs5" localSheetId="2" hidden="1">Sheet1!$H$32:$H$42</definedName>
    <definedName name="solver_rhs6" localSheetId="2" hidden="1">0</definedName>
    <definedName name="solver_rhs7" localSheetId="2" hidden="1">Sheet1!$H$36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G36" i="1"/>
  <c r="G41" i="1"/>
  <c r="G42" i="1"/>
  <c r="G40" i="1"/>
  <c r="G38" i="1"/>
  <c r="G39" i="1"/>
  <c r="G37" i="1"/>
  <c r="G33" i="1"/>
  <c r="G34" i="1"/>
  <c r="G35" i="1"/>
  <c r="G32" i="1"/>
  <c r="G28" i="1"/>
  <c r="G29" i="1"/>
  <c r="G30" i="1"/>
  <c r="G31" i="1"/>
  <c r="G27" i="1"/>
  <c r="G24" i="1"/>
  <c r="G25" i="1"/>
  <c r="G26" i="1"/>
  <c r="G23" i="1"/>
  <c r="G19" i="1"/>
  <c r="G20" i="1"/>
  <c r="G21" i="1"/>
  <c r="G22" i="1"/>
  <c r="G18" i="1"/>
  <c r="C16" i="1"/>
  <c r="D14" i="1"/>
  <c r="E14" i="1"/>
  <c r="F14" i="1"/>
  <c r="C14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C8" i="1"/>
  <c r="C7" i="1"/>
  <c r="C6" i="1"/>
  <c r="C5" i="1"/>
  <c r="C4" i="1"/>
  <c r="A35" i="1"/>
  <c r="A36" i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<sst xmlns="http://schemas.openxmlformats.org/spreadsheetml/2006/main" count="381" uniqueCount="214">
  <si>
    <t>Grape 1</t>
  </si>
  <si>
    <t>Grape 2</t>
  </si>
  <si>
    <t>Grape 3</t>
  </si>
  <si>
    <t>Grape 4</t>
  </si>
  <si>
    <t>Total</t>
  </si>
  <si>
    <t>Cost</t>
  </si>
  <si>
    <t>Unit Profit Wine 1</t>
  </si>
  <si>
    <t>Unit Profit Wine 2</t>
  </si>
  <si>
    <t>Unit Profit Wine 3</t>
  </si>
  <si>
    <t>Unit Profit Wine 4</t>
  </si>
  <si>
    <t>Unit Profit Wine 5</t>
  </si>
  <si>
    <t>Production Wine 1</t>
  </si>
  <si>
    <t>Production Wine 2</t>
  </si>
  <si>
    <t>Production Wine 3</t>
  </si>
  <si>
    <t>Production Wine 4</t>
  </si>
  <si>
    <t>Production Wine 5</t>
  </si>
  <si>
    <t>Total Used</t>
  </si>
  <si>
    <t>Total Available</t>
  </si>
  <si>
    <t>Total Profit</t>
  </si>
  <si>
    <t>Constraints</t>
  </si>
  <si>
    <t>LHS</t>
  </si>
  <si>
    <t>RHS</t>
  </si>
  <si>
    <t>Acidity Wine 1</t>
  </si>
  <si>
    <t>Acidity Wine 2</t>
  </si>
  <si>
    <t>Acidity Wine 3</t>
  </si>
  <si>
    <t>Acidity Wine 4</t>
  </si>
  <si>
    <t>Acidity Wine 5</t>
  </si>
  <si>
    <t>Sugar Wine 1</t>
  </si>
  <si>
    <t>Sugar Wine 2</t>
  </si>
  <si>
    <t>Sugar Wine 3</t>
  </si>
  <si>
    <t>Sugar Wine 4</t>
  </si>
  <si>
    <t>Alcohol Wine 1</t>
  </si>
  <si>
    <t>Alcohol Wine 2</t>
  </si>
  <si>
    <t>Alcohol Wine 3</t>
  </si>
  <si>
    <t>Alcohol Wine 4</t>
  </si>
  <si>
    <t>Alcohol Wine 5</t>
  </si>
  <si>
    <t>Varietal Wine 1</t>
  </si>
  <si>
    <t>Varietal Wine 2</t>
  </si>
  <si>
    <t>Varietal Wine 3</t>
  </si>
  <si>
    <t>Varietal Wine 4</t>
  </si>
  <si>
    <t>Vintage Year Wine 1</t>
  </si>
  <si>
    <t>Vintage Year Wine 2</t>
  </si>
  <si>
    <t>Vintage Year Wine 3</t>
  </si>
  <si>
    <t>Vintage Viticulture Wine 1</t>
  </si>
  <si>
    <t>Vintage Viticulture Wine 2</t>
  </si>
  <si>
    <t>Vintage Viticulture Wine 3</t>
  </si>
  <si>
    <t>Varietal Wine 5</t>
  </si>
  <si>
    <t>Microsoft Excel 16.0 Answer Report</t>
  </si>
  <si>
    <t>Worksheet: [Landhills Winery - LP.xlsx]Sheet1</t>
  </si>
  <si>
    <t>Report Created: 06/02/2022 03:06:41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</si>
  <si>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</si>
  <si>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</si>
  <si>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</si>
  <si>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</si>
  <si>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</si>
  <si>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</si>
  <si>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</si>
  <si>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</si>
  <si>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</si>
  <si>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</si>
  <si>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</si>
  <si>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</si>
  <si>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</si>
  <si>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</si>
  <si>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</si>
  <si>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</si>
  <si>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</si>
  <si>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</si>
  <si>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</si>
  <si>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$C$16</t>
  </si>
  <si>
    <t>Total Profit Grape 1</t>
  </si>
  <si>
    <t>$C$9</t>
  </si>
  <si>
    <t>Production Wine 1 Grape 1</t>
  </si>
  <si>
    <t>Contin</t>
  </si>
  <si>
    <t>$D$9</t>
  </si>
  <si>
    <t>Production Wine 1 Grape 2</t>
  </si>
  <si>
    <t>$E$9</t>
  </si>
  <si>
    <t>Production Wine 1 Grape 3</t>
  </si>
  <si>
    <t>$F$9</t>
  </si>
  <si>
    <t>Production Wine 1 Grape 4</t>
  </si>
  <si>
    <t>$C$10</t>
  </si>
  <si>
    <t>Production Wine 2 Grape 1</t>
  </si>
  <si>
    <t>$D$10</t>
  </si>
  <si>
    <t>Production Wine 2 Grape 2</t>
  </si>
  <si>
    <t>$E$10</t>
  </si>
  <si>
    <t>Production Wine 2 Grape 3</t>
  </si>
  <si>
    <t>$F$10</t>
  </si>
  <si>
    <t>Production Wine 2 Grape 4</t>
  </si>
  <si>
    <t>$C$11</t>
  </si>
  <si>
    <t>Production Wine 3 Grape 1</t>
  </si>
  <si>
    <t>$D$11</t>
  </si>
  <si>
    <t>Production Wine 3 Grape 2</t>
  </si>
  <si>
    <t>$E$11</t>
  </si>
  <si>
    <t>Production Wine 3 Grape 3</t>
  </si>
  <si>
    <t>$F$11</t>
  </si>
  <si>
    <t>Production Wine 3 Grape 4</t>
  </si>
  <si>
    <t>$C$12</t>
  </si>
  <si>
    <t>Production Wine 4 Grape 1</t>
  </si>
  <si>
    <t>$D$12</t>
  </si>
  <si>
    <t>Production Wine 4 Grape 2</t>
  </si>
  <si>
    <t>$E$12</t>
  </si>
  <si>
    <t>Production Wine 4 Grape 3</t>
  </si>
  <si>
    <t>$F$12</t>
  </si>
  <si>
    <t>Production Wine 4 Grape 4</t>
  </si>
  <si>
    <t>$C$13</t>
  </si>
  <si>
    <t>Production Wine 5 Grape 1</t>
  </si>
  <si>
    <t>$D$13</t>
  </si>
  <si>
    <t>Production Wine 5 Grape 2</t>
  </si>
  <si>
    <t>$E$13</t>
  </si>
  <si>
    <t>Production Wine 5 Grape 3</t>
  </si>
  <si>
    <t>$F$13</t>
  </si>
  <si>
    <t>Production Wine 5 Grape 4</t>
  </si>
  <si>
    <t>$C$14</t>
  </si>
  <si>
    <t>Total Used Grape 1</t>
  </si>
  <si>
    <t>$C$14&lt;=$C$15</t>
  </si>
  <si>
    <t>Binding</t>
  </si>
  <si>
    <t>$D$14</t>
  </si>
  <si>
    <t>Total Used Grape 2</t>
  </si>
  <si>
    <t>$D$14&lt;=$D$15</t>
  </si>
  <si>
    <t>$E$14</t>
  </si>
  <si>
    <t>Total Used Grape 3</t>
  </si>
  <si>
    <t>$E$14&lt;=$E$15</t>
  </si>
  <si>
    <t>$F$14</t>
  </si>
  <si>
    <t>Total Used Grape 4</t>
  </si>
  <si>
    <t>$F$14&lt;=$F$15</t>
  </si>
  <si>
    <t>Not Binding</t>
  </si>
  <si>
    <t>$G$18</t>
  </si>
  <si>
    <t>Acidity Wine 1 LHS</t>
  </si>
  <si>
    <t>$G$18&lt;=$H$18</t>
  </si>
  <si>
    <t>$G$19</t>
  </si>
  <si>
    <t>Acidity Wine 2 LHS</t>
  </si>
  <si>
    <t>$G$19&lt;=$H$19</t>
  </si>
  <si>
    <t>$G$20</t>
  </si>
  <si>
    <t>Acidity Wine 3 LHS</t>
  </si>
  <si>
    <t>$G$20&lt;=$H$20</t>
  </si>
  <si>
    <t>$G$21</t>
  </si>
  <si>
    <t>Acidity Wine 4 LHS</t>
  </si>
  <si>
    <t>$G$21&lt;=$H$21</t>
  </si>
  <si>
    <t>$G$22</t>
  </si>
  <si>
    <t>Acidity Wine 5 LHS</t>
  </si>
  <si>
    <t>$G$22&lt;=$H$22</t>
  </si>
  <si>
    <t>$G$23</t>
  </si>
  <si>
    <t>Sugar Wine 1 LHS</t>
  </si>
  <si>
    <t>$G$23&lt;=$H$23</t>
  </si>
  <si>
    <t>$G$24</t>
  </si>
  <si>
    <t>Sugar Wine 2 LHS</t>
  </si>
  <si>
    <t>$G$24&lt;=$H$24</t>
  </si>
  <si>
    <t>$G$25</t>
  </si>
  <si>
    <t>Sugar Wine 3 LHS</t>
  </si>
  <si>
    <t>$G$25&lt;=$H$25</t>
  </si>
  <si>
    <t>$G$26</t>
  </si>
  <si>
    <t>Sugar Wine 4 LHS</t>
  </si>
  <si>
    <t>$G$26&lt;=$H$26</t>
  </si>
  <si>
    <t>$G$27</t>
  </si>
  <si>
    <t>Alcohol Wine 1 LHS</t>
  </si>
  <si>
    <t>$G$27&lt;=$H$27</t>
  </si>
  <si>
    <t>$G$28</t>
  </si>
  <si>
    <t>Alcohol Wine 2 LHS</t>
  </si>
  <si>
    <t>$G$28&lt;=$H$28</t>
  </si>
  <si>
    <t>$G$29</t>
  </si>
  <si>
    <t>Alcohol Wine 3 LHS</t>
  </si>
  <si>
    <t>$G$29&lt;=$H$29</t>
  </si>
  <si>
    <t>$G$30</t>
  </si>
  <si>
    <t>Alcohol Wine 4 LHS</t>
  </si>
  <si>
    <t>$G$30&lt;=$H$30</t>
  </si>
  <si>
    <t>$G$31</t>
  </si>
  <si>
    <t>Alcohol Wine 5 LHS</t>
  </si>
  <si>
    <t>$G$31&lt;=$H$31</t>
  </si>
  <si>
    <t>$G$32</t>
  </si>
  <si>
    <t>Varietal Wine 1 LHS</t>
  </si>
  <si>
    <t>$G$32&gt;=$H$32</t>
  </si>
  <si>
    <t>$G$33</t>
  </si>
  <si>
    <t>Varietal Wine 2 LHS</t>
  </si>
  <si>
    <t>$G$33&gt;=$H$33</t>
  </si>
  <si>
    <t>$G$34</t>
  </si>
  <si>
    <t>Varietal Wine 3 LHS</t>
  </si>
  <si>
    <t>$G$34&gt;=$H$34</t>
  </si>
  <si>
    <t>$G$35</t>
  </si>
  <si>
    <t>Varietal Wine 4 LHS</t>
  </si>
  <si>
    <t>$G$35&gt;=$H$35</t>
  </si>
  <si>
    <t>$G$36</t>
  </si>
  <si>
    <t>Varietal Wine 5 LHS</t>
  </si>
  <si>
    <t>$G$36&gt;=$H$36</t>
  </si>
  <si>
    <t>$G$37</t>
  </si>
  <si>
    <t>Vintage Year Wine 1 LHS</t>
  </si>
  <si>
    <t>$G$37&gt;=$H$37</t>
  </si>
  <si>
    <t>$G$38</t>
  </si>
  <si>
    <t>Vintage Year Wine 2 LHS</t>
  </si>
  <si>
    <t>$G$38&gt;=$H$38</t>
  </si>
  <si>
    <t>$G$39</t>
  </si>
  <si>
    <t>Vintage Year Wine 3 LHS</t>
  </si>
  <si>
    <t>$G$39&gt;=$H$39</t>
  </si>
  <si>
    <t>$G$40</t>
  </si>
  <si>
    <t>Vintage Viticulture Wine 1 LHS</t>
  </si>
  <si>
    <t>$G$40&gt;=$H$40</t>
  </si>
  <si>
    <t>$G$41</t>
  </si>
  <si>
    <t>Vintage Viticulture Wine 2 LHS</t>
  </si>
  <si>
    <t>$G$41&gt;=$H$41</t>
  </si>
  <si>
    <t>$G$42</t>
  </si>
  <si>
    <t>Vintage Viticulture Wine 3 LHS</t>
  </si>
  <si>
    <t>$G$42&gt;=$H$42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</si>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</sst>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816C-5BB5-45E3-ABF4-55CFE62980F5}">
  <dimension ref="A1:G7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8.42578125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6" t="s">
        <v>47</v>
      </c>
    </row>
    <row r="2" spans="1:5" x14ac:dyDescent="0.25">
      <c r="A2" s="6" t="s">
        <v>48</v>
      </c>
    </row>
    <row r="3" spans="1:5" x14ac:dyDescent="0.25">
      <c r="A3" s="6" t="s">
        <v>49</v>
      </c>
    </row>
    <row r="4" spans="1:5" x14ac:dyDescent="0.25">
      <c r="A4" s="6" t="s">
        <v>50</v>
      </c>
    </row>
    <row r="5" spans="1:5" x14ac:dyDescent="0.25">
      <c r="A5" s="6" t="s">
        <v>51</v>
      </c>
    </row>
    <row r="6" spans="1:5" x14ac:dyDescent="0.25">
      <c r="A6" s="6"/>
      <c r="B6" t="s">
        <v>52</v>
      </c>
    </row>
    <row r="7" spans="1:5" x14ac:dyDescent="0.25">
      <c r="A7" s="6"/>
      <c r="B7" t="s">
        <v>53</v>
      </c>
    </row>
    <row r="8" spans="1:5" x14ac:dyDescent="0.25">
      <c r="A8" s="6"/>
      <c r="B8" t="s">
        <v>54</v>
      </c>
    </row>
    <row r="9" spans="1:5" x14ac:dyDescent="0.25">
      <c r="A9" s="6" t="s">
        <v>55</v>
      </c>
    </row>
    <row r="10" spans="1:5" x14ac:dyDescent="0.25">
      <c r="B10" t="s">
        <v>56</v>
      </c>
    </row>
    <row r="11" spans="1:5" x14ac:dyDescent="0.25">
      <c r="B11" t="s">
        <v>57</v>
      </c>
    </row>
    <row r="14" spans="1:5" ht="15.75" thickBot="1" x14ac:dyDescent="0.3">
      <c r="A14" t="s">
        <v>58</v>
      </c>
    </row>
    <row r="15" spans="1:5" ht="15.75" thickBot="1" x14ac:dyDescent="0.3">
      <c r="B15" s="8" t="s">
        <v>59</v>
      </c>
      <c r="C15" s="8" t="s">
        <v>60</v>
      </c>
      <c r="D15" s="8" t="s">
        <v>61</v>
      </c>
      <c r="E15" s="8" t="s">
        <v>62</v>
      </c>
    </row>
    <row r="16" spans="1:5" ht="15.75" thickBot="1" x14ac:dyDescent="0.3">
      <c r="B16" s="7" t="s">
        <v>69</v>
      </c>
      <c r="C16" s="7" t="s">
        <v>70</v>
      </c>
      <c r="D16" s="10">
        <v>809905.5</v>
      </c>
      <c r="E16" s="10">
        <v>809911.38560687425</v>
      </c>
    </row>
    <row r="19" spans="1:6" ht="15.75" thickBot="1" x14ac:dyDescent="0.3">
      <c r="A19" t="s">
        <v>63</v>
      </c>
    </row>
    <row r="20" spans="1:6" ht="15.75" thickBot="1" x14ac:dyDescent="0.3">
      <c r="B20" s="8" t="s">
        <v>59</v>
      </c>
      <c r="C20" s="8" t="s">
        <v>60</v>
      </c>
      <c r="D20" s="8" t="s">
        <v>61</v>
      </c>
      <c r="E20" s="8" t="s">
        <v>62</v>
      </c>
      <c r="F20" s="8" t="s">
        <v>64</v>
      </c>
    </row>
    <row r="21" spans="1:6" x14ac:dyDescent="0.25">
      <c r="B21" s="9" t="s">
        <v>71</v>
      </c>
      <c r="C21" s="9" t="s">
        <v>72</v>
      </c>
      <c r="D21" s="11">
        <v>50000</v>
      </c>
      <c r="E21" s="11">
        <v>49999.999999999993</v>
      </c>
      <c r="F21" s="9" t="s">
        <v>73</v>
      </c>
    </row>
    <row r="22" spans="1:6" x14ac:dyDescent="0.25">
      <c r="B22" s="9" t="s">
        <v>74</v>
      </c>
      <c r="C22" s="9" t="s">
        <v>75</v>
      </c>
      <c r="D22" s="11">
        <v>0</v>
      </c>
      <c r="E22" s="11">
        <v>0</v>
      </c>
      <c r="F22" s="9" t="s">
        <v>73</v>
      </c>
    </row>
    <row r="23" spans="1:6" x14ac:dyDescent="0.25">
      <c r="B23" s="9" t="s">
        <v>76</v>
      </c>
      <c r="C23" s="9" t="s">
        <v>77</v>
      </c>
      <c r="D23" s="11">
        <v>0</v>
      </c>
      <c r="E23" s="11">
        <v>0</v>
      </c>
      <c r="F23" s="9" t="s">
        <v>73</v>
      </c>
    </row>
    <row r="24" spans="1:6" x14ac:dyDescent="0.25">
      <c r="B24" s="9" t="s">
        <v>78</v>
      </c>
      <c r="C24" s="9" t="s">
        <v>79</v>
      </c>
      <c r="D24" s="11">
        <v>2631</v>
      </c>
      <c r="E24" s="11">
        <v>2631.5789473684208</v>
      </c>
      <c r="F24" s="9" t="s">
        <v>73</v>
      </c>
    </row>
    <row r="25" spans="1:6" x14ac:dyDescent="0.25">
      <c r="B25" s="9" t="s">
        <v>80</v>
      </c>
      <c r="C25" s="9" t="s">
        <v>81</v>
      </c>
      <c r="D25" s="11">
        <v>0</v>
      </c>
      <c r="E25" s="11">
        <v>0</v>
      </c>
      <c r="F25" s="9" t="s">
        <v>73</v>
      </c>
    </row>
    <row r="26" spans="1:6" x14ac:dyDescent="0.25">
      <c r="B26" s="9" t="s">
        <v>82</v>
      </c>
      <c r="C26" s="9" t="s">
        <v>83</v>
      </c>
      <c r="D26" s="11">
        <v>0</v>
      </c>
      <c r="E26" s="11">
        <v>0</v>
      </c>
      <c r="F26" s="9" t="s">
        <v>73</v>
      </c>
    </row>
    <row r="27" spans="1:6" x14ac:dyDescent="0.25">
      <c r="B27" s="9" t="s">
        <v>84</v>
      </c>
      <c r="C27" s="9" t="s">
        <v>85</v>
      </c>
      <c r="D27" s="11">
        <v>0</v>
      </c>
      <c r="E27" s="11">
        <v>0</v>
      </c>
      <c r="F27" s="9" t="s">
        <v>73</v>
      </c>
    </row>
    <row r="28" spans="1:6" x14ac:dyDescent="0.25">
      <c r="B28" s="9" t="s">
        <v>86</v>
      </c>
      <c r="C28" s="9" t="s">
        <v>87</v>
      </c>
      <c r="D28" s="11">
        <v>0</v>
      </c>
      <c r="E28" s="11">
        <v>0</v>
      </c>
      <c r="F28" s="9" t="s">
        <v>73</v>
      </c>
    </row>
    <row r="29" spans="1:6" x14ac:dyDescent="0.25">
      <c r="B29" s="9" t="s">
        <v>88</v>
      </c>
      <c r="C29" s="9" t="s">
        <v>89</v>
      </c>
      <c r="D29" s="11">
        <v>0</v>
      </c>
      <c r="E29" s="11">
        <v>0</v>
      </c>
      <c r="F29" s="9" t="s">
        <v>73</v>
      </c>
    </row>
    <row r="30" spans="1:6" x14ac:dyDescent="0.25">
      <c r="B30" s="9" t="s">
        <v>90</v>
      </c>
      <c r="C30" s="9" t="s">
        <v>91</v>
      </c>
      <c r="D30" s="11">
        <v>0</v>
      </c>
      <c r="E30" s="11">
        <v>0</v>
      </c>
      <c r="F30" s="9" t="s">
        <v>73</v>
      </c>
    </row>
    <row r="31" spans="1:6" x14ac:dyDescent="0.25">
      <c r="B31" s="9" t="s">
        <v>92</v>
      </c>
      <c r="C31" s="9" t="s">
        <v>93</v>
      </c>
      <c r="D31" s="11">
        <v>0</v>
      </c>
      <c r="E31" s="11">
        <v>0</v>
      </c>
      <c r="F31" s="9" t="s">
        <v>73</v>
      </c>
    </row>
    <row r="32" spans="1:6" x14ac:dyDescent="0.25">
      <c r="B32" s="9" t="s">
        <v>94</v>
      </c>
      <c r="C32" s="9" t="s">
        <v>95</v>
      </c>
      <c r="D32" s="11">
        <v>0</v>
      </c>
      <c r="E32" s="11">
        <v>0</v>
      </c>
      <c r="F32" s="9" t="s">
        <v>73</v>
      </c>
    </row>
    <row r="33" spans="1:7" x14ac:dyDescent="0.25">
      <c r="B33" s="9" t="s">
        <v>96</v>
      </c>
      <c r="C33" s="9" t="s">
        <v>97</v>
      </c>
      <c r="D33" s="11">
        <v>0</v>
      </c>
      <c r="E33" s="11">
        <v>0</v>
      </c>
      <c r="F33" s="9" t="s">
        <v>73</v>
      </c>
    </row>
    <row r="34" spans="1:7" x14ac:dyDescent="0.25">
      <c r="B34" s="9" t="s">
        <v>98</v>
      </c>
      <c r="C34" s="9" t="s">
        <v>99</v>
      </c>
      <c r="D34" s="11">
        <v>60000</v>
      </c>
      <c r="E34" s="11">
        <v>60000.000000000007</v>
      </c>
      <c r="F34" s="9" t="s">
        <v>73</v>
      </c>
    </row>
    <row r="35" spans="1:7" x14ac:dyDescent="0.25">
      <c r="B35" s="9" t="s">
        <v>100</v>
      </c>
      <c r="C35" s="9" t="s">
        <v>101</v>
      </c>
      <c r="D35" s="11">
        <v>9796</v>
      </c>
      <c r="E35" s="11">
        <v>9795.9183673469379</v>
      </c>
      <c r="F35" s="9" t="s">
        <v>73</v>
      </c>
    </row>
    <row r="36" spans="1:7" x14ac:dyDescent="0.25">
      <c r="B36" s="9" t="s">
        <v>102</v>
      </c>
      <c r="C36" s="9" t="s">
        <v>103</v>
      </c>
      <c r="D36" s="11">
        <v>23265</v>
      </c>
      <c r="E36" s="11">
        <v>23265.306122448979</v>
      </c>
      <c r="F36" s="9" t="s">
        <v>73</v>
      </c>
    </row>
    <row r="37" spans="1:7" x14ac:dyDescent="0.25">
      <c r="B37" s="9" t="s">
        <v>104</v>
      </c>
      <c r="C37" s="9" t="s">
        <v>105</v>
      </c>
      <c r="D37" s="11">
        <v>0</v>
      </c>
      <c r="E37" s="11">
        <v>0</v>
      </c>
      <c r="F37" s="9" t="s">
        <v>73</v>
      </c>
    </row>
    <row r="38" spans="1:7" x14ac:dyDescent="0.25">
      <c r="B38" s="9" t="s">
        <v>106</v>
      </c>
      <c r="C38" s="9" t="s">
        <v>107</v>
      </c>
      <c r="D38" s="11">
        <v>0</v>
      </c>
      <c r="E38" s="11">
        <v>0</v>
      </c>
      <c r="F38" s="9" t="s">
        <v>73</v>
      </c>
    </row>
    <row r="39" spans="1:7" x14ac:dyDescent="0.25">
      <c r="B39" s="9" t="s">
        <v>108</v>
      </c>
      <c r="C39" s="9" t="s">
        <v>109</v>
      </c>
      <c r="D39" s="11">
        <v>20204</v>
      </c>
      <c r="E39" s="11">
        <v>20204.081632653062</v>
      </c>
      <c r="F39" s="9" t="s">
        <v>73</v>
      </c>
    </row>
    <row r="40" spans="1:7" ht="15.75" thickBot="1" x14ac:dyDescent="0.3">
      <c r="B40" s="7" t="s">
        <v>110</v>
      </c>
      <c r="C40" s="7" t="s">
        <v>111</v>
      </c>
      <c r="D40" s="10">
        <v>101020</v>
      </c>
      <c r="E40" s="10">
        <v>101020.40816326527</v>
      </c>
      <c r="F40" s="7" t="s">
        <v>73</v>
      </c>
    </row>
    <row r="43" spans="1:7" ht="15.75" thickBot="1" x14ac:dyDescent="0.3">
      <c r="A43" t="s">
        <v>19</v>
      </c>
    </row>
    <row r="44" spans="1:7" ht="15.75" thickBot="1" x14ac:dyDescent="0.3">
      <c r="B44" s="8" t="s">
        <v>59</v>
      </c>
      <c r="C44" s="8" t="s">
        <v>60</v>
      </c>
      <c r="D44" s="8" t="s">
        <v>65</v>
      </c>
      <c r="E44" s="8" t="s">
        <v>66</v>
      </c>
      <c r="F44" s="8" t="s">
        <v>67</v>
      </c>
      <c r="G44" s="8" t="s">
        <v>68</v>
      </c>
    </row>
    <row r="45" spans="1:7" x14ac:dyDescent="0.25">
      <c r="B45" s="9" t="s">
        <v>112</v>
      </c>
      <c r="C45" s="9" t="s">
        <v>113</v>
      </c>
      <c r="D45" s="11">
        <v>49999.999999999993</v>
      </c>
      <c r="E45" s="9" t="s">
        <v>114</v>
      </c>
      <c r="F45" s="9" t="s">
        <v>115</v>
      </c>
      <c r="G45" s="9">
        <v>0</v>
      </c>
    </row>
    <row r="46" spans="1:7" x14ac:dyDescent="0.25">
      <c r="B46" s="9" t="s">
        <v>116</v>
      </c>
      <c r="C46" s="9" t="s">
        <v>117</v>
      </c>
      <c r="D46" s="11">
        <v>60000.000000000007</v>
      </c>
      <c r="E46" s="9" t="s">
        <v>118</v>
      </c>
      <c r="F46" s="9" t="s">
        <v>115</v>
      </c>
      <c r="G46" s="9">
        <v>0</v>
      </c>
    </row>
    <row r="47" spans="1:7" x14ac:dyDescent="0.25">
      <c r="B47" s="9" t="s">
        <v>119</v>
      </c>
      <c r="C47" s="9" t="s">
        <v>120</v>
      </c>
      <c r="D47" s="11">
        <v>30000</v>
      </c>
      <c r="E47" s="9" t="s">
        <v>121</v>
      </c>
      <c r="F47" s="9" t="s">
        <v>115</v>
      </c>
      <c r="G47" s="9">
        <v>0</v>
      </c>
    </row>
    <row r="48" spans="1:7" x14ac:dyDescent="0.25">
      <c r="B48" s="9" t="s">
        <v>122</v>
      </c>
      <c r="C48" s="9" t="s">
        <v>123</v>
      </c>
      <c r="D48" s="11">
        <v>126917.29323308266</v>
      </c>
      <c r="E48" s="9" t="s">
        <v>124</v>
      </c>
      <c r="F48" s="9" t="s">
        <v>125</v>
      </c>
      <c r="G48" s="9">
        <v>73082.706766917341</v>
      </c>
    </row>
    <row r="49" spans="2:7" x14ac:dyDescent="0.25">
      <c r="B49" s="9" t="s">
        <v>126</v>
      </c>
      <c r="C49" s="9" t="s">
        <v>127</v>
      </c>
      <c r="D49" s="11">
        <v>-18684.210526315786</v>
      </c>
      <c r="E49" s="9" t="s">
        <v>128</v>
      </c>
      <c r="F49" s="9" t="s">
        <v>125</v>
      </c>
      <c r="G49" s="9">
        <v>18684.210526315786</v>
      </c>
    </row>
    <row r="50" spans="2:7" x14ac:dyDescent="0.25">
      <c r="B50" s="9" t="s">
        <v>129</v>
      </c>
      <c r="C50" s="9" t="s">
        <v>130</v>
      </c>
      <c r="D50" s="11">
        <v>0</v>
      </c>
      <c r="E50" s="9" t="s">
        <v>131</v>
      </c>
      <c r="F50" s="9" t="s">
        <v>115</v>
      </c>
      <c r="G50" s="9">
        <v>0</v>
      </c>
    </row>
    <row r="51" spans="2:7" x14ac:dyDescent="0.25">
      <c r="B51" s="9" t="s">
        <v>132</v>
      </c>
      <c r="C51" s="9" t="s">
        <v>133</v>
      </c>
      <c r="D51" s="11">
        <v>0</v>
      </c>
      <c r="E51" s="9" t="s">
        <v>134</v>
      </c>
      <c r="F51" s="9" t="s">
        <v>115</v>
      </c>
      <c r="G51" s="9">
        <v>0</v>
      </c>
    </row>
    <row r="52" spans="2:7" x14ac:dyDescent="0.25">
      <c r="B52" s="9" t="s">
        <v>135</v>
      </c>
      <c r="C52" s="9" t="s">
        <v>136</v>
      </c>
      <c r="D52" s="11">
        <v>-8938.775510204081</v>
      </c>
      <c r="E52" s="9" t="s">
        <v>137</v>
      </c>
      <c r="F52" s="9" t="s">
        <v>125</v>
      </c>
      <c r="G52" s="9">
        <v>8938.775510204081</v>
      </c>
    </row>
    <row r="53" spans="2:7" x14ac:dyDescent="0.25">
      <c r="B53" s="9" t="s">
        <v>138</v>
      </c>
      <c r="C53" s="9" t="s">
        <v>139</v>
      </c>
      <c r="D53" s="11">
        <v>1.8189894035458565E-12</v>
      </c>
      <c r="E53" s="9" t="s">
        <v>140</v>
      </c>
      <c r="F53" s="9" t="s">
        <v>115</v>
      </c>
      <c r="G53" s="9">
        <v>0</v>
      </c>
    </row>
    <row r="54" spans="2:7" x14ac:dyDescent="0.25">
      <c r="B54" s="9" t="s">
        <v>141</v>
      </c>
      <c r="C54" s="9" t="s">
        <v>142</v>
      </c>
      <c r="D54" s="11">
        <v>-4315.78947368421</v>
      </c>
      <c r="E54" s="9" t="s">
        <v>143</v>
      </c>
      <c r="F54" s="9" t="s">
        <v>125</v>
      </c>
      <c r="G54" s="9">
        <v>4315.78947368421</v>
      </c>
    </row>
    <row r="55" spans="2:7" x14ac:dyDescent="0.25">
      <c r="B55" s="9" t="s">
        <v>144</v>
      </c>
      <c r="C55" s="9" t="s">
        <v>145</v>
      </c>
      <c r="D55" s="11">
        <v>0</v>
      </c>
      <c r="E55" s="9" t="s">
        <v>146</v>
      </c>
      <c r="F55" s="9" t="s">
        <v>115</v>
      </c>
      <c r="G55" s="9">
        <v>0</v>
      </c>
    </row>
    <row r="56" spans="2:7" x14ac:dyDescent="0.25">
      <c r="B56" s="9" t="s">
        <v>147</v>
      </c>
      <c r="C56" s="9" t="s">
        <v>148</v>
      </c>
      <c r="D56" s="11">
        <v>0</v>
      </c>
      <c r="E56" s="9" t="s">
        <v>149</v>
      </c>
      <c r="F56" s="9" t="s">
        <v>115</v>
      </c>
      <c r="G56" s="9">
        <v>0</v>
      </c>
    </row>
    <row r="57" spans="2:7" x14ac:dyDescent="0.25">
      <c r="B57" s="9" t="s">
        <v>150</v>
      </c>
      <c r="C57" s="9" t="s">
        <v>151</v>
      </c>
      <c r="D57" s="11">
        <v>-8118.3673469387759</v>
      </c>
      <c r="E57" s="9" t="s">
        <v>152</v>
      </c>
      <c r="F57" s="9" t="s">
        <v>125</v>
      </c>
      <c r="G57" s="9">
        <v>8118.3673469387759</v>
      </c>
    </row>
    <row r="58" spans="2:7" x14ac:dyDescent="0.25">
      <c r="B58" s="9" t="s">
        <v>153</v>
      </c>
      <c r="C58" s="9" t="s">
        <v>154</v>
      </c>
      <c r="D58" s="11">
        <v>-73157.894736842092</v>
      </c>
      <c r="E58" s="9" t="s">
        <v>155</v>
      </c>
      <c r="F58" s="9" t="s">
        <v>125</v>
      </c>
      <c r="G58" s="9">
        <v>73157.894736842092</v>
      </c>
    </row>
    <row r="59" spans="2:7" x14ac:dyDescent="0.25">
      <c r="B59" s="9" t="s">
        <v>156</v>
      </c>
      <c r="C59" s="9" t="s">
        <v>157</v>
      </c>
      <c r="D59" s="11">
        <v>0</v>
      </c>
      <c r="E59" s="9" t="s">
        <v>158</v>
      </c>
      <c r="F59" s="9" t="s">
        <v>115</v>
      </c>
      <c r="G59" s="9">
        <v>0</v>
      </c>
    </row>
    <row r="60" spans="2:7" x14ac:dyDescent="0.25">
      <c r="B60" s="9" t="s">
        <v>159</v>
      </c>
      <c r="C60" s="9" t="s">
        <v>160</v>
      </c>
      <c r="D60" s="11">
        <v>0</v>
      </c>
      <c r="E60" s="9" t="s">
        <v>161</v>
      </c>
      <c r="F60" s="9" t="s">
        <v>115</v>
      </c>
      <c r="G60" s="9">
        <v>0</v>
      </c>
    </row>
    <row r="61" spans="2:7" x14ac:dyDescent="0.25">
      <c r="B61" s="9" t="s">
        <v>162</v>
      </c>
      <c r="C61" s="9" t="s">
        <v>163</v>
      </c>
      <c r="D61" s="11">
        <v>1.8189894035458565E-12</v>
      </c>
      <c r="E61" s="9" t="s">
        <v>164</v>
      </c>
      <c r="F61" s="9" t="s">
        <v>115</v>
      </c>
      <c r="G61" s="9">
        <v>0</v>
      </c>
    </row>
    <row r="62" spans="2:7" x14ac:dyDescent="0.25">
      <c r="B62" s="9" t="s">
        <v>165</v>
      </c>
      <c r="C62" s="9" t="s">
        <v>166</v>
      </c>
      <c r="D62" s="11">
        <v>-2.9103830456733704E-11</v>
      </c>
      <c r="E62" s="9" t="s">
        <v>167</v>
      </c>
      <c r="F62" s="9" t="s">
        <v>115</v>
      </c>
      <c r="G62" s="9">
        <v>0</v>
      </c>
    </row>
    <row r="63" spans="2:7" x14ac:dyDescent="0.25">
      <c r="B63" s="9" t="s">
        <v>168</v>
      </c>
      <c r="C63" s="9" t="s">
        <v>169</v>
      </c>
      <c r="D63" s="11">
        <v>10526.315789473683</v>
      </c>
      <c r="E63" s="9" t="s">
        <v>170</v>
      </c>
      <c r="F63" s="9" t="s">
        <v>125</v>
      </c>
      <c r="G63" s="11">
        <v>10526.315789473683</v>
      </c>
    </row>
    <row r="64" spans="2:7" x14ac:dyDescent="0.25">
      <c r="B64" s="9" t="s">
        <v>171</v>
      </c>
      <c r="C64" s="9" t="s">
        <v>172</v>
      </c>
      <c r="D64" s="11">
        <v>0</v>
      </c>
      <c r="E64" s="9" t="s">
        <v>173</v>
      </c>
      <c r="F64" s="9" t="s">
        <v>115</v>
      </c>
      <c r="G64" s="11">
        <v>0</v>
      </c>
    </row>
    <row r="65" spans="2:7" x14ac:dyDescent="0.25">
      <c r="B65" s="9" t="s">
        <v>174</v>
      </c>
      <c r="C65" s="9" t="s">
        <v>175</v>
      </c>
      <c r="D65" s="11">
        <v>0</v>
      </c>
      <c r="E65" s="9" t="s">
        <v>176</v>
      </c>
      <c r="F65" s="9" t="s">
        <v>115</v>
      </c>
      <c r="G65" s="11">
        <v>0</v>
      </c>
    </row>
    <row r="66" spans="2:7" x14ac:dyDescent="0.25">
      <c r="B66" s="9" t="s">
        <v>177</v>
      </c>
      <c r="C66" s="9" t="s">
        <v>178</v>
      </c>
      <c r="D66" s="11">
        <v>3.637978807091713E-12</v>
      </c>
      <c r="E66" s="9" t="s">
        <v>179</v>
      </c>
      <c r="F66" s="9" t="s">
        <v>115</v>
      </c>
      <c r="G66" s="11">
        <v>0</v>
      </c>
    </row>
    <row r="67" spans="2:7" x14ac:dyDescent="0.25">
      <c r="B67" s="9" t="s">
        <v>180</v>
      </c>
      <c r="C67" s="9" t="s">
        <v>181</v>
      </c>
      <c r="D67" s="11">
        <v>10102.04081632652</v>
      </c>
      <c r="E67" s="9" t="s">
        <v>182</v>
      </c>
      <c r="F67" s="9" t="s">
        <v>125</v>
      </c>
      <c r="G67" s="11">
        <v>10102.04081632652</v>
      </c>
    </row>
    <row r="68" spans="2:7" x14ac:dyDescent="0.25">
      <c r="B68" s="9" t="s">
        <v>183</v>
      </c>
      <c r="C68" s="9" t="s">
        <v>184</v>
      </c>
      <c r="D68" s="11">
        <v>4.5474735088646412E-13</v>
      </c>
      <c r="E68" s="9" t="s">
        <v>185</v>
      </c>
      <c r="F68" s="9" t="s">
        <v>115</v>
      </c>
      <c r="G68" s="11">
        <v>0</v>
      </c>
    </row>
    <row r="69" spans="2:7" x14ac:dyDescent="0.25">
      <c r="B69" s="9" t="s">
        <v>186</v>
      </c>
      <c r="C69" s="9" t="s">
        <v>187</v>
      </c>
      <c r="D69" s="11">
        <v>0</v>
      </c>
      <c r="E69" s="9" t="s">
        <v>188</v>
      </c>
      <c r="F69" s="9" t="s">
        <v>115</v>
      </c>
      <c r="G69" s="11">
        <v>0</v>
      </c>
    </row>
    <row r="70" spans="2:7" x14ac:dyDescent="0.25">
      <c r="B70" s="9" t="s">
        <v>189</v>
      </c>
      <c r="C70" s="9" t="s">
        <v>190</v>
      </c>
      <c r="D70" s="11">
        <v>0</v>
      </c>
      <c r="E70" s="9" t="s">
        <v>191</v>
      </c>
      <c r="F70" s="9" t="s">
        <v>115</v>
      </c>
      <c r="G70" s="11">
        <v>0</v>
      </c>
    </row>
    <row r="71" spans="2:7" x14ac:dyDescent="0.25">
      <c r="B71" s="9" t="s">
        <v>192</v>
      </c>
      <c r="C71" s="9" t="s">
        <v>193</v>
      </c>
      <c r="D71" s="11">
        <v>7894.7368421052615</v>
      </c>
      <c r="E71" s="9" t="s">
        <v>194</v>
      </c>
      <c r="F71" s="9" t="s">
        <v>125</v>
      </c>
      <c r="G71" s="11">
        <v>7894.7368421052615</v>
      </c>
    </row>
    <row r="72" spans="2:7" x14ac:dyDescent="0.25">
      <c r="B72" s="9" t="s">
        <v>195</v>
      </c>
      <c r="C72" s="9" t="s">
        <v>196</v>
      </c>
      <c r="D72" s="11">
        <v>0</v>
      </c>
      <c r="E72" s="9" t="s">
        <v>197</v>
      </c>
      <c r="F72" s="9" t="s">
        <v>115</v>
      </c>
      <c r="G72" s="11">
        <v>0</v>
      </c>
    </row>
    <row r="73" spans="2:7" ht="15.75" thickBot="1" x14ac:dyDescent="0.3">
      <c r="B73" s="7" t="s">
        <v>198</v>
      </c>
      <c r="C73" s="7" t="s">
        <v>199</v>
      </c>
      <c r="D73" s="10">
        <v>0</v>
      </c>
      <c r="E73" s="7" t="s">
        <v>200</v>
      </c>
      <c r="F73" s="7" t="s">
        <v>115</v>
      </c>
      <c r="G73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F1CC-9E87-4980-89FB-318EEB036F0C}">
  <dimension ref="A1:H6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8.4257812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6" t="s">
        <v>201</v>
      </c>
    </row>
    <row r="2" spans="1:8" x14ac:dyDescent="0.25">
      <c r="A2" s="6" t="s">
        <v>48</v>
      </c>
    </row>
    <row r="3" spans="1:8" x14ac:dyDescent="0.25">
      <c r="A3" s="6" t="s">
        <v>49</v>
      </c>
    </row>
    <row r="6" spans="1:8" ht="15.75" thickBot="1" x14ac:dyDescent="0.3">
      <c r="A6" t="s">
        <v>63</v>
      </c>
    </row>
    <row r="7" spans="1:8" x14ac:dyDescent="0.25">
      <c r="B7" s="12"/>
      <c r="C7" s="12"/>
      <c r="D7" s="12" t="s">
        <v>202</v>
      </c>
      <c r="E7" s="12" t="s">
        <v>204</v>
      </c>
      <c r="F7" s="12" t="s">
        <v>205</v>
      </c>
      <c r="G7" s="12" t="s">
        <v>207</v>
      </c>
      <c r="H7" s="12" t="s">
        <v>207</v>
      </c>
    </row>
    <row r="8" spans="1:8" ht="15.75" thickBot="1" x14ac:dyDescent="0.3">
      <c r="B8" s="13" t="s">
        <v>59</v>
      </c>
      <c r="C8" s="13" t="s">
        <v>60</v>
      </c>
      <c r="D8" s="13" t="s">
        <v>203</v>
      </c>
      <c r="E8" s="13" t="s">
        <v>5</v>
      </c>
      <c r="F8" s="13" t="s">
        <v>206</v>
      </c>
      <c r="G8" s="13" t="s">
        <v>208</v>
      </c>
      <c r="H8" s="13" t="s">
        <v>209</v>
      </c>
    </row>
    <row r="9" spans="1:8" x14ac:dyDescent="0.25">
      <c r="B9" s="9" t="s">
        <v>71</v>
      </c>
      <c r="C9" s="9" t="s">
        <v>72</v>
      </c>
      <c r="D9" s="9">
        <v>49999.999999999993</v>
      </c>
      <c r="E9" s="9">
        <v>0</v>
      </c>
      <c r="F9" s="9">
        <v>6.65</v>
      </c>
      <c r="G9" s="9">
        <v>1.9357797090128188</v>
      </c>
      <c r="H9" s="9">
        <v>1.360472610096662</v>
      </c>
    </row>
    <row r="10" spans="1:8" x14ac:dyDescent="0.25">
      <c r="B10" s="9" t="s">
        <v>74</v>
      </c>
      <c r="C10" s="9" t="s">
        <v>75</v>
      </c>
      <c r="D10" s="9">
        <v>0</v>
      </c>
      <c r="E10" s="9">
        <v>-4.7551020408163449</v>
      </c>
      <c r="F10" s="9">
        <v>6.4</v>
      </c>
      <c r="G10" s="9">
        <v>4.7551020408163449</v>
      </c>
      <c r="H10" s="9">
        <v>1E+30</v>
      </c>
    </row>
    <row r="11" spans="1:8" x14ac:dyDescent="0.25">
      <c r="B11" s="9" t="s">
        <v>76</v>
      </c>
      <c r="C11" s="9" t="s">
        <v>77</v>
      </c>
      <c r="D11" s="9">
        <v>0</v>
      </c>
      <c r="E11" s="9">
        <v>-0.55789473684212587</v>
      </c>
      <c r="F11" s="9">
        <v>6.9000000000000021</v>
      </c>
      <c r="G11" s="9">
        <v>0.55789473684212587</v>
      </c>
      <c r="H11" s="9">
        <v>1E+30</v>
      </c>
    </row>
    <row r="12" spans="1:8" x14ac:dyDescent="0.25">
      <c r="B12" s="9" t="s">
        <v>78</v>
      </c>
      <c r="C12" s="9" t="s">
        <v>79</v>
      </c>
      <c r="D12" s="9">
        <v>2631.5789473684208</v>
      </c>
      <c r="E12" s="9">
        <v>0</v>
      </c>
      <c r="F12" s="9">
        <v>7.4499999999999993</v>
      </c>
      <c r="G12" s="9">
        <v>10.600000000000392</v>
      </c>
      <c r="H12" s="9">
        <v>4.7551020408163449</v>
      </c>
    </row>
    <row r="13" spans="1:8" x14ac:dyDescent="0.25">
      <c r="B13" s="9" t="s">
        <v>80</v>
      </c>
      <c r="C13" s="9" t="s">
        <v>81</v>
      </c>
      <c r="D13" s="9">
        <v>0</v>
      </c>
      <c r="E13" s="9">
        <v>0</v>
      </c>
      <c r="F13" s="9">
        <v>6.6500000000000021</v>
      </c>
      <c r="G13" s="9">
        <v>31.352124283360482</v>
      </c>
      <c r="H13" s="9">
        <v>40.783857286810772</v>
      </c>
    </row>
    <row r="14" spans="1:8" x14ac:dyDescent="0.25">
      <c r="B14" s="9" t="s">
        <v>82</v>
      </c>
      <c r="C14" s="9" t="s">
        <v>83</v>
      </c>
      <c r="D14" s="9">
        <v>0</v>
      </c>
      <c r="E14" s="9">
        <v>0</v>
      </c>
      <c r="F14" s="9">
        <v>6.3999999999999986</v>
      </c>
      <c r="G14" s="9">
        <v>1E+30</v>
      </c>
      <c r="H14" s="9">
        <v>5.2040708915144869</v>
      </c>
    </row>
    <row r="15" spans="1:8" x14ac:dyDescent="0.25">
      <c r="B15" s="9" t="s">
        <v>84</v>
      </c>
      <c r="C15" s="9" t="s">
        <v>85</v>
      </c>
      <c r="D15" s="9">
        <v>0</v>
      </c>
      <c r="E15" s="9">
        <v>0</v>
      </c>
      <c r="F15" s="9">
        <v>6.8999999999999986</v>
      </c>
      <c r="G15" s="9">
        <v>671.83609022560518</v>
      </c>
      <c r="H15" s="9">
        <v>23.440288776825042</v>
      </c>
    </row>
    <row r="16" spans="1:8" x14ac:dyDescent="0.25">
      <c r="B16" s="9" t="s">
        <v>86</v>
      </c>
      <c r="C16" s="9" t="s">
        <v>87</v>
      </c>
      <c r="D16" s="9">
        <v>0</v>
      </c>
      <c r="E16" s="9">
        <v>0</v>
      </c>
      <c r="F16" s="9">
        <v>7.4500000000000028</v>
      </c>
      <c r="G16" s="9">
        <v>1E+30</v>
      </c>
      <c r="H16" s="9">
        <v>9.9733920997548768</v>
      </c>
    </row>
    <row r="17" spans="1:8" x14ac:dyDescent="0.25">
      <c r="B17" s="9" t="s">
        <v>88</v>
      </c>
      <c r="C17" s="9" t="s">
        <v>89</v>
      </c>
      <c r="D17" s="9">
        <v>0</v>
      </c>
      <c r="E17" s="9">
        <v>0</v>
      </c>
      <c r="F17" s="9">
        <v>6.6499999999999986</v>
      </c>
      <c r="G17" s="9">
        <v>3.6523093447906128</v>
      </c>
      <c r="H17" s="9">
        <v>1.9357797090128166</v>
      </c>
    </row>
    <row r="18" spans="1:8" x14ac:dyDescent="0.25">
      <c r="B18" s="9" t="s">
        <v>90</v>
      </c>
      <c r="C18" s="9" t="s">
        <v>91</v>
      </c>
      <c r="D18" s="9">
        <v>0</v>
      </c>
      <c r="E18" s="9">
        <v>0</v>
      </c>
      <c r="F18" s="9">
        <v>6.4000000000000057</v>
      </c>
      <c r="G18" s="9">
        <v>1.8261546723953015</v>
      </c>
      <c r="H18" s="9">
        <v>4.5133190118152671</v>
      </c>
    </row>
    <row r="19" spans="1:8" x14ac:dyDescent="0.25">
      <c r="B19" s="9" t="s">
        <v>92</v>
      </c>
      <c r="C19" s="9" t="s">
        <v>93</v>
      </c>
      <c r="D19" s="9">
        <v>0</v>
      </c>
      <c r="E19" s="9">
        <v>0</v>
      </c>
      <c r="F19" s="9">
        <v>6.9000000000000057</v>
      </c>
      <c r="G19" s="9">
        <v>13.870199889968912</v>
      </c>
      <c r="H19" s="9">
        <v>0.34783898521815304</v>
      </c>
    </row>
    <row r="20" spans="1:8" x14ac:dyDescent="0.25">
      <c r="B20" s="9" t="s">
        <v>94</v>
      </c>
      <c r="C20" s="9" t="s">
        <v>95</v>
      </c>
      <c r="D20" s="9">
        <v>0</v>
      </c>
      <c r="E20" s="9">
        <v>0</v>
      </c>
      <c r="F20" s="9">
        <v>7.4500000000000028</v>
      </c>
      <c r="G20" s="9">
        <v>1E+30</v>
      </c>
      <c r="H20" s="9">
        <v>1.4609237379162405</v>
      </c>
    </row>
    <row r="21" spans="1:8" x14ac:dyDescent="0.25">
      <c r="B21" s="9" t="s">
        <v>96</v>
      </c>
      <c r="C21" s="9" t="s">
        <v>97</v>
      </c>
      <c r="D21" s="9">
        <v>0</v>
      </c>
      <c r="E21" s="9">
        <v>-1.360472610096662</v>
      </c>
      <c r="F21" s="9">
        <v>3.1500000000000057</v>
      </c>
      <c r="G21" s="9">
        <v>1.360472610096662</v>
      </c>
      <c r="H21" s="9">
        <v>1E+30</v>
      </c>
    </row>
    <row r="22" spans="1:8" x14ac:dyDescent="0.25">
      <c r="B22" s="9" t="s">
        <v>98</v>
      </c>
      <c r="C22" s="9" t="s">
        <v>99</v>
      </c>
      <c r="D22" s="9">
        <v>60000.000000000007</v>
      </c>
      <c r="E22" s="9">
        <v>0</v>
      </c>
      <c r="F22" s="9">
        <v>2.9000000000000057</v>
      </c>
      <c r="G22" s="9">
        <v>4.5133190118152671</v>
      </c>
      <c r="H22" s="9">
        <v>1.8261546723953064</v>
      </c>
    </row>
    <row r="23" spans="1:8" x14ac:dyDescent="0.25">
      <c r="B23" s="9" t="s">
        <v>100</v>
      </c>
      <c r="C23" s="9" t="s">
        <v>101</v>
      </c>
      <c r="D23" s="9">
        <v>9795.9183673469379</v>
      </c>
      <c r="E23" s="9">
        <v>0</v>
      </c>
      <c r="F23" s="9">
        <v>3.4000000000000057</v>
      </c>
      <c r="G23" s="9">
        <v>3.1333333333333209</v>
      </c>
      <c r="H23" s="9">
        <v>3.5085872576177035</v>
      </c>
    </row>
    <row r="24" spans="1:8" x14ac:dyDescent="0.25">
      <c r="B24" s="9" t="s">
        <v>102</v>
      </c>
      <c r="C24" s="9" t="s">
        <v>103</v>
      </c>
      <c r="D24" s="9">
        <v>23265.306122448979</v>
      </c>
      <c r="E24" s="9">
        <v>0</v>
      </c>
      <c r="F24" s="9">
        <v>3.9500000000000028</v>
      </c>
      <c r="G24" s="9">
        <v>6.6663157894736651</v>
      </c>
      <c r="H24" s="9">
        <v>3.0599999999999938</v>
      </c>
    </row>
    <row r="25" spans="1:8" x14ac:dyDescent="0.25">
      <c r="B25" s="9" t="s">
        <v>104</v>
      </c>
      <c r="C25" s="9" t="s">
        <v>105</v>
      </c>
      <c r="D25" s="9">
        <v>0</v>
      </c>
      <c r="E25" s="9">
        <v>-3.4421052631578886</v>
      </c>
      <c r="F25" s="9">
        <v>0.59999999999999432</v>
      </c>
      <c r="G25" s="9">
        <v>3.4421052631578886</v>
      </c>
      <c r="H25" s="9">
        <v>1E+30</v>
      </c>
    </row>
    <row r="26" spans="1:8" x14ac:dyDescent="0.25">
      <c r="B26" s="9" t="s">
        <v>106</v>
      </c>
      <c r="C26" s="9" t="s">
        <v>107</v>
      </c>
      <c r="D26" s="9">
        <v>0</v>
      </c>
      <c r="E26" s="9">
        <v>-3.9551020408163353</v>
      </c>
      <c r="F26" s="9">
        <v>0.34999999999999432</v>
      </c>
      <c r="G26" s="9">
        <v>3.9551020408163353</v>
      </c>
      <c r="H26" s="9">
        <v>1E+30</v>
      </c>
    </row>
    <row r="27" spans="1:8" x14ac:dyDescent="0.25">
      <c r="B27" s="9" t="s">
        <v>108</v>
      </c>
      <c r="C27" s="9" t="s">
        <v>109</v>
      </c>
      <c r="D27" s="9">
        <v>20204.081632653062</v>
      </c>
      <c r="E27" s="9">
        <v>0</v>
      </c>
      <c r="F27" s="9">
        <v>0.84999999999999432</v>
      </c>
      <c r="G27" s="9">
        <v>0.33734808274220518</v>
      </c>
      <c r="H27" s="9">
        <v>0.55789473684212587</v>
      </c>
    </row>
    <row r="28" spans="1:8" ht="15.75" thickBot="1" x14ac:dyDescent="0.3">
      <c r="B28" s="7" t="s">
        <v>110</v>
      </c>
      <c r="C28" s="7" t="s">
        <v>111</v>
      </c>
      <c r="D28" s="7">
        <v>101020.40816326527</v>
      </c>
      <c r="E28" s="7">
        <v>0</v>
      </c>
      <c r="F28" s="7">
        <v>1.4000000000000057</v>
      </c>
      <c r="G28" s="7">
        <v>6.7469616548441053E-2</v>
      </c>
      <c r="H28" s="7">
        <v>0.11157894736842522</v>
      </c>
    </row>
    <row r="30" spans="1:8" ht="15.75" thickBot="1" x14ac:dyDescent="0.3">
      <c r="A30" t="s">
        <v>19</v>
      </c>
    </row>
    <row r="31" spans="1:8" x14ac:dyDescent="0.25">
      <c r="B31" s="12"/>
      <c r="C31" s="12"/>
      <c r="D31" s="12" t="s">
        <v>202</v>
      </c>
      <c r="E31" s="12" t="s">
        <v>210</v>
      </c>
      <c r="F31" s="12" t="s">
        <v>212</v>
      </c>
      <c r="G31" s="12" t="s">
        <v>207</v>
      </c>
      <c r="H31" s="12" t="s">
        <v>207</v>
      </c>
    </row>
    <row r="32" spans="1:8" ht="15.75" thickBot="1" x14ac:dyDescent="0.3">
      <c r="B32" s="13" t="s">
        <v>59</v>
      </c>
      <c r="C32" s="13" t="s">
        <v>60</v>
      </c>
      <c r="D32" s="13" t="s">
        <v>203</v>
      </c>
      <c r="E32" s="13" t="s">
        <v>211</v>
      </c>
      <c r="F32" s="13" t="s">
        <v>213</v>
      </c>
      <c r="G32" s="13" t="s">
        <v>208</v>
      </c>
      <c r="H32" s="13" t="s">
        <v>209</v>
      </c>
    </row>
    <row r="33" spans="2:8" x14ac:dyDescent="0.25">
      <c r="B33" s="9" t="s">
        <v>112</v>
      </c>
      <c r="C33" s="9" t="s">
        <v>113</v>
      </c>
      <c r="D33" s="9">
        <v>49999.999999999993</v>
      </c>
      <c r="E33" s="9">
        <v>7.0421052631578949</v>
      </c>
      <c r="F33" s="9">
        <v>50000</v>
      </c>
      <c r="G33" s="9">
        <v>1388571.4285714282</v>
      </c>
      <c r="H33" s="9">
        <v>49999.999999999993</v>
      </c>
    </row>
    <row r="34" spans="2:8" x14ac:dyDescent="0.25">
      <c r="B34" s="9" t="s">
        <v>116</v>
      </c>
      <c r="C34" s="9" t="s">
        <v>117</v>
      </c>
      <c r="D34" s="9">
        <v>60000.000000000007</v>
      </c>
      <c r="E34" s="9">
        <v>3.7051020408163282</v>
      </c>
      <c r="F34" s="9">
        <v>60000</v>
      </c>
      <c r="G34" s="9">
        <v>123750.00000000001</v>
      </c>
      <c r="H34" s="9">
        <v>60000</v>
      </c>
    </row>
    <row r="35" spans="2:8" x14ac:dyDescent="0.25">
      <c r="B35" s="9" t="s">
        <v>119</v>
      </c>
      <c r="C35" s="9" t="s">
        <v>120</v>
      </c>
      <c r="D35" s="9">
        <v>30000</v>
      </c>
      <c r="E35" s="9">
        <v>7.850000000000021</v>
      </c>
      <c r="F35" s="9">
        <v>30000</v>
      </c>
      <c r="G35" s="9">
        <v>14616.541353383473</v>
      </c>
      <c r="H35" s="9">
        <v>20204.081632653062</v>
      </c>
    </row>
    <row r="36" spans="2:8" x14ac:dyDescent="0.25">
      <c r="B36" s="9" t="s">
        <v>122</v>
      </c>
      <c r="C36" s="9" t="s">
        <v>123</v>
      </c>
      <c r="D36" s="9">
        <v>126917.29323308266</v>
      </c>
      <c r="E36" s="9">
        <v>0</v>
      </c>
      <c r="F36" s="9">
        <v>200000</v>
      </c>
      <c r="G36" s="9">
        <v>1E+30</v>
      </c>
      <c r="H36" s="9">
        <v>73082.706766917341</v>
      </c>
    </row>
    <row r="37" spans="2:8" x14ac:dyDescent="0.25">
      <c r="B37" s="9" t="s">
        <v>126</v>
      </c>
      <c r="C37" s="9" t="s">
        <v>127</v>
      </c>
      <c r="D37" s="9">
        <v>-18684.210526315786</v>
      </c>
      <c r="E37" s="9">
        <v>0</v>
      </c>
      <c r="F37" s="9">
        <v>0</v>
      </c>
      <c r="G37" s="9">
        <v>1E+30</v>
      </c>
      <c r="H37" s="9">
        <v>18684.210526315786</v>
      </c>
    </row>
    <row r="38" spans="2:8" x14ac:dyDescent="0.25">
      <c r="B38" s="9" t="s">
        <v>129</v>
      </c>
      <c r="C38" s="9" t="s">
        <v>130</v>
      </c>
      <c r="D38" s="9">
        <v>0</v>
      </c>
      <c r="E38" s="9">
        <v>0</v>
      </c>
      <c r="F38" s="9">
        <v>0</v>
      </c>
      <c r="G38" s="9">
        <v>1E+30</v>
      </c>
      <c r="H38" s="9">
        <v>0</v>
      </c>
    </row>
    <row r="39" spans="2:8" x14ac:dyDescent="0.25">
      <c r="B39" s="9" t="s">
        <v>132</v>
      </c>
      <c r="C39" s="9" t="s">
        <v>133</v>
      </c>
      <c r="D39" s="9">
        <v>0</v>
      </c>
      <c r="E39" s="9">
        <v>0</v>
      </c>
      <c r="F39" s="9">
        <v>0</v>
      </c>
      <c r="G39" s="9">
        <v>1E+30</v>
      </c>
      <c r="H39" s="9">
        <v>0</v>
      </c>
    </row>
    <row r="40" spans="2:8" x14ac:dyDescent="0.25">
      <c r="B40" s="9" t="s">
        <v>135</v>
      </c>
      <c r="C40" s="9" t="s">
        <v>136</v>
      </c>
      <c r="D40" s="9">
        <v>-8938.775510204081</v>
      </c>
      <c r="E40" s="9">
        <v>0</v>
      </c>
      <c r="F40" s="9">
        <v>0</v>
      </c>
      <c r="G40" s="9">
        <v>1E+30</v>
      </c>
      <c r="H40" s="9">
        <v>8938.7755102040828</v>
      </c>
    </row>
    <row r="41" spans="2:8" x14ac:dyDescent="0.25">
      <c r="B41" s="9" t="s">
        <v>138</v>
      </c>
      <c r="C41" s="9" t="s">
        <v>139</v>
      </c>
      <c r="D41" s="9">
        <v>1.8189894035458565E-12</v>
      </c>
      <c r="E41" s="9">
        <v>0</v>
      </c>
      <c r="F41" s="9">
        <v>0</v>
      </c>
      <c r="G41" s="9">
        <v>1E+30</v>
      </c>
      <c r="H41" s="9">
        <v>0</v>
      </c>
    </row>
    <row r="42" spans="2:8" x14ac:dyDescent="0.25">
      <c r="B42" s="9" t="s">
        <v>141</v>
      </c>
      <c r="C42" s="9" t="s">
        <v>142</v>
      </c>
      <c r="D42" s="9">
        <v>-4315.78947368421</v>
      </c>
      <c r="E42" s="9">
        <v>0</v>
      </c>
      <c r="F42" s="9">
        <v>0</v>
      </c>
      <c r="G42" s="9">
        <v>1E+30</v>
      </c>
      <c r="H42" s="9">
        <v>4315.7894736842109</v>
      </c>
    </row>
    <row r="43" spans="2:8" x14ac:dyDescent="0.25">
      <c r="B43" s="9" t="s">
        <v>144</v>
      </c>
      <c r="C43" s="9" t="s">
        <v>145</v>
      </c>
      <c r="D43" s="9">
        <v>0</v>
      </c>
      <c r="E43" s="9">
        <v>126.05016000208154</v>
      </c>
      <c r="F43" s="9">
        <v>0</v>
      </c>
      <c r="G43" s="9">
        <v>0</v>
      </c>
      <c r="H43" s="9">
        <v>0</v>
      </c>
    </row>
    <row r="44" spans="2:8" x14ac:dyDescent="0.25">
      <c r="B44" s="9" t="s">
        <v>147</v>
      </c>
      <c r="C44" s="9" t="s">
        <v>148</v>
      </c>
      <c r="D44" s="9">
        <v>0</v>
      </c>
      <c r="E44" s="9">
        <v>5.0031634860145253</v>
      </c>
      <c r="F44" s="9">
        <v>0</v>
      </c>
      <c r="G44" s="9">
        <v>0</v>
      </c>
      <c r="H44" s="9">
        <v>0</v>
      </c>
    </row>
    <row r="45" spans="2:8" x14ac:dyDescent="0.25">
      <c r="B45" s="9" t="s">
        <v>150</v>
      </c>
      <c r="C45" s="9" t="s">
        <v>151</v>
      </c>
      <c r="D45" s="9">
        <v>-8118.3673469387759</v>
      </c>
      <c r="E45" s="9">
        <v>0</v>
      </c>
      <c r="F45" s="9">
        <v>0</v>
      </c>
      <c r="G45" s="9">
        <v>1E+30</v>
      </c>
      <c r="H45" s="9">
        <v>8118.3673469387668</v>
      </c>
    </row>
    <row r="46" spans="2:8" x14ac:dyDescent="0.25">
      <c r="B46" s="9" t="s">
        <v>153</v>
      </c>
      <c r="C46" s="9" t="s">
        <v>154</v>
      </c>
      <c r="D46" s="9">
        <v>-73157.894736842092</v>
      </c>
      <c r="E46" s="9">
        <v>0</v>
      </c>
      <c r="F46" s="9">
        <v>0</v>
      </c>
      <c r="G46" s="9">
        <v>1E+30</v>
      </c>
      <c r="H46" s="9">
        <v>73157.894736842107</v>
      </c>
    </row>
    <row r="47" spans="2:8" x14ac:dyDescent="0.25">
      <c r="B47" s="9" t="s">
        <v>156</v>
      </c>
      <c r="C47" s="9" t="s">
        <v>157</v>
      </c>
      <c r="D47" s="9">
        <v>0</v>
      </c>
      <c r="E47" s="9">
        <v>11.623461768608406</v>
      </c>
      <c r="F47" s="9">
        <v>0</v>
      </c>
      <c r="G47" s="9">
        <v>0</v>
      </c>
      <c r="H47" s="9">
        <v>0</v>
      </c>
    </row>
    <row r="48" spans="2:8" x14ac:dyDescent="0.25">
      <c r="B48" s="9" t="s">
        <v>159</v>
      </c>
      <c r="C48" s="9" t="s">
        <v>160</v>
      </c>
      <c r="D48" s="9">
        <v>0</v>
      </c>
      <c r="E48" s="9">
        <v>0</v>
      </c>
      <c r="F48" s="9">
        <v>0</v>
      </c>
      <c r="G48" s="9">
        <v>1E+30</v>
      </c>
      <c r="H48" s="9">
        <v>0</v>
      </c>
    </row>
    <row r="49" spans="2:8" x14ac:dyDescent="0.25">
      <c r="B49" s="9" t="s">
        <v>162</v>
      </c>
      <c r="C49" s="9" t="s">
        <v>163</v>
      </c>
      <c r="D49" s="9">
        <v>1.8189894035458565E-12</v>
      </c>
      <c r="E49" s="9">
        <v>0.95918367346938471</v>
      </c>
      <c r="F49" s="9">
        <v>0</v>
      </c>
      <c r="G49" s="9">
        <v>31999.999999999975</v>
      </c>
      <c r="H49" s="9">
        <v>65999.999999999942</v>
      </c>
    </row>
    <row r="50" spans="2:8" x14ac:dyDescent="0.25">
      <c r="B50" s="9" t="s">
        <v>165</v>
      </c>
      <c r="C50" s="9" t="s">
        <v>166</v>
      </c>
      <c r="D50" s="9">
        <v>-2.9103830456733704E-11</v>
      </c>
      <c r="E50" s="9">
        <v>2.0000000000000075</v>
      </c>
      <c r="F50" s="9">
        <v>0</v>
      </c>
      <c r="G50" s="9">
        <v>51157.89473684215</v>
      </c>
      <c r="H50" s="9">
        <v>0</v>
      </c>
    </row>
    <row r="51" spans="2:8" x14ac:dyDescent="0.25">
      <c r="B51" s="9" t="s">
        <v>168</v>
      </c>
      <c r="C51" s="9" t="s">
        <v>169</v>
      </c>
      <c r="D51" s="9">
        <v>10526.315789473683</v>
      </c>
      <c r="E51" s="9">
        <v>0</v>
      </c>
      <c r="F51" s="9">
        <v>0</v>
      </c>
      <c r="G51" s="9">
        <v>10526.315789473683</v>
      </c>
      <c r="H51" s="9">
        <v>1E+30</v>
      </c>
    </row>
    <row r="52" spans="2:8" x14ac:dyDescent="0.25">
      <c r="B52" s="9" t="s">
        <v>171</v>
      </c>
      <c r="C52" s="9" t="s">
        <v>172</v>
      </c>
      <c r="D52" s="9">
        <v>0</v>
      </c>
      <c r="E52" s="9">
        <v>-21.534244533726881</v>
      </c>
      <c r="F52" s="9">
        <v>0</v>
      </c>
      <c r="G52" s="9">
        <v>0</v>
      </c>
      <c r="H52" s="9">
        <v>0</v>
      </c>
    </row>
    <row r="53" spans="2:8" x14ac:dyDescent="0.25">
      <c r="B53" s="9" t="s">
        <v>174</v>
      </c>
      <c r="C53" s="9" t="s">
        <v>175</v>
      </c>
      <c r="D53" s="9">
        <v>0</v>
      </c>
      <c r="E53" s="9">
        <v>-4.1471756691141088</v>
      </c>
      <c r="F53" s="9">
        <v>0</v>
      </c>
      <c r="G53" s="9">
        <v>0</v>
      </c>
      <c r="H53" s="9">
        <v>0</v>
      </c>
    </row>
    <row r="54" spans="2:8" x14ac:dyDescent="0.25">
      <c r="B54" s="9" t="s">
        <v>177</v>
      </c>
      <c r="C54" s="9" t="s">
        <v>178</v>
      </c>
      <c r="D54" s="9">
        <v>3.637978807091713E-12</v>
      </c>
      <c r="E54" s="9">
        <v>-4.3714285714285612</v>
      </c>
      <c r="F54" s="9">
        <v>0</v>
      </c>
      <c r="G54" s="9">
        <v>13035.71428571429</v>
      </c>
      <c r="H54" s="9">
        <v>70714.285714285783</v>
      </c>
    </row>
    <row r="55" spans="2:8" x14ac:dyDescent="0.25">
      <c r="B55" s="9" t="s">
        <v>180</v>
      </c>
      <c r="C55" s="9" t="s">
        <v>181</v>
      </c>
      <c r="D55" s="9">
        <v>10102.04081632652</v>
      </c>
      <c r="E55" s="9">
        <v>0</v>
      </c>
      <c r="F55" s="9">
        <v>0</v>
      </c>
      <c r="G55" s="9">
        <v>10102.040816326524</v>
      </c>
      <c r="H55" s="9">
        <v>1E+30</v>
      </c>
    </row>
    <row r="56" spans="2:8" x14ac:dyDescent="0.25">
      <c r="B56" s="9" t="s">
        <v>183</v>
      </c>
      <c r="C56" s="9" t="s">
        <v>184</v>
      </c>
      <c r="D56" s="9">
        <v>4.5474735088646412E-13</v>
      </c>
      <c r="E56" s="9">
        <v>-7.842105263157916</v>
      </c>
      <c r="F56" s="9">
        <v>0</v>
      </c>
      <c r="G56" s="9">
        <v>2500</v>
      </c>
      <c r="H56" s="9">
        <v>13333.33333333333</v>
      </c>
    </row>
    <row r="57" spans="2:8" x14ac:dyDescent="0.25">
      <c r="B57" s="9" t="s">
        <v>186</v>
      </c>
      <c r="C57" s="9" t="s">
        <v>187</v>
      </c>
      <c r="D57" s="9">
        <v>0</v>
      </c>
      <c r="E57" s="9">
        <v>-34.221748761424195</v>
      </c>
      <c r="F57" s="9">
        <v>0</v>
      </c>
      <c r="G57" s="9">
        <v>0</v>
      </c>
      <c r="H57" s="9">
        <v>0</v>
      </c>
    </row>
    <row r="58" spans="2:8" x14ac:dyDescent="0.25">
      <c r="B58" s="9" t="s">
        <v>189</v>
      </c>
      <c r="C58" s="9" t="s">
        <v>190</v>
      </c>
      <c r="D58" s="9">
        <v>0</v>
      </c>
      <c r="E58" s="9">
        <v>-3.8950561334844083</v>
      </c>
      <c r="F58" s="9">
        <v>0</v>
      </c>
      <c r="G58" s="9">
        <v>0</v>
      </c>
      <c r="H58" s="9">
        <v>0</v>
      </c>
    </row>
    <row r="59" spans="2:8" x14ac:dyDescent="0.25">
      <c r="B59" s="9" t="s">
        <v>192</v>
      </c>
      <c r="C59" s="9" t="s">
        <v>193</v>
      </c>
      <c r="D59" s="9">
        <v>7894.7368421052615</v>
      </c>
      <c r="E59" s="9">
        <v>0</v>
      </c>
      <c r="F59" s="9">
        <v>0</v>
      </c>
      <c r="G59" s="9">
        <v>7894.7368421052624</v>
      </c>
      <c r="H59" s="9">
        <v>1E+30</v>
      </c>
    </row>
    <row r="60" spans="2:8" x14ac:dyDescent="0.25">
      <c r="B60" s="9" t="s">
        <v>195</v>
      </c>
      <c r="C60" s="9" t="s">
        <v>196</v>
      </c>
      <c r="D60" s="9">
        <v>0</v>
      </c>
      <c r="E60" s="9">
        <v>0</v>
      </c>
      <c r="F60" s="9">
        <v>0</v>
      </c>
      <c r="G60" s="9">
        <v>0</v>
      </c>
      <c r="H60" s="9">
        <v>1E+30</v>
      </c>
    </row>
    <row r="61" spans="2:8" ht="15.75" thickBot="1" x14ac:dyDescent="0.3">
      <c r="B61" s="7" t="s">
        <v>198</v>
      </c>
      <c r="C61" s="7" t="s">
        <v>199</v>
      </c>
      <c r="D61" s="7">
        <v>0</v>
      </c>
      <c r="E61" s="7">
        <v>-1.4584641643247229</v>
      </c>
      <c r="F61" s="7">
        <v>0</v>
      </c>
      <c r="G61" s="7">
        <v>0</v>
      </c>
      <c r="H61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"/>
  <sheetViews>
    <sheetView tabSelected="1" workbookViewId="0">
      <selection activeCell="L10" sqref="L10"/>
    </sheetView>
  </sheetViews>
  <sheetFormatPr defaultRowHeight="15" x14ac:dyDescent="0.25"/>
  <cols>
    <col min="2" max="2" width="24.7109375" bestFit="1" customWidth="1"/>
  </cols>
  <sheetData>
    <row r="2" spans="1:7" x14ac:dyDescent="0.25">
      <c r="A2">
        <v>2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f>A2+1</f>
        <v>3</v>
      </c>
      <c r="B3" t="s">
        <v>5</v>
      </c>
      <c r="C3">
        <v>2.35</v>
      </c>
      <c r="D3">
        <v>2.6</v>
      </c>
      <c r="E3">
        <v>2.1</v>
      </c>
      <c r="F3">
        <v>1.55</v>
      </c>
    </row>
    <row r="4" spans="1:7" x14ac:dyDescent="0.25">
      <c r="A4">
        <f t="shared" ref="A4:A41" si="0">A3+1</f>
        <v>4</v>
      </c>
      <c r="B4" t="s">
        <v>6</v>
      </c>
      <c r="C4">
        <f>9-C3</f>
        <v>6.65</v>
      </c>
      <c r="D4">
        <f t="shared" ref="D4:F4" si="1">9-D3</f>
        <v>6.4</v>
      </c>
      <c r="E4">
        <f t="shared" si="1"/>
        <v>6.9</v>
      </c>
      <c r="F4">
        <f t="shared" si="1"/>
        <v>7.45</v>
      </c>
    </row>
    <row r="5" spans="1:7" x14ac:dyDescent="0.25">
      <c r="A5">
        <f t="shared" si="0"/>
        <v>5</v>
      </c>
      <c r="B5" t="s">
        <v>7</v>
      </c>
      <c r="C5">
        <f>9-C3</f>
        <v>6.65</v>
      </c>
      <c r="D5">
        <f t="shared" ref="D5:F5" si="2">9-D3</f>
        <v>6.4</v>
      </c>
      <c r="E5">
        <f t="shared" si="2"/>
        <v>6.9</v>
      </c>
      <c r="F5">
        <f t="shared" si="2"/>
        <v>7.45</v>
      </c>
    </row>
    <row r="6" spans="1:7" x14ac:dyDescent="0.25">
      <c r="A6">
        <f t="shared" si="0"/>
        <v>6</v>
      </c>
      <c r="B6" t="s">
        <v>8</v>
      </c>
      <c r="C6">
        <f>9-C3</f>
        <v>6.65</v>
      </c>
      <c r="D6">
        <f t="shared" ref="D6:F6" si="3">9-D3</f>
        <v>6.4</v>
      </c>
      <c r="E6">
        <f t="shared" si="3"/>
        <v>6.9</v>
      </c>
      <c r="F6">
        <f t="shared" si="3"/>
        <v>7.45</v>
      </c>
    </row>
    <row r="7" spans="1:7" x14ac:dyDescent="0.25">
      <c r="A7">
        <f t="shared" si="0"/>
        <v>7</v>
      </c>
      <c r="B7" t="s">
        <v>9</v>
      </c>
      <c r="C7">
        <f>5.5-C3</f>
        <v>3.15</v>
      </c>
      <c r="D7">
        <f t="shared" ref="D7:F7" si="4">5.5-D3</f>
        <v>2.9</v>
      </c>
      <c r="E7">
        <f t="shared" si="4"/>
        <v>3.4</v>
      </c>
      <c r="F7">
        <f t="shared" si="4"/>
        <v>3.95</v>
      </c>
    </row>
    <row r="8" spans="1:7" x14ac:dyDescent="0.25">
      <c r="A8">
        <f t="shared" si="0"/>
        <v>8</v>
      </c>
      <c r="B8" t="s">
        <v>10</v>
      </c>
      <c r="C8">
        <f>2.95-C3</f>
        <v>0.60000000000000009</v>
      </c>
      <c r="D8">
        <f t="shared" ref="D8:F8" si="5">2.95-D3</f>
        <v>0.35000000000000009</v>
      </c>
      <c r="E8">
        <f t="shared" si="5"/>
        <v>0.85000000000000009</v>
      </c>
      <c r="F8">
        <f t="shared" si="5"/>
        <v>1.4000000000000001</v>
      </c>
    </row>
    <row r="9" spans="1:7" x14ac:dyDescent="0.25">
      <c r="A9">
        <f t="shared" si="0"/>
        <v>9</v>
      </c>
      <c r="B9" t="s">
        <v>11</v>
      </c>
      <c r="C9" s="2">
        <v>49999.999999999993</v>
      </c>
      <c r="D9" s="2">
        <v>0</v>
      </c>
      <c r="E9" s="2">
        <v>0</v>
      </c>
      <c r="F9" s="2">
        <v>2631.5789473684208</v>
      </c>
      <c r="G9">
        <f>SUM(C9:F9)</f>
        <v>52631.578947368413</v>
      </c>
    </row>
    <row r="10" spans="1:7" x14ac:dyDescent="0.25">
      <c r="A10">
        <f t="shared" si="0"/>
        <v>10</v>
      </c>
      <c r="B10" t="s">
        <v>12</v>
      </c>
      <c r="C10" s="2">
        <v>0</v>
      </c>
      <c r="D10" s="2">
        <v>0</v>
      </c>
      <c r="E10" s="2">
        <v>0</v>
      </c>
      <c r="F10" s="2">
        <v>0</v>
      </c>
      <c r="G10">
        <f t="shared" ref="G10:G13" si="6">SUM(C10:F10)</f>
        <v>0</v>
      </c>
    </row>
    <row r="11" spans="1:7" x14ac:dyDescent="0.25">
      <c r="A11">
        <f t="shared" si="0"/>
        <v>11</v>
      </c>
      <c r="B11" t="s">
        <v>13</v>
      </c>
      <c r="C11" s="2">
        <v>0</v>
      </c>
      <c r="D11" s="2">
        <v>0</v>
      </c>
      <c r="E11" s="2">
        <v>0</v>
      </c>
      <c r="F11" s="2">
        <v>0</v>
      </c>
      <c r="G11">
        <f t="shared" si="6"/>
        <v>0</v>
      </c>
    </row>
    <row r="12" spans="1:7" x14ac:dyDescent="0.25">
      <c r="A12">
        <f t="shared" si="0"/>
        <v>12</v>
      </c>
      <c r="B12" t="s">
        <v>14</v>
      </c>
      <c r="C12" s="2">
        <v>0</v>
      </c>
      <c r="D12" s="2">
        <v>60000.000000000007</v>
      </c>
      <c r="E12" s="2">
        <v>9795.9183673469379</v>
      </c>
      <c r="F12" s="2">
        <v>23265.306122448979</v>
      </c>
      <c r="G12">
        <f t="shared" si="6"/>
        <v>93061.224489795932</v>
      </c>
    </row>
    <row r="13" spans="1:7" x14ac:dyDescent="0.25">
      <c r="A13">
        <f t="shared" si="0"/>
        <v>13</v>
      </c>
      <c r="B13" t="s">
        <v>15</v>
      </c>
      <c r="C13" s="2">
        <v>0</v>
      </c>
      <c r="D13" s="2">
        <v>0</v>
      </c>
      <c r="E13" s="2">
        <v>20204.081632653062</v>
      </c>
      <c r="F13" s="2">
        <v>101020.40816326527</v>
      </c>
      <c r="G13">
        <f t="shared" si="6"/>
        <v>121224.48979591833</v>
      </c>
    </row>
    <row r="14" spans="1:7" x14ac:dyDescent="0.25">
      <c r="A14">
        <f t="shared" si="0"/>
        <v>14</v>
      </c>
      <c r="B14" t="s">
        <v>16</v>
      </c>
      <c r="C14">
        <f>SUM(C9:C13)</f>
        <v>49999.999999999993</v>
      </c>
      <c r="D14">
        <f t="shared" ref="D14:F14" si="7">SUM(D9:D13)</f>
        <v>60000.000000000007</v>
      </c>
      <c r="E14">
        <f t="shared" si="7"/>
        <v>30000</v>
      </c>
      <c r="F14">
        <f t="shared" si="7"/>
        <v>126917.29323308266</v>
      </c>
    </row>
    <row r="15" spans="1:7" x14ac:dyDescent="0.25">
      <c r="A15">
        <f t="shared" si="0"/>
        <v>15</v>
      </c>
      <c r="B15" t="s">
        <v>17</v>
      </c>
      <c r="C15" s="1">
        <v>50000</v>
      </c>
      <c r="D15" s="1">
        <v>60000</v>
      </c>
      <c r="E15" s="1">
        <v>30000</v>
      </c>
      <c r="F15" s="1">
        <v>200000</v>
      </c>
    </row>
    <row r="16" spans="1:7" x14ac:dyDescent="0.25">
      <c r="A16">
        <f t="shared" si="0"/>
        <v>16</v>
      </c>
      <c r="B16" t="s">
        <v>18</v>
      </c>
      <c r="C16" s="3">
        <f>SUMPRODUCT(C4:F8,C9:F13)</f>
        <v>809911.38560687425</v>
      </c>
    </row>
    <row r="17" spans="1:8" x14ac:dyDescent="0.25">
      <c r="A17">
        <f t="shared" si="0"/>
        <v>17</v>
      </c>
      <c r="B17" t="s">
        <v>19</v>
      </c>
      <c r="G17" t="s">
        <v>20</v>
      </c>
      <c r="H17" t="s">
        <v>21</v>
      </c>
    </row>
    <row r="18" spans="1:8" x14ac:dyDescent="0.25">
      <c r="A18">
        <f t="shared" si="0"/>
        <v>18</v>
      </c>
      <c r="B18" t="s">
        <v>22</v>
      </c>
      <c r="C18" s="4">
        <v>-0.35</v>
      </c>
      <c r="D18" s="4">
        <v>0.05</v>
      </c>
      <c r="E18" s="4">
        <v>-0.15</v>
      </c>
      <c r="F18" s="4">
        <v>-0.45</v>
      </c>
      <c r="G18" s="5">
        <f>SUMPRODUCT(C9:F9,C18:F18)</f>
        <v>-18684.210526315786</v>
      </c>
      <c r="H18">
        <v>0</v>
      </c>
    </row>
    <row r="19" spans="1:8" x14ac:dyDescent="0.25">
      <c r="A19">
        <f t="shared" si="0"/>
        <v>19</v>
      </c>
      <c r="B19" t="s">
        <v>23</v>
      </c>
      <c r="C19" s="4">
        <v>-0.35</v>
      </c>
      <c r="D19" s="4">
        <v>0.05</v>
      </c>
      <c r="E19" s="4">
        <v>-0.15</v>
      </c>
      <c r="F19" s="4">
        <v>-0.45</v>
      </c>
      <c r="G19" s="5">
        <f t="shared" ref="G19:G22" si="8">SUMPRODUCT(C10:F10,C19:F19)</f>
        <v>0</v>
      </c>
      <c r="H19">
        <v>0</v>
      </c>
    </row>
    <row r="20" spans="1:8" x14ac:dyDescent="0.25">
      <c r="A20">
        <f t="shared" si="0"/>
        <v>20</v>
      </c>
      <c r="B20" t="s">
        <v>24</v>
      </c>
      <c r="C20" s="4">
        <v>-0.35</v>
      </c>
      <c r="D20" s="4">
        <v>0.05</v>
      </c>
      <c r="E20" s="4">
        <v>-0.15</v>
      </c>
      <c r="F20" s="4">
        <v>-0.45</v>
      </c>
      <c r="G20" s="5">
        <f t="shared" si="8"/>
        <v>0</v>
      </c>
      <c r="H20">
        <v>0</v>
      </c>
    </row>
    <row r="21" spans="1:8" x14ac:dyDescent="0.25">
      <c r="A21">
        <f>A20+1</f>
        <v>21</v>
      </c>
      <c r="B21" t="s">
        <v>25</v>
      </c>
      <c r="C21" s="4">
        <v>-0.35</v>
      </c>
      <c r="D21" s="4">
        <v>0.05</v>
      </c>
      <c r="E21" s="4">
        <v>-0.15</v>
      </c>
      <c r="F21" s="4">
        <v>-0.45</v>
      </c>
      <c r="G21" s="5">
        <f t="shared" si="8"/>
        <v>-8938.775510204081</v>
      </c>
      <c r="H21">
        <v>0</v>
      </c>
    </row>
    <row r="22" spans="1:8" x14ac:dyDescent="0.25">
      <c r="A22">
        <f t="shared" si="0"/>
        <v>22</v>
      </c>
      <c r="B22" t="s">
        <v>26</v>
      </c>
      <c r="C22" s="4">
        <v>0.05</v>
      </c>
      <c r="D22" s="4">
        <v>0.45</v>
      </c>
      <c r="E22" s="4">
        <v>0.25</v>
      </c>
      <c r="F22" s="4">
        <v>-0.05</v>
      </c>
      <c r="G22" s="5">
        <f t="shared" si="8"/>
        <v>1.8189894035458565E-12</v>
      </c>
      <c r="H22">
        <v>0</v>
      </c>
    </row>
    <row r="23" spans="1:8" x14ac:dyDescent="0.25">
      <c r="A23">
        <f t="shared" si="0"/>
        <v>23</v>
      </c>
      <c r="B23" t="s">
        <v>27</v>
      </c>
      <c r="C23" s="4">
        <v>-0.08</v>
      </c>
      <c r="D23" s="4">
        <v>0.05</v>
      </c>
      <c r="E23" s="4">
        <v>0.1</v>
      </c>
      <c r="F23" s="4">
        <v>-0.12</v>
      </c>
      <c r="G23" s="5">
        <f>SUMPRODUCT(C9:F9,C23:F23)</f>
        <v>-4315.78947368421</v>
      </c>
      <c r="H23">
        <v>0</v>
      </c>
    </row>
    <row r="24" spans="1:8" x14ac:dyDescent="0.25">
      <c r="A24">
        <f t="shared" si="0"/>
        <v>24</v>
      </c>
      <c r="B24" t="s">
        <v>28</v>
      </c>
      <c r="C24" s="4">
        <v>-0.08</v>
      </c>
      <c r="D24" s="4">
        <v>0.05</v>
      </c>
      <c r="E24" s="4">
        <v>0.1</v>
      </c>
      <c r="F24" s="4">
        <v>-0.12</v>
      </c>
      <c r="G24" s="5">
        <f t="shared" ref="G24:G26" si="9">SUMPRODUCT(C10:F10,C24:F24)</f>
        <v>0</v>
      </c>
      <c r="H24">
        <v>0</v>
      </c>
    </row>
    <row r="25" spans="1:8" x14ac:dyDescent="0.25">
      <c r="A25">
        <f t="shared" si="0"/>
        <v>25</v>
      </c>
      <c r="B25" t="s">
        <v>29</v>
      </c>
      <c r="C25" s="4">
        <v>-0.08</v>
      </c>
      <c r="D25" s="4">
        <v>0.05</v>
      </c>
      <c r="E25" s="4">
        <v>0.1</v>
      </c>
      <c r="F25" s="4">
        <v>-0.12</v>
      </c>
      <c r="G25" s="5">
        <f t="shared" si="9"/>
        <v>0</v>
      </c>
      <c r="H25">
        <v>0</v>
      </c>
    </row>
    <row r="26" spans="1:8" x14ac:dyDescent="0.25">
      <c r="A26">
        <f t="shared" si="0"/>
        <v>26</v>
      </c>
      <c r="B26" t="s">
        <v>30</v>
      </c>
      <c r="C26" s="4">
        <v>-0.18</v>
      </c>
      <c r="D26" s="4">
        <v>-0.05</v>
      </c>
      <c r="E26" s="4">
        <v>0</v>
      </c>
      <c r="F26" s="4">
        <v>-0.22</v>
      </c>
      <c r="G26" s="5">
        <f t="shared" si="9"/>
        <v>-8118.3673469387759</v>
      </c>
      <c r="H26">
        <v>0</v>
      </c>
    </row>
    <row r="27" spans="1:8" x14ac:dyDescent="0.25">
      <c r="A27">
        <f t="shared" si="0"/>
        <v>27</v>
      </c>
      <c r="B27" t="s">
        <v>31</v>
      </c>
      <c r="C27" s="4">
        <v>-1.5</v>
      </c>
      <c r="D27" s="4">
        <v>0.3</v>
      </c>
      <c r="E27" s="4">
        <v>-3.5</v>
      </c>
      <c r="F27" s="4">
        <v>0.7</v>
      </c>
      <c r="G27" s="5">
        <f>SUMPRODUCT(C9:F9,C27:F27)</f>
        <v>-73157.894736842092</v>
      </c>
      <c r="H27">
        <v>0</v>
      </c>
    </row>
    <row r="28" spans="1:8" x14ac:dyDescent="0.25">
      <c r="A28">
        <f t="shared" si="0"/>
        <v>28</v>
      </c>
      <c r="B28" t="s">
        <v>32</v>
      </c>
      <c r="C28" s="4">
        <v>-1.5</v>
      </c>
      <c r="D28" s="4">
        <v>0.3</v>
      </c>
      <c r="E28" s="4">
        <v>-3.5</v>
      </c>
      <c r="F28" s="4">
        <v>0.7</v>
      </c>
      <c r="G28" s="5">
        <f t="shared" ref="G28:G31" si="10">SUMPRODUCT(C10:F10,C28:F28)</f>
        <v>0</v>
      </c>
      <c r="H28">
        <v>0</v>
      </c>
    </row>
    <row r="29" spans="1:8" x14ac:dyDescent="0.25">
      <c r="A29">
        <f t="shared" si="0"/>
        <v>29</v>
      </c>
      <c r="B29" t="s">
        <v>33</v>
      </c>
      <c r="C29" s="4">
        <v>-1.5</v>
      </c>
      <c r="D29" s="4">
        <v>0.3</v>
      </c>
      <c r="E29" s="4">
        <v>-3.5</v>
      </c>
      <c r="F29" s="4">
        <v>0.7</v>
      </c>
      <c r="G29" s="5">
        <f t="shared" si="10"/>
        <v>0</v>
      </c>
      <c r="H29">
        <v>0</v>
      </c>
    </row>
    <row r="30" spans="1:8" x14ac:dyDescent="0.25">
      <c r="A30">
        <f t="shared" si="0"/>
        <v>30</v>
      </c>
      <c r="B30" t="s">
        <v>34</v>
      </c>
      <c r="C30" s="4">
        <v>-1.5</v>
      </c>
      <c r="D30" s="4">
        <v>0.3</v>
      </c>
      <c r="E30" s="4">
        <v>-3.5</v>
      </c>
      <c r="F30" s="4">
        <v>0.7</v>
      </c>
      <c r="G30" s="5">
        <f t="shared" si="10"/>
        <v>1.8189894035458565E-12</v>
      </c>
      <c r="H30">
        <v>0</v>
      </c>
    </row>
    <row r="31" spans="1:8" x14ac:dyDescent="0.25">
      <c r="A31">
        <f t="shared" si="0"/>
        <v>31</v>
      </c>
      <c r="B31" t="s">
        <v>35</v>
      </c>
      <c r="C31" s="4">
        <v>-1.5</v>
      </c>
      <c r="D31" s="4">
        <v>0.3</v>
      </c>
      <c r="E31" s="4">
        <v>-3.5</v>
      </c>
      <c r="F31" s="4">
        <v>0.7</v>
      </c>
      <c r="G31" s="5">
        <f t="shared" si="10"/>
        <v>-2.9103830456733704E-11</v>
      </c>
      <c r="H31">
        <v>0</v>
      </c>
    </row>
    <row r="32" spans="1:8" x14ac:dyDescent="0.25">
      <c r="A32">
        <f t="shared" si="0"/>
        <v>32</v>
      </c>
      <c r="B32" t="s">
        <v>36</v>
      </c>
      <c r="C32" s="4">
        <v>0.25</v>
      </c>
      <c r="D32" s="4">
        <v>0.25</v>
      </c>
      <c r="E32" s="4">
        <v>0.25</v>
      </c>
      <c r="F32" s="4">
        <v>-0.75</v>
      </c>
      <c r="G32" s="5">
        <f>SUMPRODUCT(C9:F9,C32:F32)</f>
        <v>10526.315789473683</v>
      </c>
      <c r="H32">
        <v>0</v>
      </c>
    </row>
    <row r="33" spans="1:8" x14ac:dyDescent="0.25">
      <c r="A33">
        <f t="shared" si="0"/>
        <v>33</v>
      </c>
      <c r="B33" t="s">
        <v>37</v>
      </c>
      <c r="C33" s="4">
        <v>0.25</v>
      </c>
      <c r="D33" s="4">
        <v>0.25</v>
      </c>
      <c r="E33" s="4">
        <v>0.25</v>
      </c>
      <c r="F33" s="4">
        <v>-0.75</v>
      </c>
      <c r="G33" s="5">
        <f t="shared" ref="G33:G35" si="11">SUMPRODUCT(C10:F10,C33:F33)</f>
        <v>0</v>
      </c>
      <c r="H33">
        <v>0</v>
      </c>
    </row>
    <row r="34" spans="1:8" x14ac:dyDescent="0.25">
      <c r="A34">
        <f t="shared" si="0"/>
        <v>34</v>
      </c>
      <c r="B34" t="s">
        <v>38</v>
      </c>
      <c r="C34" s="4">
        <v>0.25</v>
      </c>
      <c r="D34" s="4">
        <v>0.25</v>
      </c>
      <c r="E34" s="4">
        <v>0.25</v>
      </c>
      <c r="F34" s="4">
        <v>-0.75</v>
      </c>
      <c r="G34" s="5">
        <f t="shared" si="11"/>
        <v>0</v>
      </c>
      <c r="H34">
        <v>0</v>
      </c>
    </row>
    <row r="35" spans="1:8" x14ac:dyDescent="0.25">
      <c r="A35">
        <f>A34+1</f>
        <v>35</v>
      </c>
      <c r="B35" t="s">
        <v>39</v>
      </c>
      <c r="C35" s="4">
        <v>0.25</v>
      </c>
      <c r="D35" s="4">
        <v>0.25</v>
      </c>
      <c r="E35" s="4">
        <v>0.25</v>
      </c>
      <c r="F35" s="4">
        <v>-0.75</v>
      </c>
      <c r="G35" s="5">
        <f t="shared" si="11"/>
        <v>3.637978807091713E-12</v>
      </c>
      <c r="H35">
        <v>0</v>
      </c>
    </row>
    <row r="36" spans="1:8" x14ac:dyDescent="0.25">
      <c r="A36">
        <f t="shared" si="0"/>
        <v>36</v>
      </c>
      <c r="B36" t="s">
        <v>46</v>
      </c>
      <c r="C36" s="4">
        <v>-0.75</v>
      </c>
      <c r="D36" s="4">
        <v>-0.75</v>
      </c>
      <c r="E36" s="4">
        <v>-0.75</v>
      </c>
      <c r="F36" s="4">
        <v>0.25</v>
      </c>
      <c r="G36" s="5">
        <f>SUMPRODUCT(C13:F13,C36:F36)</f>
        <v>10102.04081632652</v>
      </c>
      <c r="H36">
        <v>0</v>
      </c>
    </row>
    <row r="37" spans="1:8" x14ac:dyDescent="0.25">
      <c r="A37">
        <f t="shared" si="0"/>
        <v>37</v>
      </c>
      <c r="B37" t="s">
        <v>40</v>
      </c>
      <c r="C37" s="4">
        <v>0.05</v>
      </c>
      <c r="D37" s="4">
        <v>-0.95</v>
      </c>
      <c r="E37" s="4">
        <v>0.05</v>
      </c>
      <c r="F37" s="4">
        <v>-0.95</v>
      </c>
      <c r="G37" s="5">
        <f>SUMPRODUCT(C9:F9,C37:F37)</f>
        <v>4.5474735088646412E-13</v>
      </c>
      <c r="H37">
        <v>0</v>
      </c>
    </row>
    <row r="38" spans="1:8" x14ac:dyDescent="0.25">
      <c r="A38">
        <f t="shared" si="0"/>
        <v>38</v>
      </c>
      <c r="B38" t="s">
        <v>41</v>
      </c>
      <c r="C38" s="4">
        <v>-0.95</v>
      </c>
      <c r="D38" s="4">
        <v>0.05</v>
      </c>
      <c r="E38" s="4">
        <v>-0.95</v>
      </c>
      <c r="F38" s="4">
        <v>0.05</v>
      </c>
      <c r="G38" s="5">
        <f>SUMPRODUCT(C10:F10,C38:F38)</f>
        <v>0</v>
      </c>
      <c r="H38">
        <v>0</v>
      </c>
    </row>
    <row r="39" spans="1:8" x14ac:dyDescent="0.25">
      <c r="A39">
        <f t="shared" si="0"/>
        <v>39</v>
      </c>
      <c r="B39" t="s">
        <v>42</v>
      </c>
      <c r="C39" s="4">
        <v>0.05</v>
      </c>
      <c r="D39" s="4">
        <v>-0.95</v>
      </c>
      <c r="E39" s="4">
        <v>0.05</v>
      </c>
      <c r="F39" s="4">
        <v>-0.95</v>
      </c>
      <c r="G39" s="5">
        <f>SUMPRODUCT(C11:F11,C39:F39)</f>
        <v>0</v>
      </c>
      <c r="H39">
        <v>0</v>
      </c>
    </row>
    <row r="40" spans="1:8" x14ac:dyDescent="0.25">
      <c r="A40">
        <f t="shared" si="0"/>
        <v>40</v>
      </c>
      <c r="B40" t="s">
        <v>43</v>
      </c>
      <c r="C40" s="4">
        <v>0.15</v>
      </c>
      <c r="D40" s="4">
        <v>-0.85</v>
      </c>
      <c r="E40" s="4">
        <v>-0.85</v>
      </c>
      <c r="F40" s="4">
        <v>0.15</v>
      </c>
      <c r="G40" s="5">
        <f>SUMPRODUCT(C9:F9,C40:F40)</f>
        <v>7894.7368421052615</v>
      </c>
      <c r="H40">
        <v>0</v>
      </c>
    </row>
    <row r="41" spans="1:8" x14ac:dyDescent="0.25">
      <c r="A41">
        <f t="shared" si="0"/>
        <v>41</v>
      </c>
      <c r="B41" t="s">
        <v>44</v>
      </c>
      <c r="C41" s="4">
        <v>-0.85</v>
      </c>
      <c r="D41" s="4">
        <v>0.15</v>
      </c>
      <c r="E41" s="4">
        <v>0.15</v>
      </c>
      <c r="F41" s="4">
        <v>-0.85</v>
      </c>
      <c r="G41" s="5">
        <f>SUMPRODUCT(C10:F10,C41:F41)</f>
        <v>0</v>
      </c>
      <c r="H41">
        <v>0</v>
      </c>
    </row>
    <row r="42" spans="1:8" x14ac:dyDescent="0.25">
      <c r="A42">
        <v>42</v>
      </c>
      <c r="B42" t="s">
        <v>45</v>
      </c>
      <c r="C42" s="4">
        <v>-0.85</v>
      </c>
      <c r="D42" s="4">
        <v>0.15</v>
      </c>
      <c r="E42" s="4">
        <v>0.15</v>
      </c>
      <c r="F42" s="4">
        <v>-0.85</v>
      </c>
      <c r="G42" s="5">
        <f>SUMPRODUCT(C11:F11,C42:F42)</f>
        <v>0</v>
      </c>
      <c r="H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dcterms:created xsi:type="dcterms:W3CDTF">2015-06-05T18:17:20Z</dcterms:created>
  <dcterms:modified xsi:type="dcterms:W3CDTF">2022-02-06T03:09:37Z</dcterms:modified>
</cp:coreProperties>
</file>