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2" sheetId="1" r:id="rId4"/>
    <sheet state="visible" name="2023" sheetId="2" r:id="rId5"/>
  </sheets>
  <definedNames/>
  <calcPr/>
</workbook>
</file>

<file path=xl/sharedStrings.xml><?xml version="1.0" encoding="utf-8"?>
<sst xmlns="http://schemas.openxmlformats.org/spreadsheetml/2006/main" count="119" uniqueCount="51">
  <si>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</si>
  <si>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</si>
  <si>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</si>
  <si>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</si>
  <si>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</si>
  <si>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</si>
  <si>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</si>
  <si>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</si>
  <si>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</si>
  <si>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</si>
  <si>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</si>
  <si>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</si>
  <si>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SUPERMERCADOS</t>
  </si>
  <si>
    <t>AZEVEDO</t>
  </si>
  <si>
    <t>BH ATACACO E VAREJO</t>
  </si>
  <si>
    <t>BH VAREJO</t>
  </si>
  <si>
    <t>BOM PREÇO</t>
  </si>
  <si>
    <t>CARIBÉ</t>
  </si>
  <si>
    <t>CARIBÉ 2</t>
  </si>
  <si>
    <t xml:space="preserve">CESTÃO </t>
  </si>
  <si>
    <t>CESTÃO BAIRRO</t>
  </si>
  <si>
    <t>GORDO</t>
  </si>
  <si>
    <t xml:space="preserve">KAMILA </t>
  </si>
  <si>
    <t>MEGA FEIRA (UNIÃO)</t>
  </si>
  <si>
    <t xml:space="preserve">MONTALVÂNIA </t>
  </si>
  <si>
    <t>MONTALVÂNIA 2</t>
  </si>
  <si>
    <t>NACIONAL</t>
  </si>
  <si>
    <t>PAG POUCO</t>
  </si>
  <si>
    <t>PORTO</t>
  </si>
  <si>
    <t>PREÇO BAIXO</t>
  </si>
  <si>
    <t>PREÇO BAIXO 2</t>
  </si>
  <si>
    <t>ROCHA</t>
  </si>
  <si>
    <t>SUPER MAAR</t>
  </si>
  <si>
    <t>FAMILIA DE 4 PESSOAS</t>
  </si>
  <si>
    <t>bh com super maioi</t>
  </si>
  <si>
    <t>bh com supr menor</t>
  </si>
  <si>
    <t>comerça de marco</t>
  </si>
  <si>
    <t xml:space="preserve">SUPERMERCADOS </t>
  </si>
  <si>
    <t>BH ATACADO E VAREJO</t>
  </si>
  <si>
    <t>CESTÃO</t>
  </si>
  <si>
    <t>MONTALVÂNIA</t>
  </si>
  <si>
    <t xml:space="preserve">BH ATACADO E VAREJO </t>
  </si>
  <si>
    <t>CESTÃO BAIIRRO</t>
  </si>
  <si>
    <t>KAMILA</t>
  </si>
  <si>
    <t xml:space="preserve"> MEGA FEIRA (UNIÃO)</t>
  </si>
  <si>
    <t xml:space="preserve">Gráfico 2: Evolução da cesta básica em Januária - MG de mar/22 a dez/22 </t>
  </si>
  <si>
    <t>Dados de 05/01 a 06/09 por Marianne Lopes e Nicoly Rodrigues. Elaboração própria. Autora, 2023</t>
  </si>
  <si>
    <t>114O,3</t>
  </si>
  <si>
    <t>TERRA NORTE</t>
  </si>
  <si>
    <t>Gráfico 2 - Média gera  dos produtos que compõe a cesta básica Januária/MG de Jan/23 a Set/23</t>
  </si>
  <si>
    <t xml:space="preserve"> COLETA MARÇO A DEZEMBRO 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</si>
</sst>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mmm/d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sz val="11.0"/>
      <color theme="1"/>
      <name val="Arial"/>
      <scheme val="minor"/>
    </font>
    <font>
      <b/>
      <color rgb="FFFF0000"/>
      <name val="Arial"/>
      <scheme val="minor"/>
    </font>
    <font>
      <b/>
      <color rgb="FFFFFF00"/>
      <name val="Arial"/>
      <scheme val="minor"/>
    </font>
    <font>
      <b/>
      <sz val="11.0"/>
      <color rgb="FFFF0000"/>
      <name val="Arial"/>
      <scheme val="minor"/>
    </font>
    <font>
      <b/>
      <sz val="11.0"/>
      <color rgb="FFFFFF00"/>
      <name val="Arial"/>
      <scheme val="minor"/>
    </font>
    <font>
      <color rgb="FFFF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rgb="FFF8F2EB"/>
        <bgColor rgb="FFF8F2E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/>
    </xf>
    <xf borderId="1" fillId="4" fontId="3" numFmtId="0" xfId="0" applyAlignment="1" applyBorder="1" applyFill="1" applyFont="1">
      <alignment horizontal="center" readingOrder="0"/>
    </xf>
    <xf borderId="1" fillId="0" fontId="4" numFmtId="164" xfId="0" applyAlignment="1" applyBorder="1" applyFont="1" applyNumberFormat="1">
      <alignment readingOrder="0"/>
    </xf>
    <xf borderId="1" fillId="0" fontId="4" numFmtId="164" xfId="0" applyAlignment="1" applyBorder="1" applyFont="1" applyNumberFormat="1">
      <alignment horizontal="center" readingOrder="0"/>
    </xf>
    <xf borderId="1" fillId="0" fontId="4" numFmtId="164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 readingOrder="0"/>
    </xf>
    <xf borderId="1" fillId="0" fontId="5" numFmtId="164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horizontal="center" readingOrder="0"/>
    </xf>
    <xf borderId="0" fillId="0" fontId="1" numFmtId="165" xfId="0" applyAlignment="1" applyFont="1" applyNumberFormat="1">
      <alignment readingOrder="0"/>
    </xf>
    <xf borderId="1" fillId="4" fontId="6" numFmtId="164" xfId="0" applyAlignment="1" applyBorder="1" applyFont="1" applyNumberFormat="1">
      <alignment horizontal="center" readingOrder="0"/>
    </xf>
    <xf borderId="1" fillId="4" fontId="7" numFmtId="164" xfId="0" applyAlignment="1" applyBorder="1" applyFont="1" applyNumberFormat="1">
      <alignment horizontal="center" readingOrder="0"/>
    </xf>
    <xf borderId="1" fillId="0" fontId="7" numFmtId="164" xfId="0" applyAlignment="1" applyBorder="1" applyFont="1" applyNumberFormat="1">
      <alignment horizontal="center" readingOrder="0"/>
    </xf>
    <xf borderId="1" fillId="0" fontId="6" numFmtId="164" xfId="0" applyAlignment="1" applyBorder="1" applyFont="1" applyNumberForma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1" fillId="0" fontId="4" numFmtId="164" xfId="0" applyAlignment="1" applyBorder="1" applyFont="1" applyNumberFormat="1">
      <alignment horizontal="center" readingOrder="0"/>
    </xf>
    <xf borderId="1" fillId="0" fontId="8" numFmtId="164" xfId="0" applyAlignment="1" applyBorder="1" applyFont="1" applyNumberFormat="1">
      <alignment horizontal="center"/>
    </xf>
    <xf borderId="0" fillId="0" fontId="1" numFmtId="165" xfId="0" applyAlignment="1" applyFont="1" applyNumberFormat="1">
      <alignment horizontal="right"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2EB"/>
          <bgColor rgb="FFF8F2EB"/>
        </patternFill>
      </fill>
      <border/>
    </dxf>
  </dxfs>
  <tableStyles count="10">
    <tableStyle count="2" pivot="0" name="2022-style">
      <tableStyleElement dxfId="1" type="firstRowStripe"/>
      <tableStyleElement dxfId="2" type="secondRowStripe"/>
    </tableStyle>
    <tableStyle count="2" pivot="0" name="2023-style">
      <tableStyleElement dxfId="1" type="firstRowStripe"/>
      <tableStyleElement dxfId="2" type="secondRowStripe"/>
    </tableStyle>
    <tableStyle count="2" pivot="0" name="2023-style 2">
      <tableStyleElement dxfId="2" type="firstRowStripe"/>
      <tableStyleElement dxfId="1" type="secondRowStripe"/>
    </tableStyle>
    <tableStyle count="2" pivot="0" name="2023-style 3">
      <tableStyleElement dxfId="2" type="firstRowStripe"/>
      <tableStyleElement dxfId="1" type="secondRowStripe"/>
    </tableStyle>
    <tableStyle count="2" pivot="0" name="2023-style 4">
      <tableStyleElement dxfId="1" type="firstRowStripe"/>
      <tableStyleElement dxfId="2" type="secondRowStripe"/>
    </tableStyle>
    <tableStyle count="2" pivot="0" name="2023-style 5">
      <tableStyleElement dxfId="2" type="firstRowStripe"/>
      <tableStyleElement dxfId="1" type="secondRowStripe"/>
    </tableStyle>
    <tableStyle count="2" pivot="0" name="2023-style 6">
      <tableStyleElement dxfId="1" type="firstRowStripe"/>
      <tableStyleElement dxfId="2" type="secondRowStripe"/>
    </tableStyle>
    <tableStyle count="2" pivot="0" name="2023-style 7">
      <tableStyleElement dxfId="2" type="firstRowStripe"/>
      <tableStyleElement dxfId="1" type="secondRowStripe"/>
    </tableStyle>
    <tableStyle count="2" pivot="0" name="2023-style 8">
      <tableStyleElement dxfId="2" type="firstRowStripe"/>
      <tableStyleElement dxfId="1" type="secondRowStripe"/>
    </tableStyle>
    <tableStyle count="2" pivot="0" name="2023-style 9">
      <tableStyleElement dxfId="2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Gráfico 2: Evolução da cesta básica em Januária - MG de mar/22 a dez/22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'2022'!$A$43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cat>
            <c:strRef>
              <c:f>'2022'!$B$42:$K$42</c:f>
            </c:strRef>
          </c:cat>
          <c:val>
            <c:numRef>
              <c:f>'2022'!$B$43:$K$43</c:f>
              <c:numCache/>
            </c:numRef>
          </c:val>
          <c:smooth val="1"/>
        </c:ser>
        <c:ser>
          <c:idx val="1"/>
          <c:order val="1"/>
          <c:tx>
            <c:strRef>
              <c:f>'2022'!$A$44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'2022'!$B$42:$K$42</c:f>
            </c:strRef>
          </c:cat>
          <c:val>
            <c:numRef>
              <c:f>'2022'!$B$44:$K$44</c:f>
              <c:numCache/>
            </c:numRef>
          </c:val>
          <c:smooth val="1"/>
        </c:ser>
        <c:ser>
          <c:idx val="2"/>
          <c:order val="2"/>
          <c:tx>
            <c:strRef>
              <c:f>'2022'!$A$45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'2022'!$B$42:$K$42</c:f>
            </c:strRef>
          </c:cat>
          <c:val>
            <c:numRef>
              <c:f>'2022'!$B$45:$K$45</c:f>
              <c:numCache/>
            </c:numRef>
          </c:val>
          <c:smooth val="1"/>
        </c:ser>
        <c:ser>
          <c:idx val="3"/>
          <c:order val="3"/>
          <c:tx>
            <c:strRef>
              <c:f>'2022'!$A$46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'2022'!$B$42:$K$42</c:f>
            </c:strRef>
          </c:cat>
          <c:val>
            <c:numRef>
              <c:f>'2022'!$B$46:$K$46</c:f>
              <c:numCache/>
            </c:numRef>
          </c:val>
          <c:smooth val="1"/>
        </c:ser>
        <c:ser>
          <c:idx val="4"/>
          <c:order val="4"/>
          <c:tx>
            <c:strRef>
              <c:f>'2022'!$A$47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'2022'!$B$42:$K$42</c:f>
            </c:strRef>
          </c:cat>
          <c:val>
            <c:numRef>
              <c:f>'2022'!$B$47:$K$47</c:f>
              <c:numCache/>
            </c:numRef>
          </c:val>
          <c:smooth val="1"/>
        </c:ser>
        <c:ser>
          <c:idx val="5"/>
          <c:order val="5"/>
          <c:tx>
            <c:strRef>
              <c:f>'2022'!$A$48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'2022'!$B$42:$K$42</c:f>
            </c:strRef>
          </c:cat>
          <c:val>
            <c:numRef>
              <c:f>'2022'!$B$48:$K$48</c:f>
              <c:numCache/>
            </c:numRef>
          </c:val>
          <c:smooth val="1"/>
        </c:ser>
        <c:ser>
          <c:idx val="6"/>
          <c:order val="6"/>
          <c:tx>
            <c:strRef>
              <c:f>'2022'!$A$49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'2022'!$B$42:$K$42</c:f>
            </c:strRef>
          </c:cat>
          <c:val>
            <c:numRef>
              <c:f>'2022'!$B$49:$K$49</c:f>
              <c:numCache/>
            </c:numRef>
          </c:val>
          <c:smooth val="1"/>
        </c:ser>
        <c:ser>
          <c:idx val="7"/>
          <c:order val="7"/>
          <c:tx>
            <c:strRef>
              <c:f>'2022'!$A$50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'2022'!$B$42:$K$42</c:f>
            </c:strRef>
          </c:cat>
          <c:val>
            <c:numRef>
              <c:f>'2022'!$B$50:$K$50</c:f>
              <c:numCache/>
            </c:numRef>
          </c:val>
          <c:smooth val="1"/>
        </c:ser>
        <c:ser>
          <c:idx val="8"/>
          <c:order val="8"/>
          <c:tx>
            <c:strRef>
              <c:f>'2022'!$A$51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'2022'!$B$42:$K$42</c:f>
            </c:strRef>
          </c:cat>
          <c:val>
            <c:numRef>
              <c:f>'2022'!$B$51:$K$51</c:f>
              <c:numCache/>
            </c:numRef>
          </c:val>
          <c:smooth val="1"/>
        </c:ser>
        <c:ser>
          <c:idx val="9"/>
          <c:order val="9"/>
          <c:tx>
            <c:strRef>
              <c:f>'2022'!$A$52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'2022'!$B$42:$K$42</c:f>
            </c:strRef>
          </c:cat>
          <c:val>
            <c:numRef>
              <c:f>'2022'!$B$52:$K$52</c:f>
              <c:numCache/>
            </c:numRef>
          </c:val>
          <c:smooth val="1"/>
        </c:ser>
        <c:ser>
          <c:idx val="10"/>
          <c:order val="10"/>
          <c:tx>
            <c:strRef>
              <c:f>'2022'!$A$53</c:f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'2022'!$B$42:$K$42</c:f>
            </c:strRef>
          </c:cat>
          <c:val>
            <c:numRef>
              <c:f>'2022'!$B$53:$K$53</c:f>
              <c:numCache/>
            </c:numRef>
          </c:val>
          <c:smooth val="1"/>
        </c:ser>
        <c:ser>
          <c:idx val="11"/>
          <c:order val="11"/>
          <c:tx>
            <c:strRef>
              <c:f>'2022'!$A$54</c:f>
            </c:strRef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strRef>
              <c:f>'2022'!$B$42:$K$42</c:f>
            </c:strRef>
          </c:cat>
          <c:val>
            <c:numRef>
              <c:f>'2022'!$B$54:$K$54</c:f>
              <c:numCache/>
            </c:numRef>
          </c:val>
          <c:smooth val="1"/>
        </c:ser>
        <c:ser>
          <c:idx val="12"/>
          <c:order val="12"/>
          <c:tx>
            <c:strRef>
              <c:f>'2022'!$A$55</c:f>
            </c:strRef>
          </c:tx>
          <c:spPr>
            <a:ln cmpd="sng">
              <a:solidFill>
                <a:srgbClr val="B3CEFB"/>
              </a:solidFill>
            </a:ln>
          </c:spPr>
          <c:marker>
            <c:symbol val="none"/>
          </c:marker>
          <c:cat>
            <c:strRef>
              <c:f>'2022'!$B$42:$K$42</c:f>
            </c:strRef>
          </c:cat>
          <c:val>
            <c:numRef>
              <c:f>'2022'!$B$55:$K$55</c:f>
              <c:numCache/>
            </c:numRef>
          </c:val>
          <c:smooth val="1"/>
        </c:ser>
        <c:axId val="1356110251"/>
        <c:axId val="1386625894"/>
      </c:lineChart>
      <c:catAx>
        <c:axId val="13561102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Fonte: Dados de 05/03 a 02/12 por Marianne Lopes e Gabriela. Elaboração própria,2022. Autora,2023.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6625894"/>
      </c:catAx>
      <c:valAx>
        <c:axId val="13866258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6110251"/>
      </c:valAx>
    </c:plotArea>
    <c:legend>
      <c:legendPos val="r"/>
      <c:legendEntry>
        <c:idx val="0"/>
        <c:txPr>
          <a:bodyPr/>
          <a:lstStyle/>
          <a:p>
            <a:pPr lvl="0">
              <a:defRPr b="1"/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Gráfico 1: Evolução da cesta básica em Januária - MG de mar/22 a dez/22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'2022'!$A$32</c:f>
            </c:strRef>
          </c:tx>
          <c:spPr>
            <a:ln cmpd="sng" w="1905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'2022'!$B$31:$K$31</c:f>
            </c:strRef>
          </c:cat>
          <c:val>
            <c:numRef>
              <c:f>'2022'!$B$32:$K$32</c:f>
              <c:numCache/>
            </c:numRef>
          </c:val>
          <c:smooth val="1"/>
        </c:ser>
        <c:ser>
          <c:idx val="1"/>
          <c:order val="1"/>
          <c:tx>
            <c:strRef>
              <c:f>'2022'!$A$33</c:f>
            </c:strRef>
          </c:tx>
          <c:spPr>
            <a:ln cmpd="sng" w="1905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'2022'!$B$31:$K$31</c:f>
            </c:strRef>
          </c:cat>
          <c:val>
            <c:numRef>
              <c:f>'2022'!$B$33:$K$33</c:f>
              <c:numCache/>
            </c:numRef>
          </c:val>
          <c:smooth val="1"/>
        </c:ser>
        <c:ser>
          <c:idx val="2"/>
          <c:order val="2"/>
          <c:tx>
            <c:strRef>
              <c:f>'2022'!$A$34</c:f>
            </c:strRef>
          </c:tx>
          <c:spPr>
            <a:ln cmpd="sng" w="19050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'2022'!$B$31:$K$31</c:f>
            </c:strRef>
          </c:cat>
          <c:val>
            <c:numRef>
              <c:f>'2022'!$B$34:$K$34</c:f>
              <c:numCache/>
            </c:numRef>
          </c:val>
          <c:smooth val="1"/>
        </c:ser>
        <c:ser>
          <c:idx val="3"/>
          <c:order val="3"/>
          <c:tx>
            <c:strRef>
              <c:f>'2022'!$A$35</c:f>
            </c:strRef>
          </c:tx>
          <c:spPr>
            <a:ln cmpd="sng" w="19050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'2022'!$B$31:$K$31</c:f>
            </c:strRef>
          </c:cat>
          <c:val>
            <c:numRef>
              <c:f>'2022'!$B$35:$K$35</c:f>
              <c:numCache/>
            </c:numRef>
          </c:val>
          <c:smooth val="1"/>
        </c:ser>
        <c:ser>
          <c:idx val="4"/>
          <c:order val="4"/>
          <c:tx>
            <c:strRef>
              <c:f>'2022'!$A$36</c:f>
            </c:strRef>
          </c:tx>
          <c:spPr>
            <a:ln cmpd="sng" w="19050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'2022'!$B$31:$K$31</c:f>
            </c:strRef>
          </c:cat>
          <c:val>
            <c:numRef>
              <c:f>'2022'!$B$36:$K$36</c:f>
              <c:numCache/>
            </c:numRef>
          </c:val>
          <c:smooth val="1"/>
        </c:ser>
        <c:ser>
          <c:idx val="5"/>
          <c:order val="5"/>
          <c:tx>
            <c:strRef>
              <c:f>'2022'!$A$37</c:f>
            </c:strRef>
          </c:tx>
          <c:spPr>
            <a:ln cmpd="sng" w="19050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'2022'!$B$31:$K$31</c:f>
            </c:strRef>
          </c:cat>
          <c:val>
            <c:numRef>
              <c:f>'2022'!$B$37:$K$37</c:f>
              <c:numCache/>
            </c:numRef>
          </c:val>
          <c:smooth val="1"/>
        </c:ser>
        <c:ser>
          <c:idx val="6"/>
          <c:order val="6"/>
          <c:tx>
            <c:strRef>
              <c:f>'2022'!$A$38</c:f>
            </c:strRef>
          </c:tx>
          <c:spPr>
            <a:ln cmpd="sng" w="19050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'2022'!$B$31:$K$31</c:f>
            </c:strRef>
          </c:cat>
          <c:val>
            <c:numRef>
              <c:f>'2022'!$B$38:$K$38</c:f>
              <c:numCache/>
            </c:numRef>
          </c:val>
          <c:smooth val="1"/>
        </c:ser>
        <c:ser>
          <c:idx val="7"/>
          <c:order val="7"/>
          <c:tx>
            <c:strRef>
              <c:f>'2022'!$A$39</c:f>
            </c:strRef>
          </c:tx>
          <c:spPr>
            <a:ln cmpd="sng" w="19050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'2022'!$B$31:$K$31</c:f>
            </c:strRef>
          </c:cat>
          <c:val>
            <c:numRef>
              <c:f>'2022'!$B$39:$K$39</c:f>
              <c:numCache/>
            </c:numRef>
          </c:val>
          <c:smooth val="1"/>
        </c:ser>
        <c:axId val="624000204"/>
        <c:axId val="1591398606"/>
      </c:lineChart>
      <c:catAx>
        <c:axId val="624000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Fonte: Dados de 05/03 a 06/12 por Marianne Lopes. Elaboração própria,2022. Autora,2023.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1398606"/>
      </c:catAx>
      <c:valAx>
        <c:axId val="15913986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4000204"/>
      </c:valAx>
    </c:plotArea>
    <c:legend>
      <c:legendPos val="r"/>
      <c:legendEntry>
        <c:idx val="0"/>
        <c:txPr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Gráfico 2: Evolução da cesta básica em Januária - MG de jan/23 a set/23</a:t>
            </a:r>
          </a:p>
        </c:rich>
      </c:tx>
      <c:overlay val="0"/>
    </c:title>
    <c:plotArea>
      <c:layout>
        <c:manualLayout>
          <c:xMode val="edge"/>
          <c:yMode val="edge"/>
          <c:x val="0.12823909066696793"/>
          <c:y val="0.1875914180331299"/>
          <c:w val="0.5603972729693958"/>
          <c:h val="0.6871402492595209"/>
        </c:manualLayout>
      </c:layout>
      <c:lineChart>
        <c:ser>
          <c:idx val="0"/>
          <c:order val="0"/>
          <c:tx>
            <c:strRef>
              <c:f>'2023'!$A$36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'2023'!$B$35:$J$35</c:f>
            </c:strRef>
          </c:cat>
          <c:val>
            <c:numRef>
              <c:f>'2023'!$B$36:$J$36</c:f>
              <c:numCache/>
            </c:numRef>
          </c:val>
          <c:smooth val="1"/>
        </c:ser>
        <c:ser>
          <c:idx val="1"/>
          <c:order val="1"/>
          <c:tx>
            <c:strRef>
              <c:f>'2023'!$A$37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'2023'!$B$35:$J$35</c:f>
            </c:strRef>
          </c:cat>
          <c:val>
            <c:numRef>
              <c:f>'2023'!$B$37:$J$37</c:f>
              <c:numCache/>
            </c:numRef>
          </c:val>
          <c:smooth val="1"/>
        </c:ser>
        <c:ser>
          <c:idx val="2"/>
          <c:order val="2"/>
          <c:tx>
            <c:strRef>
              <c:f>'2023'!$A$38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'2023'!$B$35:$J$35</c:f>
            </c:strRef>
          </c:cat>
          <c:val>
            <c:numRef>
              <c:f>'2023'!$B$38:$J$38</c:f>
              <c:numCache/>
            </c:numRef>
          </c:val>
          <c:smooth val="1"/>
        </c:ser>
        <c:ser>
          <c:idx val="3"/>
          <c:order val="3"/>
          <c:tx>
            <c:strRef>
              <c:f>'2023'!$A$39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'2023'!$B$35:$J$35</c:f>
            </c:strRef>
          </c:cat>
          <c:val>
            <c:numRef>
              <c:f>'2023'!$B$39:$J$39</c:f>
              <c:numCache/>
            </c:numRef>
          </c:val>
          <c:smooth val="1"/>
        </c:ser>
        <c:ser>
          <c:idx val="4"/>
          <c:order val="4"/>
          <c:tx>
            <c:strRef>
              <c:f>'2023'!$A$40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'2023'!$B$35:$J$35</c:f>
            </c:strRef>
          </c:cat>
          <c:val>
            <c:numRef>
              <c:f>'2023'!$B$40:$J$40</c:f>
              <c:numCache/>
            </c:numRef>
          </c:val>
          <c:smooth val="1"/>
        </c:ser>
        <c:ser>
          <c:idx val="5"/>
          <c:order val="5"/>
          <c:tx>
            <c:strRef>
              <c:f>'2023'!$A$41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'2023'!$B$35:$J$35</c:f>
            </c:strRef>
          </c:cat>
          <c:val>
            <c:numRef>
              <c:f>'2023'!$B$41:$J$41</c:f>
              <c:numCache/>
            </c:numRef>
          </c:val>
          <c:smooth val="1"/>
        </c:ser>
        <c:ser>
          <c:idx val="6"/>
          <c:order val="6"/>
          <c:tx>
            <c:strRef>
              <c:f>'2023'!$A$42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'2023'!$B$35:$J$35</c:f>
            </c:strRef>
          </c:cat>
          <c:val>
            <c:numRef>
              <c:f>'2023'!$B$42:$J$42</c:f>
              <c:numCache/>
            </c:numRef>
          </c:val>
          <c:smooth val="1"/>
        </c:ser>
        <c:ser>
          <c:idx val="7"/>
          <c:order val="7"/>
          <c:tx>
            <c:strRef>
              <c:f>'2023'!$A$43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'2023'!$B$35:$J$35</c:f>
            </c:strRef>
          </c:cat>
          <c:val>
            <c:numRef>
              <c:f>'2023'!$B$43:$J$43</c:f>
              <c:numCache/>
            </c:numRef>
          </c:val>
          <c:smooth val="1"/>
        </c:ser>
        <c:ser>
          <c:idx val="8"/>
          <c:order val="8"/>
          <c:tx>
            <c:strRef>
              <c:f>'2023'!$A$44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'2023'!$B$35:$J$35</c:f>
            </c:strRef>
          </c:cat>
          <c:val>
            <c:numRef>
              <c:f>'2023'!$B$44:$J$44</c:f>
              <c:numCache/>
            </c:numRef>
          </c:val>
          <c:smooth val="1"/>
        </c:ser>
        <c:ser>
          <c:idx val="9"/>
          <c:order val="9"/>
          <c:tx>
            <c:strRef>
              <c:f>'2023'!$A$45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'2023'!$B$35:$J$35</c:f>
            </c:strRef>
          </c:cat>
          <c:val>
            <c:numRef>
              <c:f>'2023'!$B$45:$J$45</c:f>
              <c:numCache/>
            </c:numRef>
          </c:val>
          <c:smooth val="1"/>
        </c:ser>
        <c:ser>
          <c:idx val="10"/>
          <c:order val="10"/>
          <c:tx>
            <c:strRef>
              <c:f>'2023'!$A$46</c:f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'2023'!$B$35:$J$35</c:f>
            </c:strRef>
          </c:cat>
          <c:val>
            <c:numRef>
              <c:f>'2023'!$B$46:$J$46</c:f>
              <c:numCache/>
            </c:numRef>
          </c:val>
          <c:smooth val="1"/>
        </c:ser>
        <c:axId val="1350780884"/>
        <c:axId val="1497979983"/>
      </c:lineChart>
      <c:catAx>
        <c:axId val="13507808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7979983"/>
      </c:catAx>
      <c:valAx>
        <c:axId val="14979799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R$ -416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0780884"/>
      </c:valAx>
    </c:plotArea>
    <c:legend>
      <c:legendPos val="r"/>
      <c:legendEntry>
        <c:idx val="0"/>
        <c:txPr>
          <a:bodyPr/>
          <a:lstStyle/>
          <a:p>
            <a:pPr lvl="0">
              <a:defRPr b="1"/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Gráfico 1: Evolução da cesta básica em Januária - MG de jan/23 a set/23</a:t>
            </a:r>
          </a:p>
        </c:rich>
      </c:tx>
      <c:overlay val="0"/>
    </c:title>
    <c:plotArea>
      <c:layout>
        <c:manualLayout>
          <c:xMode val="edge"/>
          <c:yMode val="edge"/>
          <c:x val="0.13328998699609884"/>
          <c:y val="0.15164318144074132"/>
          <c:w val="0.6237932498084926"/>
          <c:h val="0.6728648374382603"/>
        </c:manualLayout>
      </c:layout>
      <c:lineChart>
        <c:ser>
          <c:idx val="0"/>
          <c:order val="0"/>
          <c:tx>
            <c:strRef>
              <c:f>'2023'!$A$25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'2023'!$B$24:$J$24</c:f>
            </c:strRef>
          </c:cat>
          <c:val>
            <c:numRef>
              <c:f>'2023'!$B$25:$J$25</c:f>
              <c:numCache/>
            </c:numRef>
          </c:val>
          <c:smooth val="1"/>
        </c:ser>
        <c:ser>
          <c:idx val="1"/>
          <c:order val="1"/>
          <c:tx>
            <c:strRef>
              <c:f>'2023'!$A$26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'2023'!$B$24:$J$24</c:f>
            </c:strRef>
          </c:cat>
          <c:val>
            <c:numRef>
              <c:f>'2023'!$B$26:$J$26</c:f>
              <c:numCache/>
            </c:numRef>
          </c:val>
          <c:smooth val="1"/>
        </c:ser>
        <c:ser>
          <c:idx val="2"/>
          <c:order val="2"/>
          <c:tx>
            <c:strRef>
              <c:f>'2023'!$A$27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'2023'!$B$24:$J$24</c:f>
            </c:strRef>
          </c:cat>
          <c:val>
            <c:numRef>
              <c:f>'2023'!$B$27:$J$27</c:f>
              <c:numCache/>
            </c:numRef>
          </c:val>
          <c:smooth val="1"/>
        </c:ser>
        <c:ser>
          <c:idx val="3"/>
          <c:order val="3"/>
          <c:tx>
            <c:strRef>
              <c:f>'2023'!$A$28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'2023'!$B$24:$J$24</c:f>
            </c:strRef>
          </c:cat>
          <c:val>
            <c:numRef>
              <c:f>'2023'!$B$28:$J$28</c:f>
              <c:numCache/>
            </c:numRef>
          </c:val>
          <c:smooth val="1"/>
        </c:ser>
        <c:ser>
          <c:idx val="4"/>
          <c:order val="4"/>
          <c:tx>
            <c:strRef>
              <c:f>'2023'!$A$29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'2023'!$B$24:$J$24</c:f>
            </c:strRef>
          </c:cat>
          <c:val>
            <c:numRef>
              <c:f>'2023'!$B$29:$J$29</c:f>
              <c:numCache/>
            </c:numRef>
          </c:val>
          <c:smooth val="1"/>
        </c:ser>
        <c:ser>
          <c:idx val="5"/>
          <c:order val="5"/>
          <c:tx>
            <c:strRef>
              <c:f>'2023'!$A$30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'2023'!$B$24:$J$24</c:f>
            </c:strRef>
          </c:cat>
          <c:val>
            <c:numRef>
              <c:f>'2023'!$B$30:$J$30</c:f>
              <c:numCache/>
            </c:numRef>
          </c:val>
          <c:smooth val="1"/>
        </c:ser>
        <c:ser>
          <c:idx val="6"/>
          <c:order val="6"/>
          <c:tx>
            <c:strRef>
              <c:f>'2023'!$A$31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'2023'!$B$24:$J$24</c:f>
            </c:strRef>
          </c:cat>
          <c:val>
            <c:numRef>
              <c:f>'2023'!$B$31:$J$31</c:f>
              <c:numCache/>
            </c:numRef>
          </c:val>
          <c:smooth val="1"/>
        </c:ser>
        <c:ser>
          <c:idx val="7"/>
          <c:order val="7"/>
          <c:tx>
            <c:strRef>
              <c:f>'2023'!$A$32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'2023'!$B$24:$J$24</c:f>
            </c:strRef>
          </c:cat>
          <c:val>
            <c:numRef>
              <c:f>'2023'!$B$32:$J$32</c:f>
              <c:numCache/>
            </c:numRef>
          </c:val>
          <c:smooth val="1"/>
        </c:ser>
        <c:axId val="1986680466"/>
        <c:axId val="1680668321"/>
      </c:lineChart>
      <c:catAx>
        <c:axId val="1986680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0668321"/>
      </c:catAx>
      <c:valAx>
        <c:axId val="1680668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6680466"/>
      </c:valAx>
    </c:plotArea>
    <c:legend>
      <c:legendPos val="r"/>
      <c:legendEntry>
        <c:idx val="0"/>
        <c:txPr>
          <a:bodyPr/>
          <a:lstStyle/>
          <a:p>
            <a:pPr lvl="0">
              <a:defRPr b="1"/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438150</xdr:colOff>
      <xdr:row>74</xdr:row>
      <xdr:rowOff>19050</xdr:rowOff>
    </xdr:from>
    <xdr:ext cx="81153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438150</xdr:colOff>
      <xdr:row>55</xdr:row>
      <xdr:rowOff>161925</xdr:rowOff>
    </xdr:from>
    <xdr:ext cx="7572375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209550</xdr:colOff>
      <xdr:row>72</xdr:row>
      <xdr:rowOff>190500</xdr:rowOff>
    </xdr:from>
    <xdr:ext cx="8134350" cy="43243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209550</xdr:colOff>
      <xdr:row>48</xdr:row>
      <xdr:rowOff>104775</xdr:rowOff>
    </xdr:from>
    <xdr:ext cx="8134350" cy="44386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A3:A22" displayName="Table_1" id="1">
  <tableColumns count="1">
    <tableColumn name="Column1" id="1"/>
  </tableColumns>
  <tableStyleInfo name="2022-style" showColumnStripes="0" showFirstColumn="1" showLastColumn="1" showRowStripes="1"/>
</table>
</file>

<file path=xl/tables/table10.xml><?xml version="1.0" encoding="utf-8"?>
<table xmlns="http://schemas.openxmlformats.org/spreadsheetml/2006/main" headerRowCount="0" ref="B46:H46" displayName="Table_10" id="10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2023-style 9" showColumnStripes="0" showFirstColumn="1" showLastColumn="1" showRowStripes="1"/>
</table>
</file>

<file path=xl/tables/table2.xml><?xml version="1.0" encoding="utf-8"?>
<table xmlns="http://schemas.openxmlformats.org/spreadsheetml/2006/main" headerRowCount="0" ref="A2:H19" displayName="Table_2" id="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2023-style" showColumnStripes="0" showFirstColumn="1" showLastColumn="1" showRowStripes="1"/>
</table>
</file>

<file path=xl/tables/table3.xml><?xml version="1.0" encoding="utf-8"?>
<table xmlns="http://schemas.openxmlformats.org/spreadsheetml/2006/main" headerRowCount="0" ref="B25:H32" displayName="Table_3" id="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2023-style 2" showColumnStripes="0" showFirstColumn="1" showLastColumn="1" showRowStripes="1"/>
</table>
</file>

<file path=xl/tables/table4.xml><?xml version="1.0" encoding="utf-8"?>
<table xmlns="http://schemas.openxmlformats.org/spreadsheetml/2006/main" headerRowCount="0" ref="B36:H36" displayName="Table_4" id="4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2023-style 3" showColumnStripes="0" showFirstColumn="1" showLastColumn="1" showRowStripes="1"/>
</table>
</file>

<file path=xl/tables/table5.xml><?xml version="1.0" encoding="utf-8"?>
<table xmlns="http://schemas.openxmlformats.org/spreadsheetml/2006/main" headerRowCount="0" ref="B37:H37" displayName="Table_5" id="5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2023-style 4" showColumnStripes="0" showFirstColumn="1" showLastColumn="1" showRowStripes="1"/>
</table>
</file>

<file path=xl/tables/table6.xml><?xml version="1.0" encoding="utf-8"?>
<table xmlns="http://schemas.openxmlformats.org/spreadsheetml/2006/main" headerRowCount="0" ref="B38:H39" displayName="Table_6" id="6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2023-style 5" showColumnStripes="0" showFirstColumn="1" showLastColumn="1" showRowStripes="1"/>
</table>
</file>

<file path=xl/tables/table7.xml><?xml version="1.0" encoding="utf-8"?>
<table xmlns="http://schemas.openxmlformats.org/spreadsheetml/2006/main" headerRowCount="0" ref="B40:H41" displayName="Table_7" id="7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2023-style 6" showColumnStripes="0" showFirstColumn="1" showLastColumn="1" showRowStripes="1"/>
</table>
</file>

<file path=xl/tables/table8.xml><?xml version="1.0" encoding="utf-8"?>
<table xmlns="http://schemas.openxmlformats.org/spreadsheetml/2006/main" headerRowCount="0" ref="B42:H42" displayName="Table_8" id="8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2023-style 7" showColumnStripes="0" showFirstColumn="1" showLastColumn="1" showRowStripes="1"/>
</table>
</file>

<file path=xl/tables/table9.xml><?xml version="1.0" encoding="utf-8"?>
<table xmlns="http://schemas.openxmlformats.org/spreadsheetml/2006/main" headerRowCount="0" ref="B43:H45" displayName="Table_9" id="9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2023-style 8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11" Type="http://schemas.openxmlformats.org/officeDocument/2006/relationships/table" Target="../tables/table2.xml"/><Relationship Id="rId13" Type="http://schemas.openxmlformats.org/officeDocument/2006/relationships/table" Target="../tables/table4.xml"/><Relationship Id="rId12" Type="http://schemas.openxmlformats.org/officeDocument/2006/relationships/table" Target="../tables/table3.xml"/><Relationship Id="rId15" Type="http://schemas.openxmlformats.org/officeDocument/2006/relationships/table" Target="../tables/table6.xml"/><Relationship Id="rId14" Type="http://schemas.openxmlformats.org/officeDocument/2006/relationships/table" Target="../tables/table5.xml"/><Relationship Id="rId17" Type="http://schemas.openxmlformats.org/officeDocument/2006/relationships/table" Target="../tables/table8.xml"/><Relationship Id="rId16" Type="http://schemas.openxmlformats.org/officeDocument/2006/relationships/table" Target="../tables/table7.xml"/><Relationship Id="rId19" Type="http://schemas.openxmlformats.org/officeDocument/2006/relationships/table" Target="../tables/table10.xml"/><Relationship Id="rId18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5.38"/>
    <col customWidth="1" min="2" max="2" width="17.63"/>
  </cols>
  <sheetData>
    <row r="1" ht="21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ht="21.75" customHeight="1">
      <c r="A2" s="3" t="s">
        <v>12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>
      <c r="A3" s="5" t="s">
        <v>13</v>
      </c>
      <c r="B3" s="6">
        <v>0.0</v>
      </c>
      <c r="C3" s="6">
        <v>0.0</v>
      </c>
      <c r="D3" s="7">
        <v>946.16</v>
      </c>
      <c r="E3" s="7">
        <v>1016.77</v>
      </c>
      <c r="F3" s="7">
        <v>1010.72</v>
      </c>
      <c r="G3" s="7">
        <v>1132.13</v>
      </c>
      <c r="H3" s="7">
        <v>1127.24</v>
      </c>
      <c r="I3" s="7">
        <v>1094.01</v>
      </c>
      <c r="J3" s="7">
        <v>1097.91</v>
      </c>
      <c r="K3" s="7">
        <v>1079.37</v>
      </c>
      <c r="L3" s="7">
        <v>1139.97</v>
      </c>
      <c r="M3" s="8">
        <f t="shared" ref="M3:M4" si="1">(K3+L3)/2</f>
        <v>1109.67</v>
      </c>
    </row>
    <row r="4">
      <c r="A4" s="9" t="s">
        <v>14</v>
      </c>
      <c r="B4" s="6">
        <v>0.0</v>
      </c>
      <c r="C4" s="6">
        <v>0.0</v>
      </c>
      <c r="D4" s="7">
        <v>1001.3</v>
      </c>
      <c r="E4" s="7">
        <v>982.1</v>
      </c>
      <c r="F4" s="10">
        <f>(E4+G4)/2</f>
        <v>995.385</v>
      </c>
      <c r="G4" s="7">
        <v>1008.67</v>
      </c>
      <c r="H4" s="7">
        <v>971.82</v>
      </c>
      <c r="I4" s="7">
        <v>949.26</v>
      </c>
      <c r="J4" s="7">
        <v>971.09</v>
      </c>
      <c r="K4" s="7">
        <v>998.05</v>
      </c>
      <c r="L4" s="7">
        <v>982.81</v>
      </c>
      <c r="M4" s="8">
        <f t="shared" si="1"/>
        <v>990.43</v>
      </c>
    </row>
    <row r="5">
      <c r="A5" s="9" t="s">
        <v>15</v>
      </c>
      <c r="B5" s="6">
        <v>0.0</v>
      </c>
      <c r="C5" s="6">
        <v>0.0</v>
      </c>
      <c r="D5" s="7">
        <v>972.2</v>
      </c>
      <c r="E5" s="7">
        <v>1014.06</v>
      </c>
      <c r="F5" s="7">
        <v>993.72</v>
      </c>
      <c r="G5" s="7">
        <v>975.91</v>
      </c>
      <c r="H5" s="7">
        <v>1031.36</v>
      </c>
      <c r="I5" s="7">
        <v>1025.21</v>
      </c>
      <c r="J5" s="7">
        <v>989.61</v>
      </c>
      <c r="K5" s="7">
        <v>1031.37</v>
      </c>
      <c r="L5" s="7">
        <v>1039.91</v>
      </c>
      <c r="M5" s="7">
        <v>1052.42</v>
      </c>
    </row>
    <row r="6">
      <c r="A6" s="9" t="s">
        <v>16</v>
      </c>
      <c r="B6" s="6">
        <v>0.0</v>
      </c>
      <c r="C6" s="6">
        <v>0.0</v>
      </c>
      <c r="D6" s="7">
        <v>1181.5</v>
      </c>
      <c r="E6" s="7">
        <v>1084.75</v>
      </c>
      <c r="F6" s="10">
        <f t="shared" ref="F6:F7" si="2">(E6+G6)/2</f>
        <v>1120.105</v>
      </c>
      <c r="G6" s="7">
        <v>1155.46</v>
      </c>
      <c r="H6" s="7">
        <v>1114.01</v>
      </c>
      <c r="I6" s="7">
        <v>1108.25</v>
      </c>
      <c r="J6" s="7">
        <v>1113.14</v>
      </c>
      <c r="K6" s="7">
        <v>1152.12</v>
      </c>
      <c r="L6" s="7">
        <v>1139.37</v>
      </c>
      <c r="M6" s="7">
        <v>1158.63</v>
      </c>
    </row>
    <row r="7">
      <c r="A7" s="9" t="s">
        <v>17</v>
      </c>
      <c r="B7" s="6">
        <v>0.0</v>
      </c>
      <c r="C7" s="6">
        <v>0.0</v>
      </c>
      <c r="D7" s="7">
        <v>1144.7</v>
      </c>
      <c r="E7" s="7">
        <v>1107.6</v>
      </c>
      <c r="F7" s="10">
        <f t="shared" si="2"/>
        <v>1134.945</v>
      </c>
      <c r="G7" s="7">
        <v>1162.29</v>
      </c>
      <c r="H7" s="7">
        <v>1099.05</v>
      </c>
      <c r="I7" s="7">
        <v>1126.38</v>
      </c>
      <c r="J7" s="7">
        <v>1074.89</v>
      </c>
      <c r="K7" s="7">
        <v>1049.81</v>
      </c>
      <c r="L7" s="10">
        <f t="shared" ref="L7:M7" si="3">(J7+K7)/2</f>
        <v>1062.35</v>
      </c>
      <c r="M7" s="10">
        <f t="shared" si="3"/>
        <v>1056.08</v>
      </c>
    </row>
    <row r="8">
      <c r="A8" s="9" t="s">
        <v>18</v>
      </c>
      <c r="B8" s="6">
        <v>0.0</v>
      </c>
      <c r="C8" s="6">
        <v>0.0</v>
      </c>
      <c r="D8" s="7">
        <v>0.0</v>
      </c>
      <c r="E8" s="7">
        <v>1035.4</v>
      </c>
      <c r="F8" s="7">
        <v>1003.56</v>
      </c>
      <c r="G8" s="7">
        <v>1117.53</v>
      </c>
      <c r="H8" s="7">
        <v>1091.36</v>
      </c>
      <c r="I8" s="7">
        <v>1055.21</v>
      </c>
      <c r="J8" s="7">
        <v>1176.7</v>
      </c>
      <c r="K8" s="7">
        <v>1044.85</v>
      </c>
      <c r="L8" s="7">
        <v>1143.94</v>
      </c>
      <c r="M8" s="7">
        <v>1176.73</v>
      </c>
    </row>
    <row r="9">
      <c r="A9" s="9" t="s">
        <v>19</v>
      </c>
      <c r="B9" s="6">
        <v>0.0</v>
      </c>
      <c r="C9" s="6">
        <v>0.0</v>
      </c>
      <c r="D9" s="7">
        <v>1060.9</v>
      </c>
      <c r="E9" s="7">
        <v>1096.78</v>
      </c>
      <c r="F9" s="10">
        <f>(E9+G9)/2</f>
        <v>1094.89</v>
      </c>
      <c r="G9" s="7">
        <v>1093.0</v>
      </c>
      <c r="H9" s="7">
        <v>1084.42</v>
      </c>
      <c r="I9" s="7">
        <v>1070.24</v>
      </c>
      <c r="J9" s="7">
        <v>1091.73</v>
      </c>
      <c r="K9" s="7">
        <v>1049.74</v>
      </c>
      <c r="L9" s="10">
        <f t="shared" ref="L9:M9" si="4">(J9+K9)/2</f>
        <v>1070.735</v>
      </c>
      <c r="M9" s="10">
        <f t="shared" si="4"/>
        <v>1060.2375</v>
      </c>
    </row>
    <row r="10">
      <c r="A10" s="9" t="s">
        <v>20</v>
      </c>
      <c r="B10" s="6">
        <v>0.0</v>
      </c>
      <c r="C10" s="6">
        <v>0.0</v>
      </c>
      <c r="D10" s="7">
        <v>0.0</v>
      </c>
      <c r="E10" s="7">
        <v>1104.77</v>
      </c>
      <c r="F10" s="7">
        <v>1128.63</v>
      </c>
      <c r="G10" s="7">
        <v>1123.19</v>
      </c>
      <c r="H10" s="7">
        <v>1066.07</v>
      </c>
      <c r="I10" s="7">
        <v>1134.14</v>
      </c>
      <c r="J10" s="7">
        <v>1153.93</v>
      </c>
      <c r="K10" s="7">
        <v>1104.39</v>
      </c>
      <c r="L10" s="7">
        <v>1145.14</v>
      </c>
      <c r="M10" s="7">
        <v>1124.56</v>
      </c>
    </row>
    <row r="11">
      <c r="A11" s="9" t="s">
        <v>21</v>
      </c>
      <c r="B11" s="6">
        <v>0.0</v>
      </c>
      <c r="C11" s="6">
        <v>0.0</v>
      </c>
      <c r="D11" s="7">
        <v>831.09</v>
      </c>
      <c r="E11" s="7">
        <v>0.0</v>
      </c>
      <c r="F11" s="7">
        <v>718.56</v>
      </c>
      <c r="G11" s="7">
        <v>739.14</v>
      </c>
      <c r="H11" s="7">
        <v>644.52</v>
      </c>
      <c r="I11" s="7">
        <v>700.88</v>
      </c>
      <c r="J11" s="7">
        <v>699.21</v>
      </c>
      <c r="K11" s="7">
        <v>669.44</v>
      </c>
      <c r="L11" s="7">
        <v>699.26</v>
      </c>
      <c r="M11" s="7">
        <v>648.24</v>
      </c>
    </row>
    <row r="12">
      <c r="A12" s="9" t="s">
        <v>22</v>
      </c>
      <c r="B12" s="6">
        <v>0.0</v>
      </c>
      <c r="C12" s="6">
        <v>0.0</v>
      </c>
      <c r="D12" s="7">
        <v>694.26</v>
      </c>
      <c r="E12" s="7">
        <v>611.04</v>
      </c>
      <c r="F12" s="10">
        <f t="shared" ref="F12:F13" si="6">(E12+G12)/2</f>
        <v>642.28</v>
      </c>
      <c r="G12" s="7">
        <v>673.52</v>
      </c>
      <c r="H12" s="7">
        <v>626.42</v>
      </c>
      <c r="I12" s="7">
        <v>710.71</v>
      </c>
      <c r="J12" s="7">
        <v>692.43</v>
      </c>
      <c r="K12" s="7">
        <v>621.47</v>
      </c>
      <c r="L12" s="10">
        <f t="shared" ref="L12:M12" si="5">(J12+K12)/2</f>
        <v>656.95</v>
      </c>
      <c r="M12" s="10">
        <f t="shared" si="5"/>
        <v>639.21</v>
      </c>
    </row>
    <row r="13">
      <c r="A13" s="9" t="s">
        <v>23</v>
      </c>
      <c r="B13" s="6">
        <v>0.0</v>
      </c>
      <c r="C13" s="6">
        <v>0.0</v>
      </c>
      <c r="D13" s="7">
        <v>973.89</v>
      </c>
      <c r="E13" s="7">
        <v>1041.81</v>
      </c>
      <c r="F13" s="10">
        <f t="shared" si="6"/>
        <v>1086.08</v>
      </c>
      <c r="G13" s="7">
        <v>1130.35</v>
      </c>
      <c r="H13" s="7">
        <v>1138.38</v>
      </c>
      <c r="I13" s="7">
        <v>1108.84</v>
      </c>
      <c r="J13" s="7">
        <v>1099.38</v>
      </c>
      <c r="K13" s="7">
        <v>1070.43</v>
      </c>
      <c r="L13" s="10">
        <f t="shared" ref="L13:M13" si="7">(J13+K13)/2</f>
        <v>1084.905</v>
      </c>
      <c r="M13" s="10">
        <f t="shared" si="7"/>
        <v>1077.6675</v>
      </c>
    </row>
    <row r="14">
      <c r="A14" s="9" t="s">
        <v>24</v>
      </c>
      <c r="B14" s="6">
        <v>0.0</v>
      </c>
      <c r="C14" s="6">
        <v>0.0</v>
      </c>
      <c r="D14" s="7">
        <v>840.09</v>
      </c>
      <c r="E14" s="7">
        <v>937.75</v>
      </c>
      <c r="F14" s="10">
        <f>(E14+H14/2)</f>
        <v>1469.435</v>
      </c>
      <c r="G14" s="7">
        <v>1225.99</v>
      </c>
      <c r="H14" s="7">
        <v>1063.37</v>
      </c>
      <c r="I14" s="7">
        <v>1052.14</v>
      </c>
      <c r="J14" s="7">
        <v>1087.07</v>
      </c>
      <c r="K14" s="7">
        <v>1072.29</v>
      </c>
      <c r="L14" s="10">
        <f t="shared" ref="L14:M14" si="8">(J14+K14)/2</f>
        <v>1079.68</v>
      </c>
      <c r="M14" s="10">
        <f t="shared" si="8"/>
        <v>1075.985</v>
      </c>
    </row>
    <row r="15">
      <c r="A15" s="9" t="s">
        <v>25</v>
      </c>
      <c r="B15" s="6">
        <v>0.0</v>
      </c>
      <c r="C15" s="6">
        <v>0.0</v>
      </c>
      <c r="D15" s="7">
        <v>0.0</v>
      </c>
      <c r="E15" s="7">
        <v>695.04</v>
      </c>
      <c r="F15" s="7">
        <v>817.58</v>
      </c>
      <c r="G15" s="7">
        <v>945.5</v>
      </c>
      <c r="H15" s="7">
        <v>941.09</v>
      </c>
      <c r="I15" s="7">
        <v>863.45</v>
      </c>
      <c r="J15" s="7">
        <v>854.6</v>
      </c>
      <c r="K15" s="7">
        <v>834.56</v>
      </c>
      <c r="L15" s="7">
        <v>932.83</v>
      </c>
      <c r="M15" s="7">
        <v>875.89</v>
      </c>
    </row>
    <row r="16">
      <c r="A16" s="9" t="s">
        <v>26</v>
      </c>
      <c r="B16" s="6">
        <v>0.0</v>
      </c>
      <c r="C16" s="6">
        <v>0.0</v>
      </c>
      <c r="D16" s="7">
        <v>1100.1</v>
      </c>
      <c r="E16" s="7">
        <v>855.14</v>
      </c>
      <c r="F16" s="7">
        <v>1183.25</v>
      </c>
      <c r="G16" s="7">
        <v>1044.05</v>
      </c>
      <c r="H16" s="7">
        <v>1178.88</v>
      </c>
      <c r="I16" s="7">
        <v>1116.6</v>
      </c>
      <c r="J16" s="7">
        <v>1150.06</v>
      </c>
      <c r="K16" s="7">
        <v>1152.45</v>
      </c>
      <c r="L16" s="7">
        <v>1157.45</v>
      </c>
      <c r="M16" s="7">
        <v>1136.29</v>
      </c>
    </row>
    <row r="17">
      <c r="A17" s="9" t="s">
        <v>27</v>
      </c>
      <c r="B17" s="6">
        <v>0.0</v>
      </c>
      <c r="C17" s="6">
        <v>0.0</v>
      </c>
      <c r="D17" s="7">
        <v>1008.2</v>
      </c>
      <c r="E17" s="7">
        <v>1097.36</v>
      </c>
      <c r="F17" s="10">
        <f>(E17+G17/2)</f>
        <v>1622.11</v>
      </c>
      <c r="G17" s="7">
        <v>1049.5</v>
      </c>
      <c r="H17" s="7">
        <v>1062.59</v>
      </c>
      <c r="I17" s="7">
        <v>1067.42</v>
      </c>
      <c r="J17" s="7">
        <v>1041.15</v>
      </c>
      <c r="K17" s="7">
        <v>997.03</v>
      </c>
      <c r="L17" s="10">
        <f t="shared" ref="L17:M17" si="9">(J17+K17)/2</f>
        <v>1019.09</v>
      </c>
      <c r="M17" s="10">
        <f t="shared" si="9"/>
        <v>1008.06</v>
      </c>
    </row>
    <row r="18">
      <c r="A18" s="9" t="s">
        <v>28</v>
      </c>
      <c r="B18" s="6">
        <v>0.0</v>
      </c>
      <c r="C18" s="6">
        <v>0.0</v>
      </c>
      <c r="D18" s="7">
        <v>833.99</v>
      </c>
      <c r="E18" s="7">
        <v>907.6</v>
      </c>
      <c r="F18" s="7">
        <v>911.32</v>
      </c>
      <c r="G18" s="7">
        <v>983.01</v>
      </c>
      <c r="H18" s="7">
        <v>987.3</v>
      </c>
      <c r="I18" s="7">
        <v>985.93</v>
      </c>
      <c r="J18" s="7">
        <v>983.01</v>
      </c>
      <c r="K18" s="7">
        <v>947.05</v>
      </c>
      <c r="L18" s="7">
        <v>946.86</v>
      </c>
      <c r="M18" s="7">
        <v>914.5</v>
      </c>
    </row>
    <row r="19">
      <c r="A19" s="9" t="s">
        <v>29</v>
      </c>
      <c r="B19" s="6">
        <v>0.0</v>
      </c>
      <c r="C19" s="6">
        <v>0.0</v>
      </c>
      <c r="D19" s="7">
        <v>1031.2</v>
      </c>
      <c r="E19" s="7">
        <v>1047.58</v>
      </c>
      <c r="F19" s="7">
        <v>1160.94</v>
      </c>
      <c r="G19" s="7">
        <v>1082.7</v>
      </c>
      <c r="H19" s="7">
        <v>954.81</v>
      </c>
      <c r="I19" s="7">
        <v>1131.26</v>
      </c>
      <c r="J19" s="7">
        <v>1061.01</v>
      </c>
      <c r="K19" s="7">
        <v>1143.16</v>
      </c>
      <c r="L19" s="10">
        <f t="shared" ref="L19:M19" si="10">(J19+K19)/2</f>
        <v>1102.085</v>
      </c>
      <c r="M19" s="10">
        <f t="shared" si="10"/>
        <v>1122.6225</v>
      </c>
    </row>
    <row r="20">
      <c r="A20" s="9" t="s">
        <v>30</v>
      </c>
      <c r="B20" s="6">
        <v>0.0</v>
      </c>
      <c r="C20" s="6">
        <v>0.0</v>
      </c>
      <c r="D20" s="7">
        <v>0.0</v>
      </c>
      <c r="E20" s="7">
        <v>906.11</v>
      </c>
      <c r="F20" s="10">
        <f t="shared" ref="F20:F21" si="11">(E20+G20)/2</f>
        <v>963.875</v>
      </c>
      <c r="G20" s="7">
        <v>1021.64</v>
      </c>
      <c r="H20" s="7">
        <v>1127.94</v>
      </c>
      <c r="I20" s="10">
        <f>(G20+H20)/2</f>
        <v>1074.79</v>
      </c>
      <c r="J20" s="10">
        <f>(I20+K20)/2</f>
        <v>1111.85</v>
      </c>
      <c r="K20" s="7">
        <v>1148.91</v>
      </c>
      <c r="L20" s="7">
        <v>1168.09</v>
      </c>
      <c r="M20" s="7">
        <v>1200.37</v>
      </c>
    </row>
    <row r="21">
      <c r="A21" s="9" t="s">
        <v>31</v>
      </c>
      <c r="B21" s="6">
        <v>0.0</v>
      </c>
      <c r="C21" s="6">
        <v>0.0</v>
      </c>
      <c r="D21" s="7">
        <v>0.0</v>
      </c>
      <c r="E21" s="7">
        <v>1129.46</v>
      </c>
      <c r="F21" s="10">
        <f t="shared" si="11"/>
        <v>1147.645</v>
      </c>
      <c r="G21" s="7">
        <v>1165.83</v>
      </c>
      <c r="H21" s="7">
        <v>1231.64</v>
      </c>
      <c r="I21" s="7">
        <v>1140.98</v>
      </c>
      <c r="J21" s="7">
        <v>1174.97</v>
      </c>
      <c r="K21" s="7">
        <v>1148.21</v>
      </c>
      <c r="L21" s="10">
        <f t="shared" ref="L21:M21" si="12">(J21+K21)/2</f>
        <v>1161.59</v>
      </c>
      <c r="M21" s="10">
        <f t="shared" si="12"/>
        <v>1154.9</v>
      </c>
    </row>
    <row r="22">
      <c r="A22" s="9" t="s">
        <v>32</v>
      </c>
      <c r="B22" s="6">
        <v>0.0</v>
      </c>
      <c r="C22" s="6">
        <v>0.0</v>
      </c>
      <c r="D22" s="7">
        <v>993.47</v>
      </c>
      <c r="E22" s="7">
        <v>1095.56</v>
      </c>
      <c r="F22" s="7">
        <v>1120.42</v>
      </c>
      <c r="G22" s="7">
        <v>1135.43</v>
      </c>
      <c r="H22" s="7">
        <v>1130.79</v>
      </c>
      <c r="I22" s="7">
        <v>1100.34</v>
      </c>
      <c r="J22" s="7">
        <v>1055.83</v>
      </c>
      <c r="K22" s="7">
        <v>1148.91</v>
      </c>
      <c r="L22" s="7">
        <v>1176.41</v>
      </c>
      <c r="M22" s="7">
        <v>1150.93</v>
      </c>
    </row>
    <row r="23">
      <c r="A23" s="11"/>
      <c r="B23" s="12">
        <f t="shared" ref="B23:M23" si="13">SUM(B3:B22)</f>
        <v>0</v>
      </c>
      <c r="C23" s="12">
        <f t="shared" si="13"/>
        <v>0</v>
      </c>
      <c r="D23" s="12">
        <f t="shared" si="13"/>
        <v>14613.05</v>
      </c>
      <c r="E23" s="12">
        <f t="shared" si="13"/>
        <v>18766.68</v>
      </c>
      <c r="F23" s="12">
        <f t="shared" si="13"/>
        <v>21325.45</v>
      </c>
      <c r="G23" s="12">
        <f t="shared" si="13"/>
        <v>20964.84</v>
      </c>
      <c r="H23" s="12">
        <f t="shared" si="13"/>
        <v>20673.06</v>
      </c>
      <c r="I23" s="12">
        <f t="shared" si="13"/>
        <v>20616.04</v>
      </c>
      <c r="J23" s="12">
        <f t="shared" si="13"/>
        <v>20679.57</v>
      </c>
      <c r="K23" s="12">
        <f t="shared" si="13"/>
        <v>20463.61</v>
      </c>
      <c r="L23" s="12">
        <f t="shared" si="13"/>
        <v>20909.425</v>
      </c>
      <c r="M23" s="12">
        <f t="shared" si="13"/>
        <v>20733.4225</v>
      </c>
    </row>
    <row r="24">
      <c r="A24" s="11"/>
      <c r="B24" s="12">
        <f t="shared" ref="B24:M24" si="14">(B23/20)</f>
        <v>0</v>
      </c>
      <c r="C24" s="12">
        <f t="shared" si="14"/>
        <v>0</v>
      </c>
      <c r="D24" s="12">
        <f t="shared" si="14"/>
        <v>730.6525</v>
      </c>
      <c r="E24" s="12">
        <f t="shared" si="14"/>
        <v>938.334</v>
      </c>
      <c r="F24" s="12">
        <f t="shared" si="14"/>
        <v>1066.2725</v>
      </c>
      <c r="G24" s="12">
        <f t="shared" si="14"/>
        <v>1048.242</v>
      </c>
      <c r="H24" s="12">
        <f t="shared" si="14"/>
        <v>1033.653</v>
      </c>
      <c r="I24" s="12">
        <f t="shared" si="14"/>
        <v>1030.802</v>
      </c>
      <c r="J24" s="12">
        <f t="shared" si="14"/>
        <v>1033.9785</v>
      </c>
      <c r="K24" s="12">
        <f t="shared" si="14"/>
        <v>1023.1805</v>
      </c>
      <c r="L24" s="12">
        <f t="shared" si="14"/>
        <v>1045.47125</v>
      </c>
      <c r="M24" s="12">
        <f t="shared" si="14"/>
        <v>1036.671125</v>
      </c>
      <c r="N24" s="13">
        <f>(M24-D24)/D24</f>
        <v>0.4188292314</v>
      </c>
      <c r="O24" s="13">
        <f>N24*100</f>
        <v>41.88292314</v>
      </c>
    </row>
    <row r="25">
      <c r="A25" s="14" t="s">
        <v>33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6">
      <c r="A26" s="15" t="s">
        <v>34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>
      <c r="A27" s="16" t="s">
        <v>35</v>
      </c>
    </row>
    <row r="28">
      <c r="A28" s="16" t="s">
        <v>36</v>
      </c>
    </row>
    <row r="30">
      <c r="A30" s="17" t="s">
        <v>37</v>
      </c>
    </row>
    <row r="31">
      <c r="B31" s="18">
        <v>45007.0</v>
      </c>
      <c r="C31" s="18">
        <v>45038.0</v>
      </c>
      <c r="D31" s="18">
        <v>45068.0</v>
      </c>
      <c r="E31" s="18">
        <v>45099.0</v>
      </c>
      <c r="F31" s="18">
        <v>45129.0</v>
      </c>
      <c r="G31" s="18">
        <v>45160.0</v>
      </c>
      <c r="H31" s="18">
        <v>45191.0</v>
      </c>
      <c r="I31" s="18">
        <v>45221.0</v>
      </c>
      <c r="J31" s="18">
        <v>45252.0</v>
      </c>
      <c r="K31" s="18">
        <v>45282.0</v>
      </c>
    </row>
    <row r="32">
      <c r="A32" s="17" t="s">
        <v>38</v>
      </c>
      <c r="B32" s="7">
        <v>1001.3</v>
      </c>
      <c r="C32" s="7">
        <v>982.1</v>
      </c>
      <c r="D32" s="10">
        <f>(C32+E32)/2</f>
        <v>995.385</v>
      </c>
      <c r="E32" s="7">
        <v>1008.67</v>
      </c>
      <c r="F32" s="7">
        <v>971.82</v>
      </c>
      <c r="G32" s="7">
        <v>949.26</v>
      </c>
      <c r="H32" s="7">
        <v>971.09</v>
      </c>
      <c r="I32" s="7">
        <v>998.05</v>
      </c>
      <c r="J32" s="7">
        <v>982.81</v>
      </c>
      <c r="K32" s="8">
        <f>(I32+J32)/2</f>
        <v>990.43</v>
      </c>
    </row>
    <row r="33">
      <c r="A33" s="17" t="s">
        <v>15</v>
      </c>
      <c r="B33" s="7">
        <v>972.2</v>
      </c>
      <c r="C33" s="7">
        <v>1014.06</v>
      </c>
      <c r="D33" s="7">
        <v>993.72</v>
      </c>
      <c r="E33" s="7">
        <v>975.91</v>
      </c>
      <c r="F33" s="7">
        <v>1031.36</v>
      </c>
      <c r="G33" s="7">
        <v>1025.21</v>
      </c>
      <c r="H33" s="7">
        <v>989.61</v>
      </c>
      <c r="I33" s="7">
        <v>1031.37</v>
      </c>
      <c r="J33" s="7">
        <v>1039.91</v>
      </c>
      <c r="K33" s="7">
        <v>1052.42</v>
      </c>
    </row>
    <row r="34">
      <c r="A34" s="17" t="s">
        <v>16</v>
      </c>
      <c r="B34" s="7">
        <v>1181.5</v>
      </c>
      <c r="C34" s="7">
        <v>1084.75</v>
      </c>
      <c r="D34" s="10">
        <f t="shared" ref="D34:D36" si="15">(C34+E34)/2</f>
        <v>1120.105</v>
      </c>
      <c r="E34" s="7">
        <v>1155.46</v>
      </c>
      <c r="F34" s="7">
        <v>1114.01</v>
      </c>
      <c r="G34" s="7">
        <v>1108.25</v>
      </c>
      <c r="H34" s="7">
        <v>1113.14</v>
      </c>
      <c r="I34" s="7">
        <v>1152.12</v>
      </c>
      <c r="J34" s="7">
        <v>1139.37</v>
      </c>
      <c r="K34" s="7">
        <v>1158.63</v>
      </c>
    </row>
    <row r="35">
      <c r="A35" s="17" t="s">
        <v>17</v>
      </c>
      <c r="B35" s="7">
        <v>1144.7</v>
      </c>
      <c r="C35" s="7">
        <v>1107.6</v>
      </c>
      <c r="D35" s="10">
        <f t="shared" si="15"/>
        <v>1134.945</v>
      </c>
      <c r="E35" s="7">
        <v>1162.29</v>
      </c>
      <c r="F35" s="7">
        <v>1099.05</v>
      </c>
      <c r="G35" s="7">
        <v>1126.38</v>
      </c>
      <c r="H35" s="7">
        <v>1074.89</v>
      </c>
      <c r="I35" s="7">
        <v>1049.81</v>
      </c>
      <c r="J35" s="10">
        <f t="shared" ref="J35:K35" si="16">(H35+I35)/2</f>
        <v>1062.35</v>
      </c>
      <c r="K35" s="10">
        <f t="shared" si="16"/>
        <v>1056.08</v>
      </c>
    </row>
    <row r="36">
      <c r="A36" s="17" t="s">
        <v>39</v>
      </c>
      <c r="B36" s="7">
        <v>1060.9</v>
      </c>
      <c r="C36" s="7">
        <v>1096.78</v>
      </c>
      <c r="D36" s="10">
        <f t="shared" si="15"/>
        <v>1094.89</v>
      </c>
      <c r="E36" s="7">
        <v>1093.0</v>
      </c>
      <c r="F36" s="7">
        <v>1084.42</v>
      </c>
      <c r="G36" s="7">
        <v>1070.24</v>
      </c>
      <c r="H36" s="7">
        <v>1091.73</v>
      </c>
      <c r="I36" s="7">
        <v>1049.74</v>
      </c>
      <c r="J36" s="10">
        <f t="shared" ref="J36:K36" si="17">(H36+I36)/2</f>
        <v>1070.735</v>
      </c>
      <c r="K36" s="10">
        <f t="shared" si="17"/>
        <v>1060.2375</v>
      </c>
    </row>
    <row r="37">
      <c r="A37" s="17" t="s">
        <v>40</v>
      </c>
      <c r="B37" s="7">
        <v>840.09</v>
      </c>
      <c r="C37" s="7">
        <v>937.75</v>
      </c>
      <c r="D37" s="10">
        <f>(C37+F37/2)</f>
        <v>1469.435</v>
      </c>
      <c r="E37" s="7">
        <v>1225.99</v>
      </c>
      <c r="F37" s="7">
        <v>1063.37</v>
      </c>
      <c r="G37" s="7">
        <v>1052.14</v>
      </c>
      <c r="H37" s="7">
        <v>1087.07</v>
      </c>
      <c r="I37" s="7">
        <v>1072.29</v>
      </c>
      <c r="J37" s="10">
        <f t="shared" ref="J37:K37" si="18">(H37+I37)/2</f>
        <v>1079.68</v>
      </c>
      <c r="K37" s="10">
        <f t="shared" si="18"/>
        <v>1075.985</v>
      </c>
    </row>
    <row r="38">
      <c r="A38" s="17" t="s">
        <v>27</v>
      </c>
      <c r="B38" s="7">
        <v>1008.2</v>
      </c>
      <c r="C38" s="7">
        <v>1097.36</v>
      </c>
      <c r="D38" s="10">
        <f>(C38+E38/2)</f>
        <v>1622.11</v>
      </c>
      <c r="E38" s="7">
        <v>1049.5</v>
      </c>
      <c r="F38" s="7">
        <v>1062.59</v>
      </c>
      <c r="G38" s="7">
        <v>1067.42</v>
      </c>
      <c r="H38" s="7">
        <v>1041.15</v>
      </c>
      <c r="I38" s="7">
        <v>997.03</v>
      </c>
      <c r="J38" s="10">
        <f t="shared" ref="J38:K38" si="19">(H38+I38)/2</f>
        <v>1019.09</v>
      </c>
      <c r="K38" s="10">
        <f t="shared" si="19"/>
        <v>1008.06</v>
      </c>
    </row>
    <row r="39">
      <c r="A39" s="17" t="s">
        <v>32</v>
      </c>
      <c r="B39" s="7">
        <v>993.47</v>
      </c>
      <c r="C39" s="7">
        <v>1095.56</v>
      </c>
      <c r="D39" s="7">
        <v>1120.42</v>
      </c>
      <c r="E39" s="7">
        <v>1135.43</v>
      </c>
      <c r="F39" s="7">
        <v>1130.79</v>
      </c>
      <c r="G39" s="7">
        <v>1100.34</v>
      </c>
      <c r="H39" s="7">
        <v>1055.83</v>
      </c>
      <c r="I39" s="7">
        <v>1148.91</v>
      </c>
      <c r="J39" s="7">
        <v>1176.41</v>
      </c>
      <c r="K39" s="7">
        <v>1150.93</v>
      </c>
    </row>
    <row r="40">
      <c r="A40" s="17"/>
    </row>
    <row r="41">
      <c r="A41" s="17" t="s">
        <v>37</v>
      </c>
    </row>
    <row r="42">
      <c r="B42" s="19">
        <v>45007.0</v>
      </c>
      <c r="C42" s="19">
        <v>45038.0</v>
      </c>
      <c r="D42" s="19">
        <v>45068.0</v>
      </c>
      <c r="E42" s="19">
        <v>45099.0</v>
      </c>
      <c r="F42" s="19">
        <v>45129.0</v>
      </c>
      <c r="G42" s="19">
        <v>45160.0</v>
      </c>
      <c r="H42" s="19">
        <v>45191.0</v>
      </c>
      <c r="I42" s="19">
        <v>45221.0</v>
      </c>
      <c r="J42" s="19">
        <v>45252.0</v>
      </c>
      <c r="K42" s="19">
        <v>45282.0</v>
      </c>
    </row>
    <row r="43">
      <c r="A43" s="17" t="s">
        <v>41</v>
      </c>
      <c r="B43" s="7">
        <v>1001.3</v>
      </c>
      <c r="C43" s="7">
        <v>982.1</v>
      </c>
      <c r="D43" s="10">
        <f>(C43+E43)/2</f>
        <v>995.385</v>
      </c>
      <c r="E43" s="7">
        <v>1008.67</v>
      </c>
      <c r="F43" s="7">
        <v>971.82</v>
      </c>
      <c r="G43" s="7">
        <v>949.26</v>
      </c>
      <c r="H43" s="7">
        <v>971.09</v>
      </c>
      <c r="I43" s="7">
        <v>998.05</v>
      </c>
      <c r="J43" s="7">
        <v>982.81</v>
      </c>
      <c r="K43" s="8">
        <f t="shared" ref="K43:K44" si="20">(I43+J43)/2</f>
        <v>990.43</v>
      </c>
    </row>
    <row r="44">
      <c r="A44" s="17" t="s">
        <v>13</v>
      </c>
      <c r="B44" s="7">
        <v>946.16</v>
      </c>
      <c r="C44" s="7">
        <v>1016.77</v>
      </c>
      <c r="D44" s="7">
        <v>1010.72</v>
      </c>
      <c r="E44" s="7">
        <v>1132.13</v>
      </c>
      <c r="F44" s="7">
        <v>1127.24</v>
      </c>
      <c r="G44" s="7">
        <v>1094.01</v>
      </c>
      <c r="H44" s="7">
        <v>1097.91</v>
      </c>
      <c r="I44" s="7">
        <v>1079.37</v>
      </c>
      <c r="J44" s="7">
        <v>1139.97</v>
      </c>
      <c r="K44" s="8">
        <f t="shared" si="20"/>
        <v>1109.67</v>
      </c>
    </row>
    <row r="45">
      <c r="A45" s="17" t="s">
        <v>18</v>
      </c>
      <c r="B45" s="7">
        <v>0.0</v>
      </c>
      <c r="C45" s="7">
        <v>1035.4</v>
      </c>
      <c r="D45" s="7">
        <v>1003.56</v>
      </c>
      <c r="E45" s="7">
        <v>1117.53</v>
      </c>
      <c r="F45" s="7">
        <v>1091.36</v>
      </c>
      <c r="G45" s="7">
        <v>1055.21</v>
      </c>
      <c r="H45" s="7">
        <v>1176.7</v>
      </c>
      <c r="I45" s="7">
        <v>1044.85</v>
      </c>
      <c r="J45" s="7">
        <v>1143.94</v>
      </c>
      <c r="K45" s="7">
        <v>1176.73</v>
      </c>
    </row>
    <row r="46">
      <c r="A46" s="17" t="s">
        <v>42</v>
      </c>
      <c r="B46" s="7">
        <v>0.0</v>
      </c>
      <c r="C46" s="7">
        <v>1104.77</v>
      </c>
      <c r="D46" s="7">
        <v>1128.63</v>
      </c>
      <c r="E46" s="7">
        <v>1123.19</v>
      </c>
      <c r="F46" s="7">
        <v>1066.07</v>
      </c>
      <c r="G46" s="7">
        <v>1134.14</v>
      </c>
      <c r="H46" s="7">
        <v>1153.93</v>
      </c>
      <c r="I46" s="7">
        <v>1104.39</v>
      </c>
      <c r="J46" s="7">
        <v>1145.14</v>
      </c>
      <c r="K46" s="7">
        <v>1124.56</v>
      </c>
    </row>
    <row r="47">
      <c r="A47" s="17" t="s">
        <v>21</v>
      </c>
      <c r="B47" s="7">
        <v>831.09</v>
      </c>
      <c r="C47" s="7">
        <v>0.0</v>
      </c>
      <c r="D47" s="7">
        <v>718.56</v>
      </c>
      <c r="E47" s="7">
        <v>739.14</v>
      </c>
      <c r="F47" s="7">
        <v>644.52</v>
      </c>
      <c r="G47" s="7">
        <v>700.88</v>
      </c>
      <c r="H47" s="7">
        <v>699.21</v>
      </c>
      <c r="I47" s="7">
        <v>669.44</v>
      </c>
      <c r="J47" s="7">
        <v>699.26</v>
      </c>
      <c r="K47" s="7">
        <v>648.24</v>
      </c>
    </row>
    <row r="48">
      <c r="A48" s="17" t="s">
        <v>43</v>
      </c>
      <c r="B48" s="7">
        <v>694.26</v>
      </c>
      <c r="C48" s="7">
        <v>611.04</v>
      </c>
      <c r="D48" s="10">
        <f t="shared" ref="D48:D49" si="22">(C48+E48)/2</f>
        <v>642.28</v>
      </c>
      <c r="E48" s="7">
        <v>673.52</v>
      </c>
      <c r="F48" s="7">
        <v>626.42</v>
      </c>
      <c r="G48" s="7">
        <v>710.71</v>
      </c>
      <c r="H48" s="7">
        <v>692.43</v>
      </c>
      <c r="I48" s="7">
        <v>621.47</v>
      </c>
      <c r="J48" s="10">
        <f t="shared" ref="J48:K48" si="21">(H48+I48)/2</f>
        <v>656.95</v>
      </c>
      <c r="K48" s="10">
        <f t="shared" si="21"/>
        <v>639.21</v>
      </c>
    </row>
    <row r="49">
      <c r="A49" s="17" t="s">
        <v>44</v>
      </c>
      <c r="B49" s="7">
        <v>973.89</v>
      </c>
      <c r="C49" s="7">
        <v>1041.81</v>
      </c>
      <c r="D49" s="10">
        <f t="shared" si="22"/>
        <v>1086.08</v>
      </c>
      <c r="E49" s="7">
        <v>1130.35</v>
      </c>
      <c r="F49" s="7">
        <v>1138.38</v>
      </c>
      <c r="G49" s="7">
        <v>1108.84</v>
      </c>
      <c r="H49" s="7">
        <v>1099.38</v>
      </c>
      <c r="I49" s="7">
        <v>1070.43</v>
      </c>
      <c r="J49" s="10">
        <f t="shared" ref="J49:K49" si="23">(H49+I49)/2</f>
        <v>1084.905</v>
      </c>
      <c r="K49" s="10">
        <f t="shared" si="23"/>
        <v>1077.6675</v>
      </c>
    </row>
    <row r="50">
      <c r="A50" s="17" t="s">
        <v>25</v>
      </c>
      <c r="B50" s="7">
        <v>0.0</v>
      </c>
      <c r="C50" s="7">
        <v>695.04</v>
      </c>
      <c r="D50" s="7">
        <v>817.58</v>
      </c>
      <c r="E50" s="7">
        <v>945.5</v>
      </c>
      <c r="F50" s="7">
        <v>941.09</v>
      </c>
      <c r="G50" s="7">
        <v>863.45</v>
      </c>
      <c r="H50" s="7">
        <v>854.6</v>
      </c>
      <c r="I50" s="7">
        <v>834.56</v>
      </c>
      <c r="J50" s="7">
        <v>932.83</v>
      </c>
      <c r="K50" s="7">
        <v>875.89</v>
      </c>
    </row>
    <row r="51">
      <c r="A51" s="17" t="s">
        <v>26</v>
      </c>
      <c r="B51" s="7">
        <v>1100.1</v>
      </c>
      <c r="C51" s="7">
        <v>855.14</v>
      </c>
      <c r="D51" s="7">
        <v>1183.25</v>
      </c>
      <c r="E51" s="7">
        <v>1044.05</v>
      </c>
      <c r="F51" s="7">
        <v>1178.88</v>
      </c>
      <c r="G51" s="7">
        <v>1116.6</v>
      </c>
      <c r="H51" s="7">
        <v>1150.06</v>
      </c>
      <c r="I51" s="7">
        <v>1152.45</v>
      </c>
      <c r="J51" s="7">
        <v>1157.45</v>
      </c>
      <c r="K51" s="7">
        <v>1136.29</v>
      </c>
    </row>
    <row r="52">
      <c r="A52" s="17" t="s">
        <v>28</v>
      </c>
      <c r="B52" s="7">
        <v>833.99</v>
      </c>
      <c r="C52" s="7">
        <v>907.6</v>
      </c>
      <c r="D52" s="7">
        <v>911.32</v>
      </c>
      <c r="E52" s="7">
        <v>983.01</v>
      </c>
      <c r="F52" s="7">
        <v>987.3</v>
      </c>
      <c r="G52" s="7">
        <v>985.93</v>
      </c>
      <c r="H52" s="7">
        <v>983.01</v>
      </c>
      <c r="I52" s="7">
        <v>947.05</v>
      </c>
      <c r="J52" s="7">
        <v>946.86</v>
      </c>
      <c r="K52" s="7">
        <v>914.5</v>
      </c>
    </row>
    <row r="53">
      <c r="A53" s="17" t="s">
        <v>29</v>
      </c>
      <c r="B53" s="7">
        <v>1031.2</v>
      </c>
      <c r="C53" s="7">
        <v>1047.58</v>
      </c>
      <c r="D53" s="7">
        <v>1160.94</v>
      </c>
      <c r="E53" s="7">
        <v>1082.7</v>
      </c>
      <c r="F53" s="7">
        <v>954.81</v>
      </c>
      <c r="G53" s="7">
        <v>1131.26</v>
      </c>
      <c r="H53" s="7">
        <v>1061.01</v>
      </c>
      <c r="I53" s="7">
        <v>1143.16</v>
      </c>
      <c r="J53" s="10">
        <f t="shared" ref="J53:K53" si="24">(H53+I53)/2</f>
        <v>1102.085</v>
      </c>
      <c r="K53" s="10">
        <f t="shared" si="24"/>
        <v>1122.6225</v>
      </c>
    </row>
    <row r="54">
      <c r="A54" s="17" t="s">
        <v>30</v>
      </c>
      <c r="B54" s="7">
        <v>0.0</v>
      </c>
      <c r="C54" s="7">
        <v>906.11</v>
      </c>
      <c r="D54" s="10">
        <f t="shared" ref="D54:D55" si="25">(C54+E54)/2</f>
        <v>963.875</v>
      </c>
      <c r="E54" s="7">
        <v>1021.64</v>
      </c>
      <c r="F54" s="7">
        <v>1127.94</v>
      </c>
      <c r="G54" s="10">
        <f>(E54+F54)/2</f>
        <v>1074.79</v>
      </c>
      <c r="H54" s="10">
        <f>(G54+I54)/2</f>
        <v>1111.85</v>
      </c>
      <c r="I54" s="7">
        <v>1148.91</v>
      </c>
      <c r="J54" s="7">
        <v>1168.09</v>
      </c>
      <c r="K54" s="7">
        <v>1200.37</v>
      </c>
    </row>
    <row r="55">
      <c r="A55" s="17" t="s">
        <v>31</v>
      </c>
      <c r="B55" s="7">
        <v>0.0</v>
      </c>
      <c r="C55" s="7">
        <v>1129.46</v>
      </c>
      <c r="D55" s="10">
        <f t="shared" si="25"/>
        <v>1147.645</v>
      </c>
      <c r="E55" s="7">
        <v>1165.83</v>
      </c>
      <c r="F55" s="7">
        <v>1231.64</v>
      </c>
      <c r="G55" s="7">
        <v>1140.98</v>
      </c>
      <c r="H55" s="7">
        <v>1174.97</v>
      </c>
      <c r="I55" s="7">
        <v>1148.21</v>
      </c>
      <c r="J55" s="10">
        <f t="shared" ref="J55:K55" si="26">(H55+I55)/2</f>
        <v>1161.59</v>
      </c>
      <c r="K55" s="10">
        <f t="shared" si="26"/>
        <v>1154.9</v>
      </c>
    </row>
    <row r="75">
      <c r="C75" s="17" t="s">
        <v>45</v>
      </c>
    </row>
    <row r="76">
      <c r="C76" s="17" t="s">
        <v>46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5.25"/>
    <col customWidth="1" min="17" max="17" width="37.88"/>
  </cols>
  <sheetData>
    <row r="1">
      <c r="A1" s="3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5" t="s">
        <v>13</v>
      </c>
      <c r="B2" s="20">
        <v>1194.41</v>
      </c>
      <c r="C2" s="21">
        <f>(B2+D2)/2</f>
        <v>1070.285</v>
      </c>
      <c r="D2" s="20">
        <v>946.16</v>
      </c>
      <c r="E2" s="20">
        <v>695.01</v>
      </c>
      <c r="F2" s="21">
        <f>(D2+E2)/2</f>
        <v>820.585</v>
      </c>
      <c r="G2" s="20">
        <v>0.0</v>
      </c>
      <c r="H2" s="20">
        <v>0.0</v>
      </c>
      <c r="I2" s="7">
        <v>0.0</v>
      </c>
      <c r="J2" s="7">
        <v>0.0</v>
      </c>
      <c r="K2" s="8"/>
      <c r="L2" s="8"/>
      <c r="M2" s="8"/>
    </row>
    <row r="3">
      <c r="A3" s="9" t="s">
        <v>14</v>
      </c>
      <c r="B3" s="22">
        <f t="shared" ref="B3:C3" si="1">(C3+D3)/2</f>
        <v>1015.18</v>
      </c>
      <c r="C3" s="22">
        <f t="shared" si="1"/>
        <v>991.08</v>
      </c>
      <c r="D3" s="23">
        <v>1039.28</v>
      </c>
      <c r="E3" s="22">
        <f>(D3+F3)/2</f>
        <v>942.88</v>
      </c>
      <c r="F3" s="23">
        <v>846.48</v>
      </c>
      <c r="G3" s="23">
        <v>1059.65</v>
      </c>
      <c r="H3" s="23">
        <v>946.77</v>
      </c>
      <c r="I3" s="7">
        <v>1081.0</v>
      </c>
      <c r="J3" s="7">
        <v>1109.41</v>
      </c>
      <c r="K3" s="8"/>
      <c r="L3" s="8"/>
      <c r="M3" s="8"/>
    </row>
    <row r="4">
      <c r="A4" s="9" t="s">
        <v>15</v>
      </c>
      <c r="B4" s="24">
        <v>1079.77</v>
      </c>
      <c r="C4" s="25">
        <v>1132.78</v>
      </c>
      <c r="D4" s="25">
        <v>1034.15</v>
      </c>
      <c r="E4" s="25">
        <v>1055.29</v>
      </c>
      <c r="F4" s="25">
        <v>1096.92</v>
      </c>
      <c r="G4" s="25">
        <v>1067.1</v>
      </c>
      <c r="H4" s="25">
        <v>995.42</v>
      </c>
      <c r="I4" s="7">
        <v>1095.0</v>
      </c>
      <c r="J4" s="7">
        <v>1109.41</v>
      </c>
      <c r="K4" s="8"/>
      <c r="L4" s="8"/>
      <c r="M4" s="8"/>
    </row>
    <row r="5">
      <c r="A5" s="9" t="s">
        <v>16</v>
      </c>
      <c r="B5" s="22">
        <f t="shared" ref="B5:B6" si="2">(C5+D5)/2</f>
        <v>1203.34</v>
      </c>
      <c r="C5" s="23">
        <v>1197.71</v>
      </c>
      <c r="D5" s="23">
        <v>1208.97</v>
      </c>
      <c r="E5" s="23">
        <v>1171.6</v>
      </c>
      <c r="F5" s="23">
        <v>1169.84</v>
      </c>
      <c r="G5" s="23">
        <v>1156.1</v>
      </c>
      <c r="H5" s="23">
        <v>1132.2</v>
      </c>
      <c r="I5" s="7">
        <v>1134.4</v>
      </c>
      <c r="J5" s="7">
        <v>1090.0</v>
      </c>
      <c r="K5" s="8"/>
      <c r="L5" s="8"/>
      <c r="M5" s="8"/>
    </row>
    <row r="6">
      <c r="A6" s="9" t="s">
        <v>17</v>
      </c>
      <c r="B6" s="22">
        <f t="shared" si="2"/>
        <v>997.215</v>
      </c>
      <c r="C6" s="22">
        <f>(D6+E6)/2</f>
        <v>1024.02</v>
      </c>
      <c r="D6" s="23">
        <v>970.41</v>
      </c>
      <c r="E6" s="22">
        <f>(D6+F7)/2</f>
        <v>1077.63</v>
      </c>
      <c r="F6" s="23">
        <v>1047.34</v>
      </c>
      <c r="G6" s="23">
        <v>1200.82</v>
      </c>
      <c r="H6" s="23">
        <v>1140.7</v>
      </c>
      <c r="I6" s="7">
        <v>1129.83</v>
      </c>
      <c r="J6" s="7">
        <v>1126.5</v>
      </c>
      <c r="K6" s="8"/>
      <c r="L6" s="8"/>
      <c r="M6" s="8"/>
    </row>
    <row r="7">
      <c r="A7" s="9" t="s">
        <v>18</v>
      </c>
      <c r="B7" s="23">
        <v>1130.96</v>
      </c>
      <c r="C7" s="23">
        <v>1209.79</v>
      </c>
      <c r="D7" s="23">
        <v>1167.18</v>
      </c>
      <c r="E7" s="23">
        <v>1159.36</v>
      </c>
      <c r="F7" s="23">
        <v>1184.85</v>
      </c>
      <c r="G7" s="23">
        <v>1202.0</v>
      </c>
      <c r="H7" s="23">
        <v>1140.79</v>
      </c>
      <c r="I7" s="7">
        <v>820.5</v>
      </c>
      <c r="J7" s="7">
        <v>893.65</v>
      </c>
      <c r="K7" s="8"/>
      <c r="L7" s="8"/>
      <c r="M7" s="8"/>
    </row>
    <row r="8">
      <c r="A8" s="9" t="s">
        <v>19</v>
      </c>
      <c r="B8" s="22">
        <f>(D8+E8)/2</f>
        <v>958.9</v>
      </c>
      <c r="C8" s="22">
        <f>(B8+D8)/2</f>
        <v>962.885</v>
      </c>
      <c r="D8" s="23">
        <v>966.87</v>
      </c>
      <c r="E8" s="23">
        <v>950.93</v>
      </c>
      <c r="F8" s="23">
        <v>891.34</v>
      </c>
      <c r="G8" s="23">
        <v>1085.93</v>
      </c>
      <c r="H8" s="23">
        <v>957.24</v>
      </c>
      <c r="I8" s="7">
        <v>1132.0</v>
      </c>
      <c r="J8" s="7">
        <v>1142.92</v>
      </c>
      <c r="K8" s="8"/>
      <c r="L8" s="8"/>
      <c r="M8" s="8"/>
    </row>
    <row r="9">
      <c r="A9" s="9" t="s">
        <v>20</v>
      </c>
      <c r="B9" s="23">
        <v>1140.11</v>
      </c>
      <c r="C9" s="23">
        <v>1256.17</v>
      </c>
      <c r="D9" s="23">
        <v>1186.46</v>
      </c>
      <c r="E9" s="23">
        <v>1176.25</v>
      </c>
      <c r="F9" s="23">
        <v>1230.13</v>
      </c>
      <c r="G9" s="23">
        <v>1191.3</v>
      </c>
      <c r="H9" s="23">
        <v>1211.0</v>
      </c>
      <c r="I9" s="7">
        <v>1108.2</v>
      </c>
      <c r="J9" s="7">
        <v>1143.5</v>
      </c>
      <c r="K9" s="8"/>
      <c r="L9" s="8"/>
      <c r="M9" s="8"/>
    </row>
    <row r="10">
      <c r="A10" s="9" t="s">
        <v>22</v>
      </c>
      <c r="B10" s="22">
        <f t="shared" ref="B10:B11" si="3">(D10+E10)/2</f>
        <v>444.23375</v>
      </c>
      <c r="C10" s="22">
        <f t="shared" ref="C10:C11" si="4">(B10+D10)/2</f>
        <v>420.751875</v>
      </c>
      <c r="D10" s="23">
        <v>397.27</v>
      </c>
      <c r="E10" s="22">
        <f>(D10+F10)/2</f>
        <v>491.1975</v>
      </c>
      <c r="F10" s="22">
        <f>(G10+H10)/2</f>
        <v>585.125</v>
      </c>
      <c r="G10" s="23">
        <v>646.14</v>
      </c>
      <c r="H10" s="23">
        <v>524.11</v>
      </c>
      <c r="I10" s="7">
        <v>768.55</v>
      </c>
      <c r="J10" s="7">
        <v>769.17</v>
      </c>
      <c r="K10" s="8"/>
      <c r="L10" s="8"/>
      <c r="M10" s="8"/>
    </row>
    <row r="11">
      <c r="A11" s="9" t="s">
        <v>23</v>
      </c>
      <c r="B11" s="22">
        <f t="shared" si="3"/>
        <v>733.64</v>
      </c>
      <c r="C11" s="22">
        <f t="shared" si="4"/>
        <v>740.625</v>
      </c>
      <c r="D11" s="23">
        <v>747.61</v>
      </c>
      <c r="E11" s="23">
        <v>719.67</v>
      </c>
      <c r="F11" s="23">
        <v>549.54</v>
      </c>
      <c r="G11" s="23">
        <v>710.64</v>
      </c>
      <c r="H11" s="23">
        <v>501.85</v>
      </c>
      <c r="I11" s="7">
        <v>1061.08</v>
      </c>
      <c r="J11" s="7">
        <v>791.66</v>
      </c>
      <c r="K11" s="8"/>
      <c r="L11" s="8"/>
      <c r="M11" s="8"/>
    </row>
    <row r="12">
      <c r="A12" s="9" t="s">
        <v>24</v>
      </c>
      <c r="B12" s="23">
        <v>883.12</v>
      </c>
      <c r="C12" s="23">
        <v>944.05</v>
      </c>
      <c r="D12" s="23">
        <v>1091.51</v>
      </c>
      <c r="E12" s="23">
        <v>1124.46</v>
      </c>
      <c r="F12" s="23">
        <v>1008.14</v>
      </c>
      <c r="G12" s="23">
        <v>1095.1</v>
      </c>
      <c r="H12" s="23">
        <v>1081.0</v>
      </c>
      <c r="I12" s="7">
        <v>1051.0</v>
      </c>
      <c r="J12" s="7">
        <v>943.0</v>
      </c>
      <c r="K12" s="8"/>
      <c r="L12" s="8"/>
      <c r="M12" s="8"/>
    </row>
    <row r="13">
      <c r="A13" s="9" t="s">
        <v>26</v>
      </c>
      <c r="B13" s="23">
        <v>1175.95</v>
      </c>
      <c r="C13" s="23">
        <v>1209.87</v>
      </c>
      <c r="D13" s="23">
        <v>1227.43</v>
      </c>
      <c r="E13" s="23">
        <v>1249.84</v>
      </c>
      <c r="F13" s="23">
        <v>1043.75</v>
      </c>
      <c r="G13" s="23">
        <v>1134.9</v>
      </c>
      <c r="H13" s="23">
        <v>1174.9</v>
      </c>
      <c r="I13" s="7">
        <v>1103.9</v>
      </c>
      <c r="J13" s="7">
        <v>1219.3</v>
      </c>
      <c r="K13" s="8"/>
      <c r="L13" s="8"/>
      <c r="M13" s="8"/>
    </row>
    <row r="14">
      <c r="A14" s="9" t="s">
        <v>27</v>
      </c>
      <c r="B14" s="22">
        <f>(D14+E14)/2</f>
        <v>1009.075</v>
      </c>
      <c r="C14" s="22">
        <f>(B14+D14)/2</f>
        <v>1005.5125</v>
      </c>
      <c r="D14" s="23">
        <v>1001.95</v>
      </c>
      <c r="E14" s="22">
        <f>(D14+F14)/2</f>
        <v>1016.2</v>
      </c>
      <c r="F14" s="23">
        <v>1030.45</v>
      </c>
      <c r="G14" s="23">
        <v>1039.69</v>
      </c>
      <c r="H14" s="23">
        <v>980.9</v>
      </c>
      <c r="I14" s="7">
        <v>1105.55</v>
      </c>
      <c r="J14" s="7">
        <v>1130.77</v>
      </c>
      <c r="K14" s="8"/>
      <c r="L14" s="8"/>
      <c r="M14" s="8"/>
    </row>
    <row r="15">
      <c r="A15" s="9" t="s">
        <v>28</v>
      </c>
      <c r="B15" s="23">
        <v>940.35</v>
      </c>
      <c r="C15" s="23">
        <v>771.88</v>
      </c>
      <c r="D15" s="23">
        <v>787.54</v>
      </c>
      <c r="E15" s="23">
        <v>843.21</v>
      </c>
      <c r="F15" s="23">
        <v>0.0</v>
      </c>
      <c r="G15" s="23">
        <v>0.0</v>
      </c>
      <c r="H15" s="23">
        <v>0.0</v>
      </c>
      <c r="I15" s="7">
        <v>0.0</v>
      </c>
      <c r="J15" s="7">
        <v>0.0</v>
      </c>
      <c r="K15" s="8"/>
      <c r="L15" s="8"/>
      <c r="M15" s="8"/>
    </row>
    <row r="16">
      <c r="A16" s="9" t="s">
        <v>30</v>
      </c>
      <c r="B16" s="23">
        <v>1235.82</v>
      </c>
      <c r="C16" s="23">
        <v>1216.0</v>
      </c>
      <c r="D16" s="23">
        <v>1217.46</v>
      </c>
      <c r="E16" s="23">
        <v>1240.2</v>
      </c>
      <c r="F16" s="23">
        <v>1140.26</v>
      </c>
      <c r="G16" s="23">
        <v>1135.7</v>
      </c>
      <c r="H16" s="23">
        <v>1228.7</v>
      </c>
      <c r="I16" s="7" t="s">
        <v>47</v>
      </c>
      <c r="J16" s="7">
        <v>1132.0</v>
      </c>
      <c r="K16" s="8"/>
      <c r="L16" s="8"/>
      <c r="M16" s="8"/>
    </row>
    <row r="17">
      <c r="A17" s="9" t="s">
        <v>31</v>
      </c>
      <c r="B17" s="22">
        <f>(D17+E17)/2</f>
        <v>723.89</v>
      </c>
      <c r="C17" s="22">
        <f>(B17+D17)/2</f>
        <v>754.65</v>
      </c>
      <c r="D17" s="23">
        <v>785.41</v>
      </c>
      <c r="E17" s="23">
        <v>662.37</v>
      </c>
      <c r="F17" s="23">
        <v>796.27</v>
      </c>
      <c r="G17" s="23">
        <v>1074.14</v>
      </c>
      <c r="H17" s="23">
        <v>614.98</v>
      </c>
      <c r="I17" s="7">
        <v>114.47</v>
      </c>
      <c r="J17" s="7">
        <v>1115.05</v>
      </c>
      <c r="K17" s="8"/>
      <c r="L17" s="8"/>
      <c r="M17" s="8"/>
    </row>
    <row r="18">
      <c r="A18" s="9" t="s">
        <v>32</v>
      </c>
      <c r="B18" s="23">
        <v>1120.85</v>
      </c>
      <c r="C18" s="23">
        <v>1157.78</v>
      </c>
      <c r="D18" s="23">
        <v>2160.36</v>
      </c>
      <c r="E18" s="23">
        <v>1160.81</v>
      </c>
      <c r="F18" s="23">
        <v>1082.98</v>
      </c>
      <c r="G18" s="23">
        <v>1176.1</v>
      </c>
      <c r="H18" s="23">
        <v>1156.7</v>
      </c>
      <c r="I18" s="7">
        <v>1095.2</v>
      </c>
      <c r="J18" s="7">
        <v>1145.3</v>
      </c>
      <c r="K18" s="8"/>
      <c r="L18" s="8"/>
      <c r="M18" s="8"/>
    </row>
    <row r="19">
      <c r="A19" s="9" t="s">
        <v>48</v>
      </c>
      <c r="B19" s="22">
        <f>(D19+E19)/2</f>
        <v>899.0225</v>
      </c>
      <c r="C19" s="22">
        <f>(B19+D19)/2</f>
        <v>886.78625</v>
      </c>
      <c r="D19" s="23">
        <v>874.55</v>
      </c>
      <c r="E19" s="22">
        <f>(D19+F19)/2</f>
        <v>923.495</v>
      </c>
      <c r="F19" s="23">
        <v>972.44</v>
      </c>
      <c r="G19" s="23">
        <v>1201.78</v>
      </c>
      <c r="H19" s="23">
        <v>895.29</v>
      </c>
      <c r="I19" s="7">
        <v>826.38</v>
      </c>
      <c r="J19" s="7">
        <v>1102.02</v>
      </c>
      <c r="K19" s="26"/>
      <c r="L19" s="26"/>
      <c r="M19" s="26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>
      <c r="A21" s="14" t="s">
        <v>33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</row>
    <row r="24">
      <c r="A24" s="17" t="s">
        <v>12</v>
      </c>
      <c r="B24" s="19">
        <v>44949.0</v>
      </c>
      <c r="C24" s="27">
        <v>44980.0</v>
      </c>
      <c r="D24" s="19">
        <v>45008.0</v>
      </c>
      <c r="E24" s="19">
        <v>45039.0</v>
      </c>
      <c r="F24" s="19">
        <v>45069.0</v>
      </c>
      <c r="G24" s="19">
        <v>45100.0</v>
      </c>
      <c r="H24" s="19">
        <v>45130.0</v>
      </c>
      <c r="I24" s="19">
        <v>45161.0</v>
      </c>
      <c r="J24" s="19">
        <v>45192.0</v>
      </c>
    </row>
    <row r="25">
      <c r="A25" s="17" t="s">
        <v>38</v>
      </c>
      <c r="B25" s="22">
        <f t="shared" ref="B25:C25" si="5">(C25+D25)/2</f>
        <v>1015.18</v>
      </c>
      <c r="C25" s="22">
        <f t="shared" si="5"/>
        <v>991.08</v>
      </c>
      <c r="D25" s="23">
        <v>1039.28</v>
      </c>
      <c r="E25" s="22">
        <f>(D25+F25)/2</f>
        <v>942.88</v>
      </c>
      <c r="F25" s="23">
        <v>846.48</v>
      </c>
      <c r="G25" s="23">
        <v>1059.65</v>
      </c>
      <c r="H25" s="23">
        <v>946.77</v>
      </c>
      <c r="I25" s="7">
        <v>1081.0</v>
      </c>
      <c r="J25" s="7">
        <v>1109.41</v>
      </c>
      <c r="Q25" s="17" t="s">
        <v>49</v>
      </c>
    </row>
    <row r="26">
      <c r="A26" s="17" t="s">
        <v>15</v>
      </c>
      <c r="B26" s="24">
        <v>1079.77</v>
      </c>
      <c r="C26" s="25">
        <v>1132.78</v>
      </c>
      <c r="D26" s="25">
        <v>1034.15</v>
      </c>
      <c r="E26" s="25">
        <v>1055.29</v>
      </c>
      <c r="F26" s="25">
        <v>1096.92</v>
      </c>
      <c r="G26" s="25">
        <v>1067.1</v>
      </c>
      <c r="H26" s="25">
        <v>995.42</v>
      </c>
      <c r="I26" s="7">
        <v>1095.0</v>
      </c>
      <c r="J26" s="7">
        <v>1109.41</v>
      </c>
      <c r="Q26" s="17" t="s">
        <v>50</v>
      </c>
    </row>
    <row r="27">
      <c r="A27" s="17" t="s">
        <v>16</v>
      </c>
      <c r="B27" s="22">
        <f t="shared" ref="B27:B28" si="6">(C27+D27)/2</f>
        <v>1203.34</v>
      </c>
      <c r="C27" s="23">
        <v>1197.71</v>
      </c>
      <c r="D27" s="23">
        <v>1208.97</v>
      </c>
      <c r="E27" s="23">
        <v>1171.6</v>
      </c>
      <c r="F27" s="23">
        <v>1169.84</v>
      </c>
      <c r="G27" s="23">
        <v>1156.1</v>
      </c>
      <c r="H27" s="23">
        <v>1132.2</v>
      </c>
      <c r="I27" s="7">
        <v>1134.4</v>
      </c>
      <c r="J27" s="7">
        <v>1090.0</v>
      </c>
    </row>
    <row r="28">
      <c r="A28" s="17" t="s">
        <v>17</v>
      </c>
      <c r="B28" s="22">
        <f t="shared" si="6"/>
        <v>960.52625</v>
      </c>
      <c r="C28" s="22">
        <f>(D28+E28)/2</f>
        <v>950.6425</v>
      </c>
      <c r="D28" s="23">
        <v>970.41</v>
      </c>
      <c r="E28" s="22">
        <f>(D28+F29)/2</f>
        <v>930.875</v>
      </c>
      <c r="F28" s="23">
        <v>1047.34</v>
      </c>
      <c r="G28" s="23">
        <v>1200.82</v>
      </c>
      <c r="H28" s="23">
        <v>1140.7</v>
      </c>
      <c r="I28" s="7">
        <v>1129.83</v>
      </c>
      <c r="J28" s="7">
        <v>1126.5</v>
      </c>
    </row>
    <row r="29">
      <c r="A29" s="17" t="s">
        <v>39</v>
      </c>
      <c r="B29" s="22">
        <f>(D29+E29)/2</f>
        <v>958.9</v>
      </c>
      <c r="C29" s="22">
        <f>(B29+D29)/2</f>
        <v>962.885</v>
      </c>
      <c r="D29" s="23">
        <v>966.87</v>
      </c>
      <c r="E29" s="23">
        <v>950.93</v>
      </c>
      <c r="F29" s="23">
        <v>891.34</v>
      </c>
      <c r="G29" s="23">
        <v>1085.93</v>
      </c>
      <c r="H29" s="23">
        <v>957.24</v>
      </c>
      <c r="I29" s="7">
        <v>1132.0</v>
      </c>
      <c r="J29" s="7">
        <v>1142.92</v>
      </c>
    </row>
    <row r="30">
      <c r="A30" s="17" t="s">
        <v>40</v>
      </c>
      <c r="B30" s="23">
        <v>883.12</v>
      </c>
      <c r="C30" s="23">
        <v>944.05</v>
      </c>
      <c r="D30" s="23">
        <v>1091.51</v>
      </c>
      <c r="E30" s="23">
        <v>1124.46</v>
      </c>
      <c r="F30" s="23">
        <v>1008.14</v>
      </c>
      <c r="G30" s="23">
        <v>1095.1</v>
      </c>
      <c r="H30" s="23">
        <v>1081.0</v>
      </c>
      <c r="I30" s="7">
        <v>1051.0</v>
      </c>
      <c r="J30" s="7">
        <v>943.0</v>
      </c>
    </row>
    <row r="31">
      <c r="A31" s="17" t="s">
        <v>27</v>
      </c>
      <c r="B31" s="22">
        <f>(D31+E31)/2</f>
        <v>1009.075</v>
      </c>
      <c r="C31" s="22">
        <f>(B31+D31)/2</f>
        <v>1005.5125</v>
      </c>
      <c r="D31" s="23">
        <v>1001.95</v>
      </c>
      <c r="E31" s="22">
        <f>(D31+F31)/2</f>
        <v>1016.2</v>
      </c>
      <c r="F31" s="23">
        <v>1030.45</v>
      </c>
      <c r="G31" s="23">
        <v>1039.69</v>
      </c>
      <c r="H31" s="23">
        <v>980.9</v>
      </c>
      <c r="I31" s="7">
        <v>1105.55</v>
      </c>
      <c r="J31" s="7">
        <v>1130.77</v>
      </c>
    </row>
    <row r="32">
      <c r="A32" s="17" t="s">
        <v>32</v>
      </c>
      <c r="B32" s="23">
        <v>1120.85</v>
      </c>
      <c r="C32" s="23">
        <v>1157.78</v>
      </c>
      <c r="D32" s="23">
        <v>2160.36</v>
      </c>
      <c r="E32" s="23">
        <v>1160.81</v>
      </c>
      <c r="F32" s="23">
        <v>1082.98</v>
      </c>
      <c r="G32" s="23">
        <v>1176.1</v>
      </c>
      <c r="H32" s="23">
        <v>1156.7</v>
      </c>
      <c r="I32" s="7">
        <v>1095.2</v>
      </c>
      <c r="J32" s="7">
        <v>1145.3</v>
      </c>
    </row>
    <row r="35">
      <c r="A35" s="17" t="s">
        <v>12</v>
      </c>
      <c r="B35" s="19">
        <v>44949.0</v>
      </c>
      <c r="C35" s="27">
        <v>44980.0</v>
      </c>
      <c r="D35" s="19">
        <v>45008.0</v>
      </c>
      <c r="E35" s="19">
        <v>45039.0</v>
      </c>
      <c r="F35" s="19">
        <v>45069.0</v>
      </c>
      <c r="G35" s="19">
        <v>45100.0</v>
      </c>
      <c r="H35" s="19">
        <v>45130.0</v>
      </c>
      <c r="I35" s="19">
        <v>45161.0</v>
      </c>
      <c r="J35" s="19">
        <v>45192.0</v>
      </c>
    </row>
    <row r="36">
      <c r="A36" s="17" t="s">
        <v>41</v>
      </c>
      <c r="B36" s="22">
        <f t="shared" ref="B36:C36" si="7">(C36+D36)/2</f>
        <v>1015.18</v>
      </c>
      <c r="C36" s="22">
        <f t="shared" si="7"/>
        <v>991.08</v>
      </c>
      <c r="D36" s="23">
        <v>1039.28</v>
      </c>
      <c r="E36" s="22">
        <f>(D36+F36)/2</f>
        <v>942.88</v>
      </c>
      <c r="F36" s="23">
        <v>846.48</v>
      </c>
      <c r="G36" s="23">
        <v>1059.65</v>
      </c>
      <c r="H36" s="23">
        <v>946.77</v>
      </c>
      <c r="I36" s="7">
        <v>1081.0</v>
      </c>
      <c r="J36" s="7">
        <v>1109.41</v>
      </c>
    </row>
    <row r="37">
      <c r="A37" s="17" t="s">
        <v>13</v>
      </c>
      <c r="B37" s="20">
        <v>1194.41</v>
      </c>
      <c r="C37" s="21">
        <f>(B37+D37)/2</f>
        <v>1070.285</v>
      </c>
      <c r="D37" s="20">
        <v>946.16</v>
      </c>
      <c r="E37" s="20">
        <v>695.01</v>
      </c>
      <c r="F37" s="21">
        <f>(D37+E37)/2</f>
        <v>820.585</v>
      </c>
      <c r="G37" s="20">
        <v>0.0</v>
      </c>
      <c r="H37" s="20">
        <v>0.0</v>
      </c>
      <c r="I37" s="7">
        <v>0.0</v>
      </c>
      <c r="J37" s="7">
        <v>0.0</v>
      </c>
    </row>
    <row r="38">
      <c r="A38" s="17" t="s">
        <v>18</v>
      </c>
      <c r="B38" s="23">
        <v>1130.96</v>
      </c>
      <c r="C38" s="23">
        <v>1209.79</v>
      </c>
      <c r="D38" s="23">
        <v>1167.18</v>
      </c>
      <c r="E38" s="23">
        <v>1159.36</v>
      </c>
      <c r="F38" s="23">
        <v>1184.85</v>
      </c>
      <c r="G38" s="23">
        <v>1202.0</v>
      </c>
      <c r="H38" s="23">
        <v>1140.79</v>
      </c>
      <c r="I38" s="7">
        <v>820.5</v>
      </c>
      <c r="J38" s="7">
        <v>893.65</v>
      </c>
    </row>
    <row r="39">
      <c r="A39" s="17" t="s">
        <v>42</v>
      </c>
      <c r="B39" s="23">
        <v>1140.11</v>
      </c>
      <c r="C39" s="23">
        <v>1256.17</v>
      </c>
      <c r="D39" s="23">
        <v>1186.46</v>
      </c>
      <c r="E39" s="23">
        <v>1176.25</v>
      </c>
      <c r="F39" s="23">
        <v>1230.13</v>
      </c>
      <c r="G39" s="23">
        <v>1191.3</v>
      </c>
      <c r="H39" s="23">
        <v>1211.0</v>
      </c>
      <c r="I39" s="7">
        <v>1108.2</v>
      </c>
      <c r="J39" s="7">
        <v>1143.5</v>
      </c>
    </row>
    <row r="40">
      <c r="A40" s="17" t="s">
        <v>43</v>
      </c>
      <c r="B40" s="22">
        <f t="shared" ref="B40:B41" si="8">(D40+E40)/2</f>
        <v>444.23375</v>
      </c>
      <c r="C40" s="22">
        <f t="shared" ref="C40:C41" si="9">(B40+D40)/2</f>
        <v>420.751875</v>
      </c>
      <c r="D40" s="23">
        <v>397.27</v>
      </c>
      <c r="E40" s="22">
        <f>(D40+F40)/2</f>
        <v>491.1975</v>
      </c>
      <c r="F40" s="22">
        <f>(G40+H40)/2</f>
        <v>585.125</v>
      </c>
      <c r="G40" s="23">
        <v>646.14</v>
      </c>
      <c r="H40" s="23">
        <v>524.11</v>
      </c>
      <c r="I40" s="7">
        <v>768.55</v>
      </c>
      <c r="J40" s="7">
        <v>769.17</v>
      </c>
    </row>
    <row r="41">
      <c r="A41" s="17" t="s">
        <v>44</v>
      </c>
      <c r="B41" s="22">
        <f t="shared" si="8"/>
        <v>733.64</v>
      </c>
      <c r="C41" s="22">
        <f t="shared" si="9"/>
        <v>740.625</v>
      </c>
      <c r="D41" s="23">
        <v>747.61</v>
      </c>
      <c r="E41" s="23">
        <v>719.67</v>
      </c>
      <c r="F41" s="23">
        <v>549.54</v>
      </c>
      <c r="G41" s="23">
        <v>710.64</v>
      </c>
      <c r="H41" s="23">
        <v>501.85</v>
      </c>
      <c r="I41" s="7">
        <v>1061.08</v>
      </c>
      <c r="J41" s="7">
        <v>791.66</v>
      </c>
    </row>
    <row r="42">
      <c r="A42" s="17" t="s">
        <v>26</v>
      </c>
      <c r="B42" s="23">
        <v>1175.95</v>
      </c>
      <c r="C42" s="23">
        <v>1209.87</v>
      </c>
      <c r="D42" s="23">
        <v>1227.43</v>
      </c>
      <c r="E42" s="23">
        <v>1249.84</v>
      </c>
      <c r="F42" s="23">
        <v>1043.75</v>
      </c>
      <c r="G42" s="23">
        <v>1134.9</v>
      </c>
      <c r="H42" s="23">
        <v>1174.9</v>
      </c>
      <c r="I42" s="7">
        <v>1103.9</v>
      </c>
      <c r="J42" s="7">
        <v>1219.3</v>
      </c>
    </row>
    <row r="43">
      <c r="A43" s="17" t="s">
        <v>28</v>
      </c>
      <c r="B43" s="23">
        <v>940.35</v>
      </c>
      <c r="C43" s="23">
        <v>771.88</v>
      </c>
      <c r="D43" s="23">
        <v>787.54</v>
      </c>
      <c r="E43" s="23">
        <v>843.21</v>
      </c>
      <c r="F43" s="23">
        <v>0.0</v>
      </c>
      <c r="G43" s="23">
        <v>0.0</v>
      </c>
      <c r="H43" s="23">
        <v>0.0</v>
      </c>
      <c r="I43" s="7">
        <v>0.0</v>
      </c>
      <c r="J43" s="7">
        <v>0.0</v>
      </c>
    </row>
    <row r="44">
      <c r="A44" s="17" t="s">
        <v>30</v>
      </c>
      <c r="B44" s="23">
        <v>1235.82</v>
      </c>
      <c r="C44" s="23">
        <v>1216.0</v>
      </c>
      <c r="D44" s="23">
        <v>1217.46</v>
      </c>
      <c r="E44" s="23">
        <v>1240.2</v>
      </c>
      <c r="F44" s="23">
        <v>1140.26</v>
      </c>
      <c r="G44" s="23">
        <v>1135.7</v>
      </c>
      <c r="H44" s="23">
        <v>1228.7</v>
      </c>
      <c r="I44" s="7" t="s">
        <v>47</v>
      </c>
      <c r="J44" s="7">
        <v>1132.0</v>
      </c>
    </row>
    <row r="45">
      <c r="A45" s="17" t="s">
        <v>31</v>
      </c>
      <c r="B45" s="22">
        <f t="shared" ref="B45:B46" si="10">(D45+E45)/2</f>
        <v>723.89</v>
      </c>
      <c r="C45" s="22">
        <f t="shared" ref="C45:C46" si="11">(B45+D45)/2</f>
        <v>754.65</v>
      </c>
      <c r="D45" s="23">
        <v>785.41</v>
      </c>
      <c r="E45" s="23">
        <v>662.37</v>
      </c>
      <c r="F45" s="23">
        <v>796.27</v>
      </c>
      <c r="G45" s="23">
        <v>1074.14</v>
      </c>
      <c r="H45" s="23">
        <v>614.98</v>
      </c>
      <c r="I45" s="7">
        <v>114.47</v>
      </c>
      <c r="J45" s="7">
        <v>1115.05</v>
      </c>
    </row>
    <row r="46">
      <c r="A46" s="17" t="s">
        <v>48</v>
      </c>
      <c r="B46" s="22">
        <f t="shared" si="10"/>
        <v>899.0225</v>
      </c>
      <c r="C46" s="22">
        <f t="shared" si="11"/>
        <v>886.78625</v>
      </c>
      <c r="D46" s="23">
        <v>874.55</v>
      </c>
      <c r="E46" s="22">
        <f>(D46+F46)/2</f>
        <v>923.495</v>
      </c>
      <c r="F46" s="23">
        <v>972.44</v>
      </c>
      <c r="G46" s="23">
        <v>1201.78</v>
      </c>
      <c r="H46" s="23">
        <v>895.29</v>
      </c>
      <c r="I46" s="7">
        <v>826.38</v>
      </c>
      <c r="J46" s="7">
        <v>1102.02</v>
      </c>
    </row>
  </sheetData>
  <drawing r:id="rId1"/>
  <tableParts count="9"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