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'Compare'!$A$4:$W$583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28 September 2026. The newest premium in it takes effect 2026-09-09.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2026-09-28</t>
        </is>
      </c>
    </row>
    <row r="42">
      <c r="B42" s="4" t="inlineStr">
        <is>
          <t>Latest premium date in data</t>
        </is>
      </c>
      <c r="C42" s="4" t="inlineStr">
        <is>
          <t>2026-09-09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14" customWidth="1" min="19" max="19"/>
    <col width="22" customWidth="1" min="20" max="20"/>
    <col hidden="1" width="10" customWidth="1" min="21" max="21"/>
    <col hidden="1" width="30" customWidth="1" min="22" max="22"/>
    <col hidden="1" width="8" customWidth="1" min="23" max="23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Lifetime Limit</t>
        </is>
      </c>
      <c r="T4" s="16" t="inlineStr">
        <is>
          <t>Cert No</t>
        </is>
      </c>
      <c r="U4" s="16" t="inlineStr">
        <is>
          <t>_tableage</t>
        </is>
      </c>
      <c r="V4" s="16" t="inlineStr">
        <is>
          <t>_key</t>
        </is>
      </c>
      <c r="W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IFERROR(IF(INDEX(Benefits!$B$3:$B$581,MATCH($T5,Benefits!$A$3:$A$581,0))="","Semi-private",INDEX(Benefits!$B$3:$B$581,MATCH($T5,Benefits!$A$3:$A$581,0))),"Semi-private")</f>
        <v/>
      </c>
      <c r="G5" s="17">
        <f>IFERROR(IF(INDEX(Benefits!$C$3:$C$581,MATCH($T5,Benefits!$A$3:$A$581,0))="","",INDEX(Benefits!$C$3:$C$581,MATCH($T5,Benefits!$A$3:$A$581,0))),"")</f>
        <v/>
      </c>
      <c r="H5" s="4">
        <f>IFERROR(IF(INDEX(Benefits!$D$3:$D$581,MATCH($T5,Benefits!$A$3:$A$581,0))="","",INDEX(Benefits!$D$3:$D$581,MATCH($T5,Benefits!$A$3:$A$581,0))),"")</f>
        <v/>
      </c>
      <c r="I5" s="4" t="inlineStr">
        <is>
          <t>HKD</t>
        </is>
      </c>
      <c r="J5" s="17">
        <f>IF($W5="","",IF(COUNT(INDEX(prem!$B$2:$CX$2857,$W5,$U5+1))=0,"",INDEX(prem!$B$2:$CX$2857,$W5,$U5+1)))</f>
        <v/>
      </c>
      <c r="K5" s="17">
        <f>IF($W5="","",IF($M5=0,"",SUM(INDEX(prem!$B$2:$CX$2857,$W5,$U5+1):INDEX(prem!$B$2:$CX$2857,$W5,MIN($U5+10,101)))))</f>
        <v/>
      </c>
      <c r="L5" s="17">
        <f>IF($K5="","",IF($M5=0,"",$K5/$M5))</f>
        <v/>
      </c>
      <c r="M5" s="4">
        <f>IF($W5="",0,COUNT(INDEX(prem!$B$2:$CX$2857,$W5,$U5+1):INDEX(prem!$B$2:$CX$2857,$W5,MIN($U5+10,101))))</f>
        <v/>
      </c>
      <c r="N5" s="4" t="inlineStr">
        <is>
          <t>A</t>
        </is>
      </c>
      <c r="O5" s="4">
        <f>IF(COUNTIF(prem!$A$2:$A$2857,$T5&amp;"|"&amp;Client!$C$9&amp;"|"&amp;Client!$C$7&amp;"|"&amp;Client!$C$8)&gt;0,Client!$C$9,IF(Client!$C$9="S","R","S"))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IFERROR(IF(COUNT(INDEX(Benefits!$E$3:$E$581,MATCH($T5,Benefits!$A$3:$A$581,0)))=0,"",INDEX(Benefits!$E$3:$E$581,MATCH($T5,Benefits!$A$3:$A$581,0))),"")</f>
        <v/>
      </c>
      <c r="R5">
        <f>IFERROR(IF(COUNT(INDEX(Benefits!$F$3:$F$581,MATCH($T5,Benefits!$A$3:$A$581,0)))=0,"",INDEX(Benefits!$F$3:$F$581,MATCH($T5,Benefits!$A$3:$A$581,0))),"")</f>
        <v/>
      </c>
      <c r="S5" s="4">
        <f>IFERROR(IF(INDEX(Benefits!$G$3:$G$581,MATCH($T5,Benefits!$A$3:$A$581,0))="","",INDEX(Benefits!$G$3:$G$581,MATCH($T5,Benefits!$A$3:$A$581,0))),"")</f>
        <v/>
      </c>
      <c r="T5" s="19" t="inlineStr">
        <is>
          <t>F00022-02-000-03</t>
        </is>
      </c>
      <c r="U5" s="4">
        <f>MIN(IF($N5="N",Client!$C$6+1,Client!$C$6),100)</f>
        <v/>
      </c>
      <c r="V5" s="4">
        <f>$T5&amp;"|"&amp;$O5&amp;"|"&amp;Client!$C$7&amp;"|"&amp;Client!$C$8</f>
        <v/>
      </c>
      <c r="W5" s="4">
        <f>IFERROR(MATCH($V5,prem!$A$2:$A$2857,0),"")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IFERROR(IF(INDEX(Benefits!$B$3:$B$581,MATCH($T6,Benefits!$A$3:$A$581,0))="","Semi-private",INDEX(Benefits!$B$3:$B$581,MATCH($T6,Benefits!$A$3:$A$581,0))),"Semi-private")</f>
        <v/>
      </c>
      <c r="G6" s="17">
        <f>IFERROR(IF(INDEX(Benefits!$C$3:$C$581,MATCH($T6,Benefits!$A$3:$A$581,0))="","",INDEX(Benefits!$C$3:$C$581,MATCH($T6,Benefits!$A$3:$A$581,0))),"")</f>
        <v/>
      </c>
      <c r="H6" s="4">
        <f>IFERROR(IF(INDEX(Benefits!$D$3:$D$581,MATCH($T6,Benefits!$A$3:$A$581,0))="","",INDEX(Benefits!$D$3:$D$581,MATCH($T6,Benefits!$A$3:$A$581,0))),"")</f>
        <v/>
      </c>
      <c r="I6" s="4" t="inlineStr">
        <is>
          <t>USD</t>
        </is>
      </c>
      <c r="J6" s="17">
        <f>IF($W6="","",IF(COUNT(INDEX(prem!$B$2:$CX$2857,$W6,$U6+1))=0,"",INDEX(prem!$B$2:$CX$2857,$W6,$U6+1)))</f>
        <v/>
      </c>
      <c r="K6" s="17">
        <f>IF($W6="","",IF($M6=0,"",SUM(INDEX(prem!$B$2:$CX$2857,$W6,$U6+1):INDEX(prem!$B$2:$CX$2857,$W6,MIN($U6+10,101)))))</f>
        <v/>
      </c>
      <c r="L6" s="17">
        <f>IF($K6="","",IF($M6=0,"",$K6/$M6))</f>
        <v/>
      </c>
      <c r="M6" s="4">
        <f>IF($W6="",0,COUNT(INDEX(prem!$B$2:$CX$2857,$W6,$U6+1):INDEX(prem!$B$2:$CX$2857,$W6,MIN($U6+10,101))))</f>
        <v/>
      </c>
      <c r="N6" s="4" t="inlineStr">
        <is>
          <t>A</t>
        </is>
      </c>
      <c r="O6" s="4">
        <f>IF(COUNTIF(prem!$A$2:$A$2857,$T6&amp;"|"&amp;Client!$C$9&amp;"|"&amp;Client!$C$7&amp;"|"&amp;Client!$C$8)&gt;0,Client!$C$9,IF(Client!$C$9="S","R","S"))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IFERROR(IF(COUNT(INDEX(Benefits!$E$3:$E$581,MATCH($T6,Benefits!$A$3:$A$581,0)))=0,"",INDEX(Benefits!$E$3:$E$581,MATCH($T6,Benefits!$A$3:$A$581,0))),"")</f>
        <v/>
      </c>
      <c r="R6">
        <f>IFERROR(IF(COUNT(INDEX(Benefits!$F$3:$F$581,MATCH($T6,Benefits!$A$3:$A$581,0)))=0,"",INDEX(Benefits!$F$3:$F$581,MATCH($T6,Benefits!$A$3:$A$581,0))),"")</f>
        <v/>
      </c>
      <c r="S6" s="4">
        <f>IFERROR(IF(INDEX(Benefits!$G$3:$G$581,MATCH($T6,Benefits!$A$3:$A$581,0))="","",INDEX(Benefits!$G$3:$G$581,MATCH($T6,Benefits!$A$3:$A$581,0))),"")</f>
        <v/>
      </c>
      <c r="T6" s="19" t="inlineStr">
        <is>
          <t>F00022-05-000-03</t>
        </is>
      </c>
      <c r="U6" s="4">
        <f>MIN(IF($N6="N",Client!$C$6+1,Client!$C$6),100)</f>
        <v/>
      </c>
      <c r="V6" s="4">
        <f>$T6&amp;"|"&amp;$O6&amp;"|"&amp;Client!$C$7&amp;"|"&amp;Client!$C$8</f>
        <v/>
      </c>
      <c r="W6" s="4">
        <f>IFERROR(MATCH($V6,prem!$A$2:$A$2857,0),"")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IFERROR(IF(INDEX(Benefits!$B$3:$B$581,MATCH($T7,Benefits!$A$3:$A$581,0))="","Standard Private",INDEX(Benefits!$B$3:$B$581,MATCH($T7,Benefits!$A$3:$A$581,0))),"Standard Private")</f>
        <v/>
      </c>
      <c r="G7" s="17">
        <f>IFERROR(IF(INDEX(Benefits!$C$3:$C$581,MATCH($T7,Benefits!$A$3:$A$581,0))="","",INDEX(Benefits!$C$3:$C$581,MATCH($T7,Benefits!$A$3:$A$581,0))),"")</f>
        <v/>
      </c>
      <c r="H7" s="4">
        <f>IFERROR(IF(INDEX(Benefits!$D$3:$D$581,MATCH($T7,Benefits!$A$3:$A$581,0))="","",INDEX(Benefits!$D$3:$D$581,MATCH($T7,Benefits!$A$3:$A$581,0))),"")</f>
        <v/>
      </c>
      <c r="I7" s="4" t="inlineStr">
        <is>
          <t>HKD</t>
        </is>
      </c>
      <c r="J7" s="17">
        <f>IF($W7="","",IF(COUNT(INDEX(prem!$B$2:$CX$2857,$W7,$U7+1))=0,"",INDEX(prem!$B$2:$CX$2857,$W7,$U7+1)))</f>
        <v/>
      </c>
      <c r="K7" s="17">
        <f>IF($W7="","",IF($M7=0,"",SUM(INDEX(prem!$B$2:$CX$2857,$W7,$U7+1):INDEX(prem!$B$2:$CX$2857,$W7,MIN($U7+10,101)))))</f>
        <v/>
      </c>
      <c r="L7" s="17">
        <f>IF($K7="","",IF($M7=0,"",$K7/$M7))</f>
        <v/>
      </c>
      <c r="M7" s="4">
        <f>IF($W7="",0,COUNT(INDEX(prem!$B$2:$CX$2857,$W7,$U7+1):INDEX(prem!$B$2:$CX$2857,$W7,MIN($U7+10,101))))</f>
        <v/>
      </c>
      <c r="N7" s="4" t="inlineStr">
        <is>
          <t>A</t>
        </is>
      </c>
      <c r="O7" s="4">
        <f>IF(COUNTIF(prem!$A$2:$A$2857,$T7&amp;"|"&amp;Client!$C$9&amp;"|"&amp;Client!$C$7&amp;"|"&amp;Client!$C$8)&gt;0,Client!$C$9,IF(Client!$C$9="S","R","S"))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IFERROR(IF(COUNT(INDEX(Benefits!$E$3:$E$581,MATCH($T7,Benefits!$A$3:$A$581,0)))=0,"",INDEX(Benefits!$E$3:$E$581,MATCH($T7,Benefits!$A$3:$A$581,0))),"")</f>
        <v/>
      </c>
      <c r="R7">
        <f>IFERROR(IF(COUNT(INDEX(Benefits!$F$3:$F$581,MATCH($T7,Benefits!$A$3:$A$581,0)))=0,"",INDEX(Benefits!$F$3:$F$581,MATCH($T7,Benefits!$A$3:$A$581,0))),"")</f>
        <v/>
      </c>
      <c r="S7" s="4">
        <f>IFERROR(IF(INDEX(Benefits!$G$3:$G$581,MATCH($T7,Benefits!$A$3:$A$581,0))="","",INDEX(Benefits!$G$3:$G$581,MATCH($T7,Benefits!$A$3:$A$581,0))),"")</f>
        <v/>
      </c>
      <c r="T7" s="19" t="inlineStr">
        <is>
          <t>F00022-03-000-03</t>
        </is>
      </c>
      <c r="U7" s="4">
        <f>MIN(IF($N7="N",Client!$C$6+1,Client!$C$6),100)</f>
        <v/>
      </c>
      <c r="V7" s="4">
        <f>$T7&amp;"|"&amp;$O7&amp;"|"&amp;Client!$C$7&amp;"|"&amp;Client!$C$8</f>
        <v/>
      </c>
      <c r="W7" s="4">
        <f>IFERROR(MATCH($V7,prem!$A$2:$A$2857,0),"")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IFERROR(IF(INDEX(Benefits!$B$3:$B$581,MATCH($T8,Benefits!$A$3:$A$581,0))="","Standard Private",INDEX(Benefits!$B$3:$B$581,MATCH($T8,Benefits!$A$3:$A$581,0))),"Standard Private")</f>
        <v/>
      </c>
      <c r="G8" s="17">
        <f>IFERROR(IF(INDEX(Benefits!$C$3:$C$581,MATCH($T8,Benefits!$A$3:$A$581,0))="","",INDEX(Benefits!$C$3:$C$581,MATCH($T8,Benefits!$A$3:$A$581,0))),"")</f>
        <v/>
      </c>
      <c r="H8" s="4">
        <f>IFERROR(IF(INDEX(Benefits!$D$3:$D$581,MATCH($T8,Benefits!$A$3:$A$581,0))="","",INDEX(Benefits!$D$3:$D$581,MATCH($T8,Benefits!$A$3:$A$581,0))),"")</f>
        <v/>
      </c>
      <c r="I8" s="4" t="inlineStr">
        <is>
          <t>USD</t>
        </is>
      </c>
      <c r="J8" s="17">
        <f>IF($W8="","",IF(COUNT(INDEX(prem!$B$2:$CX$2857,$W8,$U8+1))=0,"",INDEX(prem!$B$2:$CX$2857,$W8,$U8+1)))</f>
        <v/>
      </c>
      <c r="K8" s="17">
        <f>IF($W8="","",IF($M8=0,"",SUM(INDEX(prem!$B$2:$CX$2857,$W8,$U8+1):INDEX(prem!$B$2:$CX$2857,$W8,MIN($U8+10,101)))))</f>
        <v/>
      </c>
      <c r="L8" s="17">
        <f>IF($K8="","",IF($M8=0,"",$K8/$M8))</f>
        <v/>
      </c>
      <c r="M8" s="4">
        <f>IF($W8="",0,COUNT(INDEX(prem!$B$2:$CX$2857,$W8,$U8+1):INDEX(prem!$B$2:$CX$2857,$W8,MIN($U8+10,101))))</f>
        <v/>
      </c>
      <c r="N8" s="4" t="inlineStr">
        <is>
          <t>A</t>
        </is>
      </c>
      <c r="O8" s="4">
        <f>IF(COUNTIF(prem!$A$2:$A$2857,$T8&amp;"|"&amp;Client!$C$9&amp;"|"&amp;Client!$C$7&amp;"|"&amp;Client!$C$8)&gt;0,Client!$C$9,IF(Client!$C$9="S","R","S"))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IFERROR(IF(COUNT(INDEX(Benefits!$E$3:$E$581,MATCH($T8,Benefits!$A$3:$A$581,0)))=0,"",INDEX(Benefits!$E$3:$E$581,MATCH($T8,Benefits!$A$3:$A$581,0))),"")</f>
        <v/>
      </c>
      <c r="R8">
        <f>IFERROR(IF(COUNT(INDEX(Benefits!$F$3:$F$581,MATCH($T8,Benefits!$A$3:$A$581,0)))=0,"",INDEX(Benefits!$F$3:$F$581,MATCH($T8,Benefits!$A$3:$A$581,0))),"")</f>
        <v/>
      </c>
      <c r="S8" s="4">
        <f>IFERROR(IF(INDEX(Benefits!$G$3:$G$581,MATCH($T8,Benefits!$A$3:$A$581,0))="","",INDEX(Benefits!$G$3:$G$581,MATCH($T8,Benefits!$A$3:$A$581,0))),"")</f>
        <v/>
      </c>
      <c r="T8" s="19" t="inlineStr">
        <is>
          <t>F00022-06-000-03</t>
        </is>
      </c>
      <c r="U8" s="4">
        <f>MIN(IF($N8="N",Client!$C$6+1,Client!$C$6),100)</f>
        <v/>
      </c>
      <c r="V8" s="4">
        <f>$T8&amp;"|"&amp;$O8&amp;"|"&amp;Client!$C$7&amp;"|"&amp;Client!$C$8</f>
        <v/>
      </c>
      <c r="W8" s="4">
        <f>IFERROR(MATCH($V8,prem!$A$2:$A$2857,0),"")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IFERROR(IF(INDEX(Benefits!$B$3:$B$581,MATCH($T9,Benefits!$A$3:$A$581,0))="","Ward",INDEX(Benefits!$B$3:$B$581,MATCH($T9,Benefits!$A$3:$A$581,0))),"Ward")</f>
        <v/>
      </c>
      <c r="G9" s="17">
        <f>IFERROR(IF(INDEX(Benefits!$C$3:$C$581,MATCH($T9,Benefits!$A$3:$A$581,0))="","",INDEX(Benefits!$C$3:$C$581,MATCH($T9,Benefits!$A$3:$A$581,0))),"")</f>
        <v/>
      </c>
      <c r="H9" s="4">
        <f>IFERROR(IF(INDEX(Benefits!$D$3:$D$581,MATCH($T9,Benefits!$A$3:$A$581,0))="","",INDEX(Benefits!$D$3:$D$581,MATCH($T9,Benefits!$A$3:$A$581,0))),"")</f>
        <v/>
      </c>
      <c r="I9" s="4" t="inlineStr">
        <is>
          <t>HKD</t>
        </is>
      </c>
      <c r="J9" s="17">
        <f>IF($W9="","",IF(COUNT(INDEX(prem!$B$2:$CX$2857,$W9,$U9+1))=0,"",INDEX(prem!$B$2:$CX$2857,$W9,$U9+1)))</f>
        <v/>
      </c>
      <c r="K9" s="17">
        <f>IF($W9="","",IF($M9=0,"",SUM(INDEX(prem!$B$2:$CX$2857,$W9,$U9+1):INDEX(prem!$B$2:$CX$2857,$W9,MIN($U9+10,101)))))</f>
        <v/>
      </c>
      <c r="L9" s="17">
        <f>IF($K9="","",IF($M9=0,"",$K9/$M9))</f>
        <v/>
      </c>
      <c r="M9" s="4">
        <f>IF($W9="",0,COUNT(INDEX(prem!$B$2:$CX$2857,$W9,$U9+1):INDEX(prem!$B$2:$CX$2857,$W9,MIN($U9+10,101))))</f>
        <v/>
      </c>
      <c r="N9" s="4" t="inlineStr">
        <is>
          <t>A</t>
        </is>
      </c>
      <c r="O9" s="4">
        <f>IF(COUNTIF(prem!$A$2:$A$2857,$T9&amp;"|"&amp;Client!$C$9&amp;"|"&amp;Client!$C$7&amp;"|"&amp;Client!$C$8)&gt;0,Client!$C$9,IF(Client!$C$9="S","R","S"))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IFERROR(IF(COUNT(INDEX(Benefits!$E$3:$E$581,MATCH($T9,Benefits!$A$3:$A$581,0)))=0,"",INDEX(Benefits!$E$3:$E$581,MATCH($T9,Benefits!$A$3:$A$581,0))),"")</f>
        <v/>
      </c>
      <c r="R9">
        <f>IFERROR(IF(COUNT(INDEX(Benefits!$F$3:$F$581,MATCH($T9,Benefits!$A$3:$A$581,0)))=0,"",INDEX(Benefits!$F$3:$F$581,MATCH($T9,Benefits!$A$3:$A$581,0))),"")</f>
        <v/>
      </c>
      <c r="S9" s="4">
        <f>IFERROR(IF(INDEX(Benefits!$G$3:$G$581,MATCH($T9,Benefits!$A$3:$A$581,0))="","",INDEX(Benefits!$G$3:$G$581,MATCH($T9,Benefits!$A$3:$A$581,0))),"")</f>
        <v/>
      </c>
      <c r="T9" s="19" t="inlineStr">
        <is>
          <t>F00022-01-000-03</t>
        </is>
      </c>
      <c r="U9" s="4">
        <f>MIN(IF($N9="N",Client!$C$6+1,Client!$C$6),100)</f>
        <v/>
      </c>
      <c r="V9" s="4">
        <f>$T9&amp;"|"&amp;$O9&amp;"|"&amp;Client!$C$7&amp;"|"&amp;Client!$C$8</f>
        <v/>
      </c>
      <c r="W9" s="4">
        <f>IFERROR(MATCH($V9,prem!$A$2:$A$2857,0),"")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IFERROR(IF(INDEX(Benefits!$B$3:$B$581,MATCH($T10,Benefits!$A$3:$A$581,0))="","Ward",INDEX(Benefits!$B$3:$B$581,MATCH($T10,Benefits!$A$3:$A$581,0))),"Ward")</f>
        <v/>
      </c>
      <c r="G10" s="17">
        <f>IFERROR(IF(INDEX(Benefits!$C$3:$C$581,MATCH($T10,Benefits!$A$3:$A$581,0))="","",INDEX(Benefits!$C$3:$C$581,MATCH($T10,Benefits!$A$3:$A$581,0))),"")</f>
        <v/>
      </c>
      <c r="H10" s="4">
        <f>IFERROR(IF(INDEX(Benefits!$D$3:$D$581,MATCH($T10,Benefits!$A$3:$A$581,0))="","",INDEX(Benefits!$D$3:$D$581,MATCH($T10,Benefits!$A$3:$A$581,0))),"")</f>
        <v/>
      </c>
      <c r="I10" s="4" t="inlineStr">
        <is>
          <t>USD</t>
        </is>
      </c>
      <c r="J10" s="17">
        <f>IF($W10="","",IF(COUNT(INDEX(prem!$B$2:$CX$2857,$W10,$U10+1))=0,"",INDEX(prem!$B$2:$CX$2857,$W10,$U10+1)))</f>
        <v/>
      </c>
      <c r="K10" s="17">
        <f>IF($W10="","",IF($M10=0,"",SUM(INDEX(prem!$B$2:$CX$2857,$W10,$U10+1):INDEX(prem!$B$2:$CX$2857,$W10,MIN($U10+10,101)))))</f>
        <v/>
      </c>
      <c r="L10" s="17">
        <f>IF($K10="","",IF($M10=0,"",$K10/$M10))</f>
        <v/>
      </c>
      <c r="M10" s="4">
        <f>IF($W10="",0,COUNT(INDEX(prem!$B$2:$CX$2857,$W10,$U10+1):INDEX(prem!$B$2:$CX$2857,$W10,MIN($U10+10,101))))</f>
        <v/>
      </c>
      <c r="N10" s="4" t="inlineStr">
        <is>
          <t>A</t>
        </is>
      </c>
      <c r="O10" s="4">
        <f>IF(COUNTIF(prem!$A$2:$A$2857,$T10&amp;"|"&amp;Client!$C$9&amp;"|"&amp;Client!$C$7&amp;"|"&amp;Client!$C$8)&gt;0,Client!$C$9,IF(Client!$C$9="S","R","S"))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IFERROR(IF(COUNT(INDEX(Benefits!$E$3:$E$581,MATCH($T10,Benefits!$A$3:$A$581,0)))=0,"",INDEX(Benefits!$E$3:$E$581,MATCH($T10,Benefits!$A$3:$A$581,0))),"")</f>
        <v/>
      </c>
      <c r="R10">
        <f>IFERROR(IF(COUNT(INDEX(Benefits!$F$3:$F$581,MATCH($T10,Benefits!$A$3:$A$581,0)))=0,"",INDEX(Benefits!$F$3:$F$581,MATCH($T10,Benefits!$A$3:$A$581,0))),"")</f>
        <v/>
      </c>
      <c r="S10" s="4">
        <f>IFERROR(IF(INDEX(Benefits!$G$3:$G$581,MATCH($T10,Benefits!$A$3:$A$581,0))="","",INDEX(Benefits!$G$3:$G$581,MATCH($T10,Benefits!$A$3:$A$581,0))),"")</f>
        <v/>
      </c>
      <c r="T10" s="19" t="inlineStr">
        <is>
          <t>F00022-04-000-03</t>
        </is>
      </c>
      <c r="U10" s="4">
        <f>MIN(IF($N10="N",Client!$C$6+1,Client!$C$6),100)</f>
        <v/>
      </c>
      <c r="V10" s="4">
        <f>$T10&amp;"|"&amp;$O10&amp;"|"&amp;Client!$C$7&amp;"|"&amp;Client!$C$8</f>
        <v/>
      </c>
      <c r="W10" s="4">
        <f>IFERROR(MATCH($V10,prem!$A$2:$A$2857,0),"")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IFERROR(IF(INDEX(Benefits!$B$3:$B$581,MATCH($T11,Benefits!$A$3:$A$581,0))="","",INDEX(Benefits!$B$3:$B$581,MATCH($T11,Benefits!$A$3:$A$581,0))),"")</f>
        <v/>
      </c>
      <c r="G11" s="17">
        <f>IFERROR(IF(INDEX(Benefits!$C$3:$C$581,MATCH($T11,Benefits!$A$3:$A$581,0))="",0,INDEX(Benefits!$C$3:$C$581,MATCH($T11,Benefits!$A$3:$A$581,0))),0)</f>
        <v/>
      </c>
      <c r="H11" s="4">
        <f>IFERROR(IF(INDEX(Benefits!$D$3:$D$581,MATCH($T11,Benefits!$A$3:$A$581,0))="","",INDEX(Benefits!$D$3:$D$581,MATCH($T11,Benefits!$A$3:$A$581,0))),"")</f>
        <v/>
      </c>
      <c r="I11" s="4" t="inlineStr">
        <is>
          <t>HKD</t>
        </is>
      </c>
      <c r="J11" s="17">
        <f>IF($W11="","",IF(COUNT(INDEX(prem!$B$2:$CX$2857,$W11,$U11+1))=0,"",INDEX(prem!$B$2:$CX$2857,$W11,$U11+1)))</f>
        <v/>
      </c>
      <c r="K11" s="17">
        <f>IF($W11="","",IF($M11=0,"",SUM(INDEX(prem!$B$2:$CX$2857,$W11,$U11+1):INDEX(prem!$B$2:$CX$2857,$W11,MIN($U11+10,101)))))</f>
        <v/>
      </c>
      <c r="L11" s="17">
        <f>IF($K11="","",IF($M11=0,"",$K11/$M11))</f>
        <v/>
      </c>
      <c r="M11" s="4">
        <f>IF($W11="",0,COUNT(INDEX(prem!$B$2:$CX$2857,$W11,$U11+1):INDEX(prem!$B$2:$CX$2857,$W11,MIN($U11+10,101))))</f>
        <v/>
      </c>
      <c r="N11" s="4" t="inlineStr">
        <is>
          <t>A</t>
        </is>
      </c>
      <c r="O11" s="4">
        <f>IF(COUNTIF(prem!$A$2:$A$2857,$T11&amp;"|"&amp;Client!$C$9&amp;"|"&amp;Client!$C$7&amp;"|"&amp;Client!$C$8)&gt;0,Client!$C$9,IF(Client!$C$9="S","R","S"))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IFERROR(IF(COUNT(INDEX(Benefits!$E$3:$E$581,MATCH($T11,Benefits!$A$3:$A$581,0)))=0,"",INDEX(Benefits!$E$3:$E$581,MATCH($T11,Benefits!$A$3:$A$581,0))),"")</f>
        <v/>
      </c>
      <c r="R11">
        <f>IFERROR(IF(COUNT(INDEX(Benefits!$F$3:$F$581,MATCH($T11,Benefits!$A$3:$A$581,0)))=0,"",INDEX(Benefits!$F$3:$F$581,MATCH($T11,Benefits!$A$3:$A$581,0))),"")</f>
        <v/>
      </c>
      <c r="S11" s="4">
        <f>IFERROR(IF(INDEX(Benefits!$G$3:$G$581,MATCH($T11,Benefits!$A$3:$A$581,0))="","",INDEX(Benefits!$G$3:$G$581,MATCH($T11,Benefits!$A$3:$A$581,0))),"")</f>
        <v/>
      </c>
      <c r="T11" s="19" t="inlineStr">
        <is>
          <t>F00025-01-000-03</t>
        </is>
      </c>
      <c r="U11" s="4">
        <f>MIN(IF($N11="N",Client!$C$6+1,Client!$C$6),100)</f>
        <v/>
      </c>
      <c r="V11" s="4">
        <f>$T11&amp;"|"&amp;$O11&amp;"|"&amp;Client!$C$7&amp;"|"&amp;Client!$C$8</f>
        <v/>
      </c>
      <c r="W11" s="4">
        <f>IFERROR(MATCH($V11,prem!$A$2:$A$2857,0),"")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IFERROR(IF(INDEX(Benefits!$B$3:$B$581,MATCH($T12,Benefits!$A$3:$A$581,0))="","",INDEX(Benefits!$B$3:$B$581,MATCH($T12,Benefits!$A$3:$A$581,0))),"")</f>
        <v/>
      </c>
      <c r="G12" s="17">
        <f>IFERROR(IF(INDEX(Benefits!$C$3:$C$581,MATCH($T12,Benefits!$A$3:$A$581,0))="",16000,INDEX(Benefits!$C$3:$C$581,MATCH($T12,Benefits!$A$3:$A$581,0))),16000)</f>
        <v/>
      </c>
      <c r="H12" s="4">
        <f>IFERROR(IF(INDEX(Benefits!$D$3:$D$581,MATCH($T12,Benefits!$A$3:$A$581,0))="","",INDEX(Benefits!$D$3:$D$581,MATCH($T12,Benefits!$A$3:$A$581,0))),"")</f>
        <v/>
      </c>
      <c r="I12" s="4" t="inlineStr">
        <is>
          <t>HKD</t>
        </is>
      </c>
      <c r="J12" s="17">
        <f>IF($W12="","",IF(COUNT(INDEX(prem!$B$2:$CX$2857,$W12,$U12+1))=0,"",INDEX(prem!$B$2:$CX$2857,$W12,$U12+1)))</f>
        <v/>
      </c>
      <c r="K12" s="17">
        <f>IF($W12="","",IF($M12=0,"",SUM(INDEX(prem!$B$2:$CX$2857,$W12,$U12+1):INDEX(prem!$B$2:$CX$2857,$W12,MIN($U12+10,101)))))</f>
        <v/>
      </c>
      <c r="L12" s="17">
        <f>IF($K12="","",IF($M12=0,"",$K12/$M12))</f>
        <v/>
      </c>
      <c r="M12" s="4">
        <f>IF($W12="",0,COUNT(INDEX(prem!$B$2:$CX$2857,$W12,$U12+1):INDEX(prem!$B$2:$CX$2857,$W12,MIN($U12+10,101))))</f>
        <v/>
      </c>
      <c r="N12" s="4" t="inlineStr">
        <is>
          <t>A</t>
        </is>
      </c>
      <c r="O12" s="4">
        <f>IF(COUNTIF(prem!$A$2:$A$2857,$T12&amp;"|"&amp;Client!$C$9&amp;"|"&amp;Client!$C$7&amp;"|"&amp;Client!$C$8)&gt;0,Client!$C$9,IF(Client!$C$9="S","R","S"))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IFERROR(IF(COUNT(INDEX(Benefits!$E$3:$E$581,MATCH($T12,Benefits!$A$3:$A$581,0)))=0,"",INDEX(Benefits!$E$3:$E$581,MATCH($T12,Benefits!$A$3:$A$581,0))),"")</f>
        <v/>
      </c>
      <c r="R12">
        <f>IFERROR(IF(COUNT(INDEX(Benefits!$F$3:$F$581,MATCH($T12,Benefits!$A$3:$A$581,0)))=0,"",INDEX(Benefits!$F$3:$F$581,MATCH($T12,Benefits!$A$3:$A$581,0))),"")</f>
        <v/>
      </c>
      <c r="S12" s="4">
        <f>IFERROR(IF(INDEX(Benefits!$G$3:$G$581,MATCH($T12,Benefits!$A$3:$A$581,0))="","",INDEX(Benefits!$G$3:$G$581,MATCH($T12,Benefits!$A$3:$A$581,0))),"")</f>
        <v/>
      </c>
      <c r="T12" s="19" t="inlineStr">
        <is>
          <t>F00025-02-000-03</t>
        </is>
      </c>
      <c r="U12" s="4">
        <f>MIN(IF($N12="N",Client!$C$6+1,Client!$C$6),100)</f>
        <v/>
      </c>
      <c r="V12" s="4">
        <f>$T12&amp;"|"&amp;$O12&amp;"|"&amp;Client!$C$7&amp;"|"&amp;Client!$C$8</f>
        <v/>
      </c>
      <c r="W12" s="4">
        <f>IFERROR(MATCH($V12,prem!$A$2:$A$2857,0),"")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IFERROR(IF(INDEX(Benefits!$B$3:$B$581,MATCH($T13,Benefits!$A$3:$A$581,0))="","",INDEX(Benefits!$B$3:$B$581,MATCH($T13,Benefits!$A$3:$A$581,0))),"")</f>
        <v/>
      </c>
      <c r="G13" s="17">
        <f>IFERROR(IF(INDEX(Benefits!$C$3:$C$581,MATCH($T13,Benefits!$A$3:$A$581,0))="",25000,INDEX(Benefits!$C$3:$C$581,MATCH($T13,Benefits!$A$3:$A$581,0))),25000)</f>
        <v/>
      </c>
      <c r="H13" s="4">
        <f>IFERROR(IF(INDEX(Benefits!$D$3:$D$581,MATCH($T13,Benefits!$A$3:$A$581,0))="","",INDEX(Benefits!$D$3:$D$581,MATCH($T13,Benefits!$A$3:$A$581,0))),"")</f>
        <v/>
      </c>
      <c r="I13" s="4" t="inlineStr">
        <is>
          <t>HKD</t>
        </is>
      </c>
      <c r="J13" s="17">
        <f>IF($W13="","",IF(COUNT(INDEX(prem!$B$2:$CX$2857,$W13,$U13+1))=0,"",INDEX(prem!$B$2:$CX$2857,$W13,$U13+1)))</f>
        <v/>
      </c>
      <c r="K13" s="17">
        <f>IF($W13="","",IF($M13=0,"",SUM(INDEX(prem!$B$2:$CX$2857,$W13,$U13+1):INDEX(prem!$B$2:$CX$2857,$W13,MIN($U13+10,101)))))</f>
        <v/>
      </c>
      <c r="L13" s="17">
        <f>IF($K13="","",IF($M13=0,"",$K13/$M13))</f>
        <v/>
      </c>
      <c r="M13" s="4">
        <f>IF($W13="",0,COUNT(INDEX(prem!$B$2:$CX$2857,$W13,$U13+1):INDEX(prem!$B$2:$CX$2857,$W13,MIN($U13+10,101))))</f>
        <v/>
      </c>
      <c r="N13" s="4" t="inlineStr">
        <is>
          <t>A</t>
        </is>
      </c>
      <c r="O13" s="4">
        <f>IF(COUNTIF(prem!$A$2:$A$2857,$T13&amp;"|"&amp;Client!$C$9&amp;"|"&amp;Client!$C$7&amp;"|"&amp;Client!$C$8)&gt;0,Client!$C$9,IF(Client!$C$9="S","R","S"))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IFERROR(IF(COUNT(INDEX(Benefits!$E$3:$E$581,MATCH($T13,Benefits!$A$3:$A$581,0)))=0,"",INDEX(Benefits!$E$3:$E$581,MATCH($T13,Benefits!$A$3:$A$581,0))),"")</f>
        <v/>
      </c>
      <c r="R13">
        <f>IFERROR(IF(COUNT(INDEX(Benefits!$F$3:$F$581,MATCH($T13,Benefits!$A$3:$A$581,0)))=0,"",INDEX(Benefits!$F$3:$F$581,MATCH($T13,Benefits!$A$3:$A$581,0))),"")</f>
        <v/>
      </c>
      <c r="S13" s="4">
        <f>IFERROR(IF(INDEX(Benefits!$G$3:$G$581,MATCH($T13,Benefits!$A$3:$A$581,0))="","",INDEX(Benefits!$G$3:$G$581,MATCH($T13,Benefits!$A$3:$A$581,0))),"")</f>
        <v/>
      </c>
      <c r="T13" s="19" t="inlineStr">
        <is>
          <t>F00025-03-000-03</t>
        </is>
      </c>
      <c r="U13" s="4">
        <f>MIN(IF($N13="N",Client!$C$6+1,Client!$C$6),100)</f>
        <v/>
      </c>
      <c r="V13" s="4">
        <f>$T13&amp;"|"&amp;$O13&amp;"|"&amp;Client!$C$7&amp;"|"&amp;Client!$C$8</f>
        <v/>
      </c>
      <c r="W13" s="4">
        <f>IFERROR(MATCH($V13,prem!$A$2:$A$2857,0),"")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IFERROR(IF(INDEX(Benefits!$B$3:$B$581,MATCH($T14,Benefits!$A$3:$A$581,0))="","",INDEX(Benefits!$B$3:$B$581,MATCH($T14,Benefits!$A$3:$A$581,0))),"")</f>
        <v/>
      </c>
      <c r="G14" s="17">
        <f>IFERROR(IF(INDEX(Benefits!$C$3:$C$581,MATCH($T14,Benefits!$A$3:$A$581,0))="",0,INDEX(Benefits!$C$3:$C$581,MATCH($T14,Benefits!$A$3:$A$581,0))),0)</f>
        <v/>
      </c>
      <c r="H14" s="4">
        <f>IFERROR(IF(INDEX(Benefits!$D$3:$D$581,MATCH($T14,Benefits!$A$3:$A$581,0))="","",INDEX(Benefits!$D$3:$D$581,MATCH($T14,Benefits!$A$3:$A$581,0))),"")</f>
        <v/>
      </c>
      <c r="I14" s="4" t="inlineStr">
        <is>
          <t>USD</t>
        </is>
      </c>
      <c r="J14" s="17">
        <f>IF($W14="","",IF(COUNT(INDEX(prem!$B$2:$CX$2857,$W14,$U14+1))=0,"",INDEX(prem!$B$2:$CX$2857,$W14,$U14+1)))</f>
        <v/>
      </c>
      <c r="K14" s="17">
        <f>IF($W14="","",IF($M14=0,"",SUM(INDEX(prem!$B$2:$CX$2857,$W14,$U14+1):INDEX(prem!$B$2:$CX$2857,$W14,MIN($U14+10,101)))))</f>
        <v/>
      </c>
      <c r="L14" s="17">
        <f>IF($K14="","",IF($M14=0,"",$K14/$M14))</f>
        <v/>
      </c>
      <c r="M14" s="4">
        <f>IF($W14="",0,COUNT(INDEX(prem!$B$2:$CX$2857,$W14,$U14+1):INDEX(prem!$B$2:$CX$2857,$W14,MIN($U14+10,101))))</f>
        <v/>
      </c>
      <c r="N14" s="4" t="inlineStr">
        <is>
          <t>A</t>
        </is>
      </c>
      <c r="O14" s="4">
        <f>IF(COUNTIF(prem!$A$2:$A$2857,$T14&amp;"|"&amp;Client!$C$9&amp;"|"&amp;Client!$C$7&amp;"|"&amp;Client!$C$8)&gt;0,Client!$C$9,IF(Client!$C$9="S","R","S"))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IFERROR(IF(COUNT(INDEX(Benefits!$E$3:$E$581,MATCH($T14,Benefits!$A$3:$A$581,0)))=0,"",INDEX(Benefits!$E$3:$E$581,MATCH($T14,Benefits!$A$3:$A$581,0))),"")</f>
        <v/>
      </c>
      <c r="R14">
        <f>IFERROR(IF(COUNT(INDEX(Benefits!$F$3:$F$581,MATCH($T14,Benefits!$A$3:$A$581,0)))=0,"",INDEX(Benefits!$F$3:$F$581,MATCH($T14,Benefits!$A$3:$A$581,0))),"")</f>
        <v/>
      </c>
      <c r="S14" s="4">
        <f>IFERROR(IF(INDEX(Benefits!$G$3:$G$581,MATCH($T14,Benefits!$A$3:$A$581,0))="","",INDEX(Benefits!$G$3:$G$581,MATCH($T14,Benefits!$A$3:$A$581,0))),"")</f>
        <v/>
      </c>
      <c r="T14" s="19" t="inlineStr">
        <is>
          <t>F00025-04-000-03</t>
        </is>
      </c>
      <c r="U14" s="4">
        <f>MIN(IF($N14="N",Client!$C$6+1,Client!$C$6),100)</f>
        <v/>
      </c>
      <c r="V14" s="4">
        <f>$T14&amp;"|"&amp;$O14&amp;"|"&amp;Client!$C$7&amp;"|"&amp;Client!$C$8</f>
        <v/>
      </c>
      <c r="W14" s="4">
        <f>IFERROR(MATCH($V14,prem!$A$2:$A$2857,0),"")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IFERROR(IF(INDEX(Benefits!$B$3:$B$581,MATCH($T15,Benefits!$A$3:$A$581,0))="","",INDEX(Benefits!$B$3:$B$581,MATCH($T15,Benefits!$A$3:$A$581,0))),"")</f>
        <v/>
      </c>
      <c r="G15" s="17">
        <f>IFERROR(IF(INDEX(Benefits!$C$3:$C$581,MATCH($T15,Benefits!$A$3:$A$581,0))="",2000,INDEX(Benefits!$C$3:$C$581,MATCH($T15,Benefits!$A$3:$A$581,0))),2000)</f>
        <v/>
      </c>
      <c r="H15" s="4">
        <f>IFERROR(IF(INDEX(Benefits!$D$3:$D$581,MATCH($T15,Benefits!$A$3:$A$581,0))="","",INDEX(Benefits!$D$3:$D$581,MATCH($T15,Benefits!$A$3:$A$581,0))),"")</f>
        <v/>
      </c>
      <c r="I15" s="4" t="inlineStr">
        <is>
          <t>USD</t>
        </is>
      </c>
      <c r="J15" s="17">
        <f>IF($W15="","",IF(COUNT(INDEX(prem!$B$2:$CX$2857,$W15,$U15+1))=0,"",INDEX(prem!$B$2:$CX$2857,$W15,$U15+1)))</f>
        <v/>
      </c>
      <c r="K15" s="17">
        <f>IF($W15="","",IF($M15=0,"",SUM(INDEX(prem!$B$2:$CX$2857,$W15,$U15+1):INDEX(prem!$B$2:$CX$2857,$W15,MIN($U15+10,101)))))</f>
        <v/>
      </c>
      <c r="L15" s="17">
        <f>IF($K15="","",IF($M15=0,"",$K15/$M15))</f>
        <v/>
      </c>
      <c r="M15" s="4">
        <f>IF($W15="",0,COUNT(INDEX(prem!$B$2:$CX$2857,$W15,$U15+1):INDEX(prem!$B$2:$CX$2857,$W15,MIN($U15+10,101))))</f>
        <v/>
      </c>
      <c r="N15" s="4" t="inlineStr">
        <is>
          <t>A</t>
        </is>
      </c>
      <c r="O15" s="4">
        <f>IF(COUNTIF(prem!$A$2:$A$2857,$T15&amp;"|"&amp;Client!$C$9&amp;"|"&amp;Client!$C$7&amp;"|"&amp;Client!$C$8)&gt;0,Client!$C$9,IF(Client!$C$9="S","R","S"))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IFERROR(IF(COUNT(INDEX(Benefits!$E$3:$E$581,MATCH($T15,Benefits!$A$3:$A$581,0)))=0,"",INDEX(Benefits!$E$3:$E$581,MATCH($T15,Benefits!$A$3:$A$581,0))),"")</f>
        <v/>
      </c>
      <c r="R15">
        <f>IFERROR(IF(COUNT(INDEX(Benefits!$F$3:$F$581,MATCH($T15,Benefits!$A$3:$A$581,0)))=0,"",INDEX(Benefits!$F$3:$F$581,MATCH($T15,Benefits!$A$3:$A$581,0))),"")</f>
        <v/>
      </c>
      <c r="S15" s="4">
        <f>IFERROR(IF(INDEX(Benefits!$G$3:$G$581,MATCH($T15,Benefits!$A$3:$A$581,0))="","",INDEX(Benefits!$G$3:$G$581,MATCH($T15,Benefits!$A$3:$A$581,0))),"")</f>
        <v/>
      </c>
      <c r="T15" s="19" t="inlineStr">
        <is>
          <t>F00025-05-000-03</t>
        </is>
      </c>
      <c r="U15" s="4">
        <f>MIN(IF($N15="N",Client!$C$6+1,Client!$C$6),100)</f>
        <v/>
      </c>
      <c r="V15" s="4">
        <f>$T15&amp;"|"&amp;$O15&amp;"|"&amp;Client!$C$7&amp;"|"&amp;Client!$C$8</f>
        <v/>
      </c>
      <c r="W15" s="4">
        <f>IFERROR(MATCH($V15,prem!$A$2:$A$2857,0),"")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IFERROR(IF(INDEX(Benefits!$B$3:$B$581,MATCH($T16,Benefits!$A$3:$A$581,0))="","",INDEX(Benefits!$B$3:$B$581,MATCH($T16,Benefits!$A$3:$A$581,0))),"")</f>
        <v/>
      </c>
      <c r="G16" s="17">
        <f>IFERROR(IF(INDEX(Benefits!$C$3:$C$581,MATCH($T16,Benefits!$A$3:$A$581,0))="",3125,INDEX(Benefits!$C$3:$C$581,MATCH($T16,Benefits!$A$3:$A$581,0))),3125)</f>
        <v/>
      </c>
      <c r="H16" s="4">
        <f>IFERROR(IF(INDEX(Benefits!$D$3:$D$581,MATCH($T16,Benefits!$A$3:$A$581,0))="","",INDEX(Benefits!$D$3:$D$581,MATCH($T16,Benefits!$A$3:$A$581,0))),"")</f>
        <v/>
      </c>
      <c r="I16" s="4" t="inlineStr">
        <is>
          <t>USD</t>
        </is>
      </c>
      <c r="J16" s="17">
        <f>IF($W16="","",IF(COUNT(INDEX(prem!$B$2:$CX$2857,$W16,$U16+1))=0,"",INDEX(prem!$B$2:$CX$2857,$W16,$U16+1)))</f>
        <v/>
      </c>
      <c r="K16" s="17">
        <f>IF($W16="","",IF($M16=0,"",SUM(INDEX(prem!$B$2:$CX$2857,$W16,$U16+1):INDEX(prem!$B$2:$CX$2857,$W16,MIN($U16+10,101)))))</f>
        <v/>
      </c>
      <c r="L16" s="17">
        <f>IF($K16="","",IF($M16=0,"",$K16/$M16))</f>
        <v/>
      </c>
      <c r="M16" s="4">
        <f>IF($W16="",0,COUNT(INDEX(prem!$B$2:$CX$2857,$W16,$U16+1):INDEX(prem!$B$2:$CX$2857,$W16,MIN($U16+10,101))))</f>
        <v/>
      </c>
      <c r="N16" s="4" t="inlineStr">
        <is>
          <t>A</t>
        </is>
      </c>
      <c r="O16" s="4">
        <f>IF(COUNTIF(prem!$A$2:$A$2857,$T16&amp;"|"&amp;Client!$C$9&amp;"|"&amp;Client!$C$7&amp;"|"&amp;Client!$C$8)&gt;0,Client!$C$9,IF(Client!$C$9="S","R","S"))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IFERROR(IF(COUNT(INDEX(Benefits!$E$3:$E$581,MATCH($T16,Benefits!$A$3:$A$581,0)))=0,"",INDEX(Benefits!$E$3:$E$581,MATCH($T16,Benefits!$A$3:$A$581,0))),"")</f>
        <v/>
      </c>
      <c r="R16">
        <f>IFERROR(IF(COUNT(INDEX(Benefits!$F$3:$F$581,MATCH($T16,Benefits!$A$3:$A$581,0)))=0,"",INDEX(Benefits!$F$3:$F$581,MATCH($T16,Benefits!$A$3:$A$581,0))),"")</f>
        <v/>
      </c>
      <c r="S16" s="4">
        <f>IFERROR(IF(INDEX(Benefits!$G$3:$G$581,MATCH($T16,Benefits!$A$3:$A$581,0))="","",INDEX(Benefits!$G$3:$G$581,MATCH($T16,Benefits!$A$3:$A$581,0))),"")</f>
        <v/>
      </c>
      <c r="T16" s="19" t="inlineStr">
        <is>
          <t>F00025-06-000-03</t>
        </is>
      </c>
      <c r="U16" s="4">
        <f>MIN(IF($N16="N",Client!$C$6+1,Client!$C$6),100)</f>
        <v/>
      </c>
      <c r="V16" s="4">
        <f>$T16&amp;"|"&amp;$O16&amp;"|"&amp;Client!$C$7&amp;"|"&amp;Client!$C$8</f>
        <v/>
      </c>
      <c r="W16" s="4">
        <f>IFERROR(MATCH($V16,prem!$A$2:$A$2857,0),"")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IFERROR(IF(INDEX(Benefits!$B$3:$B$581,MATCH($T17,Benefits!$A$3:$A$581,0))="","",INDEX(Benefits!$B$3:$B$581,MATCH($T17,Benefits!$A$3:$A$581,0))),"")</f>
        <v/>
      </c>
      <c r="G17" s="17">
        <f>IFERROR(IF(INDEX(Benefits!$C$3:$C$581,MATCH($T17,Benefits!$A$3:$A$581,0))="",0,INDEX(Benefits!$C$3:$C$581,MATCH($T17,Benefits!$A$3:$A$581,0))),0)</f>
        <v/>
      </c>
      <c r="H17" s="4">
        <f>IFERROR(IF(INDEX(Benefits!$D$3:$D$581,MATCH($T17,Benefits!$A$3:$A$581,0))="","",INDEX(Benefits!$D$3:$D$581,MATCH($T17,Benefits!$A$3:$A$581,0))),"")</f>
        <v/>
      </c>
      <c r="I17" s="4" t="inlineStr">
        <is>
          <t>HKD</t>
        </is>
      </c>
      <c r="J17" s="17">
        <f>IF($W17="","",IF(COUNT(INDEX(prem!$B$2:$CX$2857,$W17,$U17+1))=0,"",INDEX(prem!$B$2:$CX$2857,$W17,$U17+1)))</f>
        <v/>
      </c>
      <c r="K17" s="17">
        <f>IF($W17="","",IF($M17=0,"",SUM(INDEX(prem!$B$2:$CX$2857,$W17,$U17+1):INDEX(prem!$B$2:$CX$2857,$W17,MIN($U17+10,101)))))</f>
        <v/>
      </c>
      <c r="L17" s="17">
        <f>IF($K17="","",IF($M17=0,"",$K17/$M17))</f>
        <v/>
      </c>
      <c r="M17" s="4">
        <f>IF($W17="",0,COUNT(INDEX(prem!$B$2:$CX$2857,$W17,$U17+1):INDEX(prem!$B$2:$CX$2857,$W17,MIN($U17+10,101))))</f>
        <v/>
      </c>
      <c r="N17" s="4" t="inlineStr">
        <is>
          <t>A</t>
        </is>
      </c>
      <c r="O17" s="4">
        <f>IF(COUNTIF(prem!$A$2:$A$2857,$T17&amp;"|"&amp;Client!$C$9&amp;"|"&amp;Client!$C$7&amp;"|"&amp;Client!$C$8)&gt;0,Client!$C$9,IF(Client!$C$9="S","R","S"))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IFERROR(IF(COUNT(INDEX(Benefits!$E$3:$E$581,MATCH($T17,Benefits!$A$3:$A$581,0)))=0,"",INDEX(Benefits!$E$3:$E$581,MATCH($T17,Benefits!$A$3:$A$581,0))),"")</f>
        <v/>
      </c>
      <c r="R17">
        <f>IFERROR(IF(COUNT(INDEX(Benefits!$F$3:$F$581,MATCH($T17,Benefits!$A$3:$A$581,0)))=0,"",INDEX(Benefits!$F$3:$F$581,MATCH($T17,Benefits!$A$3:$A$581,0))),"")</f>
        <v/>
      </c>
      <c r="S17" s="4">
        <f>IFERROR(IF(INDEX(Benefits!$G$3:$G$581,MATCH($T17,Benefits!$A$3:$A$581,0))="","",INDEX(Benefits!$G$3:$G$581,MATCH($T17,Benefits!$A$3:$A$581,0))),"")</f>
        <v/>
      </c>
      <c r="T17" s="19" t="inlineStr">
        <is>
          <t>F00054-01-000-02</t>
        </is>
      </c>
      <c r="U17" s="4">
        <f>MIN(IF($N17="N",Client!$C$6+1,Client!$C$6),100)</f>
        <v/>
      </c>
      <c r="V17" s="4">
        <f>$T17&amp;"|"&amp;$O17&amp;"|"&amp;Client!$C$7&amp;"|"&amp;Client!$C$8</f>
        <v/>
      </c>
      <c r="W17" s="4">
        <f>IFERROR(MATCH($V17,prem!$A$2:$A$2857,0),"")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IFERROR(IF(INDEX(Benefits!$B$3:$B$581,MATCH($T18,Benefits!$A$3:$A$581,0))="","",INDEX(Benefits!$B$3:$B$581,MATCH($T18,Benefits!$A$3:$A$581,0))),"")</f>
        <v/>
      </c>
      <c r="G18" s="17">
        <f>IFERROR(IF(INDEX(Benefits!$C$3:$C$581,MATCH($T18,Benefits!$A$3:$A$581,0))="",16000,INDEX(Benefits!$C$3:$C$581,MATCH($T18,Benefits!$A$3:$A$581,0))),16000)</f>
        <v/>
      </c>
      <c r="H18" s="4">
        <f>IFERROR(IF(INDEX(Benefits!$D$3:$D$581,MATCH($T18,Benefits!$A$3:$A$581,0))="","",INDEX(Benefits!$D$3:$D$581,MATCH($T18,Benefits!$A$3:$A$581,0))),"")</f>
        <v/>
      </c>
      <c r="I18" s="4" t="inlineStr">
        <is>
          <t>HKD</t>
        </is>
      </c>
      <c r="J18" s="17">
        <f>IF($W18="","",IF(COUNT(INDEX(prem!$B$2:$CX$2857,$W18,$U18+1))=0,"",INDEX(prem!$B$2:$CX$2857,$W18,$U18+1)))</f>
        <v/>
      </c>
      <c r="K18" s="17">
        <f>IF($W18="","",IF($M18=0,"",SUM(INDEX(prem!$B$2:$CX$2857,$W18,$U18+1):INDEX(prem!$B$2:$CX$2857,$W18,MIN($U18+10,101)))))</f>
        <v/>
      </c>
      <c r="L18" s="17">
        <f>IF($K18="","",IF($M18=0,"",$K18/$M18))</f>
        <v/>
      </c>
      <c r="M18" s="4">
        <f>IF($W18="",0,COUNT(INDEX(prem!$B$2:$CX$2857,$W18,$U18+1):INDEX(prem!$B$2:$CX$2857,$W18,MIN($U18+10,101))))</f>
        <v/>
      </c>
      <c r="N18" s="4" t="inlineStr">
        <is>
          <t>A</t>
        </is>
      </c>
      <c r="O18" s="4">
        <f>IF(COUNTIF(prem!$A$2:$A$2857,$T18&amp;"|"&amp;Client!$C$9&amp;"|"&amp;Client!$C$7&amp;"|"&amp;Client!$C$8)&gt;0,Client!$C$9,IF(Client!$C$9="S","R","S"))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IFERROR(IF(COUNT(INDEX(Benefits!$E$3:$E$581,MATCH($T18,Benefits!$A$3:$A$581,0)))=0,"",INDEX(Benefits!$E$3:$E$581,MATCH($T18,Benefits!$A$3:$A$581,0))),"")</f>
        <v/>
      </c>
      <c r="R18">
        <f>IFERROR(IF(COUNT(INDEX(Benefits!$F$3:$F$581,MATCH($T18,Benefits!$A$3:$A$581,0)))=0,"",INDEX(Benefits!$F$3:$F$581,MATCH($T18,Benefits!$A$3:$A$581,0))),"")</f>
        <v/>
      </c>
      <c r="S18" s="4">
        <f>IFERROR(IF(INDEX(Benefits!$G$3:$G$581,MATCH($T18,Benefits!$A$3:$A$581,0))="","",INDEX(Benefits!$G$3:$G$581,MATCH($T18,Benefits!$A$3:$A$581,0))),"")</f>
        <v/>
      </c>
      <c r="T18" s="19" t="inlineStr">
        <is>
          <t>F00054-02-000-02</t>
        </is>
      </c>
      <c r="U18" s="4">
        <f>MIN(IF($N18="N",Client!$C$6+1,Client!$C$6),100)</f>
        <v/>
      </c>
      <c r="V18" s="4">
        <f>$T18&amp;"|"&amp;$O18&amp;"|"&amp;Client!$C$7&amp;"|"&amp;Client!$C$8</f>
        <v/>
      </c>
      <c r="W18" s="4">
        <f>IFERROR(MATCH($V18,prem!$A$2:$A$2857,0),"")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IFERROR(IF(INDEX(Benefits!$B$3:$B$581,MATCH($T19,Benefits!$A$3:$A$581,0))="","",INDEX(Benefits!$B$3:$B$581,MATCH($T19,Benefits!$A$3:$A$581,0))),"")</f>
        <v/>
      </c>
      <c r="G19" s="17">
        <f>IFERROR(IF(INDEX(Benefits!$C$3:$C$581,MATCH($T19,Benefits!$A$3:$A$581,0))="",25000,INDEX(Benefits!$C$3:$C$581,MATCH($T19,Benefits!$A$3:$A$581,0))),25000)</f>
        <v/>
      </c>
      <c r="H19" s="4">
        <f>IFERROR(IF(INDEX(Benefits!$D$3:$D$581,MATCH($T19,Benefits!$A$3:$A$581,0))="","",INDEX(Benefits!$D$3:$D$581,MATCH($T19,Benefits!$A$3:$A$581,0))),"")</f>
        <v/>
      </c>
      <c r="I19" s="4" t="inlineStr">
        <is>
          <t>HKD</t>
        </is>
      </c>
      <c r="J19" s="17">
        <f>IF($W19="","",IF(COUNT(INDEX(prem!$B$2:$CX$2857,$W19,$U19+1))=0,"",INDEX(prem!$B$2:$CX$2857,$W19,$U19+1)))</f>
        <v/>
      </c>
      <c r="K19" s="17">
        <f>IF($W19="","",IF($M19=0,"",SUM(INDEX(prem!$B$2:$CX$2857,$W19,$U19+1):INDEX(prem!$B$2:$CX$2857,$W19,MIN($U19+10,101)))))</f>
        <v/>
      </c>
      <c r="L19" s="17">
        <f>IF($K19="","",IF($M19=0,"",$K19/$M19))</f>
        <v/>
      </c>
      <c r="M19" s="4">
        <f>IF($W19="",0,COUNT(INDEX(prem!$B$2:$CX$2857,$W19,$U19+1):INDEX(prem!$B$2:$CX$2857,$W19,MIN($U19+10,101))))</f>
        <v/>
      </c>
      <c r="N19" s="4" t="inlineStr">
        <is>
          <t>A</t>
        </is>
      </c>
      <c r="O19" s="4">
        <f>IF(COUNTIF(prem!$A$2:$A$2857,$T19&amp;"|"&amp;Client!$C$9&amp;"|"&amp;Client!$C$7&amp;"|"&amp;Client!$C$8)&gt;0,Client!$C$9,IF(Client!$C$9="S","R","S"))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IFERROR(IF(COUNT(INDEX(Benefits!$E$3:$E$581,MATCH($T19,Benefits!$A$3:$A$581,0)))=0,"",INDEX(Benefits!$E$3:$E$581,MATCH($T19,Benefits!$A$3:$A$581,0))),"")</f>
        <v/>
      </c>
      <c r="R19">
        <f>IFERROR(IF(COUNT(INDEX(Benefits!$F$3:$F$581,MATCH($T19,Benefits!$A$3:$A$581,0)))=0,"",INDEX(Benefits!$F$3:$F$581,MATCH($T19,Benefits!$A$3:$A$581,0))),"")</f>
        <v/>
      </c>
      <c r="S19" s="4">
        <f>IFERROR(IF(INDEX(Benefits!$G$3:$G$581,MATCH($T19,Benefits!$A$3:$A$581,0))="","",INDEX(Benefits!$G$3:$G$581,MATCH($T19,Benefits!$A$3:$A$581,0))),"")</f>
        <v/>
      </c>
      <c r="T19" s="19" t="inlineStr">
        <is>
          <t>F00054-03-000-02</t>
        </is>
      </c>
      <c r="U19" s="4">
        <f>MIN(IF($N19="N",Client!$C$6+1,Client!$C$6),100)</f>
        <v/>
      </c>
      <c r="V19" s="4">
        <f>$T19&amp;"|"&amp;$O19&amp;"|"&amp;Client!$C$7&amp;"|"&amp;Client!$C$8</f>
        <v/>
      </c>
      <c r="W19" s="4">
        <f>IFERROR(MATCH($V19,prem!$A$2:$A$2857,0),"")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IFERROR(IF(INDEX(Benefits!$B$3:$B$581,MATCH($T20,Benefits!$A$3:$A$581,0))="","",INDEX(Benefits!$B$3:$B$581,MATCH($T20,Benefits!$A$3:$A$581,0))),"")</f>
        <v/>
      </c>
      <c r="G20" s="17">
        <f>IFERROR(IF(INDEX(Benefits!$C$3:$C$581,MATCH($T20,Benefits!$A$3:$A$581,0))="",0,INDEX(Benefits!$C$3:$C$581,MATCH($T20,Benefits!$A$3:$A$581,0))),0)</f>
        <v/>
      </c>
      <c r="H20" s="4">
        <f>IFERROR(IF(INDEX(Benefits!$D$3:$D$581,MATCH($T20,Benefits!$A$3:$A$581,0))="","",INDEX(Benefits!$D$3:$D$581,MATCH($T20,Benefits!$A$3:$A$581,0))),"")</f>
        <v/>
      </c>
      <c r="I20" s="4" t="inlineStr">
        <is>
          <t>USD</t>
        </is>
      </c>
      <c r="J20" s="17">
        <f>IF($W20="","",IF(COUNT(INDEX(prem!$B$2:$CX$2857,$W20,$U20+1))=0,"",INDEX(prem!$B$2:$CX$2857,$W20,$U20+1)))</f>
        <v/>
      </c>
      <c r="K20" s="17">
        <f>IF($W20="","",IF($M20=0,"",SUM(INDEX(prem!$B$2:$CX$2857,$W20,$U20+1):INDEX(prem!$B$2:$CX$2857,$W20,MIN($U20+10,101)))))</f>
        <v/>
      </c>
      <c r="L20" s="17">
        <f>IF($K20="","",IF($M20=0,"",$K20/$M20))</f>
        <v/>
      </c>
      <c r="M20" s="4">
        <f>IF($W20="",0,COUNT(INDEX(prem!$B$2:$CX$2857,$W20,$U20+1):INDEX(prem!$B$2:$CX$2857,$W20,MIN($U20+10,101))))</f>
        <v/>
      </c>
      <c r="N20" s="4" t="inlineStr">
        <is>
          <t>A</t>
        </is>
      </c>
      <c r="O20" s="4">
        <f>IF(COUNTIF(prem!$A$2:$A$2857,$T20&amp;"|"&amp;Client!$C$9&amp;"|"&amp;Client!$C$7&amp;"|"&amp;Client!$C$8)&gt;0,Client!$C$9,IF(Client!$C$9="S","R","S"))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IFERROR(IF(COUNT(INDEX(Benefits!$E$3:$E$581,MATCH($T20,Benefits!$A$3:$A$581,0)))=0,"",INDEX(Benefits!$E$3:$E$581,MATCH($T20,Benefits!$A$3:$A$581,0))),"")</f>
        <v/>
      </c>
      <c r="R20">
        <f>IFERROR(IF(COUNT(INDEX(Benefits!$F$3:$F$581,MATCH($T20,Benefits!$A$3:$A$581,0)))=0,"",INDEX(Benefits!$F$3:$F$581,MATCH($T20,Benefits!$A$3:$A$581,0))),"")</f>
        <v/>
      </c>
      <c r="S20" s="4">
        <f>IFERROR(IF(INDEX(Benefits!$G$3:$G$581,MATCH($T20,Benefits!$A$3:$A$581,0))="","",INDEX(Benefits!$G$3:$G$581,MATCH($T20,Benefits!$A$3:$A$581,0))),"")</f>
        <v/>
      </c>
      <c r="T20" s="19" t="inlineStr">
        <is>
          <t>F00054-04-000-02</t>
        </is>
      </c>
      <c r="U20" s="4">
        <f>MIN(IF($N20="N",Client!$C$6+1,Client!$C$6),100)</f>
        <v/>
      </c>
      <c r="V20" s="4">
        <f>$T20&amp;"|"&amp;$O20&amp;"|"&amp;Client!$C$7&amp;"|"&amp;Client!$C$8</f>
        <v/>
      </c>
      <c r="W20" s="4">
        <f>IFERROR(MATCH($V20,prem!$A$2:$A$2857,0),"")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IFERROR(IF(INDEX(Benefits!$B$3:$B$581,MATCH($T21,Benefits!$A$3:$A$581,0))="","",INDEX(Benefits!$B$3:$B$581,MATCH($T21,Benefits!$A$3:$A$581,0))),"")</f>
        <v/>
      </c>
      <c r="G21" s="17">
        <f>IFERROR(IF(INDEX(Benefits!$C$3:$C$581,MATCH($T21,Benefits!$A$3:$A$581,0))="",2000,INDEX(Benefits!$C$3:$C$581,MATCH($T21,Benefits!$A$3:$A$581,0))),2000)</f>
        <v/>
      </c>
      <c r="H21" s="4">
        <f>IFERROR(IF(INDEX(Benefits!$D$3:$D$581,MATCH($T21,Benefits!$A$3:$A$581,0))="","",INDEX(Benefits!$D$3:$D$581,MATCH($T21,Benefits!$A$3:$A$581,0))),"")</f>
        <v/>
      </c>
      <c r="I21" s="4" t="inlineStr">
        <is>
          <t>USD</t>
        </is>
      </c>
      <c r="J21" s="17">
        <f>IF($W21="","",IF(COUNT(INDEX(prem!$B$2:$CX$2857,$W21,$U21+1))=0,"",INDEX(prem!$B$2:$CX$2857,$W21,$U21+1)))</f>
        <v/>
      </c>
      <c r="K21" s="17">
        <f>IF($W21="","",IF($M21=0,"",SUM(INDEX(prem!$B$2:$CX$2857,$W21,$U21+1):INDEX(prem!$B$2:$CX$2857,$W21,MIN($U21+10,101)))))</f>
        <v/>
      </c>
      <c r="L21" s="17">
        <f>IF($K21="","",IF($M21=0,"",$K21/$M21))</f>
        <v/>
      </c>
      <c r="M21" s="4">
        <f>IF($W21="",0,COUNT(INDEX(prem!$B$2:$CX$2857,$W21,$U21+1):INDEX(prem!$B$2:$CX$2857,$W21,MIN($U21+10,101))))</f>
        <v/>
      </c>
      <c r="N21" s="4" t="inlineStr">
        <is>
          <t>A</t>
        </is>
      </c>
      <c r="O21" s="4">
        <f>IF(COUNTIF(prem!$A$2:$A$2857,$T21&amp;"|"&amp;Client!$C$9&amp;"|"&amp;Client!$C$7&amp;"|"&amp;Client!$C$8)&gt;0,Client!$C$9,IF(Client!$C$9="S","R","S"))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IFERROR(IF(COUNT(INDEX(Benefits!$E$3:$E$581,MATCH($T21,Benefits!$A$3:$A$581,0)))=0,"",INDEX(Benefits!$E$3:$E$581,MATCH($T21,Benefits!$A$3:$A$581,0))),"")</f>
        <v/>
      </c>
      <c r="R21">
        <f>IFERROR(IF(COUNT(INDEX(Benefits!$F$3:$F$581,MATCH($T21,Benefits!$A$3:$A$581,0)))=0,"",INDEX(Benefits!$F$3:$F$581,MATCH($T21,Benefits!$A$3:$A$581,0))),"")</f>
        <v/>
      </c>
      <c r="S21" s="4">
        <f>IFERROR(IF(INDEX(Benefits!$G$3:$G$581,MATCH($T21,Benefits!$A$3:$A$581,0))="","",INDEX(Benefits!$G$3:$G$581,MATCH($T21,Benefits!$A$3:$A$581,0))),"")</f>
        <v/>
      </c>
      <c r="T21" s="19" t="inlineStr">
        <is>
          <t>F00054-05-000-02</t>
        </is>
      </c>
      <c r="U21" s="4">
        <f>MIN(IF($N21="N",Client!$C$6+1,Client!$C$6),100)</f>
        <v/>
      </c>
      <c r="V21" s="4">
        <f>$T21&amp;"|"&amp;$O21&amp;"|"&amp;Client!$C$7&amp;"|"&amp;Client!$C$8</f>
        <v/>
      </c>
      <c r="W21" s="4">
        <f>IFERROR(MATCH($V21,prem!$A$2:$A$2857,0),"")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IFERROR(IF(INDEX(Benefits!$B$3:$B$581,MATCH($T22,Benefits!$A$3:$A$581,0))="","",INDEX(Benefits!$B$3:$B$581,MATCH($T22,Benefits!$A$3:$A$581,0))),"")</f>
        <v/>
      </c>
      <c r="G22" s="17">
        <f>IFERROR(IF(INDEX(Benefits!$C$3:$C$581,MATCH($T22,Benefits!$A$3:$A$581,0))="",3125,INDEX(Benefits!$C$3:$C$581,MATCH($T22,Benefits!$A$3:$A$581,0))),3125)</f>
        <v/>
      </c>
      <c r="H22" s="4">
        <f>IFERROR(IF(INDEX(Benefits!$D$3:$D$581,MATCH($T22,Benefits!$A$3:$A$581,0))="","",INDEX(Benefits!$D$3:$D$581,MATCH($T22,Benefits!$A$3:$A$581,0))),"")</f>
        <v/>
      </c>
      <c r="I22" s="4" t="inlineStr">
        <is>
          <t>USD</t>
        </is>
      </c>
      <c r="J22" s="17">
        <f>IF($W22="","",IF(COUNT(INDEX(prem!$B$2:$CX$2857,$W22,$U22+1))=0,"",INDEX(prem!$B$2:$CX$2857,$W22,$U22+1)))</f>
        <v/>
      </c>
      <c r="K22" s="17">
        <f>IF($W22="","",IF($M22=0,"",SUM(INDEX(prem!$B$2:$CX$2857,$W22,$U22+1):INDEX(prem!$B$2:$CX$2857,$W22,MIN($U22+10,101)))))</f>
        <v/>
      </c>
      <c r="L22" s="17">
        <f>IF($K22="","",IF($M22=0,"",$K22/$M22))</f>
        <v/>
      </c>
      <c r="M22" s="4">
        <f>IF($W22="",0,COUNT(INDEX(prem!$B$2:$CX$2857,$W22,$U22+1):INDEX(prem!$B$2:$CX$2857,$W22,MIN($U22+10,101))))</f>
        <v/>
      </c>
      <c r="N22" s="4" t="inlineStr">
        <is>
          <t>A</t>
        </is>
      </c>
      <c r="O22" s="4">
        <f>IF(COUNTIF(prem!$A$2:$A$2857,$T22&amp;"|"&amp;Client!$C$9&amp;"|"&amp;Client!$C$7&amp;"|"&amp;Client!$C$8)&gt;0,Client!$C$9,IF(Client!$C$9="S","R","S"))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IFERROR(IF(COUNT(INDEX(Benefits!$E$3:$E$581,MATCH($T22,Benefits!$A$3:$A$581,0)))=0,"",INDEX(Benefits!$E$3:$E$581,MATCH($T22,Benefits!$A$3:$A$581,0))),"")</f>
        <v/>
      </c>
      <c r="R22">
        <f>IFERROR(IF(COUNT(INDEX(Benefits!$F$3:$F$581,MATCH($T22,Benefits!$A$3:$A$581,0)))=0,"",INDEX(Benefits!$F$3:$F$581,MATCH($T22,Benefits!$A$3:$A$581,0))),"")</f>
        <v/>
      </c>
      <c r="S22" s="4">
        <f>IFERROR(IF(INDEX(Benefits!$G$3:$G$581,MATCH($T22,Benefits!$A$3:$A$581,0))="","",INDEX(Benefits!$G$3:$G$581,MATCH($T22,Benefits!$A$3:$A$581,0))),"")</f>
        <v/>
      </c>
      <c r="T22" s="19" t="inlineStr">
        <is>
          <t>F00054-06-000-02</t>
        </is>
      </c>
      <c r="U22" s="4">
        <f>MIN(IF($N22="N",Client!$C$6+1,Client!$C$6),100)</f>
        <v/>
      </c>
      <c r="V22" s="4">
        <f>$T22&amp;"|"&amp;$O22&amp;"|"&amp;Client!$C$7&amp;"|"&amp;Client!$C$8</f>
        <v/>
      </c>
      <c r="W22" s="4">
        <f>IFERROR(MATCH($V22,prem!$A$2:$A$2857,0),"")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IFERROR(IF(INDEX(Benefits!$B$3:$B$581,MATCH($T23,Benefits!$A$3:$A$581,0))="","",INDEX(Benefits!$B$3:$B$581,MATCH($T23,Benefits!$A$3:$A$581,0))),"")</f>
        <v/>
      </c>
      <c r="G23" s="17">
        <f>IFERROR(IF(INDEX(Benefits!$C$3:$C$581,MATCH($T23,Benefits!$A$3:$A$581,0))="",0,INDEX(Benefits!$C$3:$C$581,MATCH($T23,Benefits!$A$3:$A$581,0))),0)</f>
        <v/>
      </c>
      <c r="H23" s="4">
        <f>IFERROR(IF(INDEX(Benefits!$D$3:$D$581,MATCH($T23,Benefits!$A$3:$A$581,0))="","",INDEX(Benefits!$D$3:$D$581,MATCH($T23,Benefits!$A$3:$A$581,0))),"")</f>
        <v/>
      </c>
      <c r="I23" s="4" t="inlineStr">
        <is>
          <t>HKD</t>
        </is>
      </c>
      <c r="J23" s="17">
        <f>IF($W23="","",IF(COUNT(INDEX(prem!$B$2:$CX$2857,$W23,$U23+1))=0,"",INDEX(prem!$B$2:$CX$2857,$W23,$U23+1)))</f>
        <v/>
      </c>
      <c r="K23" s="17">
        <f>IF($W23="","",IF($M23=0,"",SUM(INDEX(prem!$B$2:$CX$2857,$W23,$U23+1):INDEX(prem!$B$2:$CX$2857,$W23,MIN($U23+10,101)))))</f>
        <v/>
      </c>
      <c r="L23" s="17">
        <f>IF($K23="","",IF($M23=0,"",$K23/$M23))</f>
        <v/>
      </c>
      <c r="M23" s="4">
        <f>IF($W23="",0,COUNT(INDEX(prem!$B$2:$CX$2857,$W23,$U23+1):INDEX(prem!$B$2:$CX$2857,$W23,MIN($U23+10,101))))</f>
        <v/>
      </c>
      <c r="N23" s="4" t="inlineStr">
        <is>
          <t>A</t>
        </is>
      </c>
      <c r="O23" s="4">
        <f>IF(COUNTIF(prem!$A$2:$A$2857,$T23&amp;"|"&amp;Client!$C$9&amp;"|"&amp;Client!$C$7&amp;"|"&amp;Client!$C$8)&gt;0,Client!$C$9,IF(Client!$C$9="S","R","S"))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IFERROR(IF(COUNT(INDEX(Benefits!$E$3:$E$581,MATCH($T23,Benefits!$A$3:$A$581,0)))=0,"",INDEX(Benefits!$E$3:$E$581,MATCH($T23,Benefits!$A$3:$A$581,0))),"")</f>
        <v/>
      </c>
      <c r="R23">
        <f>IFERROR(IF(COUNT(INDEX(Benefits!$F$3:$F$581,MATCH($T23,Benefits!$A$3:$A$581,0)))=0,"",INDEX(Benefits!$F$3:$F$581,MATCH($T23,Benefits!$A$3:$A$581,0))),"")</f>
        <v/>
      </c>
      <c r="S23" s="4">
        <f>IFERROR(IF(INDEX(Benefits!$G$3:$G$581,MATCH($T23,Benefits!$A$3:$A$581,0))="","",INDEX(Benefits!$G$3:$G$581,MATCH($T23,Benefits!$A$3:$A$581,0))),"")</f>
        <v/>
      </c>
      <c r="T23" s="19" t="inlineStr">
        <is>
          <t>F00053-01-000-02</t>
        </is>
      </c>
      <c r="U23" s="4">
        <f>MIN(IF($N23="N",Client!$C$6+1,Client!$C$6),100)</f>
        <v/>
      </c>
      <c r="V23" s="4">
        <f>$T23&amp;"|"&amp;$O23&amp;"|"&amp;Client!$C$7&amp;"|"&amp;Client!$C$8</f>
        <v/>
      </c>
      <c r="W23" s="4">
        <f>IFERROR(MATCH($V23,prem!$A$2:$A$2857,0),"")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IFERROR(IF(INDEX(Benefits!$B$3:$B$581,MATCH($T24,Benefits!$A$3:$A$581,0))="","",INDEX(Benefits!$B$3:$B$581,MATCH($T24,Benefits!$A$3:$A$581,0))),"")</f>
        <v/>
      </c>
      <c r="G24" s="17">
        <f>IFERROR(IF(INDEX(Benefits!$C$3:$C$581,MATCH($T24,Benefits!$A$3:$A$581,0))="",16000,INDEX(Benefits!$C$3:$C$581,MATCH($T24,Benefits!$A$3:$A$581,0))),16000)</f>
        <v/>
      </c>
      <c r="H24" s="4">
        <f>IFERROR(IF(INDEX(Benefits!$D$3:$D$581,MATCH($T24,Benefits!$A$3:$A$581,0))="","",INDEX(Benefits!$D$3:$D$581,MATCH($T24,Benefits!$A$3:$A$581,0))),"")</f>
        <v/>
      </c>
      <c r="I24" s="4" t="inlineStr">
        <is>
          <t>HKD</t>
        </is>
      </c>
      <c r="J24" s="17">
        <f>IF($W24="","",IF(COUNT(INDEX(prem!$B$2:$CX$2857,$W24,$U24+1))=0,"",INDEX(prem!$B$2:$CX$2857,$W24,$U24+1)))</f>
        <v/>
      </c>
      <c r="K24" s="17">
        <f>IF($W24="","",IF($M24=0,"",SUM(INDEX(prem!$B$2:$CX$2857,$W24,$U24+1):INDEX(prem!$B$2:$CX$2857,$W24,MIN($U24+10,101)))))</f>
        <v/>
      </c>
      <c r="L24" s="17">
        <f>IF($K24="","",IF($M24=0,"",$K24/$M24))</f>
        <v/>
      </c>
      <c r="M24" s="4">
        <f>IF($W24="",0,COUNT(INDEX(prem!$B$2:$CX$2857,$W24,$U24+1):INDEX(prem!$B$2:$CX$2857,$W24,MIN($U24+10,101))))</f>
        <v/>
      </c>
      <c r="N24" s="4" t="inlineStr">
        <is>
          <t>A</t>
        </is>
      </c>
      <c r="O24" s="4">
        <f>IF(COUNTIF(prem!$A$2:$A$2857,$T24&amp;"|"&amp;Client!$C$9&amp;"|"&amp;Client!$C$7&amp;"|"&amp;Client!$C$8)&gt;0,Client!$C$9,IF(Client!$C$9="S","R","S"))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IFERROR(IF(COUNT(INDEX(Benefits!$E$3:$E$581,MATCH($T24,Benefits!$A$3:$A$581,0)))=0,"",INDEX(Benefits!$E$3:$E$581,MATCH($T24,Benefits!$A$3:$A$581,0))),"")</f>
        <v/>
      </c>
      <c r="R24">
        <f>IFERROR(IF(COUNT(INDEX(Benefits!$F$3:$F$581,MATCH($T24,Benefits!$A$3:$A$581,0)))=0,"",INDEX(Benefits!$F$3:$F$581,MATCH($T24,Benefits!$A$3:$A$581,0))),"")</f>
        <v/>
      </c>
      <c r="S24" s="4">
        <f>IFERROR(IF(INDEX(Benefits!$G$3:$G$581,MATCH($T24,Benefits!$A$3:$A$581,0))="","",INDEX(Benefits!$G$3:$G$581,MATCH($T24,Benefits!$A$3:$A$581,0))),"")</f>
        <v/>
      </c>
      <c r="T24" s="19" t="inlineStr">
        <is>
          <t>F00053-02-000-02</t>
        </is>
      </c>
      <c r="U24" s="4">
        <f>MIN(IF($N24="N",Client!$C$6+1,Client!$C$6),100)</f>
        <v/>
      </c>
      <c r="V24" s="4">
        <f>$T24&amp;"|"&amp;$O24&amp;"|"&amp;Client!$C$7&amp;"|"&amp;Client!$C$8</f>
        <v/>
      </c>
      <c r="W24" s="4">
        <f>IFERROR(MATCH($V24,prem!$A$2:$A$2857,0),"")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IFERROR(IF(INDEX(Benefits!$B$3:$B$581,MATCH($T25,Benefits!$A$3:$A$581,0))="","",INDEX(Benefits!$B$3:$B$581,MATCH($T25,Benefits!$A$3:$A$581,0))),"")</f>
        <v/>
      </c>
      <c r="G25" s="17">
        <f>IFERROR(IF(INDEX(Benefits!$C$3:$C$581,MATCH($T25,Benefits!$A$3:$A$581,0))="",25000,INDEX(Benefits!$C$3:$C$581,MATCH($T25,Benefits!$A$3:$A$581,0))),25000)</f>
        <v/>
      </c>
      <c r="H25" s="4">
        <f>IFERROR(IF(INDEX(Benefits!$D$3:$D$581,MATCH($T25,Benefits!$A$3:$A$581,0))="","",INDEX(Benefits!$D$3:$D$581,MATCH($T25,Benefits!$A$3:$A$581,0))),"")</f>
        <v/>
      </c>
      <c r="I25" s="4" t="inlineStr">
        <is>
          <t>HKD</t>
        </is>
      </c>
      <c r="J25" s="17">
        <f>IF($W25="","",IF(COUNT(INDEX(prem!$B$2:$CX$2857,$W25,$U25+1))=0,"",INDEX(prem!$B$2:$CX$2857,$W25,$U25+1)))</f>
        <v/>
      </c>
      <c r="K25" s="17">
        <f>IF($W25="","",IF($M25=0,"",SUM(INDEX(prem!$B$2:$CX$2857,$W25,$U25+1):INDEX(prem!$B$2:$CX$2857,$W25,MIN($U25+10,101)))))</f>
        <v/>
      </c>
      <c r="L25" s="17">
        <f>IF($K25="","",IF($M25=0,"",$K25/$M25))</f>
        <v/>
      </c>
      <c r="M25" s="4">
        <f>IF($W25="",0,COUNT(INDEX(prem!$B$2:$CX$2857,$W25,$U25+1):INDEX(prem!$B$2:$CX$2857,$W25,MIN($U25+10,101))))</f>
        <v/>
      </c>
      <c r="N25" s="4" t="inlineStr">
        <is>
          <t>A</t>
        </is>
      </c>
      <c r="O25" s="4">
        <f>IF(COUNTIF(prem!$A$2:$A$2857,$T25&amp;"|"&amp;Client!$C$9&amp;"|"&amp;Client!$C$7&amp;"|"&amp;Client!$C$8)&gt;0,Client!$C$9,IF(Client!$C$9="S","R","S"))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IFERROR(IF(COUNT(INDEX(Benefits!$E$3:$E$581,MATCH($T25,Benefits!$A$3:$A$581,0)))=0,"",INDEX(Benefits!$E$3:$E$581,MATCH($T25,Benefits!$A$3:$A$581,0))),"")</f>
        <v/>
      </c>
      <c r="R25">
        <f>IFERROR(IF(COUNT(INDEX(Benefits!$F$3:$F$581,MATCH($T25,Benefits!$A$3:$A$581,0)))=0,"",INDEX(Benefits!$F$3:$F$581,MATCH($T25,Benefits!$A$3:$A$581,0))),"")</f>
        <v/>
      </c>
      <c r="S25" s="4">
        <f>IFERROR(IF(INDEX(Benefits!$G$3:$G$581,MATCH($T25,Benefits!$A$3:$A$581,0))="","",INDEX(Benefits!$G$3:$G$581,MATCH($T25,Benefits!$A$3:$A$581,0))),"")</f>
        <v/>
      </c>
      <c r="T25" s="19" t="inlineStr">
        <is>
          <t>F00053-03-000-02</t>
        </is>
      </c>
      <c r="U25" s="4">
        <f>MIN(IF($N25="N",Client!$C$6+1,Client!$C$6),100)</f>
        <v/>
      </c>
      <c r="V25" s="4">
        <f>$T25&amp;"|"&amp;$O25&amp;"|"&amp;Client!$C$7&amp;"|"&amp;Client!$C$8</f>
        <v/>
      </c>
      <c r="W25" s="4">
        <f>IFERROR(MATCH($V25,prem!$A$2:$A$2857,0),"")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IFERROR(IF(INDEX(Benefits!$B$3:$B$581,MATCH($T26,Benefits!$A$3:$A$581,0))="","",INDEX(Benefits!$B$3:$B$581,MATCH($T26,Benefits!$A$3:$A$581,0))),"")</f>
        <v/>
      </c>
      <c r="G26" s="17">
        <f>IFERROR(IF(INDEX(Benefits!$C$3:$C$581,MATCH($T26,Benefits!$A$3:$A$581,0))="",0,INDEX(Benefits!$C$3:$C$581,MATCH($T26,Benefits!$A$3:$A$581,0))),0)</f>
        <v/>
      </c>
      <c r="H26" s="4">
        <f>IFERROR(IF(INDEX(Benefits!$D$3:$D$581,MATCH($T26,Benefits!$A$3:$A$581,0))="","",INDEX(Benefits!$D$3:$D$581,MATCH($T26,Benefits!$A$3:$A$581,0))),"")</f>
        <v/>
      </c>
      <c r="I26" s="4" t="inlineStr">
        <is>
          <t>USD</t>
        </is>
      </c>
      <c r="J26" s="17">
        <f>IF($W26="","",IF(COUNT(INDEX(prem!$B$2:$CX$2857,$W26,$U26+1))=0,"",INDEX(prem!$B$2:$CX$2857,$W26,$U26+1)))</f>
        <v/>
      </c>
      <c r="K26" s="17">
        <f>IF($W26="","",IF($M26=0,"",SUM(INDEX(prem!$B$2:$CX$2857,$W26,$U26+1):INDEX(prem!$B$2:$CX$2857,$W26,MIN($U26+10,101)))))</f>
        <v/>
      </c>
      <c r="L26" s="17">
        <f>IF($K26="","",IF($M26=0,"",$K26/$M26))</f>
        <v/>
      </c>
      <c r="M26" s="4">
        <f>IF($W26="",0,COUNT(INDEX(prem!$B$2:$CX$2857,$W26,$U26+1):INDEX(prem!$B$2:$CX$2857,$W26,MIN($U26+10,101))))</f>
        <v/>
      </c>
      <c r="N26" s="4" t="inlineStr">
        <is>
          <t>A</t>
        </is>
      </c>
      <c r="O26" s="4">
        <f>IF(COUNTIF(prem!$A$2:$A$2857,$T26&amp;"|"&amp;Client!$C$9&amp;"|"&amp;Client!$C$7&amp;"|"&amp;Client!$C$8)&gt;0,Client!$C$9,IF(Client!$C$9="S","R","S"))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IFERROR(IF(COUNT(INDEX(Benefits!$E$3:$E$581,MATCH($T26,Benefits!$A$3:$A$581,0)))=0,"",INDEX(Benefits!$E$3:$E$581,MATCH($T26,Benefits!$A$3:$A$581,0))),"")</f>
        <v/>
      </c>
      <c r="R26">
        <f>IFERROR(IF(COUNT(INDEX(Benefits!$F$3:$F$581,MATCH($T26,Benefits!$A$3:$A$581,0)))=0,"",INDEX(Benefits!$F$3:$F$581,MATCH($T26,Benefits!$A$3:$A$581,0))),"")</f>
        <v/>
      </c>
      <c r="S26" s="4">
        <f>IFERROR(IF(INDEX(Benefits!$G$3:$G$581,MATCH($T26,Benefits!$A$3:$A$581,0))="","",INDEX(Benefits!$G$3:$G$581,MATCH($T26,Benefits!$A$3:$A$581,0))),"")</f>
        <v/>
      </c>
      <c r="T26" s="19" t="inlineStr">
        <is>
          <t>F00053-04-000-02</t>
        </is>
      </c>
      <c r="U26" s="4">
        <f>MIN(IF($N26="N",Client!$C$6+1,Client!$C$6),100)</f>
        <v/>
      </c>
      <c r="V26" s="4">
        <f>$T26&amp;"|"&amp;$O26&amp;"|"&amp;Client!$C$7&amp;"|"&amp;Client!$C$8</f>
        <v/>
      </c>
      <c r="W26" s="4">
        <f>IFERROR(MATCH($V26,prem!$A$2:$A$2857,0),"")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IFERROR(IF(INDEX(Benefits!$B$3:$B$581,MATCH($T27,Benefits!$A$3:$A$581,0))="","",INDEX(Benefits!$B$3:$B$581,MATCH($T27,Benefits!$A$3:$A$581,0))),"")</f>
        <v/>
      </c>
      <c r="G27" s="17">
        <f>IFERROR(IF(INDEX(Benefits!$C$3:$C$581,MATCH($T27,Benefits!$A$3:$A$581,0))="",2000,INDEX(Benefits!$C$3:$C$581,MATCH($T27,Benefits!$A$3:$A$581,0))),2000)</f>
        <v/>
      </c>
      <c r="H27" s="4">
        <f>IFERROR(IF(INDEX(Benefits!$D$3:$D$581,MATCH($T27,Benefits!$A$3:$A$581,0))="","",INDEX(Benefits!$D$3:$D$581,MATCH($T27,Benefits!$A$3:$A$581,0))),"")</f>
        <v/>
      </c>
      <c r="I27" s="4" t="inlineStr">
        <is>
          <t>USD</t>
        </is>
      </c>
      <c r="J27" s="17">
        <f>IF($W27="","",IF(COUNT(INDEX(prem!$B$2:$CX$2857,$W27,$U27+1))=0,"",INDEX(prem!$B$2:$CX$2857,$W27,$U27+1)))</f>
        <v/>
      </c>
      <c r="K27" s="17">
        <f>IF($W27="","",IF($M27=0,"",SUM(INDEX(prem!$B$2:$CX$2857,$W27,$U27+1):INDEX(prem!$B$2:$CX$2857,$W27,MIN($U27+10,101)))))</f>
        <v/>
      </c>
      <c r="L27" s="17">
        <f>IF($K27="","",IF($M27=0,"",$K27/$M27))</f>
        <v/>
      </c>
      <c r="M27" s="4">
        <f>IF($W27="",0,COUNT(INDEX(prem!$B$2:$CX$2857,$W27,$U27+1):INDEX(prem!$B$2:$CX$2857,$W27,MIN($U27+10,101))))</f>
        <v/>
      </c>
      <c r="N27" s="4" t="inlineStr">
        <is>
          <t>A</t>
        </is>
      </c>
      <c r="O27" s="4">
        <f>IF(COUNTIF(prem!$A$2:$A$2857,$T27&amp;"|"&amp;Client!$C$9&amp;"|"&amp;Client!$C$7&amp;"|"&amp;Client!$C$8)&gt;0,Client!$C$9,IF(Client!$C$9="S","R","S"))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IFERROR(IF(COUNT(INDEX(Benefits!$E$3:$E$581,MATCH($T27,Benefits!$A$3:$A$581,0)))=0,"",INDEX(Benefits!$E$3:$E$581,MATCH($T27,Benefits!$A$3:$A$581,0))),"")</f>
        <v/>
      </c>
      <c r="R27">
        <f>IFERROR(IF(COUNT(INDEX(Benefits!$F$3:$F$581,MATCH($T27,Benefits!$A$3:$A$581,0)))=0,"",INDEX(Benefits!$F$3:$F$581,MATCH($T27,Benefits!$A$3:$A$581,0))),"")</f>
        <v/>
      </c>
      <c r="S27" s="4">
        <f>IFERROR(IF(INDEX(Benefits!$G$3:$G$581,MATCH($T27,Benefits!$A$3:$A$581,0))="","",INDEX(Benefits!$G$3:$G$581,MATCH($T27,Benefits!$A$3:$A$581,0))),"")</f>
        <v/>
      </c>
      <c r="T27" s="19" t="inlineStr">
        <is>
          <t>F00053-05-000-02</t>
        </is>
      </c>
      <c r="U27" s="4">
        <f>MIN(IF($N27="N",Client!$C$6+1,Client!$C$6),100)</f>
        <v/>
      </c>
      <c r="V27" s="4">
        <f>$T27&amp;"|"&amp;$O27&amp;"|"&amp;Client!$C$7&amp;"|"&amp;Client!$C$8</f>
        <v/>
      </c>
      <c r="W27" s="4">
        <f>IFERROR(MATCH($V27,prem!$A$2:$A$2857,0),"")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IFERROR(IF(INDEX(Benefits!$B$3:$B$581,MATCH($T28,Benefits!$A$3:$A$581,0))="","",INDEX(Benefits!$B$3:$B$581,MATCH($T28,Benefits!$A$3:$A$581,0))),"")</f>
        <v/>
      </c>
      <c r="G28" s="17">
        <f>IFERROR(IF(INDEX(Benefits!$C$3:$C$581,MATCH($T28,Benefits!$A$3:$A$581,0))="",3125,INDEX(Benefits!$C$3:$C$581,MATCH($T28,Benefits!$A$3:$A$581,0))),3125)</f>
        <v/>
      </c>
      <c r="H28" s="4">
        <f>IFERROR(IF(INDEX(Benefits!$D$3:$D$581,MATCH($T28,Benefits!$A$3:$A$581,0))="","",INDEX(Benefits!$D$3:$D$581,MATCH($T28,Benefits!$A$3:$A$581,0))),"")</f>
        <v/>
      </c>
      <c r="I28" s="4" t="inlineStr">
        <is>
          <t>USD</t>
        </is>
      </c>
      <c r="J28" s="17">
        <f>IF($W28="","",IF(COUNT(INDEX(prem!$B$2:$CX$2857,$W28,$U28+1))=0,"",INDEX(prem!$B$2:$CX$2857,$W28,$U28+1)))</f>
        <v/>
      </c>
      <c r="K28" s="17">
        <f>IF($W28="","",IF($M28=0,"",SUM(INDEX(prem!$B$2:$CX$2857,$W28,$U28+1):INDEX(prem!$B$2:$CX$2857,$W28,MIN($U28+10,101)))))</f>
        <v/>
      </c>
      <c r="L28" s="17">
        <f>IF($K28="","",IF($M28=0,"",$K28/$M28))</f>
        <v/>
      </c>
      <c r="M28" s="4">
        <f>IF($W28="",0,COUNT(INDEX(prem!$B$2:$CX$2857,$W28,$U28+1):INDEX(prem!$B$2:$CX$2857,$W28,MIN($U28+10,101))))</f>
        <v/>
      </c>
      <c r="N28" s="4" t="inlineStr">
        <is>
          <t>A</t>
        </is>
      </c>
      <c r="O28" s="4">
        <f>IF(COUNTIF(prem!$A$2:$A$2857,$T28&amp;"|"&amp;Client!$C$9&amp;"|"&amp;Client!$C$7&amp;"|"&amp;Client!$C$8)&gt;0,Client!$C$9,IF(Client!$C$9="S","R","S"))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IFERROR(IF(COUNT(INDEX(Benefits!$E$3:$E$581,MATCH($T28,Benefits!$A$3:$A$581,0)))=0,"",INDEX(Benefits!$E$3:$E$581,MATCH($T28,Benefits!$A$3:$A$581,0))),"")</f>
        <v/>
      </c>
      <c r="R28">
        <f>IFERROR(IF(COUNT(INDEX(Benefits!$F$3:$F$581,MATCH($T28,Benefits!$A$3:$A$581,0)))=0,"",INDEX(Benefits!$F$3:$F$581,MATCH($T28,Benefits!$A$3:$A$581,0))),"")</f>
        <v/>
      </c>
      <c r="S28" s="4">
        <f>IFERROR(IF(INDEX(Benefits!$G$3:$G$581,MATCH($T28,Benefits!$A$3:$A$581,0))="","",INDEX(Benefits!$G$3:$G$581,MATCH($T28,Benefits!$A$3:$A$581,0))),"")</f>
        <v/>
      </c>
      <c r="T28" s="19" t="inlineStr">
        <is>
          <t>F00053-06-000-02</t>
        </is>
      </c>
      <c r="U28" s="4">
        <f>MIN(IF($N28="N",Client!$C$6+1,Client!$C$6),100)</f>
        <v/>
      </c>
      <c r="V28" s="4">
        <f>$T28&amp;"|"&amp;$O28&amp;"|"&amp;Client!$C$7&amp;"|"&amp;Client!$C$8</f>
        <v/>
      </c>
      <c r="W28" s="4">
        <f>IFERROR(MATCH($V28,prem!$A$2:$A$2857,0),"")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IFERROR(IF(INDEX(Benefits!$B$3:$B$581,MATCH($T29,Benefits!$A$3:$A$581,0))="","",INDEX(Benefits!$B$3:$B$581,MATCH($T29,Benefits!$A$3:$A$581,0))),"")</f>
        <v/>
      </c>
      <c r="G29" s="17">
        <f>IFERROR(IF(INDEX(Benefits!$C$3:$C$581,MATCH($T29,Benefits!$A$3:$A$581,0))="",0,INDEX(Benefits!$C$3:$C$581,MATCH($T29,Benefits!$A$3:$A$581,0))),0)</f>
        <v/>
      </c>
      <c r="H29" s="4">
        <f>IFERROR(IF(INDEX(Benefits!$D$3:$D$581,MATCH($T29,Benefits!$A$3:$A$581,0))="","Worldwide excl. USA",INDEX(Benefits!$D$3:$D$581,MATCH($T29,Benefits!$A$3:$A$581,0))),"Worldwide excl. USA")</f>
        <v/>
      </c>
      <c r="I29" s="4" t="inlineStr">
        <is>
          <t>HKD</t>
        </is>
      </c>
      <c r="J29" s="17">
        <f>IF($W29="","",IF(COUNT(INDEX(prem!$B$2:$CX$2857,$W29,$U29+1))=0,"",INDEX(prem!$B$2:$CX$2857,$W29,$U29+1)))</f>
        <v/>
      </c>
      <c r="K29" s="17">
        <f>IF($W29="","",IF($M29=0,"",SUM(INDEX(prem!$B$2:$CX$2857,$W29,$U29+1):INDEX(prem!$B$2:$CX$2857,$W29,MIN($U29+10,101)))))</f>
        <v/>
      </c>
      <c r="L29" s="17">
        <f>IF($K29="","",IF($M29=0,"",$K29/$M29))</f>
        <v/>
      </c>
      <c r="M29" s="4">
        <f>IF($W29="",0,COUNT(INDEX(prem!$B$2:$CX$2857,$W29,$U29+1):INDEX(prem!$B$2:$CX$2857,$W29,MIN($U29+10,101))))</f>
        <v/>
      </c>
      <c r="N29" s="4" t="inlineStr">
        <is>
          <t>A</t>
        </is>
      </c>
      <c r="O29" s="4">
        <f>IF(COUNTIF(prem!$A$2:$A$2857,$T29&amp;"|"&amp;Client!$C$9&amp;"|"&amp;Client!$C$7&amp;"|"&amp;Client!$C$8)&gt;0,Client!$C$9,IF(Client!$C$9="S","R","S"))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IFERROR(IF(COUNT(INDEX(Benefits!$E$3:$E$581,MATCH($T29,Benefits!$A$3:$A$581,0)))=0,"",INDEX(Benefits!$E$3:$E$581,MATCH($T29,Benefits!$A$3:$A$581,0))),"")</f>
        <v/>
      </c>
      <c r="R29">
        <f>IFERROR(IF(COUNT(INDEX(Benefits!$F$3:$F$581,MATCH($T29,Benefits!$A$3:$A$581,0)))=0,"",INDEX(Benefits!$F$3:$F$581,MATCH($T29,Benefits!$A$3:$A$581,0))),"")</f>
        <v/>
      </c>
      <c r="S29" s="4">
        <f>IFERROR(IF(INDEX(Benefits!$G$3:$G$581,MATCH($T29,Benefits!$A$3:$A$581,0))="","",INDEX(Benefits!$G$3:$G$581,MATCH($T29,Benefits!$A$3:$A$581,0))),"")</f>
        <v/>
      </c>
      <c r="T29" s="19" t="inlineStr">
        <is>
          <t>F00074-05-000-01</t>
        </is>
      </c>
      <c r="U29" s="4">
        <f>MIN(IF($N29="N",Client!$C$6+1,Client!$C$6),100)</f>
        <v/>
      </c>
      <c r="V29" s="4">
        <f>$T29&amp;"|"&amp;$O29&amp;"|"&amp;Client!$C$7&amp;"|"&amp;Client!$C$8</f>
        <v/>
      </c>
      <c r="W29" s="4">
        <f>IFERROR(MATCH($V29,prem!$A$2:$A$2857,0),"")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IFERROR(IF(INDEX(Benefits!$B$3:$B$581,MATCH($T30,Benefits!$A$3:$A$581,0))="","",INDEX(Benefits!$B$3:$B$581,MATCH($T30,Benefits!$A$3:$A$581,0))),"")</f>
        <v/>
      </c>
      <c r="G30" s="17">
        <f>IFERROR(IF(INDEX(Benefits!$C$3:$C$581,MATCH($T30,Benefits!$A$3:$A$581,0))="",0,INDEX(Benefits!$C$3:$C$581,MATCH($T30,Benefits!$A$3:$A$581,0))),0)</f>
        <v/>
      </c>
      <c r="H30" s="4">
        <f>IFERROR(IF(INDEX(Benefits!$D$3:$D$581,MATCH($T30,Benefits!$A$3:$A$581,0))="","Asia",INDEX(Benefits!$D$3:$D$581,MATCH($T30,Benefits!$A$3:$A$581,0))),"Asia")</f>
        <v/>
      </c>
      <c r="I30" s="4" t="inlineStr">
        <is>
          <t>HKD</t>
        </is>
      </c>
      <c r="J30" s="17">
        <f>IF($W30="","",IF(COUNT(INDEX(prem!$B$2:$CX$2857,$W30,$U30+1))=0,"",INDEX(prem!$B$2:$CX$2857,$W30,$U30+1)))</f>
        <v/>
      </c>
      <c r="K30" s="17">
        <f>IF($W30="","",IF($M30=0,"",SUM(INDEX(prem!$B$2:$CX$2857,$W30,$U30+1):INDEX(prem!$B$2:$CX$2857,$W30,MIN($U30+10,101)))))</f>
        <v/>
      </c>
      <c r="L30" s="17">
        <f>IF($K30="","",IF($M30=0,"",$K30/$M30))</f>
        <v/>
      </c>
      <c r="M30" s="4">
        <f>IF($W30="",0,COUNT(INDEX(prem!$B$2:$CX$2857,$W30,$U30+1):INDEX(prem!$B$2:$CX$2857,$W30,MIN($U30+10,101))))</f>
        <v/>
      </c>
      <c r="N30" s="4" t="inlineStr">
        <is>
          <t>A</t>
        </is>
      </c>
      <c r="O30" s="4">
        <f>IF(COUNTIF(prem!$A$2:$A$2857,$T30&amp;"|"&amp;Client!$C$9&amp;"|"&amp;Client!$C$7&amp;"|"&amp;Client!$C$8)&gt;0,Client!$C$9,IF(Client!$C$9="S","R","S"))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IFERROR(IF(COUNT(INDEX(Benefits!$E$3:$E$581,MATCH($T30,Benefits!$A$3:$A$581,0)))=0,"",INDEX(Benefits!$E$3:$E$581,MATCH($T30,Benefits!$A$3:$A$581,0))),"")</f>
        <v/>
      </c>
      <c r="R30">
        <f>IFERROR(IF(COUNT(INDEX(Benefits!$F$3:$F$581,MATCH($T30,Benefits!$A$3:$A$581,0)))=0,"",INDEX(Benefits!$F$3:$F$581,MATCH($T30,Benefits!$A$3:$A$581,0))),"")</f>
        <v/>
      </c>
      <c r="S30" s="4">
        <f>IFERROR(IF(INDEX(Benefits!$G$3:$G$581,MATCH($T30,Benefits!$A$3:$A$581,0))="","",INDEX(Benefits!$G$3:$G$581,MATCH($T30,Benefits!$A$3:$A$581,0))),"")</f>
        <v/>
      </c>
      <c r="T30" s="19" t="inlineStr">
        <is>
          <t>F00074-01-000-01</t>
        </is>
      </c>
      <c r="U30" s="4">
        <f>MIN(IF($N30="N",Client!$C$6+1,Client!$C$6),100)</f>
        <v/>
      </c>
      <c r="V30" s="4">
        <f>$T30&amp;"|"&amp;$O30&amp;"|"&amp;Client!$C$7&amp;"|"&amp;Client!$C$8</f>
        <v/>
      </c>
      <c r="W30" s="4">
        <f>IFERROR(MATCH($V30,prem!$A$2:$A$2857,0),"")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IFERROR(IF(INDEX(Benefits!$B$3:$B$581,MATCH($T31,Benefits!$A$3:$A$581,0))="","",INDEX(Benefits!$B$3:$B$581,MATCH($T31,Benefits!$A$3:$A$581,0))),"")</f>
        <v/>
      </c>
      <c r="G31" s="17">
        <f>IFERROR(IF(INDEX(Benefits!$C$3:$C$581,MATCH($T31,Benefits!$A$3:$A$581,0))="",16000,INDEX(Benefits!$C$3:$C$581,MATCH($T31,Benefits!$A$3:$A$581,0))),16000)</f>
        <v/>
      </c>
      <c r="H31" s="4">
        <f>IFERROR(IF(INDEX(Benefits!$D$3:$D$581,MATCH($T31,Benefits!$A$3:$A$581,0))="","Worldwide excl. USA",INDEX(Benefits!$D$3:$D$581,MATCH($T31,Benefits!$A$3:$A$581,0))),"Worldwide excl. USA")</f>
        <v/>
      </c>
      <c r="I31" s="4" t="inlineStr">
        <is>
          <t>HKD</t>
        </is>
      </c>
      <c r="J31" s="17">
        <f>IF($W31="","",IF(COUNT(INDEX(prem!$B$2:$CX$2857,$W31,$U31+1))=0,"",INDEX(prem!$B$2:$CX$2857,$W31,$U31+1)))</f>
        <v/>
      </c>
      <c r="K31" s="17">
        <f>IF($W31="","",IF($M31=0,"",SUM(INDEX(prem!$B$2:$CX$2857,$W31,$U31+1):INDEX(prem!$B$2:$CX$2857,$W31,MIN($U31+10,101)))))</f>
        <v/>
      </c>
      <c r="L31" s="17">
        <f>IF($K31="","",IF($M31=0,"",$K31/$M31))</f>
        <v/>
      </c>
      <c r="M31" s="4">
        <f>IF($W31="",0,COUNT(INDEX(prem!$B$2:$CX$2857,$W31,$U31+1):INDEX(prem!$B$2:$CX$2857,$W31,MIN($U31+10,101))))</f>
        <v/>
      </c>
      <c r="N31" s="4" t="inlineStr">
        <is>
          <t>A</t>
        </is>
      </c>
      <c r="O31" s="4">
        <f>IF(COUNTIF(prem!$A$2:$A$2857,$T31&amp;"|"&amp;Client!$C$9&amp;"|"&amp;Client!$C$7&amp;"|"&amp;Client!$C$8)&gt;0,Client!$C$9,IF(Client!$C$9="S","R","S"))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IFERROR(IF(COUNT(INDEX(Benefits!$E$3:$E$581,MATCH($T31,Benefits!$A$3:$A$581,0)))=0,"",INDEX(Benefits!$E$3:$E$581,MATCH($T31,Benefits!$A$3:$A$581,0))),"")</f>
        <v/>
      </c>
      <c r="R31">
        <f>IFERROR(IF(COUNT(INDEX(Benefits!$F$3:$F$581,MATCH($T31,Benefits!$A$3:$A$581,0)))=0,"",INDEX(Benefits!$F$3:$F$581,MATCH($T31,Benefits!$A$3:$A$581,0))),"")</f>
        <v/>
      </c>
      <c r="S31" s="4">
        <f>IFERROR(IF(INDEX(Benefits!$G$3:$G$581,MATCH($T31,Benefits!$A$3:$A$581,0))="","",INDEX(Benefits!$G$3:$G$581,MATCH($T31,Benefits!$A$3:$A$581,0))),"")</f>
        <v/>
      </c>
      <c r="T31" s="19" t="inlineStr">
        <is>
          <t>F00074-06-000-01</t>
        </is>
      </c>
      <c r="U31" s="4">
        <f>MIN(IF($N31="N",Client!$C$6+1,Client!$C$6),100)</f>
        <v/>
      </c>
      <c r="V31" s="4">
        <f>$T31&amp;"|"&amp;$O31&amp;"|"&amp;Client!$C$7&amp;"|"&amp;Client!$C$8</f>
        <v/>
      </c>
      <c r="W31" s="4">
        <f>IFERROR(MATCH($V31,prem!$A$2:$A$2857,0),"")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IFERROR(IF(INDEX(Benefits!$B$3:$B$581,MATCH($T32,Benefits!$A$3:$A$581,0))="","",INDEX(Benefits!$B$3:$B$581,MATCH($T32,Benefits!$A$3:$A$581,0))),"")</f>
        <v/>
      </c>
      <c r="G32" s="17">
        <f>IFERROR(IF(INDEX(Benefits!$C$3:$C$581,MATCH($T32,Benefits!$A$3:$A$581,0))="",16000,INDEX(Benefits!$C$3:$C$581,MATCH($T32,Benefits!$A$3:$A$581,0))),16000)</f>
        <v/>
      </c>
      <c r="H32" s="4">
        <f>IFERROR(IF(INDEX(Benefits!$D$3:$D$581,MATCH($T32,Benefits!$A$3:$A$581,0))="","Asia",INDEX(Benefits!$D$3:$D$581,MATCH($T32,Benefits!$A$3:$A$581,0))),"Asia")</f>
        <v/>
      </c>
      <c r="I32" s="4" t="inlineStr">
        <is>
          <t>HKD</t>
        </is>
      </c>
      <c r="J32" s="17">
        <f>IF($W32="","",IF(COUNT(INDEX(prem!$B$2:$CX$2857,$W32,$U32+1))=0,"",INDEX(prem!$B$2:$CX$2857,$W32,$U32+1)))</f>
        <v/>
      </c>
      <c r="K32" s="17">
        <f>IF($W32="","",IF($M32=0,"",SUM(INDEX(prem!$B$2:$CX$2857,$W32,$U32+1):INDEX(prem!$B$2:$CX$2857,$W32,MIN($U32+10,101)))))</f>
        <v/>
      </c>
      <c r="L32" s="17">
        <f>IF($K32="","",IF($M32=0,"",$K32/$M32))</f>
        <v/>
      </c>
      <c r="M32" s="4">
        <f>IF($W32="",0,COUNT(INDEX(prem!$B$2:$CX$2857,$W32,$U32+1):INDEX(prem!$B$2:$CX$2857,$W32,MIN($U32+10,101))))</f>
        <v/>
      </c>
      <c r="N32" s="4" t="inlineStr">
        <is>
          <t>A</t>
        </is>
      </c>
      <c r="O32" s="4">
        <f>IF(COUNTIF(prem!$A$2:$A$2857,$T32&amp;"|"&amp;Client!$C$9&amp;"|"&amp;Client!$C$7&amp;"|"&amp;Client!$C$8)&gt;0,Client!$C$9,IF(Client!$C$9="S","R","S"))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IFERROR(IF(COUNT(INDEX(Benefits!$E$3:$E$581,MATCH($T32,Benefits!$A$3:$A$581,0)))=0,"",INDEX(Benefits!$E$3:$E$581,MATCH($T32,Benefits!$A$3:$A$581,0))),"")</f>
        <v/>
      </c>
      <c r="R32">
        <f>IFERROR(IF(COUNT(INDEX(Benefits!$F$3:$F$581,MATCH($T32,Benefits!$A$3:$A$581,0)))=0,"",INDEX(Benefits!$F$3:$F$581,MATCH($T32,Benefits!$A$3:$A$581,0))),"")</f>
        <v/>
      </c>
      <c r="S32" s="4">
        <f>IFERROR(IF(INDEX(Benefits!$G$3:$G$581,MATCH($T32,Benefits!$A$3:$A$581,0))="","",INDEX(Benefits!$G$3:$G$581,MATCH($T32,Benefits!$A$3:$A$581,0))),"")</f>
        <v/>
      </c>
      <c r="T32" s="19" t="inlineStr">
        <is>
          <t>F00074-02-000-01</t>
        </is>
      </c>
      <c r="U32" s="4">
        <f>MIN(IF($N32="N",Client!$C$6+1,Client!$C$6),100)</f>
        <v/>
      </c>
      <c r="V32" s="4">
        <f>$T32&amp;"|"&amp;$O32&amp;"|"&amp;Client!$C$7&amp;"|"&amp;Client!$C$8</f>
        <v/>
      </c>
      <c r="W32" s="4">
        <f>IFERROR(MATCH($V32,prem!$A$2:$A$2857,0),"")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IFERROR(IF(INDEX(Benefits!$B$3:$B$581,MATCH($T33,Benefits!$A$3:$A$581,0))="","",INDEX(Benefits!$B$3:$B$581,MATCH($T33,Benefits!$A$3:$A$581,0))),"")</f>
        <v/>
      </c>
      <c r="G33" s="17">
        <f>IFERROR(IF(INDEX(Benefits!$C$3:$C$581,MATCH($T33,Benefits!$A$3:$A$581,0))="",25000,INDEX(Benefits!$C$3:$C$581,MATCH($T33,Benefits!$A$3:$A$581,0))),25000)</f>
        <v/>
      </c>
      <c r="H33" s="4">
        <f>IFERROR(IF(INDEX(Benefits!$D$3:$D$581,MATCH($T33,Benefits!$A$3:$A$581,0))="","Asia",INDEX(Benefits!$D$3:$D$581,MATCH($T33,Benefits!$A$3:$A$581,0))),"Asia")</f>
        <v/>
      </c>
      <c r="I33" s="4" t="inlineStr">
        <is>
          <t>HKD</t>
        </is>
      </c>
      <c r="J33" s="17">
        <f>IF($W33="","",IF(COUNT(INDEX(prem!$B$2:$CX$2857,$W33,$U33+1))=0,"",INDEX(prem!$B$2:$CX$2857,$W33,$U33+1)))</f>
        <v/>
      </c>
      <c r="K33" s="17">
        <f>IF($W33="","",IF($M33=0,"",SUM(INDEX(prem!$B$2:$CX$2857,$W33,$U33+1):INDEX(prem!$B$2:$CX$2857,$W33,MIN($U33+10,101)))))</f>
        <v/>
      </c>
      <c r="L33" s="17">
        <f>IF($K33="","",IF($M33=0,"",$K33/$M33))</f>
        <v/>
      </c>
      <c r="M33" s="4">
        <f>IF($W33="",0,COUNT(INDEX(prem!$B$2:$CX$2857,$W33,$U33+1):INDEX(prem!$B$2:$CX$2857,$W33,MIN($U33+10,101))))</f>
        <v/>
      </c>
      <c r="N33" s="4" t="inlineStr">
        <is>
          <t>A</t>
        </is>
      </c>
      <c r="O33" s="4">
        <f>IF(COUNTIF(prem!$A$2:$A$2857,$T33&amp;"|"&amp;Client!$C$9&amp;"|"&amp;Client!$C$7&amp;"|"&amp;Client!$C$8)&gt;0,Client!$C$9,IF(Client!$C$9="S","R","S"))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IFERROR(IF(COUNT(INDEX(Benefits!$E$3:$E$581,MATCH($T33,Benefits!$A$3:$A$581,0)))=0,"",INDEX(Benefits!$E$3:$E$581,MATCH($T33,Benefits!$A$3:$A$581,0))),"")</f>
        <v/>
      </c>
      <c r="R33">
        <f>IFERROR(IF(COUNT(INDEX(Benefits!$F$3:$F$581,MATCH($T33,Benefits!$A$3:$A$581,0)))=0,"",INDEX(Benefits!$F$3:$F$581,MATCH($T33,Benefits!$A$3:$A$581,0))),"")</f>
        <v/>
      </c>
      <c r="S33" s="4">
        <f>IFERROR(IF(INDEX(Benefits!$G$3:$G$581,MATCH($T33,Benefits!$A$3:$A$581,0))="","",INDEX(Benefits!$G$3:$G$581,MATCH($T33,Benefits!$A$3:$A$581,0))),"")</f>
        <v/>
      </c>
      <c r="T33" s="19" t="inlineStr">
        <is>
          <t>F00074-03-000-01</t>
        </is>
      </c>
      <c r="U33" s="4">
        <f>MIN(IF($N33="N",Client!$C$6+1,Client!$C$6),100)</f>
        <v/>
      </c>
      <c r="V33" s="4">
        <f>$T33&amp;"|"&amp;$O33&amp;"|"&amp;Client!$C$7&amp;"|"&amp;Client!$C$8</f>
        <v/>
      </c>
      <c r="W33" s="4">
        <f>IFERROR(MATCH($V33,prem!$A$2:$A$2857,0),"")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IFERROR(IF(INDEX(Benefits!$B$3:$B$581,MATCH($T34,Benefits!$A$3:$A$581,0))="","",INDEX(Benefits!$B$3:$B$581,MATCH($T34,Benefits!$A$3:$A$581,0))),"")</f>
        <v/>
      </c>
      <c r="G34" s="17">
        <f>IFERROR(IF(INDEX(Benefits!$C$3:$C$581,MATCH($T34,Benefits!$A$3:$A$581,0))="",25000,INDEX(Benefits!$C$3:$C$581,MATCH($T34,Benefits!$A$3:$A$581,0))),25000)</f>
        <v/>
      </c>
      <c r="H34" s="4">
        <f>IFERROR(IF(INDEX(Benefits!$D$3:$D$581,MATCH($T34,Benefits!$A$3:$A$581,0))="","Worldwide excl. USA",INDEX(Benefits!$D$3:$D$581,MATCH($T34,Benefits!$A$3:$A$581,0))),"Worldwide excl. USA")</f>
        <v/>
      </c>
      <c r="I34" s="4" t="inlineStr">
        <is>
          <t>HKD</t>
        </is>
      </c>
      <c r="J34" s="17">
        <f>IF($W34="","",IF(COUNT(INDEX(prem!$B$2:$CX$2857,$W34,$U34+1))=0,"",INDEX(prem!$B$2:$CX$2857,$W34,$U34+1)))</f>
        <v/>
      </c>
      <c r="K34" s="17">
        <f>IF($W34="","",IF($M34=0,"",SUM(INDEX(prem!$B$2:$CX$2857,$W34,$U34+1):INDEX(prem!$B$2:$CX$2857,$W34,MIN($U34+10,101)))))</f>
        <v/>
      </c>
      <c r="L34" s="17">
        <f>IF($K34="","",IF($M34=0,"",$K34/$M34))</f>
        <v/>
      </c>
      <c r="M34" s="4">
        <f>IF($W34="",0,COUNT(INDEX(prem!$B$2:$CX$2857,$W34,$U34+1):INDEX(prem!$B$2:$CX$2857,$W34,MIN($U34+10,101))))</f>
        <v/>
      </c>
      <c r="N34" s="4" t="inlineStr">
        <is>
          <t>A</t>
        </is>
      </c>
      <c r="O34" s="4">
        <f>IF(COUNTIF(prem!$A$2:$A$2857,$T34&amp;"|"&amp;Client!$C$9&amp;"|"&amp;Client!$C$7&amp;"|"&amp;Client!$C$8)&gt;0,Client!$C$9,IF(Client!$C$9="S","R","S"))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IFERROR(IF(COUNT(INDEX(Benefits!$E$3:$E$581,MATCH($T34,Benefits!$A$3:$A$581,0)))=0,"",INDEX(Benefits!$E$3:$E$581,MATCH($T34,Benefits!$A$3:$A$581,0))),"")</f>
        <v/>
      </c>
      <c r="R34">
        <f>IFERROR(IF(COUNT(INDEX(Benefits!$F$3:$F$581,MATCH($T34,Benefits!$A$3:$A$581,0)))=0,"",INDEX(Benefits!$F$3:$F$581,MATCH($T34,Benefits!$A$3:$A$581,0))),"")</f>
        <v/>
      </c>
      <c r="S34" s="4">
        <f>IFERROR(IF(INDEX(Benefits!$G$3:$G$581,MATCH($T34,Benefits!$A$3:$A$581,0))="","",INDEX(Benefits!$G$3:$G$581,MATCH($T34,Benefits!$A$3:$A$581,0))),"")</f>
        <v/>
      </c>
      <c r="T34" s="19" t="inlineStr">
        <is>
          <t>F00074-07-000-01</t>
        </is>
      </c>
      <c r="U34" s="4">
        <f>MIN(IF($N34="N",Client!$C$6+1,Client!$C$6),100)</f>
        <v/>
      </c>
      <c r="V34" s="4">
        <f>$T34&amp;"|"&amp;$O34&amp;"|"&amp;Client!$C$7&amp;"|"&amp;Client!$C$8</f>
        <v/>
      </c>
      <c r="W34" s="4">
        <f>IFERROR(MATCH($V34,prem!$A$2:$A$2857,0),"")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IFERROR(IF(INDEX(Benefits!$B$3:$B$581,MATCH($T35,Benefits!$A$3:$A$581,0))="","",INDEX(Benefits!$B$3:$B$581,MATCH($T35,Benefits!$A$3:$A$581,0))),"")</f>
        <v/>
      </c>
      <c r="G35" s="17">
        <f>IFERROR(IF(INDEX(Benefits!$C$3:$C$581,MATCH($T35,Benefits!$A$3:$A$581,0))="",50000,INDEX(Benefits!$C$3:$C$581,MATCH($T35,Benefits!$A$3:$A$581,0))),50000)</f>
        <v/>
      </c>
      <c r="H35" s="4">
        <f>IFERROR(IF(INDEX(Benefits!$D$3:$D$581,MATCH($T35,Benefits!$A$3:$A$581,0))="","Asia",INDEX(Benefits!$D$3:$D$581,MATCH($T35,Benefits!$A$3:$A$581,0))),"Asia")</f>
        <v/>
      </c>
      <c r="I35" s="4" t="inlineStr">
        <is>
          <t>HKD</t>
        </is>
      </c>
      <c r="J35" s="17">
        <f>IF($W35="","",IF(COUNT(INDEX(prem!$B$2:$CX$2857,$W35,$U35+1))=0,"",INDEX(prem!$B$2:$CX$2857,$W35,$U35+1)))</f>
        <v/>
      </c>
      <c r="K35" s="17">
        <f>IF($W35="","",IF($M35=0,"",SUM(INDEX(prem!$B$2:$CX$2857,$W35,$U35+1):INDEX(prem!$B$2:$CX$2857,$W35,MIN($U35+10,101)))))</f>
        <v/>
      </c>
      <c r="L35" s="17">
        <f>IF($K35="","",IF($M35=0,"",$K35/$M35))</f>
        <v/>
      </c>
      <c r="M35" s="4">
        <f>IF($W35="",0,COUNT(INDEX(prem!$B$2:$CX$2857,$W35,$U35+1):INDEX(prem!$B$2:$CX$2857,$W35,MIN($U35+10,101))))</f>
        <v/>
      </c>
      <c r="N35" s="4" t="inlineStr">
        <is>
          <t>A</t>
        </is>
      </c>
      <c r="O35" s="4">
        <f>IF(COUNTIF(prem!$A$2:$A$2857,$T35&amp;"|"&amp;Client!$C$9&amp;"|"&amp;Client!$C$7&amp;"|"&amp;Client!$C$8)&gt;0,Client!$C$9,IF(Client!$C$9="S","R","S"))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IFERROR(IF(COUNT(INDEX(Benefits!$E$3:$E$581,MATCH($T35,Benefits!$A$3:$A$581,0)))=0,"",INDEX(Benefits!$E$3:$E$581,MATCH($T35,Benefits!$A$3:$A$581,0))),"")</f>
        <v/>
      </c>
      <c r="R35">
        <f>IFERROR(IF(COUNT(INDEX(Benefits!$F$3:$F$581,MATCH($T35,Benefits!$A$3:$A$581,0)))=0,"",INDEX(Benefits!$F$3:$F$581,MATCH($T35,Benefits!$A$3:$A$581,0))),"")</f>
        <v/>
      </c>
      <c r="S35" s="4">
        <f>IFERROR(IF(INDEX(Benefits!$G$3:$G$581,MATCH($T35,Benefits!$A$3:$A$581,0))="","",INDEX(Benefits!$G$3:$G$581,MATCH($T35,Benefits!$A$3:$A$581,0))),"")</f>
        <v/>
      </c>
      <c r="T35" s="19" t="inlineStr">
        <is>
          <t>F00074-04-000-01</t>
        </is>
      </c>
      <c r="U35" s="4">
        <f>MIN(IF($N35="N",Client!$C$6+1,Client!$C$6),100)</f>
        <v/>
      </c>
      <c r="V35" s="4">
        <f>$T35&amp;"|"&amp;$O35&amp;"|"&amp;Client!$C$7&amp;"|"&amp;Client!$C$8</f>
        <v/>
      </c>
      <c r="W35" s="4">
        <f>IFERROR(MATCH($V35,prem!$A$2:$A$2857,0),"")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IFERROR(IF(INDEX(Benefits!$B$3:$B$581,MATCH($T36,Benefits!$A$3:$A$581,0))="","",INDEX(Benefits!$B$3:$B$581,MATCH($T36,Benefits!$A$3:$A$581,0))),"")</f>
        <v/>
      </c>
      <c r="G36" s="17">
        <f>IFERROR(IF(INDEX(Benefits!$C$3:$C$581,MATCH($T36,Benefits!$A$3:$A$581,0))="",50000,INDEX(Benefits!$C$3:$C$581,MATCH($T36,Benefits!$A$3:$A$581,0))),50000)</f>
        <v/>
      </c>
      <c r="H36" s="4">
        <f>IFERROR(IF(INDEX(Benefits!$D$3:$D$581,MATCH($T36,Benefits!$A$3:$A$581,0))="","Worldwide excl. USA",INDEX(Benefits!$D$3:$D$581,MATCH($T36,Benefits!$A$3:$A$581,0))),"Worldwide excl. USA")</f>
        <v/>
      </c>
      <c r="I36" s="4" t="inlineStr">
        <is>
          <t>HKD</t>
        </is>
      </c>
      <c r="J36" s="17">
        <f>IF($W36="","",IF(COUNT(INDEX(prem!$B$2:$CX$2857,$W36,$U36+1))=0,"",INDEX(prem!$B$2:$CX$2857,$W36,$U36+1)))</f>
        <v/>
      </c>
      <c r="K36" s="17">
        <f>IF($W36="","",IF($M36=0,"",SUM(INDEX(prem!$B$2:$CX$2857,$W36,$U36+1):INDEX(prem!$B$2:$CX$2857,$W36,MIN($U36+10,101)))))</f>
        <v/>
      </c>
      <c r="L36" s="17">
        <f>IF($K36="","",IF($M36=0,"",$K36/$M36))</f>
        <v/>
      </c>
      <c r="M36" s="4">
        <f>IF($W36="",0,COUNT(INDEX(prem!$B$2:$CX$2857,$W36,$U36+1):INDEX(prem!$B$2:$CX$2857,$W36,MIN($U36+10,101))))</f>
        <v/>
      </c>
      <c r="N36" s="4" t="inlineStr">
        <is>
          <t>A</t>
        </is>
      </c>
      <c r="O36" s="4">
        <f>IF(COUNTIF(prem!$A$2:$A$2857,$T36&amp;"|"&amp;Client!$C$9&amp;"|"&amp;Client!$C$7&amp;"|"&amp;Client!$C$8)&gt;0,Client!$C$9,IF(Client!$C$9="S","R","S"))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IFERROR(IF(COUNT(INDEX(Benefits!$E$3:$E$581,MATCH($T36,Benefits!$A$3:$A$581,0)))=0,"",INDEX(Benefits!$E$3:$E$581,MATCH($T36,Benefits!$A$3:$A$581,0))),"")</f>
        <v/>
      </c>
      <c r="R36">
        <f>IFERROR(IF(COUNT(INDEX(Benefits!$F$3:$F$581,MATCH($T36,Benefits!$A$3:$A$581,0)))=0,"",INDEX(Benefits!$F$3:$F$581,MATCH($T36,Benefits!$A$3:$A$581,0))),"")</f>
        <v/>
      </c>
      <c r="S36" s="4">
        <f>IFERROR(IF(INDEX(Benefits!$G$3:$G$581,MATCH($T36,Benefits!$A$3:$A$581,0))="","",INDEX(Benefits!$G$3:$G$581,MATCH($T36,Benefits!$A$3:$A$581,0))),"")</f>
        <v/>
      </c>
      <c r="T36" s="19" t="inlineStr">
        <is>
          <t>F00074-08-000-01</t>
        </is>
      </c>
      <c r="U36" s="4">
        <f>MIN(IF($N36="N",Client!$C$6+1,Client!$C$6),100)</f>
        <v/>
      </c>
      <c r="V36" s="4">
        <f>$T36&amp;"|"&amp;$O36&amp;"|"&amp;Client!$C$7&amp;"|"&amp;Client!$C$8</f>
        <v/>
      </c>
      <c r="W36" s="4">
        <f>IFERROR(MATCH($V36,prem!$A$2:$A$2857,0),"")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IFERROR(IF(INDEX(Benefits!$B$3:$B$581,MATCH($T37,Benefits!$A$3:$A$581,0))="","",INDEX(Benefits!$B$3:$B$581,MATCH($T37,Benefits!$A$3:$A$581,0))),"")</f>
        <v/>
      </c>
      <c r="G37" s="17">
        <f>IFERROR(IF(INDEX(Benefits!$C$3:$C$581,MATCH($T37,Benefits!$A$3:$A$581,0))="",0,INDEX(Benefits!$C$3:$C$581,MATCH($T37,Benefits!$A$3:$A$581,0))),0)</f>
        <v/>
      </c>
      <c r="H37" s="4">
        <f>IFERROR(IF(INDEX(Benefits!$D$3:$D$581,MATCH($T37,Benefits!$A$3:$A$581,0))="","Asia",INDEX(Benefits!$D$3:$D$581,MATCH($T37,Benefits!$A$3:$A$581,0))),"Asia")</f>
        <v/>
      </c>
      <c r="I37" s="4" t="inlineStr">
        <is>
          <t>USD</t>
        </is>
      </c>
      <c r="J37" s="17">
        <f>IF($W37="","",IF(COUNT(INDEX(prem!$B$2:$CX$2857,$W37,$U37+1))=0,"",INDEX(prem!$B$2:$CX$2857,$W37,$U37+1)))</f>
        <v/>
      </c>
      <c r="K37" s="17">
        <f>IF($W37="","",IF($M37=0,"",SUM(INDEX(prem!$B$2:$CX$2857,$W37,$U37+1):INDEX(prem!$B$2:$CX$2857,$W37,MIN($U37+10,101)))))</f>
        <v/>
      </c>
      <c r="L37" s="17">
        <f>IF($K37="","",IF($M37=0,"",$K37/$M37))</f>
        <v/>
      </c>
      <c r="M37" s="4">
        <f>IF($W37="",0,COUNT(INDEX(prem!$B$2:$CX$2857,$W37,$U37+1):INDEX(prem!$B$2:$CX$2857,$W37,MIN($U37+10,101))))</f>
        <v/>
      </c>
      <c r="N37" s="4" t="inlineStr">
        <is>
          <t>A</t>
        </is>
      </c>
      <c r="O37" s="4">
        <f>IF(COUNTIF(prem!$A$2:$A$2857,$T37&amp;"|"&amp;Client!$C$9&amp;"|"&amp;Client!$C$7&amp;"|"&amp;Client!$C$8)&gt;0,Client!$C$9,IF(Client!$C$9="S","R","S"))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IFERROR(IF(COUNT(INDEX(Benefits!$E$3:$E$581,MATCH($T37,Benefits!$A$3:$A$581,0)))=0,"",INDEX(Benefits!$E$3:$E$581,MATCH($T37,Benefits!$A$3:$A$581,0))),"")</f>
        <v/>
      </c>
      <c r="R37">
        <f>IFERROR(IF(COUNT(INDEX(Benefits!$F$3:$F$581,MATCH($T37,Benefits!$A$3:$A$581,0)))=0,"",INDEX(Benefits!$F$3:$F$581,MATCH($T37,Benefits!$A$3:$A$581,0))),"")</f>
        <v/>
      </c>
      <c r="S37" s="4">
        <f>IFERROR(IF(INDEX(Benefits!$G$3:$G$581,MATCH($T37,Benefits!$A$3:$A$581,0))="","",INDEX(Benefits!$G$3:$G$581,MATCH($T37,Benefits!$A$3:$A$581,0))),"")</f>
        <v/>
      </c>
      <c r="T37" s="19" t="inlineStr">
        <is>
          <t>F00074-09-000-01</t>
        </is>
      </c>
      <c r="U37" s="4">
        <f>MIN(IF($N37="N",Client!$C$6+1,Client!$C$6),100)</f>
        <v/>
      </c>
      <c r="V37" s="4">
        <f>$T37&amp;"|"&amp;$O37&amp;"|"&amp;Client!$C$7&amp;"|"&amp;Client!$C$8</f>
        <v/>
      </c>
      <c r="W37" s="4">
        <f>IFERROR(MATCH($V37,prem!$A$2:$A$2857,0),"")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IFERROR(IF(INDEX(Benefits!$B$3:$B$581,MATCH($T38,Benefits!$A$3:$A$581,0))="","",INDEX(Benefits!$B$3:$B$581,MATCH($T38,Benefits!$A$3:$A$581,0))),"")</f>
        <v/>
      </c>
      <c r="G38" s="17">
        <f>IFERROR(IF(INDEX(Benefits!$C$3:$C$581,MATCH($T38,Benefits!$A$3:$A$581,0))="",0,INDEX(Benefits!$C$3:$C$581,MATCH($T38,Benefits!$A$3:$A$581,0))),0)</f>
        <v/>
      </c>
      <c r="H38" s="4">
        <f>IFERROR(IF(INDEX(Benefits!$D$3:$D$581,MATCH($T38,Benefits!$A$3:$A$581,0))="","Worldwide excl. USA",INDEX(Benefits!$D$3:$D$581,MATCH($T38,Benefits!$A$3:$A$581,0))),"Worldwide excl. USA")</f>
        <v/>
      </c>
      <c r="I38" s="4" t="inlineStr">
        <is>
          <t>USD</t>
        </is>
      </c>
      <c r="J38" s="17">
        <f>IF($W38="","",IF(COUNT(INDEX(prem!$B$2:$CX$2857,$W38,$U38+1))=0,"",INDEX(prem!$B$2:$CX$2857,$W38,$U38+1)))</f>
        <v/>
      </c>
      <c r="K38" s="17">
        <f>IF($W38="","",IF($M38=0,"",SUM(INDEX(prem!$B$2:$CX$2857,$W38,$U38+1):INDEX(prem!$B$2:$CX$2857,$W38,MIN($U38+10,101)))))</f>
        <v/>
      </c>
      <c r="L38" s="17">
        <f>IF($K38="","",IF($M38=0,"",$K38/$M38))</f>
        <v/>
      </c>
      <c r="M38" s="4">
        <f>IF($W38="",0,COUNT(INDEX(prem!$B$2:$CX$2857,$W38,$U38+1):INDEX(prem!$B$2:$CX$2857,$W38,MIN($U38+10,101))))</f>
        <v/>
      </c>
      <c r="N38" s="4" t="inlineStr">
        <is>
          <t>A</t>
        </is>
      </c>
      <c r="O38" s="4">
        <f>IF(COUNTIF(prem!$A$2:$A$2857,$T38&amp;"|"&amp;Client!$C$9&amp;"|"&amp;Client!$C$7&amp;"|"&amp;Client!$C$8)&gt;0,Client!$C$9,IF(Client!$C$9="S","R","S"))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IFERROR(IF(COUNT(INDEX(Benefits!$E$3:$E$581,MATCH($T38,Benefits!$A$3:$A$581,0)))=0,"",INDEX(Benefits!$E$3:$E$581,MATCH($T38,Benefits!$A$3:$A$581,0))),"")</f>
        <v/>
      </c>
      <c r="R38">
        <f>IFERROR(IF(COUNT(INDEX(Benefits!$F$3:$F$581,MATCH($T38,Benefits!$A$3:$A$581,0)))=0,"",INDEX(Benefits!$F$3:$F$581,MATCH($T38,Benefits!$A$3:$A$581,0))),"")</f>
        <v/>
      </c>
      <c r="S38" s="4">
        <f>IFERROR(IF(INDEX(Benefits!$G$3:$G$581,MATCH($T38,Benefits!$A$3:$A$581,0))="","",INDEX(Benefits!$G$3:$G$581,MATCH($T38,Benefits!$A$3:$A$581,0))),"")</f>
        <v/>
      </c>
      <c r="T38" s="19" t="inlineStr">
        <is>
          <t>F00074-13-000-01</t>
        </is>
      </c>
      <c r="U38" s="4">
        <f>MIN(IF($N38="N",Client!$C$6+1,Client!$C$6),100)</f>
        <v/>
      </c>
      <c r="V38" s="4">
        <f>$T38&amp;"|"&amp;$O38&amp;"|"&amp;Client!$C$7&amp;"|"&amp;Client!$C$8</f>
        <v/>
      </c>
      <c r="W38" s="4">
        <f>IFERROR(MATCH($V38,prem!$A$2:$A$2857,0),"")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IFERROR(IF(INDEX(Benefits!$B$3:$B$581,MATCH($T39,Benefits!$A$3:$A$581,0))="","",INDEX(Benefits!$B$3:$B$581,MATCH($T39,Benefits!$A$3:$A$581,0))),"")</f>
        <v/>
      </c>
      <c r="G39" s="17">
        <f>IFERROR(IF(INDEX(Benefits!$C$3:$C$581,MATCH($T39,Benefits!$A$3:$A$581,0))="",2000,INDEX(Benefits!$C$3:$C$581,MATCH($T39,Benefits!$A$3:$A$581,0))),2000)</f>
        <v/>
      </c>
      <c r="H39" s="4">
        <f>IFERROR(IF(INDEX(Benefits!$D$3:$D$581,MATCH($T39,Benefits!$A$3:$A$581,0))="","Asia",INDEX(Benefits!$D$3:$D$581,MATCH($T39,Benefits!$A$3:$A$581,0))),"Asia")</f>
        <v/>
      </c>
      <c r="I39" s="4" t="inlineStr">
        <is>
          <t>USD</t>
        </is>
      </c>
      <c r="J39" s="17">
        <f>IF($W39="","",IF(COUNT(INDEX(prem!$B$2:$CX$2857,$W39,$U39+1))=0,"",INDEX(prem!$B$2:$CX$2857,$W39,$U39+1)))</f>
        <v/>
      </c>
      <c r="K39" s="17">
        <f>IF($W39="","",IF($M39=0,"",SUM(INDEX(prem!$B$2:$CX$2857,$W39,$U39+1):INDEX(prem!$B$2:$CX$2857,$W39,MIN($U39+10,101)))))</f>
        <v/>
      </c>
      <c r="L39" s="17">
        <f>IF($K39="","",IF($M39=0,"",$K39/$M39))</f>
        <v/>
      </c>
      <c r="M39" s="4">
        <f>IF($W39="",0,COUNT(INDEX(prem!$B$2:$CX$2857,$W39,$U39+1):INDEX(prem!$B$2:$CX$2857,$W39,MIN($U39+10,101))))</f>
        <v/>
      </c>
      <c r="N39" s="4" t="inlineStr">
        <is>
          <t>A</t>
        </is>
      </c>
      <c r="O39" s="4">
        <f>IF(COUNTIF(prem!$A$2:$A$2857,$T39&amp;"|"&amp;Client!$C$9&amp;"|"&amp;Client!$C$7&amp;"|"&amp;Client!$C$8)&gt;0,Client!$C$9,IF(Client!$C$9="S","R","S"))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IFERROR(IF(COUNT(INDEX(Benefits!$E$3:$E$581,MATCH($T39,Benefits!$A$3:$A$581,0)))=0,"",INDEX(Benefits!$E$3:$E$581,MATCH($T39,Benefits!$A$3:$A$581,0))),"")</f>
        <v/>
      </c>
      <c r="R39">
        <f>IFERROR(IF(COUNT(INDEX(Benefits!$F$3:$F$581,MATCH($T39,Benefits!$A$3:$A$581,0)))=0,"",INDEX(Benefits!$F$3:$F$581,MATCH($T39,Benefits!$A$3:$A$581,0))),"")</f>
        <v/>
      </c>
      <c r="S39" s="4">
        <f>IFERROR(IF(INDEX(Benefits!$G$3:$G$581,MATCH($T39,Benefits!$A$3:$A$581,0))="","",INDEX(Benefits!$G$3:$G$581,MATCH($T39,Benefits!$A$3:$A$581,0))),"")</f>
        <v/>
      </c>
      <c r="T39" s="19" t="inlineStr">
        <is>
          <t>F00074-10-000-01</t>
        </is>
      </c>
      <c r="U39" s="4">
        <f>MIN(IF($N39="N",Client!$C$6+1,Client!$C$6),100)</f>
        <v/>
      </c>
      <c r="V39" s="4">
        <f>$T39&amp;"|"&amp;$O39&amp;"|"&amp;Client!$C$7&amp;"|"&amp;Client!$C$8</f>
        <v/>
      </c>
      <c r="W39" s="4">
        <f>IFERROR(MATCH($V39,prem!$A$2:$A$2857,0),"")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IFERROR(IF(INDEX(Benefits!$B$3:$B$581,MATCH($T40,Benefits!$A$3:$A$581,0))="","",INDEX(Benefits!$B$3:$B$581,MATCH($T40,Benefits!$A$3:$A$581,0))),"")</f>
        <v/>
      </c>
      <c r="G40" s="17">
        <f>IFERROR(IF(INDEX(Benefits!$C$3:$C$581,MATCH($T40,Benefits!$A$3:$A$581,0))="",2000,INDEX(Benefits!$C$3:$C$581,MATCH($T40,Benefits!$A$3:$A$581,0))),2000)</f>
        <v/>
      </c>
      <c r="H40" s="4">
        <f>IFERROR(IF(INDEX(Benefits!$D$3:$D$581,MATCH($T40,Benefits!$A$3:$A$581,0))="","Worldwide excl. USA",INDEX(Benefits!$D$3:$D$581,MATCH($T40,Benefits!$A$3:$A$581,0))),"Worldwide excl. USA")</f>
        <v/>
      </c>
      <c r="I40" s="4" t="inlineStr">
        <is>
          <t>USD</t>
        </is>
      </c>
      <c r="J40" s="17">
        <f>IF($W40="","",IF(COUNT(INDEX(prem!$B$2:$CX$2857,$W40,$U40+1))=0,"",INDEX(prem!$B$2:$CX$2857,$W40,$U40+1)))</f>
        <v/>
      </c>
      <c r="K40" s="17">
        <f>IF($W40="","",IF($M40=0,"",SUM(INDEX(prem!$B$2:$CX$2857,$W40,$U40+1):INDEX(prem!$B$2:$CX$2857,$W40,MIN($U40+10,101)))))</f>
        <v/>
      </c>
      <c r="L40" s="17">
        <f>IF($K40="","",IF($M40=0,"",$K40/$M40))</f>
        <v/>
      </c>
      <c r="M40" s="4">
        <f>IF($W40="",0,COUNT(INDEX(prem!$B$2:$CX$2857,$W40,$U40+1):INDEX(prem!$B$2:$CX$2857,$W40,MIN($U40+10,101))))</f>
        <v/>
      </c>
      <c r="N40" s="4" t="inlineStr">
        <is>
          <t>A</t>
        </is>
      </c>
      <c r="O40" s="4">
        <f>IF(COUNTIF(prem!$A$2:$A$2857,$T40&amp;"|"&amp;Client!$C$9&amp;"|"&amp;Client!$C$7&amp;"|"&amp;Client!$C$8)&gt;0,Client!$C$9,IF(Client!$C$9="S","R","S"))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IFERROR(IF(COUNT(INDEX(Benefits!$E$3:$E$581,MATCH($T40,Benefits!$A$3:$A$581,0)))=0,"",INDEX(Benefits!$E$3:$E$581,MATCH($T40,Benefits!$A$3:$A$581,0))),"")</f>
        <v/>
      </c>
      <c r="R40">
        <f>IFERROR(IF(COUNT(INDEX(Benefits!$F$3:$F$581,MATCH($T40,Benefits!$A$3:$A$581,0)))=0,"",INDEX(Benefits!$F$3:$F$581,MATCH($T40,Benefits!$A$3:$A$581,0))),"")</f>
        <v/>
      </c>
      <c r="S40" s="4">
        <f>IFERROR(IF(INDEX(Benefits!$G$3:$G$581,MATCH($T40,Benefits!$A$3:$A$581,0))="","",INDEX(Benefits!$G$3:$G$581,MATCH($T40,Benefits!$A$3:$A$581,0))),"")</f>
        <v/>
      </c>
      <c r="T40" s="19" t="inlineStr">
        <is>
          <t>F00074-14-000-01</t>
        </is>
      </c>
      <c r="U40" s="4">
        <f>MIN(IF($N40="N",Client!$C$6+1,Client!$C$6),100)</f>
        <v/>
      </c>
      <c r="V40" s="4">
        <f>$T40&amp;"|"&amp;$O40&amp;"|"&amp;Client!$C$7&amp;"|"&amp;Client!$C$8</f>
        <v/>
      </c>
      <c r="W40" s="4">
        <f>IFERROR(MATCH($V40,prem!$A$2:$A$2857,0),"")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IFERROR(IF(INDEX(Benefits!$B$3:$B$581,MATCH($T41,Benefits!$A$3:$A$581,0))="","",INDEX(Benefits!$B$3:$B$581,MATCH($T41,Benefits!$A$3:$A$581,0))),"")</f>
        <v/>
      </c>
      <c r="G41" s="17">
        <f>IFERROR(IF(INDEX(Benefits!$C$3:$C$581,MATCH($T41,Benefits!$A$3:$A$581,0))="",3125,INDEX(Benefits!$C$3:$C$581,MATCH($T41,Benefits!$A$3:$A$581,0))),3125)</f>
        <v/>
      </c>
      <c r="H41" s="4">
        <f>IFERROR(IF(INDEX(Benefits!$D$3:$D$581,MATCH($T41,Benefits!$A$3:$A$581,0))="","Asia",INDEX(Benefits!$D$3:$D$581,MATCH($T41,Benefits!$A$3:$A$581,0))),"Asia")</f>
        <v/>
      </c>
      <c r="I41" s="4" t="inlineStr">
        <is>
          <t>USD</t>
        </is>
      </c>
      <c r="J41" s="17">
        <f>IF($W41="","",IF(COUNT(INDEX(prem!$B$2:$CX$2857,$W41,$U41+1))=0,"",INDEX(prem!$B$2:$CX$2857,$W41,$U41+1)))</f>
        <v/>
      </c>
      <c r="K41" s="17">
        <f>IF($W41="","",IF($M41=0,"",SUM(INDEX(prem!$B$2:$CX$2857,$W41,$U41+1):INDEX(prem!$B$2:$CX$2857,$W41,MIN($U41+10,101)))))</f>
        <v/>
      </c>
      <c r="L41" s="17">
        <f>IF($K41="","",IF($M41=0,"",$K41/$M41))</f>
        <v/>
      </c>
      <c r="M41" s="4">
        <f>IF($W41="",0,COUNT(INDEX(prem!$B$2:$CX$2857,$W41,$U41+1):INDEX(prem!$B$2:$CX$2857,$W41,MIN($U41+10,101))))</f>
        <v/>
      </c>
      <c r="N41" s="4" t="inlineStr">
        <is>
          <t>A</t>
        </is>
      </c>
      <c r="O41" s="4">
        <f>IF(COUNTIF(prem!$A$2:$A$2857,$T41&amp;"|"&amp;Client!$C$9&amp;"|"&amp;Client!$C$7&amp;"|"&amp;Client!$C$8)&gt;0,Client!$C$9,IF(Client!$C$9="S","R","S"))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IFERROR(IF(COUNT(INDEX(Benefits!$E$3:$E$581,MATCH($T41,Benefits!$A$3:$A$581,0)))=0,"",INDEX(Benefits!$E$3:$E$581,MATCH($T41,Benefits!$A$3:$A$581,0))),"")</f>
        <v/>
      </c>
      <c r="R41">
        <f>IFERROR(IF(COUNT(INDEX(Benefits!$F$3:$F$581,MATCH($T41,Benefits!$A$3:$A$581,0)))=0,"",INDEX(Benefits!$F$3:$F$581,MATCH($T41,Benefits!$A$3:$A$581,0))),"")</f>
        <v/>
      </c>
      <c r="S41" s="4">
        <f>IFERROR(IF(INDEX(Benefits!$G$3:$G$581,MATCH($T41,Benefits!$A$3:$A$581,0))="","",INDEX(Benefits!$G$3:$G$581,MATCH($T41,Benefits!$A$3:$A$581,0))),"")</f>
        <v/>
      </c>
      <c r="T41" s="19" t="inlineStr">
        <is>
          <t>F00074-11-000-01</t>
        </is>
      </c>
      <c r="U41" s="4">
        <f>MIN(IF($N41="N",Client!$C$6+1,Client!$C$6),100)</f>
        <v/>
      </c>
      <c r="V41" s="4">
        <f>$T41&amp;"|"&amp;$O41&amp;"|"&amp;Client!$C$7&amp;"|"&amp;Client!$C$8</f>
        <v/>
      </c>
      <c r="W41" s="4">
        <f>IFERROR(MATCH($V41,prem!$A$2:$A$2857,0),"")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IFERROR(IF(INDEX(Benefits!$B$3:$B$581,MATCH($T42,Benefits!$A$3:$A$581,0))="","",INDEX(Benefits!$B$3:$B$581,MATCH($T42,Benefits!$A$3:$A$581,0))),"")</f>
        <v/>
      </c>
      <c r="G42" s="17">
        <f>IFERROR(IF(INDEX(Benefits!$C$3:$C$581,MATCH($T42,Benefits!$A$3:$A$581,0))="",3125,INDEX(Benefits!$C$3:$C$581,MATCH($T42,Benefits!$A$3:$A$581,0))),3125)</f>
        <v/>
      </c>
      <c r="H42" s="4">
        <f>IFERROR(IF(INDEX(Benefits!$D$3:$D$581,MATCH($T42,Benefits!$A$3:$A$581,0))="","Worldwide excl. USA",INDEX(Benefits!$D$3:$D$581,MATCH($T42,Benefits!$A$3:$A$581,0))),"Worldwide excl. USA")</f>
        <v/>
      </c>
      <c r="I42" s="4" t="inlineStr">
        <is>
          <t>USD</t>
        </is>
      </c>
      <c r="J42" s="17">
        <f>IF($W42="","",IF(COUNT(INDEX(prem!$B$2:$CX$2857,$W42,$U42+1))=0,"",INDEX(prem!$B$2:$CX$2857,$W42,$U42+1)))</f>
        <v/>
      </c>
      <c r="K42" s="17">
        <f>IF($W42="","",IF($M42=0,"",SUM(INDEX(prem!$B$2:$CX$2857,$W42,$U42+1):INDEX(prem!$B$2:$CX$2857,$W42,MIN($U42+10,101)))))</f>
        <v/>
      </c>
      <c r="L42" s="17">
        <f>IF($K42="","",IF($M42=0,"",$K42/$M42))</f>
        <v/>
      </c>
      <c r="M42" s="4">
        <f>IF($W42="",0,COUNT(INDEX(prem!$B$2:$CX$2857,$W42,$U42+1):INDEX(prem!$B$2:$CX$2857,$W42,MIN($U42+10,101))))</f>
        <v/>
      </c>
      <c r="N42" s="4" t="inlineStr">
        <is>
          <t>A</t>
        </is>
      </c>
      <c r="O42" s="4">
        <f>IF(COUNTIF(prem!$A$2:$A$2857,$T42&amp;"|"&amp;Client!$C$9&amp;"|"&amp;Client!$C$7&amp;"|"&amp;Client!$C$8)&gt;0,Client!$C$9,IF(Client!$C$9="S","R","S"))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IFERROR(IF(COUNT(INDEX(Benefits!$E$3:$E$581,MATCH($T42,Benefits!$A$3:$A$581,0)))=0,"",INDEX(Benefits!$E$3:$E$581,MATCH($T42,Benefits!$A$3:$A$581,0))),"")</f>
        <v/>
      </c>
      <c r="R42">
        <f>IFERROR(IF(COUNT(INDEX(Benefits!$F$3:$F$581,MATCH($T42,Benefits!$A$3:$A$581,0)))=0,"",INDEX(Benefits!$F$3:$F$581,MATCH($T42,Benefits!$A$3:$A$581,0))),"")</f>
        <v/>
      </c>
      <c r="S42" s="4">
        <f>IFERROR(IF(INDEX(Benefits!$G$3:$G$581,MATCH($T42,Benefits!$A$3:$A$581,0))="","",INDEX(Benefits!$G$3:$G$581,MATCH($T42,Benefits!$A$3:$A$581,0))),"")</f>
        <v/>
      </c>
      <c r="T42" s="19" t="inlineStr">
        <is>
          <t>F00074-15-000-01</t>
        </is>
      </c>
      <c r="U42" s="4">
        <f>MIN(IF($N42="N",Client!$C$6+1,Client!$C$6),100)</f>
        <v/>
      </c>
      <c r="V42" s="4">
        <f>$T42&amp;"|"&amp;$O42&amp;"|"&amp;Client!$C$7&amp;"|"&amp;Client!$C$8</f>
        <v/>
      </c>
      <c r="W42" s="4">
        <f>IFERROR(MATCH($V42,prem!$A$2:$A$2857,0),"")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IFERROR(IF(INDEX(Benefits!$B$3:$B$581,MATCH($T43,Benefits!$A$3:$A$581,0))="","",INDEX(Benefits!$B$3:$B$581,MATCH($T43,Benefits!$A$3:$A$581,0))),"")</f>
        <v/>
      </c>
      <c r="G43" s="17">
        <f>IFERROR(IF(INDEX(Benefits!$C$3:$C$581,MATCH($T43,Benefits!$A$3:$A$581,0))="",6250,INDEX(Benefits!$C$3:$C$581,MATCH($T43,Benefits!$A$3:$A$581,0))),6250)</f>
        <v/>
      </c>
      <c r="H43" s="4">
        <f>IFERROR(IF(INDEX(Benefits!$D$3:$D$581,MATCH($T43,Benefits!$A$3:$A$581,0))="","Asia",INDEX(Benefits!$D$3:$D$581,MATCH($T43,Benefits!$A$3:$A$581,0))),"Asia")</f>
        <v/>
      </c>
      <c r="I43" s="4" t="inlineStr">
        <is>
          <t>USD</t>
        </is>
      </c>
      <c r="J43" s="17">
        <f>IF($W43="","",IF(COUNT(INDEX(prem!$B$2:$CX$2857,$W43,$U43+1))=0,"",INDEX(prem!$B$2:$CX$2857,$W43,$U43+1)))</f>
        <v/>
      </c>
      <c r="K43" s="17">
        <f>IF($W43="","",IF($M43=0,"",SUM(INDEX(prem!$B$2:$CX$2857,$W43,$U43+1):INDEX(prem!$B$2:$CX$2857,$W43,MIN($U43+10,101)))))</f>
        <v/>
      </c>
      <c r="L43" s="17">
        <f>IF($K43="","",IF($M43=0,"",$K43/$M43))</f>
        <v/>
      </c>
      <c r="M43" s="4">
        <f>IF($W43="",0,COUNT(INDEX(prem!$B$2:$CX$2857,$W43,$U43+1):INDEX(prem!$B$2:$CX$2857,$W43,MIN($U43+10,101))))</f>
        <v/>
      </c>
      <c r="N43" s="4" t="inlineStr">
        <is>
          <t>A</t>
        </is>
      </c>
      <c r="O43" s="4">
        <f>IF(COUNTIF(prem!$A$2:$A$2857,$T43&amp;"|"&amp;Client!$C$9&amp;"|"&amp;Client!$C$7&amp;"|"&amp;Client!$C$8)&gt;0,Client!$C$9,IF(Client!$C$9="S","R","S"))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IFERROR(IF(COUNT(INDEX(Benefits!$E$3:$E$581,MATCH($T43,Benefits!$A$3:$A$581,0)))=0,"",INDEX(Benefits!$E$3:$E$581,MATCH($T43,Benefits!$A$3:$A$581,0))),"")</f>
        <v/>
      </c>
      <c r="R43">
        <f>IFERROR(IF(COUNT(INDEX(Benefits!$F$3:$F$581,MATCH($T43,Benefits!$A$3:$A$581,0)))=0,"",INDEX(Benefits!$F$3:$F$581,MATCH($T43,Benefits!$A$3:$A$581,0))),"")</f>
        <v/>
      </c>
      <c r="S43" s="4">
        <f>IFERROR(IF(INDEX(Benefits!$G$3:$G$581,MATCH($T43,Benefits!$A$3:$A$581,0))="","",INDEX(Benefits!$G$3:$G$581,MATCH($T43,Benefits!$A$3:$A$581,0))),"")</f>
        <v/>
      </c>
      <c r="T43" s="19" t="inlineStr">
        <is>
          <t>F00074-12-000-01</t>
        </is>
      </c>
      <c r="U43" s="4">
        <f>MIN(IF($N43="N",Client!$C$6+1,Client!$C$6),100)</f>
        <v/>
      </c>
      <c r="V43" s="4">
        <f>$T43&amp;"|"&amp;$O43&amp;"|"&amp;Client!$C$7&amp;"|"&amp;Client!$C$8</f>
        <v/>
      </c>
      <c r="W43" s="4">
        <f>IFERROR(MATCH($V43,prem!$A$2:$A$2857,0),"")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IFERROR(IF(INDEX(Benefits!$B$3:$B$581,MATCH($T44,Benefits!$A$3:$A$581,0))="","",INDEX(Benefits!$B$3:$B$581,MATCH($T44,Benefits!$A$3:$A$581,0))),"")</f>
        <v/>
      </c>
      <c r="G44" s="17">
        <f>IFERROR(IF(INDEX(Benefits!$C$3:$C$581,MATCH($T44,Benefits!$A$3:$A$581,0))="",6250,INDEX(Benefits!$C$3:$C$581,MATCH($T44,Benefits!$A$3:$A$581,0))),6250)</f>
        <v/>
      </c>
      <c r="H44" s="4">
        <f>IFERROR(IF(INDEX(Benefits!$D$3:$D$581,MATCH($T44,Benefits!$A$3:$A$581,0))="","Worldwide excl. USA",INDEX(Benefits!$D$3:$D$581,MATCH($T44,Benefits!$A$3:$A$581,0))),"Worldwide excl. USA")</f>
        <v/>
      </c>
      <c r="I44" s="4" t="inlineStr">
        <is>
          <t>USD</t>
        </is>
      </c>
      <c r="J44" s="17">
        <f>IF($W44="","",IF(COUNT(INDEX(prem!$B$2:$CX$2857,$W44,$U44+1))=0,"",INDEX(prem!$B$2:$CX$2857,$W44,$U44+1)))</f>
        <v/>
      </c>
      <c r="K44" s="17">
        <f>IF($W44="","",IF($M44=0,"",SUM(INDEX(prem!$B$2:$CX$2857,$W44,$U44+1):INDEX(prem!$B$2:$CX$2857,$W44,MIN($U44+10,101)))))</f>
        <v/>
      </c>
      <c r="L44" s="17">
        <f>IF($K44="","",IF($M44=0,"",$K44/$M44))</f>
        <v/>
      </c>
      <c r="M44" s="4">
        <f>IF($W44="",0,COUNT(INDEX(prem!$B$2:$CX$2857,$W44,$U44+1):INDEX(prem!$B$2:$CX$2857,$W44,MIN($U44+10,101))))</f>
        <v/>
      </c>
      <c r="N44" s="4" t="inlineStr">
        <is>
          <t>A</t>
        </is>
      </c>
      <c r="O44" s="4">
        <f>IF(COUNTIF(prem!$A$2:$A$2857,$T44&amp;"|"&amp;Client!$C$9&amp;"|"&amp;Client!$C$7&amp;"|"&amp;Client!$C$8)&gt;0,Client!$C$9,IF(Client!$C$9="S","R","S"))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IFERROR(IF(COUNT(INDEX(Benefits!$E$3:$E$581,MATCH($T44,Benefits!$A$3:$A$581,0)))=0,"",INDEX(Benefits!$E$3:$E$581,MATCH($T44,Benefits!$A$3:$A$581,0))),"")</f>
        <v/>
      </c>
      <c r="R44">
        <f>IFERROR(IF(COUNT(INDEX(Benefits!$F$3:$F$581,MATCH($T44,Benefits!$A$3:$A$581,0)))=0,"",INDEX(Benefits!$F$3:$F$581,MATCH($T44,Benefits!$A$3:$A$581,0))),"")</f>
        <v/>
      </c>
      <c r="S44" s="4">
        <f>IFERROR(IF(INDEX(Benefits!$G$3:$G$581,MATCH($T44,Benefits!$A$3:$A$581,0))="","",INDEX(Benefits!$G$3:$G$581,MATCH($T44,Benefits!$A$3:$A$581,0))),"")</f>
        <v/>
      </c>
      <c r="T44" s="19" t="inlineStr">
        <is>
          <t>F00074-16-000-01</t>
        </is>
      </c>
      <c r="U44" s="4">
        <f>MIN(IF($N44="N",Client!$C$6+1,Client!$C$6),100)</f>
        <v/>
      </c>
      <c r="V44" s="4">
        <f>$T44&amp;"|"&amp;$O44&amp;"|"&amp;Client!$C$7&amp;"|"&amp;Client!$C$8</f>
        <v/>
      </c>
      <c r="W44" s="4">
        <f>IFERROR(MATCH($V44,prem!$A$2:$A$2857,0),"")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IFERROR(IF(INDEX(Benefits!$B$3:$B$581,MATCH($T45,Benefits!$A$3:$A$581,0))="","",INDEX(Benefits!$B$3:$B$581,MATCH($T45,Benefits!$A$3:$A$581,0))),"")</f>
        <v/>
      </c>
      <c r="G45" s="17">
        <f>IFERROR(IF(INDEX(Benefits!$C$3:$C$581,MATCH($T45,Benefits!$A$3:$A$581,0))="",0,INDEX(Benefits!$C$3:$C$581,MATCH($T45,Benefits!$A$3:$A$581,0))),0)</f>
        <v/>
      </c>
      <c r="H45" s="4">
        <f>IFERROR(IF(INDEX(Benefits!$D$3:$D$581,MATCH($T45,Benefits!$A$3:$A$581,0))="","",INDEX(Benefits!$D$3:$D$581,MATCH($T45,Benefits!$A$3:$A$581,0))),"")</f>
        <v/>
      </c>
      <c r="I45" s="4" t="inlineStr">
        <is>
          <t>HKD</t>
        </is>
      </c>
      <c r="J45" s="17">
        <f>IF($W45="","",IF(COUNT(INDEX(prem!$B$2:$CX$2857,$W45,$U45+1))=0,"",INDEX(prem!$B$2:$CX$2857,$W45,$U45+1)))</f>
        <v/>
      </c>
      <c r="K45" s="17">
        <f>IF($W45="","",IF($M45=0,"",SUM(INDEX(prem!$B$2:$CX$2857,$W45,$U45+1):INDEX(prem!$B$2:$CX$2857,$W45,MIN($U45+10,101)))))</f>
        <v/>
      </c>
      <c r="L45" s="17">
        <f>IF($K45="","",IF($M45=0,"",$K45/$M45))</f>
        <v/>
      </c>
      <c r="M45" s="4">
        <f>IF($W45="",0,COUNT(INDEX(prem!$B$2:$CX$2857,$W45,$U45+1):INDEX(prem!$B$2:$CX$2857,$W45,MIN($U45+10,101))))</f>
        <v/>
      </c>
      <c r="N45" s="4" t="inlineStr">
        <is>
          <t>A</t>
        </is>
      </c>
      <c r="O45" s="4">
        <f>IF(COUNTIF(prem!$A$2:$A$2857,$T45&amp;"|"&amp;Client!$C$9&amp;"|"&amp;Client!$C$7&amp;"|"&amp;Client!$C$8)&gt;0,Client!$C$9,IF(Client!$C$9="S","R","S"))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IFERROR(IF(COUNT(INDEX(Benefits!$E$3:$E$581,MATCH($T45,Benefits!$A$3:$A$581,0)))=0,"",INDEX(Benefits!$E$3:$E$581,MATCH($T45,Benefits!$A$3:$A$581,0))),"")</f>
        <v/>
      </c>
      <c r="R45">
        <f>IFERROR(IF(COUNT(INDEX(Benefits!$F$3:$F$581,MATCH($T45,Benefits!$A$3:$A$581,0)))=0,"",INDEX(Benefits!$F$3:$F$581,MATCH($T45,Benefits!$A$3:$A$581,0))),"")</f>
        <v/>
      </c>
      <c r="S45" s="4">
        <f>IFERROR(IF(INDEX(Benefits!$G$3:$G$581,MATCH($T45,Benefits!$A$3:$A$581,0))="","",INDEX(Benefits!$G$3:$G$581,MATCH($T45,Benefits!$A$3:$A$581,0))),"")</f>
        <v/>
      </c>
      <c r="T45" s="19" t="inlineStr">
        <is>
          <t>F00081-01-000-01</t>
        </is>
      </c>
      <c r="U45" s="4">
        <f>MIN(IF($N45="N",Client!$C$6+1,Client!$C$6),100)</f>
        <v/>
      </c>
      <c r="V45" s="4">
        <f>$T45&amp;"|"&amp;$O45&amp;"|"&amp;Client!$C$7&amp;"|"&amp;Client!$C$8</f>
        <v/>
      </c>
      <c r="W45" s="4">
        <f>IFERROR(MATCH($V45,prem!$A$2:$A$2857,0),"")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IFERROR(IF(INDEX(Benefits!$B$3:$B$581,MATCH($T46,Benefits!$A$3:$A$581,0))="","",INDEX(Benefits!$B$3:$B$581,MATCH($T46,Benefits!$A$3:$A$581,0))),"")</f>
        <v/>
      </c>
      <c r="G46" s="17">
        <f>IFERROR(IF(INDEX(Benefits!$C$3:$C$581,MATCH($T46,Benefits!$A$3:$A$581,0))="",18000,INDEX(Benefits!$C$3:$C$581,MATCH($T46,Benefits!$A$3:$A$581,0))),18000)</f>
        <v/>
      </c>
      <c r="H46" s="4">
        <f>IFERROR(IF(INDEX(Benefits!$D$3:$D$581,MATCH($T46,Benefits!$A$3:$A$581,0))="","",INDEX(Benefits!$D$3:$D$581,MATCH($T46,Benefits!$A$3:$A$581,0))),"")</f>
        <v/>
      </c>
      <c r="I46" s="4" t="inlineStr">
        <is>
          <t>HKD</t>
        </is>
      </c>
      <c r="J46" s="17">
        <f>IF($W46="","",IF(COUNT(INDEX(prem!$B$2:$CX$2857,$W46,$U46+1))=0,"",INDEX(prem!$B$2:$CX$2857,$W46,$U46+1)))</f>
        <v/>
      </c>
      <c r="K46" s="17">
        <f>IF($W46="","",IF($M46=0,"",SUM(INDEX(prem!$B$2:$CX$2857,$W46,$U46+1):INDEX(prem!$B$2:$CX$2857,$W46,MIN($U46+10,101)))))</f>
        <v/>
      </c>
      <c r="L46" s="17">
        <f>IF($K46="","",IF($M46=0,"",$K46/$M46))</f>
        <v/>
      </c>
      <c r="M46" s="4">
        <f>IF($W46="",0,COUNT(INDEX(prem!$B$2:$CX$2857,$W46,$U46+1):INDEX(prem!$B$2:$CX$2857,$W46,MIN($U46+10,101))))</f>
        <v/>
      </c>
      <c r="N46" s="4" t="inlineStr">
        <is>
          <t>A</t>
        </is>
      </c>
      <c r="O46" s="4">
        <f>IF(COUNTIF(prem!$A$2:$A$2857,$T46&amp;"|"&amp;Client!$C$9&amp;"|"&amp;Client!$C$7&amp;"|"&amp;Client!$C$8)&gt;0,Client!$C$9,IF(Client!$C$9="S","R","S"))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IFERROR(IF(COUNT(INDEX(Benefits!$E$3:$E$581,MATCH($T46,Benefits!$A$3:$A$581,0)))=0,"",INDEX(Benefits!$E$3:$E$581,MATCH($T46,Benefits!$A$3:$A$581,0))),"")</f>
        <v/>
      </c>
      <c r="R46">
        <f>IFERROR(IF(COUNT(INDEX(Benefits!$F$3:$F$581,MATCH($T46,Benefits!$A$3:$A$581,0)))=0,"",INDEX(Benefits!$F$3:$F$581,MATCH($T46,Benefits!$A$3:$A$581,0))),"")</f>
        <v/>
      </c>
      <c r="S46" s="4">
        <f>IFERROR(IF(INDEX(Benefits!$G$3:$G$581,MATCH($T46,Benefits!$A$3:$A$581,0))="","",INDEX(Benefits!$G$3:$G$581,MATCH($T46,Benefits!$A$3:$A$581,0))),"")</f>
        <v/>
      </c>
      <c r="T46" s="19" t="inlineStr">
        <is>
          <t>F00081-03-000-01</t>
        </is>
      </c>
      <c r="U46" s="4">
        <f>MIN(IF($N46="N",Client!$C$6+1,Client!$C$6),100)</f>
        <v/>
      </c>
      <c r="V46" s="4">
        <f>$T46&amp;"|"&amp;$O46&amp;"|"&amp;Client!$C$7&amp;"|"&amp;Client!$C$8</f>
        <v/>
      </c>
      <c r="W46" s="4">
        <f>IFERROR(MATCH($V46,prem!$A$2:$A$2857,0),"")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IFERROR(IF(INDEX(Benefits!$B$3:$B$581,MATCH($T47,Benefits!$A$3:$A$581,0))="","",INDEX(Benefits!$B$3:$B$581,MATCH($T47,Benefits!$A$3:$A$581,0))),"")</f>
        <v/>
      </c>
      <c r="G47" s="17">
        <f>IFERROR(IF(INDEX(Benefits!$C$3:$C$581,MATCH($T47,Benefits!$A$3:$A$581,0))="",30000,INDEX(Benefits!$C$3:$C$581,MATCH($T47,Benefits!$A$3:$A$581,0))),30000)</f>
        <v/>
      </c>
      <c r="H47" s="4">
        <f>IFERROR(IF(INDEX(Benefits!$D$3:$D$581,MATCH($T47,Benefits!$A$3:$A$581,0))="","",INDEX(Benefits!$D$3:$D$581,MATCH($T47,Benefits!$A$3:$A$581,0))),"")</f>
        <v/>
      </c>
      <c r="I47" s="4" t="inlineStr">
        <is>
          <t>HKD</t>
        </is>
      </c>
      <c r="J47" s="17">
        <f>IF($W47="","",IF(COUNT(INDEX(prem!$B$2:$CX$2857,$W47,$U47+1))=0,"",INDEX(prem!$B$2:$CX$2857,$W47,$U47+1)))</f>
        <v/>
      </c>
      <c r="K47" s="17">
        <f>IF($W47="","",IF($M47=0,"",SUM(INDEX(prem!$B$2:$CX$2857,$W47,$U47+1):INDEX(prem!$B$2:$CX$2857,$W47,MIN($U47+10,101)))))</f>
        <v/>
      </c>
      <c r="L47" s="17">
        <f>IF($K47="","",IF($M47=0,"",$K47/$M47))</f>
        <v/>
      </c>
      <c r="M47" s="4">
        <f>IF($W47="",0,COUNT(INDEX(prem!$B$2:$CX$2857,$W47,$U47+1):INDEX(prem!$B$2:$CX$2857,$W47,MIN($U47+10,101))))</f>
        <v/>
      </c>
      <c r="N47" s="4" t="inlineStr">
        <is>
          <t>A</t>
        </is>
      </c>
      <c r="O47" s="4">
        <f>IF(COUNTIF(prem!$A$2:$A$2857,$T47&amp;"|"&amp;Client!$C$9&amp;"|"&amp;Client!$C$7&amp;"|"&amp;Client!$C$8)&gt;0,Client!$C$9,IF(Client!$C$9="S","R","S"))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IFERROR(IF(COUNT(INDEX(Benefits!$E$3:$E$581,MATCH($T47,Benefits!$A$3:$A$581,0)))=0,"",INDEX(Benefits!$E$3:$E$581,MATCH($T47,Benefits!$A$3:$A$581,0))),"")</f>
        <v/>
      </c>
      <c r="R47">
        <f>IFERROR(IF(COUNT(INDEX(Benefits!$F$3:$F$581,MATCH($T47,Benefits!$A$3:$A$581,0)))=0,"",INDEX(Benefits!$F$3:$F$581,MATCH($T47,Benefits!$A$3:$A$581,0))),"")</f>
        <v/>
      </c>
      <c r="S47" s="4">
        <f>IFERROR(IF(INDEX(Benefits!$G$3:$G$581,MATCH($T47,Benefits!$A$3:$A$581,0))="","",INDEX(Benefits!$G$3:$G$581,MATCH($T47,Benefits!$A$3:$A$581,0))),"")</f>
        <v/>
      </c>
      <c r="T47" s="19" t="inlineStr">
        <is>
          <t>F00081-04-000-01</t>
        </is>
      </c>
      <c r="U47" s="4">
        <f>MIN(IF($N47="N",Client!$C$6+1,Client!$C$6),100)</f>
        <v/>
      </c>
      <c r="V47" s="4">
        <f>$T47&amp;"|"&amp;$O47&amp;"|"&amp;Client!$C$7&amp;"|"&amp;Client!$C$8</f>
        <v/>
      </c>
      <c r="W47" s="4">
        <f>IFERROR(MATCH($V47,prem!$A$2:$A$2857,0),"")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IFERROR(IF(INDEX(Benefits!$B$3:$B$581,MATCH($T48,Benefits!$A$3:$A$581,0))="","",INDEX(Benefits!$B$3:$B$581,MATCH($T48,Benefits!$A$3:$A$581,0))),"")</f>
        <v/>
      </c>
      <c r="G48" s="17">
        <f>IFERROR(IF(INDEX(Benefits!$C$3:$C$581,MATCH($T48,Benefits!$A$3:$A$581,0))="",55000,INDEX(Benefits!$C$3:$C$581,MATCH($T48,Benefits!$A$3:$A$581,0))),55000)</f>
        <v/>
      </c>
      <c r="H48" s="4">
        <f>IFERROR(IF(INDEX(Benefits!$D$3:$D$581,MATCH($T48,Benefits!$A$3:$A$581,0))="","",INDEX(Benefits!$D$3:$D$581,MATCH($T48,Benefits!$A$3:$A$581,0))),"")</f>
        <v/>
      </c>
      <c r="I48" s="4" t="inlineStr">
        <is>
          <t>HKD</t>
        </is>
      </c>
      <c r="J48" s="17">
        <f>IF($W48="","",IF(COUNT(INDEX(prem!$B$2:$CX$2857,$W48,$U48+1))=0,"",INDEX(prem!$B$2:$CX$2857,$W48,$U48+1)))</f>
        <v/>
      </c>
      <c r="K48" s="17">
        <f>IF($W48="","",IF($M48=0,"",SUM(INDEX(prem!$B$2:$CX$2857,$W48,$U48+1):INDEX(prem!$B$2:$CX$2857,$W48,MIN($U48+10,101)))))</f>
        <v/>
      </c>
      <c r="L48" s="17">
        <f>IF($K48="","",IF($M48=0,"",$K48/$M48))</f>
        <v/>
      </c>
      <c r="M48" s="4">
        <f>IF($W48="",0,COUNT(INDEX(prem!$B$2:$CX$2857,$W48,$U48+1):INDEX(prem!$B$2:$CX$2857,$W48,MIN($U48+10,101))))</f>
        <v/>
      </c>
      <c r="N48" s="4" t="inlineStr">
        <is>
          <t>A</t>
        </is>
      </c>
      <c r="O48" s="4">
        <f>IF(COUNTIF(prem!$A$2:$A$2857,$T48&amp;"|"&amp;Client!$C$9&amp;"|"&amp;Client!$C$7&amp;"|"&amp;Client!$C$8)&gt;0,Client!$C$9,IF(Client!$C$9="S","R","S"))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IFERROR(IF(COUNT(INDEX(Benefits!$E$3:$E$581,MATCH($T48,Benefits!$A$3:$A$581,0)))=0,"",INDEX(Benefits!$E$3:$E$581,MATCH($T48,Benefits!$A$3:$A$581,0))),"")</f>
        <v/>
      </c>
      <c r="R48">
        <f>IFERROR(IF(COUNT(INDEX(Benefits!$F$3:$F$581,MATCH($T48,Benefits!$A$3:$A$581,0)))=0,"",INDEX(Benefits!$F$3:$F$581,MATCH($T48,Benefits!$A$3:$A$581,0))),"")</f>
        <v/>
      </c>
      <c r="S48" s="4">
        <f>IFERROR(IF(INDEX(Benefits!$G$3:$G$581,MATCH($T48,Benefits!$A$3:$A$581,0))="","",INDEX(Benefits!$G$3:$G$581,MATCH($T48,Benefits!$A$3:$A$581,0))),"")</f>
        <v/>
      </c>
      <c r="T48" s="19" t="inlineStr">
        <is>
          <t>F00081-05-000-01</t>
        </is>
      </c>
      <c r="U48" s="4">
        <f>MIN(IF($N48="N",Client!$C$6+1,Client!$C$6),100)</f>
        <v/>
      </c>
      <c r="V48" s="4">
        <f>$T48&amp;"|"&amp;$O48&amp;"|"&amp;Client!$C$7&amp;"|"&amp;Client!$C$8</f>
        <v/>
      </c>
      <c r="W48" s="4">
        <f>IFERROR(MATCH($V48,prem!$A$2:$A$2857,0),"")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IFERROR(IF(INDEX(Benefits!$B$3:$B$581,MATCH($T49,Benefits!$A$3:$A$581,0))="","",INDEX(Benefits!$B$3:$B$581,MATCH($T49,Benefits!$A$3:$A$581,0))),"")</f>
        <v/>
      </c>
      <c r="G49" s="17">
        <f>IFERROR(IF(INDEX(Benefits!$C$3:$C$581,MATCH($T49,Benefits!$A$3:$A$581,0))="",8800,INDEX(Benefits!$C$3:$C$581,MATCH($T49,Benefits!$A$3:$A$581,0))),8800)</f>
        <v/>
      </c>
      <c r="H49" s="4">
        <f>IFERROR(IF(INDEX(Benefits!$D$3:$D$581,MATCH($T49,Benefits!$A$3:$A$581,0))="","",INDEX(Benefits!$D$3:$D$581,MATCH($T49,Benefits!$A$3:$A$581,0))),"")</f>
        <v/>
      </c>
      <c r="I49" s="4" t="inlineStr">
        <is>
          <t>HKD</t>
        </is>
      </c>
      <c r="J49" s="17">
        <f>IF($W49="","",IF(COUNT(INDEX(prem!$B$2:$CX$2857,$W49,$U49+1))=0,"",INDEX(prem!$B$2:$CX$2857,$W49,$U49+1)))</f>
        <v/>
      </c>
      <c r="K49" s="17">
        <f>IF($W49="","",IF($M49=0,"",SUM(INDEX(prem!$B$2:$CX$2857,$W49,$U49+1):INDEX(prem!$B$2:$CX$2857,$W49,MIN($U49+10,101)))))</f>
        <v/>
      </c>
      <c r="L49" s="17">
        <f>IF($K49="","",IF($M49=0,"",$K49/$M49))</f>
        <v/>
      </c>
      <c r="M49" s="4">
        <f>IF($W49="",0,COUNT(INDEX(prem!$B$2:$CX$2857,$W49,$U49+1):INDEX(prem!$B$2:$CX$2857,$W49,MIN($U49+10,101))))</f>
        <v/>
      </c>
      <c r="N49" s="4" t="inlineStr">
        <is>
          <t>A</t>
        </is>
      </c>
      <c r="O49" s="4">
        <f>IF(COUNTIF(prem!$A$2:$A$2857,$T49&amp;"|"&amp;Client!$C$9&amp;"|"&amp;Client!$C$7&amp;"|"&amp;Client!$C$8)&gt;0,Client!$C$9,IF(Client!$C$9="S","R","S"))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IFERROR(IF(COUNT(INDEX(Benefits!$E$3:$E$581,MATCH($T49,Benefits!$A$3:$A$581,0)))=0,"",INDEX(Benefits!$E$3:$E$581,MATCH($T49,Benefits!$A$3:$A$581,0))),"")</f>
        <v/>
      </c>
      <c r="R49">
        <f>IFERROR(IF(COUNT(INDEX(Benefits!$F$3:$F$581,MATCH($T49,Benefits!$A$3:$A$581,0)))=0,"",INDEX(Benefits!$F$3:$F$581,MATCH($T49,Benefits!$A$3:$A$581,0))),"")</f>
        <v/>
      </c>
      <c r="S49" s="4">
        <f>IFERROR(IF(INDEX(Benefits!$G$3:$G$581,MATCH($T49,Benefits!$A$3:$A$581,0))="","",INDEX(Benefits!$G$3:$G$581,MATCH($T49,Benefits!$A$3:$A$581,0))),"")</f>
        <v/>
      </c>
      <c r="T49" s="19" t="inlineStr">
        <is>
          <t>F00081-02-000-01</t>
        </is>
      </c>
      <c r="U49" s="4">
        <f>MIN(IF($N49="N",Client!$C$6+1,Client!$C$6),100)</f>
        <v/>
      </c>
      <c r="V49" s="4">
        <f>$T49&amp;"|"&amp;$O49&amp;"|"&amp;Client!$C$7&amp;"|"&amp;Client!$C$8</f>
        <v/>
      </c>
      <c r="W49" s="4">
        <f>IFERROR(MATCH($V49,prem!$A$2:$A$2857,0),"")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IFERROR(IF(INDEX(Benefits!$B$3:$B$581,MATCH($T50,Benefits!$A$3:$A$581,0))="","",INDEX(Benefits!$B$3:$B$581,MATCH($T50,Benefits!$A$3:$A$581,0))),"")</f>
        <v/>
      </c>
      <c r="G50" s="17">
        <f>IFERROR(IF(INDEX(Benefits!$C$3:$C$581,MATCH($T50,Benefits!$A$3:$A$581,0))="",0,INDEX(Benefits!$C$3:$C$581,MATCH($T50,Benefits!$A$3:$A$581,0))),0)</f>
        <v/>
      </c>
      <c r="H50" s="4">
        <f>IFERROR(IF(INDEX(Benefits!$D$3:$D$581,MATCH($T50,Benefits!$A$3:$A$581,0))="","",INDEX(Benefits!$D$3:$D$581,MATCH($T50,Benefits!$A$3:$A$581,0))),"")</f>
        <v/>
      </c>
      <c r="I50" s="4" t="inlineStr">
        <is>
          <t>USD</t>
        </is>
      </c>
      <c r="J50" s="17">
        <f>IF($W50="","",IF(COUNT(INDEX(prem!$B$2:$CX$2857,$W50,$U50+1))=0,"",INDEX(prem!$B$2:$CX$2857,$W50,$U50+1)))</f>
        <v/>
      </c>
      <c r="K50" s="17">
        <f>IF($W50="","",IF($M50=0,"",SUM(INDEX(prem!$B$2:$CX$2857,$W50,$U50+1):INDEX(prem!$B$2:$CX$2857,$W50,MIN($U50+10,101)))))</f>
        <v/>
      </c>
      <c r="L50" s="17">
        <f>IF($K50="","",IF($M50=0,"",$K50/$M50))</f>
        <v/>
      </c>
      <c r="M50" s="4">
        <f>IF($W50="",0,COUNT(INDEX(prem!$B$2:$CX$2857,$W50,$U50+1):INDEX(prem!$B$2:$CX$2857,$W50,MIN($U50+10,101))))</f>
        <v/>
      </c>
      <c r="N50" s="4" t="inlineStr">
        <is>
          <t>A</t>
        </is>
      </c>
      <c r="O50" s="4">
        <f>IF(COUNTIF(prem!$A$2:$A$2857,$T50&amp;"|"&amp;Client!$C$9&amp;"|"&amp;Client!$C$7&amp;"|"&amp;Client!$C$8)&gt;0,Client!$C$9,IF(Client!$C$9="S","R","S"))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IFERROR(IF(COUNT(INDEX(Benefits!$E$3:$E$581,MATCH($T50,Benefits!$A$3:$A$581,0)))=0,"",INDEX(Benefits!$E$3:$E$581,MATCH($T50,Benefits!$A$3:$A$581,0))),"")</f>
        <v/>
      </c>
      <c r="R50">
        <f>IFERROR(IF(COUNT(INDEX(Benefits!$F$3:$F$581,MATCH($T50,Benefits!$A$3:$A$581,0)))=0,"",INDEX(Benefits!$F$3:$F$581,MATCH($T50,Benefits!$A$3:$A$581,0))),"")</f>
        <v/>
      </c>
      <c r="S50" s="4">
        <f>IFERROR(IF(INDEX(Benefits!$G$3:$G$581,MATCH($T50,Benefits!$A$3:$A$581,0))="","",INDEX(Benefits!$G$3:$G$581,MATCH($T50,Benefits!$A$3:$A$581,0))),"")</f>
        <v/>
      </c>
      <c r="T50" s="19" t="inlineStr">
        <is>
          <t>F00081-06-000-01</t>
        </is>
      </c>
      <c r="U50" s="4">
        <f>MIN(IF($N50="N",Client!$C$6+1,Client!$C$6),100)</f>
        <v/>
      </c>
      <c r="V50" s="4">
        <f>$T50&amp;"|"&amp;$O50&amp;"|"&amp;Client!$C$7&amp;"|"&amp;Client!$C$8</f>
        <v/>
      </c>
      <c r="W50" s="4">
        <f>IFERROR(MATCH($V50,prem!$A$2:$A$2857,0),"")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IFERROR(IF(INDEX(Benefits!$B$3:$B$581,MATCH($T51,Benefits!$A$3:$A$581,0))="","",INDEX(Benefits!$B$3:$B$581,MATCH($T51,Benefits!$A$3:$A$581,0))),"")</f>
        <v/>
      </c>
      <c r="G51" s="17">
        <f>IFERROR(IF(INDEX(Benefits!$C$3:$C$581,MATCH($T51,Benefits!$A$3:$A$581,0))="",1100,INDEX(Benefits!$C$3:$C$581,MATCH($T51,Benefits!$A$3:$A$581,0))),1100)</f>
        <v/>
      </c>
      <c r="H51" s="4">
        <f>IFERROR(IF(INDEX(Benefits!$D$3:$D$581,MATCH($T51,Benefits!$A$3:$A$581,0))="","",INDEX(Benefits!$D$3:$D$581,MATCH($T51,Benefits!$A$3:$A$581,0))),"")</f>
        <v/>
      </c>
      <c r="I51" s="4" t="inlineStr">
        <is>
          <t>USD</t>
        </is>
      </c>
      <c r="J51" s="17">
        <f>IF($W51="","",IF(COUNT(INDEX(prem!$B$2:$CX$2857,$W51,$U51+1))=0,"",INDEX(prem!$B$2:$CX$2857,$W51,$U51+1)))</f>
        <v/>
      </c>
      <c r="K51" s="17">
        <f>IF($W51="","",IF($M51=0,"",SUM(INDEX(prem!$B$2:$CX$2857,$W51,$U51+1):INDEX(prem!$B$2:$CX$2857,$W51,MIN($U51+10,101)))))</f>
        <v/>
      </c>
      <c r="L51" s="17">
        <f>IF($K51="","",IF($M51=0,"",$K51/$M51))</f>
        <v/>
      </c>
      <c r="M51" s="4">
        <f>IF($W51="",0,COUNT(INDEX(prem!$B$2:$CX$2857,$W51,$U51+1):INDEX(prem!$B$2:$CX$2857,$W51,MIN($U51+10,101))))</f>
        <v/>
      </c>
      <c r="N51" s="4" t="inlineStr">
        <is>
          <t>A</t>
        </is>
      </c>
      <c r="O51" s="4">
        <f>IF(COUNTIF(prem!$A$2:$A$2857,$T51&amp;"|"&amp;Client!$C$9&amp;"|"&amp;Client!$C$7&amp;"|"&amp;Client!$C$8)&gt;0,Client!$C$9,IF(Client!$C$9="S","R","S"))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IFERROR(IF(COUNT(INDEX(Benefits!$E$3:$E$581,MATCH($T51,Benefits!$A$3:$A$581,0)))=0,"",INDEX(Benefits!$E$3:$E$581,MATCH($T51,Benefits!$A$3:$A$581,0))),"")</f>
        <v/>
      </c>
      <c r="R51">
        <f>IFERROR(IF(COUNT(INDEX(Benefits!$F$3:$F$581,MATCH($T51,Benefits!$A$3:$A$581,0)))=0,"",INDEX(Benefits!$F$3:$F$581,MATCH($T51,Benefits!$A$3:$A$581,0))),"")</f>
        <v/>
      </c>
      <c r="S51" s="4">
        <f>IFERROR(IF(INDEX(Benefits!$G$3:$G$581,MATCH($T51,Benefits!$A$3:$A$581,0))="","",INDEX(Benefits!$G$3:$G$581,MATCH($T51,Benefits!$A$3:$A$581,0))),"")</f>
        <v/>
      </c>
      <c r="T51" s="19" t="inlineStr">
        <is>
          <t>F00081-07-000-01</t>
        </is>
      </c>
      <c r="U51" s="4">
        <f>MIN(IF($N51="N",Client!$C$6+1,Client!$C$6),100)</f>
        <v/>
      </c>
      <c r="V51" s="4">
        <f>$T51&amp;"|"&amp;$O51&amp;"|"&amp;Client!$C$7&amp;"|"&amp;Client!$C$8</f>
        <v/>
      </c>
      <c r="W51" s="4">
        <f>IFERROR(MATCH($V51,prem!$A$2:$A$2857,0),"")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IFERROR(IF(INDEX(Benefits!$B$3:$B$581,MATCH($T52,Benefits!$A$3:$A$581,0))="","",INDEX(Benefits!$B$3:$B$581,MATCH($T52,Benefits!$A$3:$A$581,0))),"")</f>
        <v/>
      </c>
      <c r="G52" s="17">
        <f>IFERROR(IF(INDEX(Benefits!$C$3:$C$581,MATCH($T52,Benefits!$A$3:$A$581,0))="",2250,INDEX(Benefits!$C$3:$C$581,MATCH($T52,Benefits!$A$3:$A$581,0))),2250)</f>
        <v/>
      </c>
      <c r="H52" s="4">
        <f>IFERROR(IF(INDEX(Benefits!$D$3:$D$581,MATCH($T52,Benefits!$A$3:$A$581,0))="","",INDEX(Benefits!$D$3:$D$581,MATCH($T52,Benefits!$A$3:$A$581,0))),"")</f>
        <v/>
      </c>
      <c r="I52" s="4" t="inlineStr">
        <is>
          <t>USD</t>
        </is>
      </c>
      <c r="J52" s="17">
        <f>IF($W52="","",IF(COUNT(INDEX(prem!$B$2:$CX$2857,$W52,$U52+1))=0,"",INDEX(prem!$B$2:$CX$2857,$W52,$U52+1)))</f>
        <v/>
      </c>
      <c r="K52" s="17">
        <f>IF($W52="","",IF($M52=0,"",SUM(INDEX(prem!$B$2:$CX$2857,$W52,$U52+1):INDEX(prem!$B$2:$CX$2857,$W52,MIN($U52+10,101)))))</f>
        <v/>
      </c>
      <c r="L52" s="17">
        <f>IF($K52="","",IF($M52=0,"",$K52/$M52))</f>
        <v/>
      </c>
      <c r="M52" s="4">
        <f>IF($W52="",0,COUNT(INDEX(prem!$B$2:$CX$2857,$W52,$U52+1):INDEX(prem!$B$2:$CX$2857,$W52,MIN($U52+10,101))))</f>
        <v/>
      </c>
      <c r="N52" s="4" t="inlineStr">
        <is>
          <t>A</t>
        </is>
      </c>
      <c r="O52" s="4">
        <f>IF(COUNTIF(prem!$A$2:$A$2857,$T52&amp;"|"&amp;Client!$C$9&amp;"|"&amp;Client!$C$7&amp;"|"&amp;Client!$C$8)&gt;0,Client!$C$9,IF(Client!$C$9="S","R","S"))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IFERROR(IF(COUNT(INDEX(Benefits!$E$3:$E$581,MATCH($T52,Benefits!$A$3:$A$581,0)))=0,"",INDEX(Benefits!$E$3:$E$581,MATCH($T52,Benefits!$A$3:$A$581,0))),"")</f>
        <v/>
      </c>
      <c r="R52">
        <f>IFERROR(IF(COUNT(INDEX(Benefits!$F$3:$F$581,MATCH($T52,Benefits!$A$3:$A$581,0)))=0,"",INDEX(Benefits!$F$3:$F$581,MATCH($T52,Benefits!$A$3:$A$581,0))),"")</f>
        <v/>
      </c>
      <c r="S52" s="4">
        <f>IFERROR(IF(INDEX(Benefits!$G$3:$G$581,MATCH($T52,Benefits!$A$3:$A$581,0))="","",INDEX(Benefits!$G$3:$G$581,MATCH($T52,Benefits!$A$3:$A$581,0))),"")</f>
        <v/>
      </c>
      <c r="T52" s="19" t="inlineStr">
        <is>
          <t>F00081-08-000-01</t>
        </is>
      </c>
      <c r="U52" s="4">
        <f>MIN(IF($N52="N",Client!$C$6+1,Client!$C$6),100)</f>
        <v/>
      </c>
      <c r="V52" s="4">
        <f>$T52&amp;"|"&amp;$O52&amp;"|"&amp;Client!$C$7&amp;"|"&amp;Client!$C$8</f>
        <v/>
      </c>
      <c r="W52" s="4">
        <f>IFERROR(MATCH($V52,prem!$A$2:$A$2857,0),"")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IFERROR(IF(INDEX(Benefits!$B$3:$B$581,MATCH($T53,Benefits!$A$3:$A$581,0))="","",INDEX(Benefits!$B$3:$B$581,MATCH($T53,Benefits!$A$3:$A$581,0))),"")</f>
        <v/>
      </c>
      <c r="G53" s="17">
        <f>IFERROR(IF(INDEX(Benefits!$C$3:$C$581,MATCH($T53,Benefits!$A$3:$A$581,0))="",3750,INDEX(Benefits!$C$3:$C$581,MATCH($T53,Benefits!$A$3:$A$581,0))),3750)</f>
        <v/>
      </c>
      <c r="H53" s="4">
        <f>IFERROR(IF(INDEX(Benefits!$D$3:$D$581,MATCH($T53,Benefits!$A$3:$A$581,0))="","",INDEX(Benefits!$D$3:$D$581,MATCH($T53,Benefits!$A$3:$A$581,0))),"")</f>
        <v/>
      </c>
      <c r="I53" s="4" t="inlineStr">
        <is>
          <t>USD</t>
        </is>
      </c>
      <c r="J53" s="17">
        <f>IF($W53="","",IF(COUNT(INDEX(prem!$B$2:$CX$2857,$W53,$U53+1))=0,"",INDEX(prem!$B$2:$CX$2857,$W53,$U53+1)))</f>
        <v/>
      </c>
      <c r="K53" s="17">
        <f>IF($W53="","",IF($M53=0,"",SUM(INDEX(prem!$B$2:$CX$2857,$W53,$U53+1):INDEX(prem!$B$2:$CX$2857,$W53,MIN($U53+10,101)))))</f>
        <v/>
      </c>
      <c r="L53" s="17">
        <f>IF($K53="","",IF($M53=0,"",$K53/$M53))</f>
        <v/>
      </c>
      <c r="M53" s="4">
        <f>IF($W53="",0,COUNT(INDEX(prem!$B$2:$CX$2857,$W53,$U53+1):INDEX(prem!$B$2:$CX$2857,$W53,MIN($U53+10,101))))</f>
        <v/>
      </c>
      <c r="N53" s="4" t="inlineStr">
        <is>
          <t>A</t>
        </is>
      </c>
      <c r="O53" s="4">
        <f>IF(COUNTIF(prem!$A$2:$A$2857,$T53&amp;"|"&amp;Client!$C$9&amp;"|"&amp;Client!$C$7&amp;"|"&amp;Client!$C$8)&gt;0,Client!$C$9,IF(Client!$C$9="S","R","S"))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IFERROR(IF(COUNT(INDEX(Benefits!$E$3:$E$581,MATCH($T53,Benefits!$A$3:$A$581,0)))=0,"",INDEX(Benefits!$E$3:$E$581,MATCH($T53,Benefits!$A$3:$A$581,0))),"")</f>
        <v/>
      </c>
      <c r="R53">
        <f>IFERROR(IF(COUNT(INDEX(Benefits!$F$3:$F$581,MATCH($T53,Benefits!$A$3:$A$581,0)))=0,"",INDEX(Benefits!$F$3:$F$581,MATCH($T53,Benefits!$A$3:$A$581,0))),"")</f>
        <v/>
      </c>
      <c r="S53" s="4">
        <f>IFERROR(IF(INDEX(Benefits!$G$3:$G$581,MATCH($T53,Benefits!$A$3:$A$581,0))="","",INDEX(Benefits!$G$3:$G$581,MATCH($T53,Benefits!$A$3:$A$581,0))),"")</f>
        <v/>
      </c>
      <c r="T53" s="19" t="inlineStr">
        <is>
          <t>F00081-09-000-01</t>
        </is>
      </c>
      <c r="U53" s="4">
        <f>MIN(IF($N53="N",Client!$C$6+1,Client!$C$6),100)</f>
        <v/>
      </c>
      <c r="V53" s="4">
        <f>$T53&amp;"|"&amp;$O53&amp;"|"&amp;Client!$C$7&amp;"|"&amp;Client!$C$8</f>
        <v/>
      </c>
      <c r="W53" s="4">
        <f>IFERROR(MATCH($V53,prem!$A$2:$A$2857,0),"")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IFERROR(IF(INDEX(Benefits!$B$3:$B$581,MATCH($T54,Benefits!$A$3:$A$581,0))="","",INDEX(Benefits!$B$3:$B$581,MATCH($T54,Benefits!$A$3:$A$581,0))),"")</f>
        <v/>
      </c>
      <c r="G54" s="17">
        <f>IFERROR(IF(INDEX(Benefits!$C$3:$C$581,MATCH($T54,Benefits!$A$3:$A$581,0))="",6875,INDEX(Benefits!$C$3:$C$581,MATCH($T54,Benefits!$A$3:$A$581,0))),6875)</f>
        <v/>
      </c>
      <c r="H54" s="4">
        <f>IFERROR(IF(INDEX(Benefits!$D$3:$D$581,MATCH($T54,Benefits!$A$3:$A$581,0))="","",INDEX(Benefits!$D$3:$D$581,MATCH($T54,Benefits!$A$3:$A$581,0))),"")</f>
        <v/>
      </c>
      <c r="I54" s="4" t="inlineStr">
        <is>
          <t>USD</t>
        </is>
      </c>
      <c r="J54" s="17">
        <f>IF($W54="","",IF(COUNT(INDEX(prem!$B$2:$CX$2857,$W54,$U54+1))=0,"",INDEX(prem!$B$2:$CX$2857,$W54,$U54+1)))</f>
        <v/>
      </c>
      <c r="K54" s="17">
        <f>IF($W54="","",IF($M54=0,"",SUM(INDEX(prem!$B$2:$CX$2857,$W54,$U54+1):INDEX(prem!$B$2:$CX$2857,$W54,MIN($U54+10,101)))))</f>
        <v/>
      </c>
      <c r="L54" s="17">
        <f>IF($K54="","",IF($M54=0,"",$K54/$M54))</f>
        <v/>
      </c>
      <c r="M54" s="4">
        <f>IF($W54="",0,COUNT(INDEX(prem!$B$2:$CX$2857,$W54,$U54+1):INDEX(prem!$B$2:$CX$2857,$W54,MIN($U54+10,101))))</f>
        <v/>
      </c>
      <c r="N54" s="4" t="inlineStr">
        <is>
          <t>A</t>
        </is>
      </c>
      <c r="O54" s="4">
        <f>IF(COUNTIF(prem!$A$2:$A$2857,$T54&amp;"|"&amp;Client!$C$9&amp;"|"&amp;Client!$C$7&amp;"|"&amp;Client!$C$8)&gt;0,Client!$C$9,IF(Client!$C$9="S","R","S"))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IFERROR(IF(COUNT(INDEX(Benefits!$E$3:$E$581,MATCH($T54,Benefits!$A$3:$A$581,0)))=0,"",INDEX(Benefits!$E$3:$E$581,MATCH($T54,Benefits!$A$3:$A$581,0))),"")</f>
        <v/>
      </c>
      <c r="R54">
        <f>IFERROR(IF(COUNT(INDEX(Benefits!$F$3:$F$581,MATCH($T54,Benefits!$A$3:$A$581,0)))=0,"",INDEX(Benefits!$F$3:$F$581,MATCH($T54,Benefits!$A$3:$A$581,0))),"")</f>
        <v/>
      </c>
      <c r="S54" s="4">
        <f>IFERROR(IF(INDEX(Benefits!$G$3:$G$581,MATCH($T54,Benefits!$A$3:$A$581,0))="","",INDEX(Benefits!$G$3:$G$581,MATCH($T54,Benefits!$A$3:$A$581,0))),"")</f>
        <v/>
      </c>
      <c r="T54" s="19" t="inlineStr">
        <is>
          <t>F00081-10-000-01</t>
        </is>
      </c>
      <c r="U54" s="4">
        <f>MIN(IF($N54="N",Client!$C$6+1,Client!$C$6),100)</f>
        <v/>
      </c>
      <c r="V54" s="4">
        <f>$T54&amp;"|"&amp;$O54&amp;"|"&amp;Client!$C$7&amp;"|"&amp;Client!$C$8</f>
        <v/>
      </c>
      <c r="W54" s="4">
        <f>IFERROR(MATCH($V54,prem!$A$2:$A$2857,0),"")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IFERROR(IF(INDEX(Benefits!$B$3:$B$581,MATCH($T55,Benefits!$A$3:$A$581,0))="","",INDEX(Benefits!$B$3:$B$581,MATCH($T55,Benefits!$A$3:$A$581,0))),"")</f>
        <v/>
      </c>
      <c r="G55" s="17">
        <f>IFERROR(IF(INDEX(Benefits!$C$3:$C$581,MATCH($T55,Benefits!$A$3:$A$581,0))="","",INDEX(Benefits!$C$3:$C$581,MATCH($T55,Benefits!$A$3:$A$581,0))),"")</f>
        <v/>
      </c>
      <c r="H55" s="4">
        <f>IFERROR(IF(INDEX(Benefits!$D$3:$D$581,MATCH($T55,Benefits!$A$3:$A$581,0))="","",INDEX(Benefits!$D$3:$D$581,MATCH($T55,Benefits!$A$3:$A$581,0))),"")</f>
        <v/>
      </c>
      <c r="I55" s="4" t="inlineStr">
        <is>
          <t>HKD</t>
        </is>
      </c>
      <c r="J55" s="17">
        <f>IF($W55="","",IF(COUNT(INDEX(prem!$B$2:$CX$2857,$W55,$U55+1))=0,"",INDEX(prem!$B$2:$CX$2857,$W55,$U55+1)))</f>
        <v/>
      </c>
      <c r="K55" s="17">
        <f>IF($W55="","",IF($M55=0,"",SUM(INDEX(prem!$B$2:$CX$2857,$W55,$U55+1):INDEX(prem!$B$2:$CX$2857,$W55,MIN($U55+10,101)))))</f>
        <v/>
      </c>
      <c r="L55" s="17">
        <f>IF($K55="","",IF($M55=0,"",$K55/$M55))</f>
        <v/>
      </c>
      <c r="M55" s="4">
        <f>IF($W55="",0,COUNT(INDEX(prem!$B$2:$CX$2857,$W55,$U55+1):INDEX(prem!$B$2:$CX$2857,$W55,MIN($U55+10,101))))</f>
        <v/>
      </c>
      <c r="N55" s="4" t="inlineStr">
        <is>
          <t>A</t>
        </is>
      </c>
      <c r="O55" s="4">
        <f>IF(COUNTIF(prem!$A$2:$A$2857,$T55&amp;"|"&amp;Client!$C$9&amp;"|"&amp;Client!$C$7&amp;"|"&amp;Client!$C$8)&gt;0,Client!$C$9,IF(Client!$C$9="S","R","S"))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IFERROR(IF(COUNT(INDEX(Benefits!$E$3:$E$581,MATCH($T55,Benefits!$A$3:$A$581,0)))=0,"",INDEX(Benefits!$E$3:$E$581,MATCH($T55,Benefits!$A$3:$A$581,0))),"")</f>
        <v/>
      </c>
      <c r="R55">
        <f>IFERROR(IF(COUNT(INDEX(Benefits!$F$3:$F$581,MATCH($T55,Benefits!$A$3:$A$581,0)))=0,"",INDEX(Benefits!$F$3:$F$581,MATCH($T55,Benefits!$A$3:$A$581,0))),"")</f>
        <v/>
      </c>
      <c r="S55" s="4">
        <f>IFERROR(IF(INDEX(Benefits!$G$3:$G$581,MATCH($T55,Benefits!$A$3:$A$581,0))="","",INDEX(Benefits!$G$3:$G$581,MATCH($T55,Benefits!$A$3:$A$581,0))),"")</f>
        <v/>
      </c>
      <c r="T55" s="19" t="inlineStr">
        <is>
          <t>S00013-01-000-02</t>
        </is>
      </c>
      <c r="U55" s="4">
        <f>MIN(IF($N55="N",Client!$C$6+1,Client!$C$6),100)</f>
        <v/>
      </c>
      <c r="V55" s="4">
        <f>$T55&amp;"|"&amp;$O55&amp;"|"&amp;Client!$C$7&amp;"|"&amp;Client!$C$8</f>
        <v/>
      </c>
      <c r="W55" s="4">
        <f>IFERROR(MATCH($V55,prem!$A$2:$A$2857,0),"")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IFERROR(IF(INDEX(Benefits!$B$3:$B$581,MATCH($T56,Benefits!$A$3:$A$581,0))="","",INDEX(Benefits!$B$3:$B$581,MATCH($T56,Benefits!$A$3:$A$581,0))),"")</f>
        <v/>
      </c>
      <c r="G56" s="17">
        <f>IFERROR(IF(INDEX(Benefits!$C$3:$C$581,MATCH($T56,Benefits!$A$3:$A$581,0))="","",INDEX(Benefits!$C$3:$C$581,MATCH($T56,Benefits!$A$3:$A$581,0))),"")</f>
        <v/>
      </c>
      <c r="H56" s="4">
        <f>IFERROR(IF(INDEX(Benefits!$D$3:$D$581,MATCH($T56,Benefits!$A$3:$A$581,0))="","",INDEX(Benefits!$D$3:$D$581,MATCH($T56,Benefits!$A$3:$A$581,0))),"")</f>
        <v/>
      </c>
      <c r="I56" s="4" t="inlineStr">
        <is>
          <t>HKD</t>
        </is>
      </c>
      <c r="J56" s="17">
        <f>IF($W56="","",IF(COUNT(INDEX(prem!$B$2:$CX$2857,$W56,$U56+1))=0,"",INDEX(prem!$B$2:$CX$2857,$W56,$U56+1)))</f>
        <v/>
      </c>
      <c r="K56" s="17">
        <f>IF($W56="","",IF($M56=0,"",SUM(INDEX(prem!$B$2:$CX$2857,$W56,$U56+1):INDEX(prem!$B$2:$CX$2857,$W56,MIN($U56+10,101)))))</f>
        <v/>
      </c>
      <c r="L56" s="17">
        <f>IF($K56="","",IF($M56=0,"",$K56/$M56))</f>
        <v/>
      </c>
      <c r="M56" s="4">
        <f>IF($W56="",0,COUNT(INDEX(prem!$B$2:$CX$2857,$W56,$U56+1):INDEX(prem!$B$2:$CX$2857,$W56,MIN($U56+10,101))))</f>
        <v/>
      </c>
      <c r="N56" s="4" t="inlineStr">
        <is>
          <t>A</t>
        </is>
      </c>
      <c r="O56" s="4">
        <f>IF(COUNTIF(prem!$A$2:$A$2857,$T56&amp;"|"&amp;Client!$C$9&amp;"|"&amp;Client!$C$7&amp;"|"&amp;Client!$C$8)&gt;0,Client!$C$9,IF(Client!$C$9="S","R","S"))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IFERROR(IF(COUNT(INDEX(Benefits!$E$3:$E$581,MATCH($T56,Benefits!$A$3:$A$581,0)))=0,"",INDEX(Benefits!$E$3:$E$581,MATCH($T56,Benefits!$A$3:$A$581,0))),"")</f>
        <v/>
      </c>
      <c r="R56">
        <f>IFERROR(IF(COUNT(INDEX(Benefits!$F$3:$F$581,MATCH($T56,Benefits!$A$3:$A$581,0)))=0,"",INDEX(Benefits!$F$3:$F$581,MATCH($T56,Benefits!$A$3:$A$581,0))),"")</f>
        <v/>
      </c>
      <c r="S56" s="4">
        <f>IFERROR(IF(INDEX(Benefits!$G$3:$G$581,MATCH($T56,Benefits!$A$3:$A$581,0))="","",INDEX(Benefits!$G$3:$G$581,MATCH($T56,Benefits!$A$3:$A$581,0))),"")</f>
        <v/>
      </c>
      <c r="T56" s="19" t="inlineStr">
        <is>
          <t>S00014-01-000-03</t>
        </is>
      </c>
      <c r="U56" s="4">
        <f>MIN(IF($N56="N",Client!$C$6+1,Client!$C$6),100)</f>
        <v/>
      </c>
      <c r="V56" s="4">
        <f>$T56&amp;"|"&amp;$O56&amp;"|"&amp;Client!$C$7&amp;"|"&amp;Client!$C$8</f>
        <v/>
      </c>
      <c r="W56" s="4">
        <f>IFERROR(MATCH($V56,prem!$A$2:$A$2857,0),"")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IFERROR(IF(INDEX(Benefits!$B$3:$B$581,MATCH($T57,Benefits!$A$3:$A$581,0))="","",INDEX(Benefits!$B$3:$B$581,MATCH($T57,Benefits!$A$3:$A$581,0))),"")</f>
        <v/>
      </c>
      <c r="G57" s="17">
        <f>IFERROR(IF(INDEX(Benefits!$C$3:$C$581,MATCH($T57,Benefits!$A$3:$A$581,0))="",0,INDEX(Benefits!$C$3:$C$581,MATCH($T57,Benefits!$A$3:$A$581,0))),0)</f>
        <v/>
      </c>
      <c r="H57" s="4">
        <f>IFERROR(IF(INDEX(Benefits!$D$3:$D$581,MATCH($T57,Benefits!$A$3:$A$581,0))="","",INDEX(Benefits!$D$3:$D$581,MATCH($T57,Benefits!$A$3:$A$581,0))),"")</f>
        <v/>
      </c>
      <c r="I57" s="4" t="inlineStr">
        <is>
          <t>HKD</t>
        </is>
      </c>
      <c r="J57" s="17">
        <f>IF($W57="","",IF(COUNT(INDEX(prem!$B$2:$CX$2857,$W57,$U57+1))=0,"",INDEX(prem!$B$2:$CX$2857,$W57,$U57+1)))</f>
        <v/>
      </c>
      <c r="K57" s="17">
        <f>IF($W57="","",IF($M57=0,"",SUM(INDEX(prem!$B$2:$CX$2857,$W57,$U57+1):INDEX(prem!$B$2:$CX$2857,$W57,MIN($U57+10,101)))))</f>
        <v/>
      </c>
      <c r="L57" s="17">
        <f>IF($K57="","",IF($M57=0,"",$K57/$M57))</f>
        <v/>
      </c>
      <c r="M57" s="4">
        <f>IF($W57="",0,COUNT(INDEX(prem!$B$2:$CX$2857,$W57,$U57+1):INDEX(prem!$B$2:$CX$2857,$W57,MIN($U57+10,101))))</f>
        <v/>
      </c>
      <c r="N57" s="4" t="inlineStr">
        <is>
          <t>A</t>
        </is>
      </c>
      <c r="O57" s="4">
        <f>IF(COUNTIF(prem!$A$2:$A$2857,$T57&amp;"|"&amp;Client!$C$9&amp;"|"&amp;Client!$C$7&amp;"|"&amp;Client!$C$8)&gt;0,Client!$C$9,IF(Client!$C$9="S","R","S"))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IFERROR(IF(COUNT(INDEX(Benefits!$E$3:$E$581,MATCH($T57,Benefits!$A$3:$A$581,0)))=0,"",INDEX(Benefits!$E$3:$E$581,MATCH($T57,Benefits!$A$3:$A$581,0))),"")</f>
        <v/>
      </c>
      <c r="R57">
        <f>IFERROR(IF(COUNT(INDEX(Benefits!$F$3:$F$581,MATCH($T57,Benefits!$A$3:$A$581,0)))=0,"",INDEX(Benefits!$F$3:$F$581,MATCH($T57,Benefits!$A$3:$A$581,0))),"")</f>
        <v/>
      </c>
      <c r="S57" s="4">
        <f>IFERROR(IF(INDEX(Benefits!$G$3:$G$581,MATCH($T57,Benefits!$A$3:$A$581,0))="","",INDEX(Benefits!$G$3:$G$581,MATCH($T57,Benefits!$A$3:$A$581,0))),"")</f>
        <v/>
      </c>
      <c r="T57" s="19" t="inlineStr">
        <is>
          <t>F00034-04-000-05</t>
        </is>
      </c>
      <c r="U57" s="4">
        <f>MIN(IF($N57="N",Client!$C$6+1,Client!$C$6),100)</f>
        <v/>
      </c>
      <c r="V57" s="4">
        <f>$T57&amp;"|"&amp;$O57&amp;"|"&amp;Client!$C$7&amp;"|"&amp;Client!$C$8</f>
        <v/>
      </c>
      <c r="W57" s="4">
        <f>IFERROR(MATCH($V57,prem!$A$2:$A$2857,0),"")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IFERROR(IF(INDEX(Benefits!$B$3:$B$581,MATCH($T58,Benefits!$A$3:$A$581,0))="","",INDEX(Benefits!$B$3:$B$581,MATCH($T58,Benefits!$A$3:$A$581,0))),"")</f>
        <v/>
      </c>
      <c r="G58" s="17">
        <f>IFERROR(IF(INDEX(Benefits!$C$3:$C$581,MATCH($T58,Benefits!$A$3:$A$581,0))="",20000,INDEX(Benefits!$C$3:$C$581,MATCH($T58,Benefits!$A$3:$A$581,0))),20000)</f>
        <v/>
      </c>
      <c r="H58" s="4">
        <f>IFERROR(IF(INDEX(Benefits!$D$3:$D$581,MATCH($T58,Benefits!$A$3:$A$581,0))="","",INDEX(Benefits!$D$3:$D$581,MATCH($T58,Benefits!$A$3:$A$581,0))),"")</f>
        <v/>
      </c>
      <c r="I58" s="4" t="inlineStr">
        <is>
          <t>HKD</t>
        </is>
      </c>
      <c r="J58" s="17">
        <f>IF($W58="","",IF(COUNT(INDEX(prem!$B$2:$CX$2857,$W58,$U58+1))=0,"",INDEX(prem!$B$2:$CX$2857,$W58,$U58+1)))</f>
        <v/>
      </c>
      <c r="K58" s="17">
        <f>IF($W58="","",IF($M58=0,"",SUM(INDEX(prem!$B$2:$CX$2857,$W58,$U58+1):INDEX(prem!$B$2:$CX$2857,$W58,MIN($U58+10,101)))))</f>
        <v/>
      </c>
      <c r="L58" s="17">
        <f>IF($K58="","",IF($M58=0,"",$K58/$M58))</f>
        <v/>
      </c>
      <c r="M58" s="4">
        <f>IF($W58="",0,COUNT(INDEX(prem!$B$2:$CX$2857,$W58,$U58+1):INDEX(prem!$B$2:$CX$2857,$W58,MIN($U58+10,101))))</f>
        <v/>
      </c>
      <c r="N58" s="4" t="inlineStr">
        <is>
          <t>A</t>
        </is>
      </c>
      <c r="O58" s="4">
        <f>IF(COUNTIF(prem!$A$2:$A$2857,$T58&amp;"|"&amp;Client!$C$9&amp;"|"&amp;Client!$C$7&amp;"|"&amp;Client!$C$8)&gt;0,Client!$C$9,IF(Client!$C$9="S","R","S"))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IFERROR(IF(COUNT(INDEX(Benefits!$E$3:$E$581,MATCH($T58,Benefits!$A$3:$A$581,0)))=0,"",INDEX(Benefits!$E$3:$E$581,MATCH($T58,Benefits!$A$3:$A$581,0))),"")</f>
        <v/>
      </c>
      <c r="R58">
        <f>IFERROR(IF(COUNT(INDEX(Benefits!$F$3:$F$581,MATCH($T58,Benefits!$A$3:$A$581,0)))=0,"",INDEX(Benefits!$F$3:$F$581,MATCH($T58,Benefits!$A$3:$A$581,0))),"")</f>
        <v/>
      </c>
      <c r="S58" s="4">
        <f>IFERROR(IF(INDEX(Benefits!$G$3:$G$581,MATCH($T58,Benefits!$A$3:$A$581,0))="","",INDEX(Benefits!$G$3:$G$581,MATCH($T58,Benefits!$A$3:$A$581,0))),"")</f>
        <v/>
      </c>
      <c r="T58" s="19" t="inlineStr">
        <is>
          <t>F00034-05-000-05</t>
        </is>
      </c>
      <c r="U58" s="4">
        <f>MIN(IF($N58="N",Client!$C$6+1,Client!$C$6),100)</f>
        <v/>
      </c>
      <c r="V58" s="4">
        <f>$T58&amp;"|"&amp;$O58&amp;"|"&amp;Client!$C$7&amp;"|"&amp;Client!$C$8</f>
        <v/>
      </c>
      <c r="W58" s="4">
        <f>IFERROR(MATCH($V58,prem!$A$2:$A$2857,0),"")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IFERROR(IF(INDEX(Benefits!$B$3:$B$581,MATCH($T59,Benefits!$A$3:$A$581,0))="","",INDEX(Benefits!$B$3:$B$581,MATCH($T59,Benefits!$A$3:$A$581,0))),"")</f>
        <v/>
      </c>
      <c r="G59" s="17">
        <f>IFERROR(IF(INDEX(Benefits!$C$3:$C$581,MATCH($T59,Benefits!$A$3:$A$581,0))="",50000,INDEX(Benefits!$C$3:$C$581,MATCH($T59,Benefits!$A$3:$A$581,0))),50000)</f>
        <v/>
      </c>
      <c r="H59" s="4">
        <f>IFERROR(IF(INDEX(Benefits!$D$3:$D$581,MATCH($T59,Benefits!$A$3:$A$581,0))="","",INDEX(Benefits!$D$3:$D$581,MATCH($T59,Benefits!$A$3:$A$581,0))),"")</f>
        <v/>
      </c>
      <c r="I59" s="4" t="inlineStr">
        <is>
          <t>HKD</t>
        </is>
      </c>
      <c r="J59" s="17">
        <f>IF($W59="","",IF(COUNT(INDEX(prem!$B$2:$CX$2857,$W59,$U59+1))=0,"",INDEX(prem!$B$2:$CX$2857,$W59,$U59+1)))</f>
        <v/>
      </c>
      <c r="K59" s="17">
        <f>IF($W59="","",IF($M59=0,"",SUM(INDEX(prem!$B$2:$CX$2857,$W59,$U59+1):INDEX(prem!$B$2:$CX$2857,$W59,MIN($U59+10,101)))))</f>
        <v/>
      </c>
      <c r="L59" s="17">
        <f>IF($K59="","",IF($M59=0,"",$K59/$M59))</f>
        <v/>
      </c>
      <c r="M59" s="4">
        <f>IF($W59="",0,COUNT(INDEX(prem!$B$2:$CX$2857,$W59,$U59+1):INDEX(prem!$B$2:$CX$2857,$W59,MIN($U59+10,101))))</f>
        <v/>
      </c>
      <c r="N59" s="4" t="inlineStr">
        <is>
          <t>A</t>
        </is>
      </c>
      <c r="O59" s="4">
        <f>IF(COUNTIF(prem!$A$2:$A$2857,$T59&amp;"|"&amp;Client!$C$9&amp;"|"&amp;Client!$C$7&amp;"|"&amp;Client!$C$8)&gt;0,Client!$C$9,IF(Client!$C$9="S","R","S"))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IFERROR(IF(COUNT(INDEX(Benefits!$E$3:$E$581,MATCH($T59,Benefits!$A$3:$A$581,0)))=0,"",INDEX(Benefits!$E$3:$E$581,MATCH($T59,Benefits!$A$3:$A$581,0))),"")</f>
        <v/>
      </c>
      <c r="R59">
        <f>IFERROR(IF(COUNT(INDEX(Benefits!$F$3:$F$581,MATCH($T59,Benefits!$A$3:$A$581,0)))=0,"",INDEX(Benefits!$F$3:$F$581,MATCH($T59,Benefits!$A$3:$A$581,0))),"")</f>
        <v/>
      </c>
      <c r="S59" s="4">
        <f>IFERROR(IF(INDEX(Benefits!$G$3:$G$581,MATCH($T59,Benefits!$A$3:$A$581,0))="","",INDEX(Benefits!$G$3:$G$581,MATCH($T59,Benefits!$A$3:$A$581,0))),"")</f>
        <v/>
      </c>
      <c r="T59" s="19" t="inlineStr">
        <is>
          <t>F00034-06-000-05</t>
        </is>
      </c>
      <c r="U59" s="4">
        <f>MIN(IF($N59="N",Client!$C$6+1,Client!$C$6),100)</f>
        <v/>
      </c>
      <c r="V59" s="4">
        <f>$T59&amp;"|"&amp;$O59&amp;"|"&amp;Client!$C$7&amp;"|"&amp;Client!$C$8</f>
        <v/>
      </c>
      <c r="W59" s="4">
        <f>IFERROR(MATCH($V59,prem!$A$2:$A$2857,0),"")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IFERROR(IF(INDEX(Benefits!$B$3:$B$581,MATCH($T60,Benefits!$A$3:$A$581,0))="","",INDEX(Benefits!$B$3:$B$581,MATCH($T60,Benefits!$A$3:$A$581,0))),"")</f>
        <v/>
      </c>
      <c r="G60" s="17">
        <f>IFERROR(IF(INDEX(Benefits!$C$3:$C$581,MATCH($T60,Benefits!$A$3:$A$581,0))="",0,INDEX(Benefits!$C$3:$C$581,MATCH($T60,Benefits!$A$3:$A$581,0))),0)</f>
        <v/>
      </c>
      <c r="H60" s="4">
        <f>IFERROR(IF(INDEX(Benefits!$D$3:$D$581,MATCH($T60,Benefits!$A$3:$A$581,0))="","",INDEX(Benefits!$D$3:$D$581,MATCH($T60,Benefits!$A$3:$A$581,0))),"")</f>
        <v/>
      </c>
      <c r="I60" s="4" t="inlineStr">
        <is>
          <t>USD</t>
        </is>
      </c>
      <c r="J60" s="17">
        <f>IF($W60="","",IF(COUNT(INDEX(prem!$B$2:$CX$2857,$W60,$U60+1))=0,"",INDEX(prem!$B$2:$CX$2857,$W60,$U60+1)))</f>
        <v/>
      </c>
      <c r="K60" s="17">
        <f>IF($W60="","",IF($M60=0,"",SUM(INDEX(prem!$B$2:$CX$2857,$W60,$U60+1):INDEX(prem!$B$2:$CX$2857,$W60,MIN($U60+10,101)))))</f>
        <v/>
      </c>
      <c r="L60" s="17">
        <f>IF($K60="","",IF($M60=0,"",$K60/$M60))</f>
        <v/>
      </c>
      <c r="M60" s="4">
        <f>IF($W60="",0,COUNT(INDEX(prem!$B$2:$CX$2857,$W60,$U60+1):INDEX(prem!$B$2:$CX$2857,$W60,MIN($U60+10,101))))</f>
        <v/>
      </c>
      <c r="N60" s="4" t="inlineStr">
        <is>
          <t>A</t>
        </is>
      </c>
      <c r="O60" s="4">
        <f>IF(COUNTIF(prem!$A$2:$A$2857,$T60&amp;"|"&amp;Client!$C$9&amp;"|"&amp;Client!$C$7&amp;"|"&amp;Client!$C$8)&gt;0,Client!$C$9,IF(Client!$C$9="S","R","S"))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IFERROR(IF(COUNT(INDEX(Benefits!$E$3:$E$581,MATCH($T60,Benefits!$A$3:$A$581,0)))=0,"",INDEX(Benefits!$E$3:$E$581,MATCH($T60,Benefits!$A$3:$A$581,0))),"")</f>
        <v/>
      </c>
      <c r="R60">
        <f>IFERROR(IF(COUNT(INDEX(Benefits!$F$3:$F$581,MATCH($T60,Benefits!$A$3:$A$581,0)))=0,"",INDEX(Benefits!$F$3:$F$581,MATCH($T60,Benefits!$A$3:$A$581,0))),"")</f>
        <v/>
      </c>
      <c r="S60" s="4">
        <f>IFERROR(IF(INDEX(Benefits!$G$3:$G$581,MATCH($T60,Benefits!$A$3:$A$581,0))="","",INDEX(Benefits!$G$3:$G$581,MATCH($T60,Benefits!$A$3:$A$581,0))),"")</f>
        <v/>
      </c>
      <c r="T60" s="19" t="inlineStr">
        <is>
          <t>F00034-13-000-05</t>
        </is>
      </c>
      <c r="U60" s="4">
        <f>MIN(IF($N60="N",Client!$C$6+1,Client!$C$6),100)</f>
        <v/>
      </c>
      <c r="V60" s="4">
        <f>$T60&amp;"|"&amp;$O60&amp;"|"&amp;Client!$C$7&amp;"|"&amp;Client!$C$8</f>
        <v/>
      </c>
      <c r="W60" s="4">
        <f>IFERROR(MATCH($V60,prem!$A$2:$A$2857,0),"")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IFERROR(IF(INDEX(Benefits!$B$3:$B$581,MATCH($T61,Benefits!$A$3:$A$581,0))="","",INDEX(Benefits!$B$3:$B$581,MATCH($T61,Benefits!$A$3:$A$581,0))),"")</f>
        <v/>
      </c>
      <c r="G61" s="17">
        <f>IFERROR(IF(INDEX(Benefits!$C$3:$C$581,MATCH($T61,Benefits!$A$3:$A$581,0))="",2500,INDEX(Benefits!$C$3:$C$581,MATCH($T61,Benefits!$A$3:$A$581,0))),2500)</f>
        <v/>
      </c>
      <c r="H61" s="4">
        <f>IFERROR(IF(INDEX(Benefits!$D$3:$D$581,MATCH($T61,Benefits!$A$3:$A$581,0))="","",INDEX(Benefits!$D$3:$D$581,MATCH($T61,Benefits!$A$3:$A$581,0))),"")</f>
        <v/>
      </c>
      <c r="I61" s="4" t="inlineStr">
        <is>
          <t>USD</t>
        </is>
      </c>
      <c r="J61" s="17">
        <f>IF($W61="","",IF(COUNT(INDEX(prem!$B$2:$CX$2857,$W61,$U61+1))=0,"",INDEX(prem!$B$2:$CX$2857,$W61,$U61+1)))</f>
        <v/>
      </c>
      <c r="K61" s="17">
        <f>IF($W61="","",IF($M61=0,"",SUM(INDEX(prem!$B$2:$CX$2857,$W61,$U61+1):INDEX(prem!$B$2:$CX$2857,$W61,MIN($U61+10,101)))))</f>
        <v/>
      </c>
      <c r="L61" s="17">
        <f>IF($K61="","",IF($M61=0,"",$K61/$M61))</f>
        <v/>
      </c>
      <c r="M61" s="4">
        <f>IF($W61="",0,COUNT(INDEX(prem!$B$2:$CX$2857,$W61,$U61+1):INDEX(prem!$B$2:$CX$2857,$W61,MIN($U61+10,101))))</f>
        <v/>
      </c>
      <c r="N61" s="4" t="inlineStr">
        <is>
          <t>A</t>
        </is>
      </c>
      <c r="O61" s="4">
        <f>IF(COUNTIF(prem!$A$2:$A$2857,$T61&amp;"|"&amp;Client!$C$9&amp;"|"&amp;Client!$C$7&amp;"|"&amp;Client!$C$8)&gt;0,Client!$C$9,IF(Client!$C$9="S","R","S"))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IFERROR(IF(COUNT(INDEX(Benefits!$E$3:$E$581,MATCH($T61,Benefits!$A$3:$A$581,0)))=0,"",INDEX(Benefits!$E$3:$E$581,MATCH($T61,Benefits!$A$3:$A$581,0))),"")</f>
        <v/>
      </c>
      <c r="R61">
        <f>IFERROR(IF(COUNT(INDEX(Benefits!$F$3:$F$581,MATCH($T61,Benefits!$A$3:$A$581,0)))=0,"",INDEX(Benefits!$F$3:$F$581,MATCH($T61,Benefits!$A$3:$A$581,0))),"")</f>
        <v/>
      </c>
      <c r="S61" s="4">
        <f>IFERROR(IF(INDEX(Benefits!$G$3:$G$581,MATCH($T61,Benefits!$A$3:$A$581,0))="","",INDEX(Benefits!$G$3:$G$581,MATCH($T61,Benefits!$A$3:$A$581,0))),"")</f>
        <v/>
      </c>
      <c r="T61" s="19" t="inlineStr">
        <is>
          <t>F00034-14-000-05</t>
        </is>
      </c>
      <c r="U61" s="4">
        <f>MIN(IF($N61="N",Client!$C$6+1,Client!$C$6),100)</f>
        <v/>
      </c>
      <c r="V61" s="4">
        <f>$T61&amp;"|"&amp;$O61&amp;"|"&amp;Client!$C$7&amp;"|"&amp;Client!$C$8</f>
        <v/>
      </c>
      <c r="W61" s="4">
        <f>IFERROR(MATCH($V61,prem!$A$2:$A$2857,0),"")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IFERROR(IF(INDEX(Benefits!$B$3:$B$581,MATCH($T62,Benefits!$A$3:$A$581,0))="","",INDEX(Benefits!$B$3:$B$581,MATCH($T62,Benefits!$A$3:$A$581,0))),"")</f>
        <v/>
      </c>
      <c r="G62" s="17">
        <f>IFERROR(IF(INDEX(Benefits!$C$3:$C$581,MATCH($T62,Benefits!$A$3:$A$581,0))="",6250,INDEX(Benefits!$C$3:$C$581,MATCH($T62,Benefits!$A$3:$A$581,0))),6250)</f>
        <v/>
      </c>
      <c r="H62" s="4">
        <f>IFERROR(IF(INDEX(Benefits!$D$3:$D$581,MATCH($T62,Benefits!$A$3:$A$581,0))="","",INDEX(Benefits!$D$3:$D$581,MATCH($T62,Benefits!$A$3:$A$581,0))),"")</f>
        <v/>
      </c>
      <c r="I62" s="4" t="inlineStr">
        <is>
          <t>USD</t>
        </is>
      </c>
      <c r="J62" s="17">
        <f>IF($W62="","",IF(COUNT(INDEX(prem!$B$2:$CX$2857,$W62,$U62+1))=0,"",INDEX(prem!$B$2:$CX$2857,$W62,$U62+1)))</f>
        <v/>
      </c>
      <c r="K62" s="17">
        <f>IF($W62="","",IF($M62=0,"",SUM(INDEX(prem!$B$2:$CX$2857,$W62,$U62+1):INDEX(prem!$B$2:$CX$2857,$W62,MIN($U62+10,101)))))</f>
        <v/>
      </c>
      <c r="L62" s="17">
        <f>IF($K62="","",IF($M62=0,"",$K62/$M62))</f>
        <v/>
      </c>
      <c r="M62" s="4">
        <f>IF($W62="",0,COUNT(INDEX(prem!$B$2:$CX$2857,$W62,$U62+1):INDEX(prem!$B$2:$CX$2857,$W62,MIN($U62+10,101))))</f>
        <v/>
      </c>
      <c r="N62" s="4" t="inlineStr">
        <is>
          <t>A</t>
        </is>
      </c>
      <c r="O62" s="4">
        <f>IF(COUNTIF(prem!$A$2:$A$2857,$T62&amp;"|"&amp;Client!$C$9&amp;"|"&amp;Client!$C$7&amp;"|"&amp;Client!$C$8)&gt;0,Client!$C$9,IF(Client!$C$9="S","R","S"))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IFERROR(IF(COUNT(INDEX(Benefits!$E$3:$E$581,MATCH($T62,Benefits!$A$3:$A$581,0)))=0,"",INDEX(Benefits!$E$3:$E$581,MATCH($T62,Benefits!$A$3:$A$581,0))),"")</f>
        <v/>
      </c>
      <c r="R62">
        <f>IFERROR(IF(COUNT(INDEX(Benefits!$F$3:$F$581,MATCH($T62,Benefits!$A$3:$A$581,0)))=0,"",INDEX(Benefits!$F$3:$F$581,MATCH($T62,Benefits!$A$3:$A$581,0))),"")</f>
        <v/>
      </c>
      <c r="S62" s="4">
        <f>IFERROR(IF(INDEX(Benefits!$G$3:$G$581,MATCH($T62,Benefits!$A$3:$A$581,0))="","",INDEX(Benefits!$G$3:$G$581,MATCH($T62,Benefits!$A$3:$A$581,0))),"")</f>
        <v/>
      </c>
      <c r="T62" s="19" t="inlineStr">
        <is>
          <t>F00034-15-000-05</t>
        </is>
      </c>
      <c r="U62" s="4">
        <f>MIN(IF($N62="N",Client!$C$6+1,Client!$C$6),100)</f>
        <v/>
      </c>
      <c r="V62" s="4">
        <f>$T62&amp;"|"&amp;$O62&amp;"|"&amp;Client!$C$7&amp;"|"&amp;Client!$C$8</f>
        <v/>
      </c>
      <c r="W62" s="4">
        <f>IFERROR(MATCH($V62,prem!$A$2:$A$2857,0),"")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IFERROR(IF(INDEX(Benefits!$B$3:$B$581,MATCH($T63,Benefits!$A$3:$A$581,0))="","",INDEX(Benefits!$B$3:$B$581,MATCH($T63,Benefits!$A$3:$A$581,0))),"")</f>
        <v/>
      </c>
      <c r="G63" s="17">
        <f>IFERROR(IF(INDEX(Benefits!$C$3:$C$581,MATCH($T63,Benefits!$A$3:$A$581,0))="",0,INDEX(Benefits!$C$3:$C$581,MATCH($T63,Benefits!$A$3:$A$581,0))),0)</f>
        <v/>
      </c>
      <c r="H63" s="4">
        <f>IFERROR(IF(INDEX(Benefits!$D$3:$D$581,MATCH($T63,Benefits!$A$3:$A$581,0))="","",INDEX(Benefits!$D$3:$D$581,MATCH($T63,Benefits!$A$3:$A$581,0))),"")</f>
        <v/>
      </c>
      <c r="I63" s="4" t="inlineStr">
        <is>
          <t>HKD</t>
        </is>
      </c>
      <c r="J63" s="17">
        <f>IF($W63="","",IF(COUNT(INDEX(prem!$B$2:$CX$2857,$W63,$U63+1))=0,"",INDEX(prem!$B$2:$CX$2857,$W63,$U63+1)))</f>
        <v/>
      </c>
      <c r="K63" s="17">
        <f>IF($W63="","",IF($M63=0,"",SUM(INDEX(prem!$B$2:$CX$2857,$W63,$U63+1):INDEX(prem!$B$2:$CX$2857,$W63,MIN($U63+10,101)))))</f>
        <v/>
      </c>
      <c r="L63" s="17">
        <f>IF($K63="","",IF($M63=0,"",$K63/$M63))</f>
        <v/>
      </c>
      <c r="M63" s="4">
        <f>IF($W63="",0,COUNT(INDEX(prem!$B$2:$CX$2857,$W63,$U63+1):INDEX(prem!$B$2:$CX$2857,$W63,MIN($U63+10,101))))</f>
        <v/>
      </c>
      <c r="N63" s="4" t="inlineStr">
        <is>
          <t>A</t>
        </is>
      </c>
      <c r="O63" s="4">
        <f>IF(COUNTIF(prem!$A$2:$A$2857,$T63&amp;"|"&amp;Client!$C$9&amp;"|"&amp;Client!$C$7&amp;"|"&amp;Client!$C$8)&gt;0,Client!$C$9,IF(Client!$C$9="S","R","S"))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IFERROR(IF(COUNT(INDEX(Benefits!$E$3:$E$581,MATCH($T63,Benefits!$A$3:$A$581,0)))=0,"",INDEX(Benefits!$E$3:$E$581,MATCH($T63,Benefits!$A$3:$A$581,0))),"")</f>
        <v/>
      </c>
      <c r="R63">
        <f>IFERROR(IF(COUNT(INDEX(Benefits!$F$3:$F$581,MATCH($T63,Benefits!$A$3:$A$581,0)))=0,"",INDEX(Benefits!$F$3:$F$581,MATCH($T63,Benefits!$A$3:$A$581,0))),"")</f>
        <v/>
      </c>
      <c r="S63" s="4">
        <f>IFERROR(IF(INDEX(Benefits!$G$3:$G$581,MATCH($T63,Benefits!$A$3:$A$581,0))="","",INDEX(Benefits!$G$3:$G$581,MATCH($T63,Benefits!$A$3:$A$581,0))),"")</f>
        <v/>
      </c>
      <c r="T63" s="19" t="inlineStr">
        <is>
          <t>F00034-19-000-03</t>
        </is>
      </c>
      <c r="U63" s="4">
        <f>MIN(IF($N63="N",Client!$C$6+1,Client!$C$6),100)</f>
        <v/>
      </c>
      <c r="V63" s="4">
        <f>$T63&amp;"|"&amp;$O63&amp;"|"&amp;Client!$C$7&amp;"|"&amp;Client!$C$8</f>
        <v/>
      </c>
      <c r="W63" s="4">
        <f>IFERROR(MATCH($V63,prem!$A$2:$A$2857,0),"")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IFERROR(IF(INDEX(Benefits!$B$3:$B$581,MATCH($T64,Benefits!$A$3:$A$581,0))="","",INDEX(Benefits!$B$3:$B$581,MATCH($T64,Benefits!$A$3:$A$581,0))),"")</f>
        <v/>
      </c>
      <c r="G64" s="17">
        <f>IFERROR(IF(INDEX(Benefits!$C$3:$C$581,MATCH($T64,Benefits!$A$3:$A$581,0))="",20000,INDEX(Benefits!$C$3:$C$581,MATCH($T64,Benefits!$A$3:$A$581,0))),20000)</f>
        <v/>
      </c>
      <c r="H64" s="4">
        <f>IFERROR(IF(INDEX(Benefits!$D$3:$D$581,MATCH($T64,Benefits!$A$3:$A$581,0))="","",INDEX(Benefits!$D$3:$D$581,MATCH($T64,Benefits!$A$3:$A$581,0))),"")</f>
        <v/>
      </c>
      <c r="I64" s="4" t="inlineStr">
        <is>
          <t>HKD</t>
        </is>
      </c>
      <c r="J64" s="17">
        <f>IF($W64="","",IF(COUNT(INDEX(prem!$B$2:$CX$2857,$W64,$U64+1))=0,"",INDEX(prem!$B$2:$CX$2857,$W64,$U64+1)))</f>
        <v/>
      </c>
      <c r="K64" s="17">
        <f>IF($W64="","",IF($M64=0,"",SUM(INDEX(prem!$B$2:$CX$2857,$W64,$U64+1):INDEX(prem!$B$2:$CX$2857,$W64,MIN($U64+10,101)))))</f>
        <v/>
      </c>
      <c r="L64" s="17">
        <f>IF($K64="","",IF($M64=0,"",$K64/$M64))</f>
        <v/>
      </c>
      <c r="M64" s="4">
        <f>IF($W64="",0,COUNT(INDEX(prem!$B$2:$CX$2857,$W64,$U64+1):INDEX(prem!$B$2:$CX$2857,$W64,MIN($U64+10,101))))</f>
        <v/>
      </c>
      <c r="N64" s="4" t="inlineStr">
        <is>
          <t>A</t>
        </is>
      </c>
      <c r="O64" s="4">
        <f>IF(COUNTIF(prem!$A$2:$A$2857,$T64&amp;"|"&amp;Client!$C$9&amp;"|"&amp;Client!$C$7&amp;"|"&amp;Client!$C$8)&gt;0,Client!$C$9,IF(Client!$C$9="S","R","S"))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IFERROR(IF(COUNT(INDEX(Benefits!$E$3:$E$581,MATCH($T64,Benefits!$A$3:$A$581,0)))=0,"",INDEX(Benefits!$E$3:$E$581,MATCH($T64,Benefits!$A$3:$A$581,0))),"")</f>
        <v/>
      </c>
      <c r="R64">
        <f>IFERROR(IF(COUNT(INDEX(Benefits!$F$3:$F$581,MATCH($T64,Benefits!$A$3:$A$581,0)))=0,"",INDEX(Benefits!$F$3:$F$581,MATCH($T64,Benefits!$A$3:$A$581,0))),"")</f>
        <v/>
      </c>
      <c r="S64" s="4">
        <f>IFERROR(IF(INDEX(Benefits!$G$3:$G$581,MATCH($T64,Benefits!$A$3:$A$581,0))="","",INDEX(Benefits!$G$3:$G$581,MATCH($T64,Benefits!$A$3:$A$581,0))),"")</f>
        <v/>
      </c>
      <c r="T64" s="19" t="inlineStr">
        <is>
          <t>F00034-20-000-03</t>
        </is>
      </c>
      <c r="U64" s="4">
        <f>MIN(IF($N64="N",Client!$C$6+1,Client!$C$6),100)</f>
        <v/>
      </c>
      <c r="V64" s="4">
        <f>$T64&amp;"|"&amp;$O64&amp;"|"&amp;Client!$C$7&amp;"|"&amp;Client!$C$8</f>
        <v/>
      </c>
      <c r="W64" s="4">
        <f>IFERROR(MATCH($V64,prem!$A$2:$A$2857,0),"")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IFERROR(IF(INDEX(Benefits!$B$3:$B$581,MATCH($T65,Benefits!$A$3:$A$581,0))="","",INDEX(Benefits!$B$3:$B$581,MATCH($T65,Benefits!$A$3:$A$581,0))),"")</f>
        <v/>
      </c>
      <c r="G65" s="17">
        <f>IFERROR(IF(INDEX(Benefits!$C$3:$C$581,MATCH($T65,Benefits!$A$3:$A$581,0))="",50000,INDEX(Benefits!$C$3:$C$581,MATCH($T65,Benefits!$A$3:$A$581,0))),50000)</f>
        <v/>
      </c>
      <c r="H65" s="4">
        <f>IFERROR(IF(INDEX(Benefits!$D$3:$D$581,MATCH($T65,Benefits!$A$3:$A$581,0))="","",INDEX(Benefits!$D$3:$D$581,MATCH($T65,Benefits!$A$3:$A$581,0))),"")</f>
        <v/>
      </c>
      <c r="I65" s="4" t="inlineStr">
        <is>
          <t>HKD</t>
        </is>
      </c>
      <c r="J65" s="17">
        <f>IF($W65="","",IF(COUNT(INDEX(prem!$B$2:$CX$2857,$W65,$U65+1))=0,"",INDEX(prem!$B$2:$CX$2857,$W65,$U65+1)))</f>
        <v/>
      </c>
      <c r="K65" s="17">
        <f>IF($W65="","",IF($M65=0,"",SUM(INDEX(prem!$B$2:$CX$2857,$W65,$U65+1):INDEX(prem!$B$2:$CX$2857,$W65,MIN($U65+10,101)))))</f>
        <v/>
      </c>
      <c r="L65" s="17">
        <f>IF($K65="","",IF($M65=0,"",$K65/$M65))</f>
        <v/>
      </c>
      <c r="M65" s="4">
        <f>IF($W65="",0,COUNT(INDEX(prem!$B$2:$CX$2857,$W65,$U65+1):INDEX(prem!$B$2:$CX$2857,$W65,MIN($U65+10,101))))</f>
        <v/>
      </c>
      <c r="N65" s="4" t="inlineStr">
        <is>
          <t>A</t>
        </is>
      </c>
      <c r="O65" s="4">
        <f>IF(COUNTIF(prem!$A$2:$A$2857,$T65&amp;"|"&amp;Client!$C$9&amp;"|"&amp;Client!$C$7&amp;"|"&amp;Client!$C$8)&gt;0,Client!$C$9,IF(Client!$C$9="S","R","S"))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IFERROR(IF(COUNT(INDEX(Benefits!$E$3:$E$581,MATCH($T65,Benefits!$A$3:$A$581,0)))=0,"",INDEX(Benefits!$E$3:$E$581,MATCH($T65,Benefits!$A$3:$A$581,0))),"")</f>
        <v/>
      </c>
      <c r="R65">
        <f>IFERROR(IF(COUNT(INDEX(Benefits!$F$3:$F$581,MATCH($T65,Benefits!$A$3:$A$581,0)))=0,"",INDEX(Benefits!$F$3:$F$581,MATCH($T65,Benefits!$A$3:$A$581,0))),"")</f>
        <v/>
      </c>
      <c r="S65" s="4">
        <f>IFERROR(IF(INDEX(Benefits!$G$3:$G$581,MATCH($T65,Benefits!$A$3:$A$581,0))="","",INDEX(Benefits!$G$3:$G$581,MATCH($T65,Benefits!$A$3:$A$581,0))),"")</f>
        <v/>
      </c>
      <c r="T65" s="19" t="inlineStr">
        <is>
          <t>F00034-21-000-03</t>
        </is>
      </c>
      <c r="U65" s="4">
        <f>MIN(IF($N65="N",Client!$C$6+1,Client!$C$6),100)</f>
        <v/>
      </c>
      <c r="V65" s="4">
        <f>$T65&amp;"|"&amp;$O65&amp;"|"&amp;Client!$C$7&amp;"|"&amp;Client!$C$8</f>
        <v/>
      </c>
      <c r="W65" s="4">
        <f>IFERROR(MATCH($V65,prem!$A$2:$A$2857,0),"")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IFERROR(IF(INDEX(Benefits!$B$3:$B$581,MATCH($T66,Benefits!$A$3:$A$581,0))="","",INDEX(Benefits!$B$3:$B$581,MATCH($T66,Benefits!$A$3:$A$581,0))),"")</f>
        <v/>
      </c>
      <c r="G66" s="17">
        <f>IFERROR(IF(INDEX(Benefits!$C$3:$C$581,MATCH($T66,Benefits!$A$3:$A$581,0))="",0,INDEX(Benefits!$C$3:$C$581,MATCH($T66,Benefits!$A$3:$A$581,0))),0)</f>
        <v/>
      </c>
      <c r="H66" s="4">
        <f>IFERROR(IF(INDEX(Benefits!$D$3:$D$581,MATCH($T66,Benefits!$A$3:$A$581,0))="","",INDEX(Benefits!$D$3:$D$581,MATCH($T66,Benefits!$A$3:$A$581,0))),"")</f>
        <v/>
      </c>
      <c r="I66" s="4" t="inlineStr">
        <is>
          <t>USD</t>
        </is>
      </c>
      <c r="J66" s="17">
        <f>IF($W66="","",IF(COUNT(INDEX(prem!$B$2:$CX$2857,$W66,$U66+1))=0,"",INDEX(prem!$B$2:$CX$2857,$W66,$U66+1)))</f>
        <v/>
      </c>
      <c r="K66" s="17">
        <f>IF($W66="","",IF($M66=0,"",SUM(INDEX(prem!$B$2:$CX$2857,$W66,$U66+1):INDEX(prem!$B$2:$CX$2857,$W66,MIN($U66+10,101)))))</f>
        <v/>
      </c>
      <c r="L66" s="17">
        <f>IF($K66="","",IF($M66=0,"",$K66/$M66))</f>
        <v/>
      </c>
      <c r="M66" s="4">
        <f>IF($W66="",0,COUNT(INDEX(prem!$B$2:$CX$2857,$W66,$U66+1):INDEX(prem!$B$2:$CX$2857,$W66,MIN($U66+10,101))))</f>
        <v/>
      </c>
      <c r="N66" s="4" t="inlineStr">
        <is>
          <t>A</t>
        </is>
      </c>
      <c r="O66" s="4">
        <f>IF(COUNTIF(prem!$A$2:$A$2857,$T66&amp;"|"&amp;Client!$C$9&amp;"|"&amp;Client!$C$7&amp;"|"&amp;Client!$C$8)&gt;0,Client!$C$9,IF(Client!$C$9="S","R","S"))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IFERROR(IF(COUNT(INDEX(Benefits!$E$3:$E$581,MATCH($T66,Benefits!$A$3:$A$581,0)))=0,"",INDEX(Benefits!$E$3:$E$581,MATCH($T66,Benefits!$A$3:$A$581,0))),"")</f>
        <v/>
      </c>
      <c r="R66">
        <f>IFERROR(IF(COUNT(INDEX(Benefits!$F$3:$F$581,MATCH($T66,Benefits!$A$3:$A$581,0)))=0,"",INDEX(Benefits!$F$3:$F$581,MATCH($T66,Benefits!$A$3:$A$581,0))),"")</f>
        <v/>
      </c>
      <c r="S66" s="4">
        <f>IFERROR(IF(INDEX(Benefits!$G$3:$G$581,MATCH($T66,Benefits!$A$3:$A$581,0))="","",INDEX(Benefits!$G$3:$G$581,MATCH($T66,Benefits!$A$3:$A$581,0))),"")</f>
        <v/>
      </c>
      <c r="T66" s="19" t="inlineStr">
        <is>
          <t>F00034-22-000-03</t>
        </is>
      </c>
      <c r="U66" s="4">
        <f>MIN(IF($N66="N",Client!$C$6+1,Client!$C$6),100)</f>
        <v/>
      </c>
      <c r="V66" s="4">
        <f>$T66&amp;"|"&amp;$O66&amp;"|"&amp;Client!$C$7&amp;"|"&amp;Client!$C$8</f>
        <v/>
      </c>
      <c r="W66" s="4">
        <f>IFERROR(MATCH($V66,prem!$A$2:$A$2857,0),"")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IFERROR(IF(INDEX(Benefits!$B$3:$B$581,MATCH($T67,Benefits!$A$3:$A$581,0))="","",INDEX(Benefits!$B$3:$B$581,MATCH($T67,Benefits!$A$3:$A$581,0))),"")</f>
        <v/>
      </c>
      <c r="G67" s="17">
        <f>IFERROR(IF(INDEX(Benefits!$C$3:$C$581,MATCH($T67,Benefits!$A$3:$A$581,0))="",2500,INDEX(Benefits!$C$3:$C$581,MATCH($T67,Benefits!$A$3:$A$581,0))),2500)</f>
        <v/>
      </c>
      <c r="H67" s="4">
        <f>IFERROR(IF(INDEX(Benefits!$D$3:$D$581,MATCH($T67,Benefits!$A$3:$A$581,0))="","",INDEX(Benefits!$D$3:$D$581,MATCH($T67,Benefits!$A$3:$A$581,0))),"")</f>
        <v/>
      </c>
      <c r="I67" s="4" t="inlineStr">
        <is>
          <t>USD</t>
        </is>
      </c>
      <c r="J67" s="17">
        <f>IF($W67="","",IF(COUNT(INDEX(prem!$B$2:$CX$2857,$W67,$U67+1))=0,"",INDEX(prem!$B$2:$CX$2857,$W67,$U67+1)))</f>
        <v/>
      </c>
      <c r="K67" s="17">
        <f>IF($W67="","",IF($M67=0,"",SUM(INDEX(prem!$B$2:$CX$2857,$W67,$U67+1):INDEX(prem!$B$2:$CX$2857,$W67,MIN($U67+10,101)))))</f>
        <v/>
      </c>
      <c r="L67" s="17">
        <f>IF($K67="","",IF($M67=0,"",$K67/$M67))</f>
        <v/>
      </c>
      <c r="M67" s="4">
        <f>IF($W67="",0,COUNT(INDEX(prem!$B$2:$CX$2857,$W67,$U67+1):INDEX(prem!$B$2:$CX$2857,$W67,MIN($U67+10,101))))</f>
        <v/>
      </c>
      <c r="N67" s="4" t="inlineStr">
        <is>
          <t>A</t>
        </is>
      </c>
      <c r="O67" s="4">
        <f>IF(COUNTIF(prem!$A$2:$A$2857,$T67&amp;"|"&amp;Client!$C$9&amp;"|"&amp;Client!$C$7&amp;"|"&amp;Client!$C$8)&gt;0,Client!$C$9,IF(Client!$C$9="S","R","S"))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IFERROR(IF(COUNT(INDEX(Benefits!$E$3:$E$581,MATCH($T67,Benefits!$A$3:$A$581,0)))=0,"",INDEX(Benefits!$E$3:$E$581,MATCH($T67,Benefits!$A$3:$A$581,0))),"")</f>
        <v/>
      </c>
      <c r="R67">
        <f>IFERROR(IF(COUNT(INDEX(Benefits!$F$3:$F$581,MATCH($T67,Benefits!$A$3:$A$581,0)))=0,"",INDEX(Benefits!$F$3:$F$581,MATCH($T67,Benefits!$A$3:$A$581,0))),"")</f>
        <v/>
      </c>
      <c r="S67" s="4">
        <f>IFERROR(IF(INDEX(Benefits!$G$3:$G$581,MATCH($T67,Benefits!$A$3:$A$581,0))="","",INDEX(Benefits!$G$3:$G$581,MATCH($T67,Benefits!$A$3:$A$581,0))),"")</f>
        <v/>
      </c>
      <c r="T67" s="19" t="inlineStr">
        <is>
          <t>F00034-23-000-03</t>
        </is>
      </c>
      <c r="U67" s="4">
        <f>MIN(IF($N67="N",Client!$C$6+1,Client!$C$6),100)</f>
        <v/>
      </c>
      <c r="V67" s="4">
        <f>$T67&amp;"|"&amp;$O67&amp;"|"&amp;Client!$C$7&amp;"|"&amp;Client!$C$8</f>
        <v/>
      </c>
      <c r="W67" s="4">
        <f>IFERROR(MATCH($V67,prem!$A$2:$A$2857,0),"")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IFERROR(IF(INDEX(Benefits!$B$3:$B$581,MATCH($T68,Benefits!$A$3:$A$581,0))="","",INDEX(Benefits!$B$3:$B$581,MATCH($T68,Benefits!$A$3:$A$581,0))),"")</f>
        <v/>
      </c>
      <c r="G68" s="17">
        <f>IFERROR(IF(INDEX(Benefits!$C$3:$C$581,MATCH($T68,Benefits!$A$3:$A$581,0))="",6250,INDEX(Benefits!$C$3:$C$581,MATCH($T68,Benefits!$A$3:$A$581,0))),6250)</f>
        <v/>
      </c>
      <c r="H68" s="4">
        <f>IFERROR(IF(INDEX(Benefits!$D$3:$D$581,MATCH($T68,Benefits!$A$3:$A$581,0))="","",INDEX(Benefits!$D$3:$D$581,MATCH($T68,Benefits!$A$3:$A$581,0))),"")</f>
        <v/>
      </c>
      <c r="I68" s="4" t="inlineStr">
        <is>
          <t>USD</t>
        </is>
      </c>
      <c r="J68" s="17">
        <f>IF($W68="","",IF(COUNT(INDEX(prem!$B$2:$CX$2857,$W68,$U68+1))=0,"",INDEX(prem!$B$2:$CX$2857,$W68,$U68+1)))</f>
        <v/>
      </c>
      <c r="K68" s="17">
        <f>IF($W68="","",IF($M68=0,"",SUM(INDEX(prem!$B$2:$CX$2857,$W68,$U68+1):INDEX(prem!$B$2:$CX$2857,$W68,MIN($U68+10,101)))))</f>
        <v/>
      </c>
      <c r="L68" s="17">
        <f>IF($K68="","",IF($M68=0,"",$K68/$M68))</f>
        <v/>
      </c>
      <c r="M68" s="4">
        <f>IF($W68="",0,COUNT(INDEX(prem!$B$2:$CX$2857,$W68,$U68+1):INDEX(prem!$B$2:$CX$2857,$W68,MIN($U68+10,101))))</f>
        <v/>
      </c>
      <c r="N68" s="4" t="inlineStr">
        <is>
          <t>A</t>
        </is>
      </c>
      <c r="O68" s="4">
        <f>IF(COUNTIF(prem!$A$2:$A$2857,$T68&amp;"|"&amp;Client!$C$9&amp;"|"&amp;Client!$C$7&amp;"|"&amp;Client!$C$8)&gt;0,Client!$C$9,IF(Client!$C$9="S","R","S"))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IFERROR(IF(COUNT(INDEX(Benefits!$E$3:$E$581,MATCH($T68,Benefits!$A$3:$A$581,0)))=0,"",INDEX(Benefits!$E$3:$E$581,MATCH($T68,Benefits!$A$3:$A$581,0))),"")</f>
        <v/>
      </c>
      <c r="R68">
        <f>IFERROR(IF(COUNT(INDEX(Benefits!$F$3:$F$581,MATCH($T68,Benefits!$A$3:$A$581,0)))=0,"",INDEX(Benefits!$F$3:$F$581,MATCH($T68,Benefits!$A$3:$A$581,0))),"")</f>
        <v/>
      </c>
      <c r="S68" s="4">
        <f>IFERROR(IF(INDEX(Benefits!$G$3:$G$581,MATCH($T68,Benefits!$A$3:$A$581,0))="","",INDEX(Benefits!$G$3:$G$581,MATCH($T68,Benefits!$A$3:$A$581,0))),"")</f>
        <v/>
      </c>
      <c r="T68" s="19" t="inlineStr">
        <is>
          <t>F00034-24-000-03</t>
        </is>
      </c>
      <c r="U68" s="4">
        <f>MIN(IF($N68="N",Client!$C$6+1,Client!$C$6),100)</f>
        <v/>
      </c>
      <c r="V68" s="4">
        <f>$T68&amp;"|"&amp;$O68&amp;"|"&amp;Client!$C$7&amp;"|"&amp;Client!$C$8</f>
        <v/>
      </c>
      <c r="W68" s="4">
        <f>IFERROR(MATCH($V68,prem!$A$2:$A$2857,0),"")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IFERROR(IF(INDEX(Benefits!$B$3:$B$581,MATCH($T69,Benefits!$A$3:$A$581,0))="","",INDEX(Benefits!$B$3:$B$581,MATCH($T69,Benefits!$A$3:$A$581,0))),"")</f>
        <v/>
      </c>
      <c r="G69" s="17">
        <f>IFERROR(IF(INDEX(Benefits!$C$3:$C$581,MATCH($T69,Benefits!$A$3:$A$581,0))="",0,INDEX(Benefits!$C$3:$C$581,MATCH($T69,Benefits!$A$3:$A$581,0))),0)</f>
        <v/>
      </c>
      <c r="H69" s="4">
        <f>IFERROR(IF(INDEX(Benefits!$D$3:$D$581,MATCH($T69,Benefits!$A$3:$A$581,0))="","",INDEX(Benefits!$D$3:$D$581,MATCH($T69,Benefits!$A$3:$A$581,0))),"")</f>
        <v/>
      </c>
      <c r="I69" s="4" t="inlineStr">
        <is>
          <t>HKD</t>
        </is>
      </c>
      <c r="J69" s="17">
        <f>IF($W69="","",IF(COUNT(INDEX(prem!$B$2:$CX$2857,$W69,$U69+1))=0,"",INDEX(prem!$B$2:$CX$2857,$W69,$U69+1)))</f>
        <v/>
      </c>
      <c r="K69" s="17">
        <f>IF($W69="","",IF($M69=0,"",SUM(INDEX(prem!$B$2:$CX$2857,$W69,$U69+1):INDEX(prem!$B$2:$CX$2857,$W69,MIN($U69+10,101)))))</f>
        <v/>
      </c>
      <c r="L69" s="17">
        <f>IF($K69="","",IF($M69=0,"",$K69/$M69))</f>
        <v/>
      </c>
      <c r="M69" s="4">
        <f>IF($W69="",0,COUNT(INDEX(prem!$B$2:$CX$2857,$W69,$U69+1):INDEX(prem!$B$2:$CX$2857,$W69,MIN($U69+10,101))))</f>
        <v/>
      </c>
      <c r="N69" s="4" t="inlineStr">
        <is>
          <t>A</t>
        </is>
      </c>
      <c r="O69" s="4">
        <f>IF(COUNTIF(prem!$A$2:$A$2857,$T69&amp;"|"&amp;Client!$C$9&amp;"|"&amp;Client!$C$7&amp;"|"&amp;Client!$C$8)&gt;0,Client!$C$9,IF(Client!$C$9="S","R","S"))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IFERROR(IF(COUNT(INDEX(Benefits!$E$3:$E$581,MATCH($T69,Benefits!$A$3:$A$581,0)))=0,"",INDEX(Benefits!$E$3:$E$581,MATCH($T69,Benefits!$A$3:$A$581,0))),"")</f>
        <v/>
      </c>
      <c r="R69">
        <f>IFERROR(IF(COUNT(INDEX(Benefits!$F$3:$F$581,MATCH($T69,Benefits!$A$3:$A$581,0)))=0,"",INDEX(Benefits!$F$3:$F$581,MATCH($T69,Benefits!$A$3:$A$581,0))),"")</f>
        <v/>
      </c>
      <c r="S69" s="4">
        <f>IFERROR(IF(INDEX(Benefits!$G$3:$G$581,MATCH($T69,Benefits!$A$3:$A$581,0))="","",INDEX(Benefits!$G$3:$G$581,MATCH($T69,Benefits!$A$3:$A$581,0))),"")</f>
        <v/>
      </c>
      <c r="T69" s="19" t="inlineStr">
        <is>
          <t>F00034-07-000-05</t>
        </is>
      </c>
      <c r="U69" s="4">
        <f>MIN(IF($N69="N",Client!$C$6+1,Client!$C$6),100)</f>
        <v/>
      </c>
      <c r="V69" s="4">
        <f>$T69&amp;"|"&amp;$O69&amp;"|"&amp;Client!$C$7&amp;"|"&amp;Client!$C$8</f>
        <v/>
      </c>
      <c r="W69" s="4">
        <f>IFERROR(MATCH($V69,prem!$A$2:$A$2857,0),"")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IFERROR(IF(INDEX(Benefits!$B$3:$B$581,MATCH($T70,Benefits!$A$3:$A$581,0))="","",INDEX(Benefits!$B$3:$B$581,MATCH($T70,Benefits!$A$3:$A$581,0))),"")</f>
        <v/>
      </c>
      <c r="G70" s="17">
        <f>IFERROR(IF(INDEX(Benefits!$C$3:$C$581,MATCH($T70,Benefits!$A$3:$A$581,0))="",20000,INDEX(Benefits!$C$3:$C$581,MATCH($T70,Benefits!$A$3:$A$581,0))),20000)</f>
        <v/>
      </c>
      <c r="H70" s="4">
        <f>IFERROR(IF(INDEX(Benefits!$D$3:$D$581,MATCH($T70,Benefits!$A$3:$A$581,0))="","",INDEX(Benefits!$D$3:$D$581,MATCH($T70,Benefits!$A$3:$A$581,0))),"")</f>
        <v/>
      </c>
      <c r="I70" s="4" t="inlineStr">
        <is>
          <t>HKD</t>
        </is>
      </c>
      <c r="J70" s="17">
        <f>IF($W70="","",IF(COUNT(INDEX(prem!$B$2:$CX$2857,$W70,$U70+1))=0,"",INDEX(prem!$B$2:$CX$2857,$W70,$U70+1)))</f>
        <v/>
      </c>
      <c r="K70" s="17">
        <f>IF($W70="","",IF($M70=0,"",SUM(INDEX(prem!$B$2:$CX$2857,$W70,$U70+1):INDEX(prem!$B$2:$CX$2857,$W70,MIN($U70+10,101)))))</f>
        <v/>
      </c>
      <c r="L70" s="17">
        <f>IF($K70="","",IF($M70=0,"",$K70/$M70))</f>
        <v/>
      </c>
      <c r="M70" s="4">
        <f>IF($W70="",0,COUNT(INDEX(prem!$B$2:$CX$2857,$W70,$U70+1):INDEX(prem!$B$2:$CX$2857,$W70,MIN($U70+10,101))))</f>
        <v/>
      </c>
      <c r="N70" s="4" t="inlineStr">
        <is>
          <t>A</t>
        </is>
      </c>
      <c r="O70" s="4">
        <f>IF(COUNTIF(prem!$A$2:$A$2857,$T70&amp;"|"&amp;Client!$C$9&amp;"|"&amp;Client!$C$7&amp;"|"&amp;Client!$C$8)&gt;0,Client!$C$9,IF(Client!$C$9="S","R","S"))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IFERROR(IF(COUNT(INDEX(Benefits!$E$3:$E$581,MATCH($T70,Benefits!$A$3:$A$581,0)))=0,"",INDEX(Benefits!$E$3:$E$581,MATCH($T70,Benefits!$A$3:$A$581,0))),"")</f>
        <v/>
      </c>
      <c r="R70">
        <f>IFERROR(IF(COUNT(INDEX(Benefits!$F$3:$F$581,MATCH($T70,Benefits!$A$3:$A$581,0)))=0,"",INDEX(Benefits!$F$3:$F$581,MATCH($T70,Benefits!$A$3:$A$581,0))),"")</f>
        <v/>
      </c>
      <c r="S70" s="4">
        <f>IFERROR(IF(INDEX(Benefits!$G$3:$G$581,MATCH($T70,Benefits!$A$3:$A$581,0))="","",INDEX(Benefits!$G$3:$G$581,MATCH($T70,Benefits!$A$3:$A$581,0))),"")</f>
        <v/>
      </c>
      <c r="T70" s="19" t="inlineStr">
        <is>
          <t>F00034-08-000-05</t>
        </is>
      </c>
      <c r="U70" s="4">
        <f>MIN(IF($N70="N",Client!$C$6+1,Client!$C$6),100)</f>
        <v/>
      </c>
      <c r="V70" s="4">
        <f>$T70&amp;"|"&amp;$O70&amp;"|"&amp;Client!$C$7&amp;"|"&amp;Client!$C$8</f>
        <v/>
      </c>
      <c r="W70" s="4">
        <f>IFERROR(MATCH($V70,prem!$A$2:$A$2857,0),"")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IFERROR(IF(INDEX(Benefits!$B$3:$B$581,MATCH($T71,Benefits!$A$3:$A$581,0))="","",INDEX(Benefits!$B$3:$B$581,MATCH($T71,Benefits!$A$3:$A$581,0))),"")</f>
        <v/>
      </c>
      <c r="G71" s="17">
        <f>IFERROR(IF(INDEX(Benefits!$C$3:$C$581,MATCH($T71,Benefits!$A$3:$A$581,0))="",50000,INDEX(Benefits!$C$3:$C$581,MATCH($T71,Benefits!$A$3:$A$581,0))),50000)</f>
        <v/>
      </c>
      <c r="H71" s="4">
        <f>IFERROR(IF(INDEX(Benefits!$D$3:$D$581,MATCH($T71,Benefits!$A$3:$A$581,0))="","",INDEX(Benefits!$D$3:$D$581,MATCH($T71,Benefits!$A$3:$A$581,0))),"")</f>
        <v/>
      </c>
      <c r="I71" s="4" t="inlineStr">
        <is>
          <t>HKD</t>
        </is>
      </c>
      <c r="J71" s="17">
        <f>IF($W71="","",IF(COUNT(INDEX(prem!$B$2:$CX$2857,$W71,$U71+1))=0,"",INDEX(prem!$B$2:$CX$2857,$W71,$U71+1)))</f>
        <v/>
      </c>
      <c r="K71" s="17">
        <f>IF($W71="","",IF($M71=0,"",SUM(INDEX(prem!$B$2:$CX$2857,$W71,$U71+1):INDEX(prem!$B$2:$CX$2857,$W71,MIN($U71+10,101)))))</f>
        <v/>
      </c>
      <c r="L71" s="17">
        <f>IF($K71="","",IF($M71=0,"",$K71/$M71))</f>
        <v/>
      </c>
      <c r="M71" s="4">
        <f>IF($W71="",0,COUNT(INDEX(prem!$B$2:$CX$2857,$W71,$U71+1):INDEX(prem!$B$2:$CX$2857,$W71,MIN($U71+10,101))))</f>
        <v/>
      </c>
      <c r="N71" s="4" t="inlineStr">
        <is>
          <t>A</t>
        </is>
      </c>
      <c r="O71" s="4">
        <f>IF(COUNTIF(prem!$A$2:$A$2857,$T71&amp;"|"&amp;Client!$C$9&amp;"|"&amp;Client!$C$7&amp;"|"&amp;Client!$C$8)&gt;0,Client!$C$9,IF(Client!$C$9="S","R","S"))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IFERROR(IF(COUNT(INDEX(Benefits!$E$3:$E$581,MATCH($T71,Benefits!$A$3:$A$581,0)))=0,"",INDEX(Benefits!$E$3:$E$581,MATCH($T71,Benefits!$A$3:$A$581,0))),"")</f>
        <v/>
      </c>
      <c r="R71">
        <f>IFERROR(IF(COUNT(INDEX(Benefits!$F$3:$F$581,MATCH($T71,Benefits!$A$3:$A$581,0)))=0,"",INDEX(Benefits!$F$3:$F$581,MATCH($T71,Benefits!$A$3:$A$581,0))),"")</f>
        <v/>
      </c>
      <c r="S71" s="4">
        <f>IFERROR(IF(INDEX(Benefits!$G$3:$G$581,MATCH($T71,Benefits!$A$3:$A$581,0))="","",INDEX(Benefits!$G$3:$G$581,MATCH($T71,Benefits!$A$3:$A$581,0))),"")</f>
        <v/>
      </c>
      <c r="T71" s="19" t="inlineStr">
        <is>
          <t>F00034-09-000-05</t>
        </is>
      </c>
      <c r="U71" s="4">
        <f>MIN(IF($N71="N",Client!$C$6+1,Client!$C$6),100)</f>
        <v/>
      </c>
      <c r="V71" s="4">
        <f>$T71&amp;"|"&amp;$O71&amp;"|"&amp;Client!$C$7&amp;"|"&amp;Client!$C$8</f>
        <v/>
      </c>
      <c r="W71" s="4">
        <f>IFERROR(MATCH($V71,prem!$A$2:$A$2857,0),"")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IFERROR(IF(INDEX(Benefits!$B$3:$B$581,MATCH($T72,Benefits!$A$3:$A$581,0))="","",INDEX(Benefits!$B$3:$B$581,MATCH($T72,Benefits!$A$3:$A$581,0))),"")</f>
        <v/>
      </c>
      <c r="G72" s="17">
        <f>IFERROR(IF(INDEX(Benefits!$C$3:$C$581,MATCH($T72,Benefits!$A$3:$A$581,0))="",0,INDEX(Benefits!$C$3:$C$581,MATCH($T72,Benefits!$A$3:$A$581,0))),0)</f>
        <v/>
      </c>
      <c r="H72" s="4">
        <f>IFERROR(IF(INDEX(Benefits!$D$3:$D$581,MATCH($T72,Benefits!$A$3:$A$581,0))="","",INDEX(Benefits!$D$3:$D$581,MATCH($T72,Benefits!$A$3:$A$581,0))),"")</f>
        <v/>
      </c>
      <c r="I72" s="4" t="inlineStr">
        <is>
          <t>USD</t>
        </is>
      </c>
      <c r="J72" s="17">
        <f>IF($W72="","",IF(COUNT(INDEX(prem!$B$2:$CX$2857,$W72,$U72+1))=0,"",INDEX(prem!$B$2:$CX$2857,$W72,$U72+1)))</f>
        <v/>
      </c>
      <c r="K72" s="17">
        <f>IF($W72="","",IF($M72=0,"",SUM(INDEX(prem!$B$2:$CX$2857,$W72,$U72+1):INDEX(prem!$B$2:$CX$2857,$W72,MIN($U72+10,101)))))</f>
        <v/>
      </c>
      <c r="L72" s="17">
        <f>IF($K72="","",IF($M72=0,"",$K72/$M72))</f>
        <v/>
      </c>
      <c r="M72" s="4">
        <f>IF($W72="",0,COUNT(INDEX(prem!$B$2:$CX$2857,$W72,$U72+1):INDEX(prem!$B$2:$CX$2857,$W72,MIN($U72+10,101))))</f>
        <v/>
      </c>
      <c r="N72" s="4" t="inlineStr">
        <is>
          <t>A</t>
        </is>
      </c>
      <c r="O72" s="4">
        <f>IF(COUNTIF(prem!$A$2:$A$2857,$T72&amp;"|"&amp;Client!$C$9&amp;"|"&amp;Client!$C$7&amp;"|"&amp;Client!$C$8)&gt;0,Client!$C$9,IF(Client!$C$9="S","R","S"))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IFERROR(IF(COUNT(INDEX(Benefits!$E$3:$E$581,MATCH($T72,Benefits!$A$3:$A$581,0)))=0,"",INDEX(Benefits!$E$3:$E$581,MATCH($T72,Benefits!$A$3:$A$581,0))),"")</f>
        <v/>
      </c>
      <c r="R72">
        <f>IFERROR(IF(COUNT(INDEX(Benefits!$F$3:$F$581,MATCH($T72,Benefits!$A$3:$A$581,0)))=0,"",INDEX(Benefits!$F$3:$F$581,MATCH($T72,Benefits!$A$3:$A$581,0))),"")</f>
        <v/>
      </c>
      <c r="S72" s="4">
        <f>IFERROR(IF(INDEX(Benefits!$G$3:$G$581,MATCH($T72,Benefits!$A$3:$A$581,0))="","",INDEX(Benefits!$G$3:$G$581,MATCH($T72,Benefits!$A$3:$A$581,0))),"")</f>
        <v/>
      </c>
      <c r="T72" s="19" t="inlineStr">
        <is>
          <t>F00034-16-000-05</t>
        </is>
      </c>
      <c r="U72" s="4">
        <f>MIN(IF($N72="N",Client!$C$6+1,Client!$C$6),100)</f>
        <v/>
      </c>
      <c r="V72" s="4">
        <f>$T72&amp;"|"&amp;$O72&amp;"|"&amp;Client!$C$7&amp;"|"&amp;Client!$C$8</f>
        <v/>
      </c>
      <c r="W72" s="4">
        <f>IFERROR(MATCH($V72,prem!$A$2:$A$2857,0),"")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IFERROR(IF(INDEX(Benefits!$B$3:$B$581,MATCH($T73,Benefits!$A$3:$A$581,0))="","",INDEX(Benefits!$B$3:$B$581,MATCH($T73,Benefits!$A$3:$A$581,0))),"")</f>
        <v/>
      </c>
      <c r="G73" s="17">
        <f>IFERROR(IF(INDEX(Benefits!$C$3:$C$581,MATCH($T73,Benefits!$A$3:$A$581,0))="",2500,INDEX(Benefits!$C$3:$C$581,MATCH($T73,Benefits!$A$3:$A$581,0))),2500)</f>
        <v/>
      </c>
      <c r="H73" s="4">
        <f>IFERROR(IF(INDEX(Benefits!$D$3:$D$581,MATCH($T73,Benefits!$A$3:$A$581,0))="","",INDEX(Benefits!$D$3:$D$581,MATCH($T73,Benefits!$A$3:$A$581,0))),"")</f>
        <v/>
      </c>
      <c r="I73" s="4" t="inlineStr">
        <is>
          <t>USD</t>
        </is>
      </c>
      <c r="J73" s="17">
        <f>IF($W73="","",IF(COUNT(INDEX(prem!$B$2:$CX$2857,$W73,$U73+1))=0,"",INDEX(prem!$B$2:$CX$2857,$W73,$U73+1)))</f>
        <v/>
      </c>
      <c r="K73" s="17">
        <f>IF($W73="","",IF($M73=0,"",SUM(INDEX(prem!$B$2:$CX$2857,$W73,$U73+1):INDEX(prem!$B$2:$CX$2857,$W73,MIN($U73+10,101)))))</f>
        <v/>
      </c>
      <c r="L73" s="17">
        <f>IF($K73="","",IF($M73=0,"",$K73/$M73))</f>
        <v/>
      </c>
      <c r="M73" s="4">
        <f>IF($W73="",0,COUNT(INDEX(prem!$B$2:$CX$2857,$W73,$U73+1):INDEX(prem!$B$2:$CX$2857,$W73,MIN($U73+10,101))))</f>
        <v/>
      </c>
      <c r="N73" s="4" t="inlineStr">
        <is>
          <t>A</t>
        </is>
      </c>
      <c r="O73" s="4">
        <f>IF(COUNTIF(prem!$A$2:$A$2857,$T73&amp;"|"&amp;Client!$C$9&amp;"|"&amp;Client!$C$7&amp;"|"&amp;Client!$C$8)&gt;0,Client!$C$9,IF(Client!$C$9="S","R","S"))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IFERROR(IF(COUNT(INDEX(Benefits!$E$3:$E$581,MATCH($T73,Benefits!$A$3:$A$581,0)))=0,"",INDEX(Benefits!$E$3:$E$581,MATCH($T73,Benefits!$A$3:$A$581,0))),"")</f>
        <v/>
      </c>
      <c r="R73">
        <f>IFERROR(IF(COUNT(INDEX(Benefits!$F$3:$F$581,MATCH($T73,Benefits!$A$3:$A$581,0)))=0,"",INDEX(Benefits!$F$3:$F$581,MATCH($T73,Benefits!$A$3:$A$581,0))),"")</f>
        <v/>
      </c>
      <c r="S73" s="4">
        <f>IFERROR(IF(INDEX(Benefits!$G$3:$G$581,MATCH($T73,Benefits!$A$3:$A$581,0))="","",INDEX(Benefits!$G$3:$G$581,MATCH($T73,Benefits!$A$3:$A$581,0))),"")</f>
        <v/>
      </c>
      <c r="T73" s="19" t="inlineStr">
        <is>
          <t>F00034-17-000-05</t>
        </is>
      </c>
      <c r="U73" s="4">
        <f>MIN(IF($N73="N",Client!$C$6+1,Client!$C$6),100)</f>
        <v/>
      </c>
      <c r="V73" s="4">
        <f>$T73&amp;"|"&amp;$O73&amp;"|"&amp;Client!$C$7&amp;"|"&amp;Client!$C$8</f>
        <v/>
      </c>
      <c r="W73" s="4">
        <f>IFERROR(MATCH($V73,prem!$A$2:$A$2857,0),"")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IFERROR(IF(INDEX(Benefits!$B$3:$B$581,MATCH($T74,Benefits!$A$3:$A$581,0))="","",INDEX(Benefits!$B$3:$B$581,MATCH($T74,Benefits!$A$3:$A$581,0))),"")</f>
        <v/>
      </c>
      <c r="G74" s="17">
        <f>IFERROR(IF(INDEX(Benefits!$C$3:$C$581,MATCH($T74,Benefits!$A$3:$A$581,0))="",6250,INDEX(Benefits!$C$3:$C$581,MATCH($T74,Benefits!$A$3:$A$581,0))),6250)</f>
        <v/>
      </c>
      <c r="H74" s="4">
        <f>IFERROR(IF(INDEX(Benefits!$D$3:$D$581,MATCH($T74,Benefits!$A$3:$A$581,0))="","",INDEX(Benefits!$D$3:$D$581,MATCH($T74,Benefits!$A$3:$A$581,0))),"")</f>
        <v/>
      </c>
      <c r="I74" s="4" t="inlineStr">
        <is>
          <t>USD</t>
        </is>
      </c>
      <c r="J74" s="17">
        <f>IF($W74="","",IF(COUNT(INDEX(prem!$B$2:$CX$2857,$W74,$U74+1))=0,"",INDEX(prem!$B$2:$CX$2857,$W74,$U74+1)))</f>
        <v/>
      </c>
      <c r="K74" s="17">
        <f>IF($W74="","",IF($M74=0,"",SUM(INDEX(prem!$B$2:$CX$2857,$W74,$U74+1):INDEX(prem!$B$2:$CX$2857,$W74,MIN($U74+10,101)))))</f>
        <v/>
      </c>
      <c r="L74" s="17">
        <f>IF($K74="","",IF($M74=0,"",$K74/$M74))</f>
        <v/>
      </c>
      <c r="M74" s="4">
        <f>IF($W74="",0,COUNT(INDEX(prem!$B$2:$CX$2857,$W74,$U74+1):INDEX(prem!$B$2:$CX$2857,$W74,MIN($U74+10,101))))</f>
        <v/>
      </c>
      <c r="N74" s="4" t="inlineStr">
        <is>
          <t>A</t>
        </is>
      </c>
      <c r="O74" s="4">
        <f>IF(COUNTIF(prem!$A$2:$A$2857,$T74&amp;"|"&amp;Client!$C$9&amp;"|"&amp;Client!$C$7&amp;"|"&amp;Client!$C$8)&gt;0,Client!$C$9,IF(Client!$C$9="S","R","S"))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IFERROR(IF(COUNT(INDEX(Benefits!$E$3:$E$581,MATCH($T74,Benefits!$A$3:$A$581,0)))=0,"",INDEX(Benefits!$E$3:$E$581,MATCH($T74,Benefits!$A$3:$A$581,0))),"")</f>
        <v/>
      </c>
      <c r="R74">
        <f>IFERROR(IF(COUNT(INDEX(Benefits!$F$3:$F$581,MATCH($T74,Benefits!$A$3:$A$581,0)))=0,"",INDEX(Benefits!$F$3:$F$581,MATCH($T74,Benefits!$A$3:$A$581,0))),"")</f>
        <v/>
      </c>
      <c r="S74" s="4">
        <f>IFERROR(IF(INDEX(Benefits!$G$3:$G$581,MATCH($T74,Benefits!$A$3:$A$581,0))="","",INDEX(Benefits!$G$3:$G$581,MATCH($T74,Benefits!$A$3:$A$581,0))),"")</f>
        <v/>
      </c>
      <c r="T74" s="19" t="inlineStr">
        <is>
          <t>F00034-18-000-05</t>
        </is>
      </c>
      <c r="U74" s="4">
        <f>MIN(IF($N74="N",Client!$C$6+1,Client!$C$6),100)</f>
        <v/>
      </c>
      <c r="V74" s="4">
        <f>$T74&amp;"|"&amp;$O74&amp;"|"&amp;Client!$C$7&amp;"|"&amp;Client!$C$8</f>
        <v/>
      </c>
      <c r="W74" s="4">
        <f>IFERROR(MATCH($V74,prem!$A$2:$A$2857,0),"")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IFERROR(IF(INDEX(Benefits!$B$3:$B$581,MATCH($T75,Benefits!$A$3:$A$581,0))="","",INDEX(Benefits!$B$3:$B$581,MATCH($T75,Benefits!$A$3:$A$581,0))),"")</f>
        <v/>
      </c>
      <c r="G75" s="17">
        <f>IFERROR(IF(INDEX(Benefits!$C$3:$C$581,MATCH($T75,Benefits!$A$3:$A$581,0))="",0,INDEX(Benefits!$C$3:$C$581,MATCH($T75,Benefits!$A$3:$A$581,0))),0)</f>
        <v/>
      </c>
      <c r="H75" s="4">
        <f>IFERROR(IF(INDEX(Benefits!$D$3:$D$581,MATCH($T75,Benefits!$A$3:$A$581,0))="","",INDEX(Benefits!$D$3:$D$581,MATCH($T75,Benefits!$A$3:$A$581,0))),"")</f>
        <v/>
      </c>
      <c r="I75" s="4" t="inlineStr">
        <is>
          <t>HKD</t>
        </is>
      </c>
      <c r="J75" s="17">
        <f>IF($W75="","",IF(COUNT(INDEX(prem!$B$2:$CX$2857,$W75,$U75+1))=0,"",INDEX(prem!$B$2:$CX$2857,$W75,$U75+1)))</f>
        <v/>
      </c>
      <c r="K75" s="17">
        <f>IF($W75="","",IF($M75=0,"",SUM(INDEX(prem!$B$2:$CX$2857,$W75,$U75+1):INDEX(prem!$B$2:$CX$2857,$W75,MIN($U75+10,101)))))</f>
        <v/>
      </c>
      <c r="L75" s="17">
        <f>IF($K75="","",IF($M75=0,"",$K75/$M75))</f>
        <v/>
      </c>
      <c r="M75" s="4">
        <f>IF($W75="",0,COUNT(INDEX(prem!$B$2:$CX$2857,$W75,$U75+1):INDEX(prem!$B$2:$CX$2857,$W75,MIN($U75+10,101))))</f>
        <v/>
      </c>
      <c r="N75" s="4" t="inlineStr">
        <is>
          <t>A</t>
        </is>
      </c>
      <c r="O75" s="4">
        <f>IF(COUNTIF(prem!$A$2:$A$2857,$T75&amp;"|"&amp;Client!$C$9&amp;"|"&amp;Client!$C$7&amp;"|"&amp;Client!$C$8)&gt;0,Client!$C$9,IF(Client!$C$9="S","R","S"))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IFERROR(IF(COUNT(INDEX(Benefits!$E$3:$E$581,MATCH($T75,Benefits!$A$3:$A$581,0)))=0,"",INDEX(Benefits!$E$3:$E$581,MATCH($T75,Benefits!$A$3:$A$581,0))),"")</f>
        <v/>
      </c>
      <c r="R75">
        <f>IFERROR(IF(COUNT(INDEX(Benefits!$F$3:$F$581,MATCH($T75,Benefits!$A$3:$A$581,0)))=0,"",INDEX(Benefits!$F$3:$F$581,MATCH($T75,Benefits!$A$3:$A$581,0))),"")</f>
        <v/>
      </c>
      <c r="S75" s="4">
        <f>IFERROR(IF(INDEX(Benefits!$G$3:$G$581,MATCH($T75,Benefits!$A$3:$A$581,0))="","",INDEX(Benefits!$G$3:$G$581,MATCH($T75,Benefits!$A$3:$A$581,0))),"")</f>
        <v/>
      </c>
      <c r="T75" s="19" t="inlineStr">
        <is>
          <t>F00034-01-000-05</t>
        </is>
      </c>
      <c r="U75" s="4">
        <f>MIN(IF($N75="N",Client!$C$6+1,Client!$C$6),100)</f>
        <v/>
      </c>
      <c r="V75" s="4">
        <f>$T75&amp;"|"&amp;$O75&amp;"|"&amp;Client!$C$7&amp;"|"&amp;Client!$C$8</f>
        <v/>
      </c>
      <c r="W75" s="4">
        <f>IFERROR(MATCH($V75,prem!$A$2:$A$2857,0),"")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IFERROR(IF(INDEX(Benefits!$B$3:$B$581,MATCH($T76,Benefits!$A$3:$A$581,0))="","",INDEX(Benefits!$B$3:$B$581,MATCH($T76,Benefits!$A$3:$A$581,0))),"")</f>
        <v/>
      </c>
      <c r="G76" s="17">
        <f>IFERROR(IF(INDEX(Benefits!$C$3:$C$581,MATCH($T76,Benefits!$A$3:$A$581,0))="",20000,INDEX(Benefits!$C$3:$C$581,MATCH($T76,Benefits!$A$3:$A$581,0))),20000)</f>
        <v/>
      </c>
      <c r="H76" s="4">
        <f>IFERROR(IF(INDEX(Benefits!$D$3:$D$581,MATCH($T76,Benefits!$A$3:$A$581,0))="","",INDEX(Benefits!$D$3:$D$581,MATCH($T76,Benefits!$A$3:$A$581,0))),"")</f>
        <v/>
      </c>
      <c r="I76" s="4" t="inlineStr">
        <is>
          <t>HKD</t>
        </is>
      </c>
      <c r="J76" s="17">
        <f>IF($W76="","",IF(COUNT(INDEX(prem!$B$2:$CX$2857,$W76,$U76+1))=0,"",INDEX(prem!$B$2:$CX$2857,$W76,$U76+1)))</f>
        <v/>
      </c>
      <c r="K76" s="17">
        <f>IF($W76="","",IF($M76=0,"",SUM(INDEX(prem!$B$2:$CX$2857,$W76,$U76+1):INDEX(prem!$B$2:$CX$2857,$W76,MIN($U76+10,101)))))</f>
        <v/>
      </c>
      <c r="L76" s="17">
        <f>IF($K76="","",IF($M76=0,"",$K76/$M76))</f>
        <v/>
      </c>
      <c r="M76" s="4">
        <f>IF($W76="",0,COUNT(INDEX(prem!$B$2:$CX$2857,$W76,$U76+1):INDEX(prem!$B$2:$CX$2857,$W76,MIN($U76+10,101))))</f>
        <v/>
      </c>
      <c r="N76" s="4" t="inlineStr">
        <is>
          <t>A</t>
        </is>
      </c>
      <c r="O76" s="4">
        <f>IF(COUNTIF(prem!$A$2:$A$2857,$T76&amp;"|"&amp;Client!$C$9&amp;"|"&amp;Client!$C$7&amp;"|"&amp;Client!$C$8)&gt;0,Client!$C$9,IF(Client!$C$9="S","R","S"))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IFERROR(IF(COUNT(INDEX(Benefits!$E$3:$E$581,MATCH($T76,Benefits!$A$3:$A$581,0)))=0,"",INDEX(Benefits!$E$3:$E$581,MATCH($T76,Benefits!$A$3:$A$581,0))),"")</f>
        <v/>
      </c>
      <c r="R76">
        <f>IFERROR(IF(COUNT(INDEX(Benefits!$F$3:$F$581,MATCH($T76,Benefits!$A$3:$A$581,0)))=0,"",INDEX(Benefits!$F$3:$F$581,MATCH($T76,Benefits!$A$3:$A$581,0))),"")</f>
        <v/>
      </c>
      <c r="S76" s="4">
        <f>IFERROR(IF(INDEX(Benefits!$G$3:$G$581,MATCH($T76,Benefits!$A$3:$A$581,0))="","",INDEX(Benefits!$G$3:$G$581,MATCH($T76,Benefits!$A$3:$A$581,0))),"")</f>
        <v/>
      </c>
      <c r="T76" s="19" t="inlineStr">
        <is>
          <t>F00034-02-000-05</t>
        </is>
      </c>
      <c r="U76" s="4">
        <f>MIN(IF($N76="N",Client!$C$6+1,Client!$C$6),100)</f>
        <v/>
      </c>
      <c r="V76" s="4">
        <f>$T76&amp;"|"&amp;$O76&amp;"|"&amp;Client!$C$7&amp;"|"&amp;Client!$C$8</f>
        <v/>
      </c>
      <c r="W76" s="4">
        <f>IFERROR(MATCH($V76,prem!$A$2:$A$2857,0),"")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IFERROR(IF(INDEX(Benefits!$B$3:$B$581,MATCH($T77,Benefits!$A$3:$A$581,0))="","",INDEX(Benefits!$B$3:$B$581,MATCH($T77,Benefits!$A$3:$A$581,0))),"")</f>
        <v/>
      </c>
      <c r="G77" s="17">
        <f>IFERROR(IF(INDEX(Benefits!$C$3:$C$581,MATCH($T77,Benefits!$A$3:$A$581,0))="",50000,INDEX(Benefits!$C$3:$C$581,MATCH($T77,Benefits!$A$3:$A$581,0))),50000)</f>
        <v/>
      </c>
      <c r="H77" s="4">
        <f>IFERROR(IF(INDEX(Benefits!$D$3:$D$581,MATCH($T77,Benefits!$A$3:$A$581,0))="","",INDEX(Benefits!$D$3:$D$581,MATCH($T77,Benefits!$A$3:$A$581,0))),"")</f>
        <v/>
      </c>
      <c r="I77" s="4" t="inlineStr">
        <is>
          <t>HKD</t>
        </is>
      </c>
      <c r="J77" s="17">
        <f>IF($W77="","",IF(COUNT(INDEX(prem!$B$2:$CX$2857,$W77,$U77+1))=0,"",INDEX(prem!$B$2:$CX$2857,$W77,$U77+1)))</f>
        <v/>
      </c>
      <c r="K77" s="17">
        <f>IF($W77="","",IF($M77=0,"",SUM(INDEX(prem!$B$2:$CX$2857,$W77,$U77+1):INDEX(prem!$B$2:$CX$2857,$W77,MIN($U77+10,101)))))</f>
        <v/>
      </c>
      <c r="L77" s="17">
        <f>IF($K77="","",IF($M77=0,"",$K77/$M77))</f>
        <v/>
      </c>
      <c r="M77" s="4">
        <f>IF($W77="",0,COUNT(INDEX(prem!$B$2:$CX$2857,$W77,$U77+1):INDEX(prem!$B$2:$CX$2857,$W77,MIN($U77+10,101))))</f>
        <v/>
      </c>
      <c r="N77" s="4" t="inlineStr">
        <is>
          <t>A</t>
        </is>
      </c>
      <c r="O77" s="4">
        <f>IF(COUNTIF(prem!$A$2:$A$2857,$T77&amp;"|"&amp;Client!$C$9&amp;"|"&amp;Client!$C$7&amp;"|"&amp;Client!$C$8)&gt;0,Client!$C$9,IF(Client!$C$9="S","R","S"))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IFERROR(IF(COUNT(INDEX(Benefits!$E$3:$E$581,MATCH($T77,Benefits!$A$3:$A$581,0)))=0,"",INDEX(Benefits!$E$3:$E$581,MATCH($T77,Benefits!$A$3:$A$581,0))),"")</f>
        <v/>
      </c>
      <c r="R77">
        <f>IFERROR(IF(COUNT(INDEX(Benefits!$F$3:$F$581,MATCH($T77,Benefits!$A$3:$A$581,0)))=0,"",INDEX(Benefits!$F$3:$F$581,MATCH($T77,Benefits!$A$3:$A$581,0))),"")</f>
        <v/>
      </c>
      <c r="S77" s="4">
        <f>IFERROR(IF(INDEX(Benefits!$G$3:$G$581,MATCH($T77,Benefits!$A$3:$A$581,0))="","",INDEX(Benefits!$G$3:$G$581,MATCH($T77,Benefits!$A$3:$A$581,0))),"")</f>
        <v/>
      </c>
      <c r="T77" s="19" t="inlineStr">
        <is>
          <t>F00034-03-000-05</t>
        </is>
      </c>
      <c r="U77" s="4">
        <f>MIN(IF($N77="N",Client!$C$6+1,Client!$C$6),100)</f>
        <v/>
      </c>
      <c r="V77" s="4">
        <f>$T77&amp;"|"&amp;$O77&amp;"|"&amp;Client!$C$7&amp;"|"&amp;Client!$C$8</f>
        <v/>
      </c>
      <c r="W77" s="4">
        <f>IFERROR(MATCH($V77,prem!$A$2:$A$2857,0),"")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IFERROR(IF(INDEX(Benefits!$B$3:$B$581,MATCH($T78,Benefits!$A$3:$A$581,0))="","",INDEX(Benefits!$B$3:$B$581,MATCH($T78,Benefits!$A$3:$A$581,0))),"")</f>
        <v/>
      </c>
      <c r="G78" s="17">
        <f>IFERROR(IF(INDEX(Benefits!$C$3:$C$581,MATCH($T78,Benefits!$A$3:$A$581,0))="",0,INDEX(Benefits!$C$3:$C$581,MATCH($T78,Benefits!$A$3:$A$581,0))),0)</f>
        <v/>
      </c>
      <c r="H78" s="4">
        <f>IFERROR(IF(INDEX(Benefits!$D$3:$D$581,MATCH($T78,Benefits!$A$3:$A$581,0))="","",INDEX(Benefits!$D$3:$D$581,MATCH($T78,Benefits!$A$3:$A$581,0))),"")</f>
        <v/>
      </c>
      <c r="I78" s="4" t="inlineStr">
        <is>
          <t>USD</t>
        </is>
      </c>
      <c r="J78" s="17">
        <f>IF($W78="","",IF(COUNT(INDEX(prem!$B$2:$CX$2857,$W78,$U78+1))=0,"",INDEX(prem!$B$2:$CX$2857,$W78,$U78+1)))</f>
        <v/>
      </c>
      <c r="K78" s="17">
        <f>IF($W78="","",IF($M78=0,"",SUM(INDEX(prem!$B$2:$CX$2857,$W78,$U78+1):INDEX(prem!$B$2:$CX$2857,$W78,MIN($U78+10,101)))))</f>
        <v/>
      </c>
      <c r="L78" s="17">
        <f>IF($K78="","",IF($M78=0,"",$K78/$M78))</f>
        <v/>
      </c>
      <c r="M78" s="4">
        <f>IF($W78="",0,COUNT(INDEX(prem!$B$2:$CX$2857,$W78,$U78+1):INDEX(prem!$B$2:$CX$2857,$W78,MIN($U78+10,101))))</f>
        <v/>
      </c>
      <c r="N78" s="4" t="inlineStr">
        <is>
          <t>A</t>
        </is>
      </c>
      <c r="O78" s="4">
        <f>IF(COUNTIF(prem!$A$2:$A$2857,$T78&amp;"|"&amp;Client!$C$9&amp;"|"&amp;Client!$C$7&amp;"|"&amp;Client!$C$8)&gt;0,Client!$C$9,IF(Client!$C$9="S","R","S"))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IFERROR(IF(COUNT(INDEX(Benefits!$E$3:$E$581,MATCH($T78,Benefits!$A$3:$A$581,0)))=0,"",INDEX(Benefits!$E$3:$E$581,MATCH($T78,Benefits!$A$3:$A$581,0))),"")</f>
        <v/>
      </c>
      <c r="R78">
        <f>IFERROR(IF(COUNT(INDEX(Benefits!$F$3:$F$581,MATCH($T78,Benefits!$A$3:$A$581,0)))=0,"",INDEX(Benefits!$F$3:$F$581,MATCH($T78,Benefits!$A$3:$A$581,0))),"")</f>
        <v/>
      </c>
      <c r="S78" s="4">
        <f>IFERROR(IF(INDEX(Benefits!$G$3:$G$581,MATCH($T78,Benefits!$A$3:$A$581,0))="","",INDEX(Benefits!$G$3:$G$581,MATCH($T78,Benefits!$A$3:$A$581,0))),"")</f>
        <v/>
      </c>
      <c r="T78" s="19" t="inlineStr">
        <is>
          <t>F00034-10-000-05</t>
        </is>
      </c>
      <c r="U78" s="4">
        <f>MIN(IF($N78="N",Client!$C$6+1,Client!$C$6),100)</f>
        <v/>
      </c>
      <c r="V78" s="4">
        <f>$T78&amp;"|"&amp;$O78&amp;"|"&amp;Client!$C$7&amp;"|"&amp;Client!$C$8</f>
        <v/>
      </c>
      <c r="W78" s="4">
        <f>IFERROR(MATCH($V78,prem!$A$2:$A$2857,0),"")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IFERROR(IF(INDEX(Benefits!$B$3:$B$581,MATCH($T79,Benefits!$A$3:$A$581,0))="","",INDEX(Benefits!$B$3:$B$581,MATCH($T79,Benefits!$A$3:$A$581,0))),"")</f>
        <v/>
      </c>
      <c r="G79" s="17">
        <f>IFERROR(IF(INDEX(Benefits!$C$3:$C$581,MATCH($T79,Benefits!$A$3:$A$581,0))="",2500,INDEX(Benefits!$C$3:$C$581,MATCH($T79,Benefits!$A$3:$A$581,0))),2500)</f>
        <v/>
      </c>
      <c r="H79" s="4">
        <f>IFERROR(IF(INDEX(Benefits!$D$3:$D$581,MATCH($T79,Benefits!$A$3:$A$581,0))="","",INDEX(Benefits!$D$3:$D$581,MATCH($T79,Benefits!$A$3:$A$581,0))),"")</f>
        <v/>
      </c>
      <c r="I79" s="4" t="inlineStr">
        <is>
          <t>USD</t>
        </is>
      </c>
      <c r="J79" s="17">
        <f>IF($W79="","",IF(COUNT(INDEX(prem!$B$2:$CX$2857,$W79,$U79+1))=0,"",INDEX(prem!$B$2:$CX$2857,$W79,$U79+1)))</f>
        <v/>
      </c>
      <c r="K79" s="17">
        <f>IF($W79="","",IF($M79=0,"",SUM(INDEX(prem!$B$2:$CX$2857,$W79,$U79+1):INDEX(prem!$B$2:$CX$2857,$W79,MIN($U79+10,101)))))</f>
        <v/>
      </c>
      <c r="L79" s="17">
        <f>IF($K79="","",IF($M79=0,"",$K79/$M79))</f>
        <v/>
      </c>
      <c r="M79" s="4">
        <f>IF($W79="",0,COUNT(INDEX(prem!$B$2:$CX$2857,$W79,$U79+1):INDEX(prem!$B$2:$CX$2857,$W79,MIN($U79+10,101))))</f>
        <v/>
      </c>
      <c r="N79" s="4" t="inlineStr">
        <is>
          <t>A</t>
        </is>
      </c>
      <c r="O79" s="4">
        <f>IF(COUNTIF(prem!$A$2:$A$2857,$T79&amp;"|"&amp;Client!$C$9&amp;"|"&amp;Client!$C$7&amp;"|"&amp;Client!$C$8)&gt;0,Client!$C$9,IF(Client!$C$9="S","R","S"))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IFERROR(IF(COUNT(INDEX(Benefits!$E$3:$E$581,MATCH($T79,Benefits!$A$3:$A$581,0)))=0,"",INDEX(Benefits!$E$3:$E$581,MATCH($T79,Benefits!$A$3:$A$581,0))),"")</f>
        <v/>
      </c>
      <c r="R79">
        <f>IFERROR(IF(COUNT(INDEX(Benefits!$F$3:$F$581,MATCH($T79,Benefits!$A$3:$A$581,0)))=0,"",INDEX(Benefits!$F$3:$F$581,MATCH($T79,Benefits!$A$3:$A$581,0))),"")</f>
        <v/>
      </c>
      <c r="S79" s="4">
        <f>IFERROR(IF(INDEX(Benefits!$G$3:$G$581,MATCH($T79,Benefits!$A$3:$A$581,0))="","",INDEX(Benefits!$G$3:$G$581,MATCH($T79,Benefits!$A$3:$A$581,0))),"")</f>
        <v/>
      </c>
      <c r="T79" s="19" t="inlineStr">
        <is>
          <t>F00034-11-000-05</t>
        </is>
      </c>
      <c r="U79" s="4">
        <f>MIN(IF($N79="N",Client!$C$6+1,Client!$C$6),100)</f>
        <v/>
      </c>
      <c r="V79" s="4">
        <f>$T79&amp;"|"&amp;$O79&amp;"|"&amp;Client!$C$7&amp;"|"&amp;Client!$C$8</f>
        <v/>
      </c>
      <c r="W79" s="4">
        <f>IFERROR(MATCH($V79,prem!$A$2:$A$2857,0),"")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IFERROR(IF(INDEX(Benefits!$B$3:$B$581,MATCH($T80,Benefits!$A$3:$A$581,0))="","",INDEX(Benefits!$B$3:$B$581,MATCH($T80,Benefits!$A$3:$A$581,0))),"")</f>
        <v/>
      </c>
      <c r="G80" s="17">
        <f>IFERROR(IF(INDEX(Benefits!$C$3:$C$581,MATCH($T80,Benefits!$A$3:$A$581,0))="",6250,INDEX(Benefits!$C$3:$C$581,MATCH($T80,Benefits!$A$3:$A$581,0))),6250)</f>
        <v/>
      </c>
      <c r="H80" s="4">
        <f>IFERROR(IF(INDEX(Benefits!$D$3:$D$581,MATCH($T80,Benefits!$A$3:$A$581,0))="","",INDEX(Benefits!$D$3:$D$581,MATCH($T80,Benefits!$A$3:$A$581,0))),"")</f>
        <v/>
      </c>
      <c r="I80" s="4" t="inlineStr">
        <is>
          <t>USD</t>
        </is>
      </c>
      <c r="J80" s="17">
        <f>IF($W80="","",IF(COUNT(INDEX(prem!$B$2:$CX$2857,$W80,$U80+1))=0,"",INDEX(prem!$B$2:$CX$2857,$W80,$U80+1)))</f>
        <v/>
      </c>
      <c r="K80" s="17">
        <f>IF($W80="","",IF($M80=0,"",SUM(INDEX(prem!$B$2:$CX$2857,$W80,$U80+1):INDEX(prem!$B$2:$CX$2857,$W80,MIN($U80+10,101)))))</f>
        <v/>
      </c>
      <c r="L80" s="17">
        <f>IF($K80="","",IF($M80=0,"",$K80/$M80))</f>
        <v/>
      </c>
      <c r="M80" s="4">
        <f>IF($W80="",0,COUNT(INDEX(prem!$B$2:$CX$2857,$W80,$U80+1):INDEX(prem!$B$2:$CX$2857,$W80,MIN($U80+10,101))))</f>
        <v/>
      </c>
      <c r="N80" s="4" t="inlineStr">
        <is>
          <t>A</t>
        </is>
      </c>
      <c r="O80" s="4">
        <f>IF(COUNTIF(prem!$A$2:$A$2857,$T80&amp;"|"&amp;Client!$C$9&amp;"|"&amp;Client!$C$7&amp;"|"&amp;Client!$C$8)&gt;0,Client!$C$9,IF(Client!$C$9="S","R","S"))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IFERROR(IF(COUNT(INDEX(Benefits!$E$3:$E$581,MATCH($T80,Benefits!$A$3:$A$581,0)))=0,"",INDEX(Benefits!$E$3:$E$581,MATCH($T80,Benefits!$A$3:$A$581,0))),"")</f>
        <v/>
      </c>
      <c r="R80">
        <f>IFERROR(IF(COUNT(INDEX(Benefits!$F$3:$F$581,MATCH($T80,Benefits!$A$3:$A$581,0)))=0,"",INDEX(Benefits!$F$3:$F$581,MATCH($T80,Benefits!$A$3:$A$581,0))),"")</f>
        <v/>
      </c>
      <c r="S80" s="4">
        <f>IFERROR(IF(INDEX(Benefits!$G$3:$G$581,MATCH($T80,Benefits!$A$3:$A$581,0))="","",INDEX(Benefits!$G$3:$G$581,MATCH($T80,Benefits!$A$3:$A$581,0))),"")</f>
        <v/>
      </c>
      <c r="T80" s="19" t="inlineStr">
        <is>
          <t>F00034-12-000-05</t>
        </is>
      </c>
      <c r="U80" s="4">
        <f>MIN(IF($N80="N",Client!$C$6+1,Client!$C$6),100)</f>
        <v/>
      </c>
      <c r="V80" s="4">
        <f>$T80&amp;"|"&amp;$O80&amp;"|"&amp;Client!$C$7&amp;"|"&amp;Client!$C$8</f>
        <v/>
      </c>
      <c r="W80" s="4">
        <f>IFERROR(MATCH($V80,prem!$A$2:$A$2857,0),"")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IFERROR(IF(INDEX(Benefits!$B$3:$B$581,MATCH($T81,Benefits!$A$3:$A$581,0))="","",INDEX(Benefits!$B$3:$B$581,MATCH($T81,Benefits!$A$3:$A$581,0))),"")</f>
        <v/>
      </c>
      <c r="G81" s="17">
        <f>IFERROR(IF(INDEX(Benefits!$C$3:$C$581,MATCH($T81,Benefits!$A$3:$A$581,0))="","",INDEX(Benefits!$C$3:$C$581,MATCH($T81,Benefits!$A$3:$A$581,0))),"")</f>
        <v/>
      </c>
      <c r="H81" s="4">
        <f>IFERROR(IF(INDEX(Benefits!$D$3:$D$581,MATCH($T81,Benefits!$A$3:$A$581,0))="","",INDEX(Benefits!$D$3:$D$581,MATCH($T81,Benefits!$A$3:$A$581,0))),"")</f>
        <v/>
      </c>
      <c r="I81" s="4" t="inlineStr">
        <is>
          <t>HKD</t>
        </is>
      </c>
      <c r="J81" s="17">
        <f>IF($W81="","",IF(COUNT(INDEX(prem!$B$2:$CX$2857,$W81,$U81+1))=0,"",INDEX(prem!$B$2:$CX$2857,$W81,$U81+1)))</f>
        <v/>
      </c>
      <c r="K81" s="17">
        <f>IF($W81="","",IF($M81=0,"",SUM(INDEX(prem!$B$2:$CX$2857,$W81,$U81+1):INDEX(prem!$B$2:$CX$2857,$W81,MIN($U81+10,101)))))</f>
        <v/>
      </c>
      <c r="L81" s="17">
        <f>IF($K81="","",IF($M81=0,"",$K81/$M81))</f>
        <v/>
      </c>
      <c r="M81" s="4">
        <f>IF($W81="",0,COUNT(INDEX(prem!$B$2:$CX$2857,$W81,$U81+1):INDEX(prem!$B$2:$CX$2857,$W81,MIN($U81+10,101))))</f>
        <v/>
      </c>
      <c r="N81" s="4" t="inlineStr">
        <is>
          <t>A</t>
        </is>
      </c>
      <c r="O81" s="4">
        <f>IF(COUNTIF(prem!$A$2:$A$2857,$T81&amp;"|"&amp;Client!$C$9&amp;"|"&amp;Client!$C$7&amp;"|"&amp;Client!$C$8)&gt;0,Client!$C$9,IF(Client!$C$9="S","R","S"))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IFERROR(IF(COUNT(INDEX(Benefits!$E$3:$E$581,MATCH($T81,Benefits!$A$3:$A$581,0)))=0,"",INDEX(Benefits!$E$3:$E$581,MATCH($T81,Benefits!$A$3:$A$581,0))),"")</f>
        <v/>
      </c>
      <c r="R81">
        <f>IFERROR(IF(COUNT(INDEX(Benefits!$F$3:$F$581,MATCH($T81,Benefits!$A$3:$A$581,0)))=0,"",INDEX(Benefits!$F$3:$F$581,MATCH($T81,Benefits!$A$3:$A$581,0))),"")</f>
        <v/>
      </c>
      <c r="S81" s="4">
        <f>IFERROR(IF(INDEX(Benefits!$G$3:$G$581,MATCH($T81,Benefits!$A$3:$A$581,0))="","",INDEX(Benefits!$G$3:$G$581,MATCH($T81,Benefits!$A$3:$A$581,0))),"")</f>
        <v/>
      </c>
      <c r="T81" s="19" t="inlineStr">
        <is>
          <t>F00017-03-000-04</t>
        </is>
      </c>
      <c r="U81" s="4">
        <f>MIN(IF($N81="N",Client!$C$6+1,Client!$C$6),100)</f>
        <v/>
      </c>
      <c r="V81" s="4">
        <f>$T81&amp;"|"&amp;$O81&amp;"|"&amp;Client!$C$7&amp;"|"&amp;Client!$C$8</f>
        <v/>
      </c>
      <c r="W81" s="4">
        <f>IFERROR(MATCH($V81,prem!$A$2:$A$2857,0),"")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IFERROR(IF(INDEX(Benefits!$B$3:$B$581,MATCH($T82,Benefits!$A$3:$A$581,0))="","",INDEX(Benefits!$B$3:$B$581,MATCH($T82,Benefits!$A$3:$A$581,0))),"")</f>
        <v/>
      </c>
      <c r="G82" s="17">
        <f>IFERROR(IF(INDEX(Benefits!$C$3:$C$581,MATCH($T82,Benefits!$A$3:$A$581,0))="","",INDEX(Benefits!$C$3:$C$581,MATCH($T82,Benefits!$A$3:$A$581,0))),"")</f>
        <v/>
      </c>
      <c r="H82" s="4">
        <f>IFERROR(IF(INDEX(Benefits!$D$3:$D$581,MATCH($T82,Benefits!$A$3:$A$581,0))="","",INDEX(Benefits!$D$3:$D$581,MATCH($T82,Benefits!$A$3:$A$581,0))),"")</f>
        <v/>
      </c>
      <c r="I82" s="4" t="inlineStr">
        <is>
          <t>USD</t>
        </is>
      </c>
      <c r="J82" s="17">
        <f>IF($W82="","",IF(COUNT(INDEX(prem!$B$2:$CX$2857,$W82,$U82+1))=0,"",INDEX(prem!$B$2:$CX$2857,$W82,$U82+1)))</f>
        <v/>
      </c>
      <c r="K82" s="17">
        <f>IF($W82="","",IF($M82=0,"",SUM(INDEX(prem!$B$2:$CX$2857,$W82,$U82+1):INDEX(prem!$B$2:$CX$2857,$W82,MIN($U82+10,101)))))</f>
        <v/>
      </c>
      <c r="L82" s="17">
        <f>IF($K82="","",IF($M82=0,"",$K82/$M82))</f>
        <v/>
      </c>
      <c r="M82" s="4">
        <f>IF($W82="",0,COUNT(INDEX(prem!$B$2:$CX$2857,$W82,$U82+1):INDEX(prem!$B$2:$CX$2857,$W82,MIN($U82+10,101))))</f>
        <v/>
      </c>
      <c r="N82" s="4" t="inlineStr">
        <is>
          <t>A</t>
        </is>
      </c>
      <c r="O82" s="4">
        <f>IF(COUNTIF(prem!$A$2:$A$2857,$T82&amp;"|"&amp;Client!$C$9&amp;"|"&amp;Client!$C$7&amp;"|"&amp;Client!$C$8)&gt;0,Client!$C$9,IF(Client!$C$9="S","R","S"))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IFERROR(IF(COUNT(INDEX(Benefits!$E$3:$E$581,MATCH($T82,Benefits!$A$3:$A$581,0)))=0,"",INDEX(Benefits!$E$3:$E$581,MATCH($T82,Benefits!$A$3:$A$581,0))),"")</f>
        <v/>
      </c>
      <c r="R82">
        <f>IFERROR(IF(COUNT(INDEX(Benefits!$F$3:$F$581,MATCH($T82,Benefits!$A$3:$A$581,0)))=0,"",INDEX(Benefits!$F$3:$F$581,MATCH($T82,Benefits!$A$3:$A$581,0))),"")</f>
        <v/>
      </c>
      <c r="S82" s="4">
        <f>IFERROR(IF(INDEX(Benefits!$G$3:$G$581,MATCH($T82,Benefits!$A$3:$A$581,0))="","",INDEX(Benefits!$G$3:$G$581,MATCH($T82,Benefits!$A$3:$A$581,0))),"")</f>
        <v/>
      </c>
      <c r="T82" s="19" t="inlineStr">
        <is>
          <t>F00017-06-000-04</t>
        </is>
      </c>
      <c r="U82" s="4">
        <f>MIN(IF($N82="N",Client!$C$6+1,Client!$C$6),100)</f>
        <v/>
      </c>
      <c r="V82" s="4">
        <f>$T82&amp;"|"&amp;$O82&amp;"|"&amp;Client!$C$7&amp;"|"&amp;Client!$C$8</f>
        <v/>
      </c>
      <c r="W82" s="4">
        <f>IFERROR(MATCH($V82,prem!$A$2:$A$2857,0),"")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IFERROR(IF(INDEX(Benefits!$B$3:$B$581,MATCH($T83,Benefits!$A$3:$A$581,0))="","",INDEX(Benefits!$B$3:$B$581,MATCH($T83,Benefits!$A$3:$A$581,0))),"")</f>
        <v/>
      </c>
      <c r="G83" s="17">
        <f>IFERROR(IF(INDEX(Benefits!$C$3:$C$581,MATCH($T83,Benefits!$A$3:$A$581,0))="","",INDEX(Benefits!$C$3:$C$581,MATCH($T83,Benefits!$A$3:$A$581,0))),"")</f>
        <v/>
      </c>
      <c r="H83" s="4">
        <f>IFERROR(IF(INDEX(Benefits!$D$3:$D$581,MATCH($T83,Benefits!$A$3:$A$581,0))="","",INDEX(Benefits!$D$3:$D$581,MATCH($T83,Benefits!$A$3:$A$581,0))),"")</f>
        <v/>
      </c>
      <c r="I83" s="4" t="inlineStr">
        <is>
          <t>HKD</t>
        </is>
      </c>
      <c r="J83" s="17">
        <f>IF($W83="","",IF(COUNT(INDEX(prem!$B$2:$CX$2857,$W83,$U83+1))=0,"",INDEX(prem!$B$2:$CX$2857,$W83,$U83+1)))</f>
        <v/>
      </c>
      <c r="K83" s="17">
        <f>IF($W83="","",IF($M83=0,"",SUM(INDEX(prem!$B$2:$CX$2857,$W83,$U83+1):INDEX(prem!$B$2:$CX$2857,$W83,MIN($U83+10,101)))))</f>
        <v/>
      </c>
      <c r="L83" s="17">
        <f>IF($K83="","",IF($M83=0,"",$K83/$M83))</f>
        <v/>
      </c>
      <c r="M83" s="4">
        <f>IF($W83="",0,COUNT(INDEX(prem!$B$2:$CX$2857,$W83,$U83+1):INDEX(prem!$B$2:$CX$2857,$W83,MIN($U83+10,101))))</f>
        <v/>
      </c>
      <c r="N83" s="4" t="inlineStr">
        <is>
          <t>A</t>
        </is>
      </c>
      <c r="O83" s="4">
        <f>IF(COUNTIF(prem!$A$2:$A$2857,$T83&amp;"|"&amp;Client!$C$9&amp;"|"&amp;Client!$C$7&amp;"|"&amp;Client!$C$8)&gt;0,Client!$C$9,IF(Client!$C$9="S","R","S"))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IFERROR(IF(COUNT(INDEX(Benefits!$E$3:$E$581,MATCH($T83,Benefits!$A$3:$A$581,0)))=0,"",INDEX(Benefits!$E$3:$E$581,MATCH($T83,Benefits!$A$3:$A$581,0))),"")</f>
        <v/>
      </c>
      <c r="R83">
        <f>IFERROR(IF(COUNT(INDEX(Benefits!$F$3:$F$581,MATCH($T83,Benefits!$A$3:$A$581,0)))=0,"",INDEX(Benefits!$F$3:$F$581,MATCH($T83,Benefits!$A$3:$A$581,0))),"")</f>
        <v/>
      </c>
      <c r="S83" s="4">
        <f>IFERROR(IF(INDEX(Benefits!$G$3:$G$581,MATCH($T83,Benefits!$A$3:$A$581,0))="","",INDEX(Benefits!$G$3:$G$581,MATCH($T83,Benefits!$A$3:$A$581,0))),"")</f>
        <v/>
      </c>
      <c r="T83" s="19" t="inlineStr">
        <is>
          <t>F00017-03-001-04</t>
        </is>
      </c>
      <c r="U83" s="4">
        <f>MIN(IF($N83="N",Client!$C$6+1,Client!$C$6),100)</f>
        <v/>
      </c>
      <c r="V83" s="4">
        <f>$T83&amp;"|"&amp;$O83&amp;"|"&amp;Client!$C$7&amp;"|"&amp;Client!$C$8</f>
        <v/>
      </c>
      <c r="W83" s="4">
        <f>IFERROR(MATCH($V83,prem!$A$2:$A$2857,0),"")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IFERROR(IF(INDEX(Benefits!$B$3:$B$581,MATCH($T84,Benefits!$A$3:$A$581,0))="","",INDEX(Benefits!$B$3:$B$581,MATCH($T84,Benefits!$A$3:$A$581,0))),"")</f>
        <v/>
      </c>
      <c r="G84" s="17">
        <f>IFERROR(IF(INDEX(Benefits!$C$3:$C$581,MATCH($T84,Benefits!$A$3:$A$581,0))="","",INDEX(Benefits!$C$3:$C$581,MATCH($T84,Benefits!$A$3:$A$581,0))),"")</f>
        <v/>
      </c>
      <c r="H84" s="4">
        <f>IFERROR(IF(INDEX(Benefits!$D$3:$D$581,MATCH($T84,Benefits!$A$3:$A$581,0))="","",INDEX(Benefits!$D$3:$D$581,MATCH($T84,Benefits!$A$3:$A$581,0))),"")</f>
        <v/>
      </c>
      <c r="I84" s="4" t="inlineStr">
        <is>
          <t>USD</t>
        </is>
      </c>
      <c r="J84" s="17">
        <f>IF($W84="","",IF(COUNT(INDEX(prem!$B$2:$CX$2857,$W84,$U84+1))=0,"",INDEX(prem!$B$2:$CX$2857,$W84,$U84+1)))</f>
        <v/>
      </c>
      <c r="K84" s="17">
        <f>IF($W84="","",IF($M84=0,"",SUM(INDEX(prem!$B$2:$CX$2857,$W84,$U84+1):INDEX(prem!$B$2:$CX$2857,$W84,MIN($U84+10,101)))))</f>
        <v/>
      </c>
      <c r="L84" s="17">
        <f>IF($K84="","",IF($M84=0,"",$K84/$M84))</f>
        <v/>
      </c>
      <c r="M84" s="4">
        <f>IF($W84="",0,COUNT(INDEX(prem!$B$2:$CX$2857,$W84,$U84+1):INDEX(prem!$B$2:$CX$2857,$W84,MIN($U84+10,101))))</f>
        <v/>
      </c>
      <c r="N84" s="4" t="inlineStr">
        <is>
          <t>A</t>
        </is>
      </c>
      <c r="O84" s="4">
        <f>IF(COUNTIF(prem!$A$2:$A$2857,$T84&amp;"|"&amp;Client!$C$9&amp;"|"&amp;Client!$C$7&amp;"|"&amp;Client!$C$8)&gt;0,Client!$C$9,IF(Client!$C$9="S","R","S"))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IFERROR(IF(COUNT(INDEX(Benefits!$E$3:$E$581,MATCH($T84,Benefits!$A$3:$A$581,0)))=0,"",INDEX(Benefits!$E$3:$E$581,MATCH($T84,Benefits!$A$3:$A$581,0))),"")</f>
        <v/>
      </c>
      <c r="R84">
        <f>IFERROR(IF(COUNT(INDEX(Benefits!$F$3:$F$581,MATCH($T84,Benefits!$A$3:$A$581,0)))=0,"",INDEX(Benefits!$F$3:$F$581,MATCH($T84,Benefits!$A$3:$A$581,0))),"")</f>
        <v/>
      </c>
      <c r="S84" s="4">
        <f>IFERROR(IF(INDEX(Benefits!$G$3:$G$581,MATCH($T84,Benefits!$A$3:$A$581,0))="","",INDEX(Benefits!$G$3:$G$581,MATCH($T84,Benefits!$A$3:$A$581,0))),"")</f>
        <v/>
      </c>
      <c r="T84" s="19" t="inlineStr">
        <is>
          <t>F00017-06-001-04</t>
        </is>
      </c>
      <c r="U84" s="4">
        <f>MIN(IF($N84="N",Client!$C$6+1,Client!$C$6),100)</f>
        <v/>
      </c>
      <c r="V84" s="4">
        <f>$T84&amp;"|"&amp;$O84&amp;"|"&amp;Client!$C$7&amp;"|"&amp;Client!$C$8</f>
        <v/>
      </c>
      <c r="W84" s="4">
        <f>IFERROR(MATCH($V84,prem!$A$2:$A$2857,0),"")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IFERROR(IF(INDEX(Benefits!$B$3:$B$581,MATCH($T85,Benefits!$A$3:$A$581,0))="","",INDEX(Benefits!$B$3:$B$581,MATCH($T85,Benefits!$A$3:$A$581,0))),"")</f>
        <v/>
      </c>
      <c r="G85" s="17">
        <f>IFERROR(IF(INDEX(Benefits!$C$3:$C$581,MATCH($T85,Benefits!$A$3:$A$581,0))="","",INDEX(Benefits!$C$3:$C$581,MATCH($T85,Benefits!$A$3:$A$581,0))),"")</f>
        <v/>
      </c>
      <c r="H85" s="4">
        <f>IFERROR(IF(INDEX(Benefits!$D$3:$D$581,MATCH($T85,Benefits!$A$3:$A$581,0))="","",INDEX(Benefits!$D$3:$D$581,MATCH($T85,Benefits!$A$3:$A$581,0))),"")</f>
        <v/>
      </c>
      <c r="I85" s="4" t="inlineStr">
        <is>
          <t>HKD</t>
        </is>
      </c>
      <c r="J85" s="17">
        <f>IF($W85="","",IF(COUNT(INDEX(prem!$B$2:$CX$2857,$W85,$U85+1))=0,"",INDEX(prem!$B$2:$CX$2857,$W85,$U85+1)))</f>
        <v/>
      </c>
      <c r="K85" s="17">
        <f>IF($W85="","",IF($M85=0,"",SUM(INDEX(prem!$B$2:$CX$2857,$W85,$U85+1):INDEX(prem!$B$2:$CX$2857,$W85,MIN($U85+10,101)))))</f>
        <v/>
      </c>
      <c r="L85" s="17">
        <f>IF($K85="","",IF($M85=0,"",$K85/$M85))</f>
        <v/>
      </c>
      <c r="M85" s="4">
        <f>IF($W85="",0,COUNT(INDEX(prem!$B$2:$CX$2857,$W85,$U85+1):INDEX(prem!$B$2:$CX$2857,$W85,MIN($U85+10,101))))</f>
        <v/>
      </c>
      <c r="N85" s="4" t="inlineStr">
        <is>
          <t>A</t>
        </is>
      </c>
      <c r="O85" s="4">
        <f>IF(COUNTIF(prem!$A$2:$A$2857,$T85&amp;"|"&amp;Client!$C$9&amp;"|"&amp;Client!$C$7&amp;"|"&amp;Client!$C$8)&gt;0,Client!$C$9,IF(Client!$C$9="S","R","S"))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IFERROR(IF(COUNT(INDEX(Benefits!$E$3:$E$581,MATCH($T85,Benefits!$A$3:$A$581,0)))=0,"",INDEX(Benefits!$E$3:$E$581,MATCH($T85,Benefits!$A$3:$A$581,0))),"")</f>
        <v/>
      </c>
      <c r="R85">
        <f>IFERROR(IF(COUNT(INDEX(Benefits!$F$3:$F$581,MATCH($T85,Benefits!$A$3:$A$581,0)))=0,"",INDEX(Benefits!$F$3:$F$581,MATCH($T85,Benefits!$A$3:$A$581,0))),"")</f>
        <v/>
      </c>
      <c r="S85" s="4">
        <f>IFERROR(IF(INDEX(Benefits!$G$3:$G$581,MATCH($T85,Benefits!$A$3:$A$581,0))="","",INDEX(Benefits!$G$3:$G$581,MATCH($T85,Benefits!$A$3:$A$581,0))),"")</f>
        <v/>
      </c>
      <c r="T85" s="19" t="inlineStr">
        <is>
          <t>F00017-01-000-04</t>
        </is>
      </c>
      <c r="U85" s="4">
        <f>MIN(IF($N85="N",Client!$C$6+1,Client!$C$6),100)</f>
        <v/>
      </c>
      <c r="V85" s="4">
        <f>$T85&amp;"|"&amp;$O85&amp;"|"&amp;Client!$C$7&amp;"|"&amp;Client!$C$8</f>
        <v/>
      </c>
      <c r="W85" s="4">
        <f>IFERROR(MATCH($V85,prem!$A$2:$A$2857,0),"")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IFERROR(IF(INDEX(Benefits!$B$3:$B$581,MATCH($T86,Benefits!$A$3:$A$581,0))="","",INDEX(Benefits!$B$3:$B$581,MATCH($T86,Benefits!$A$3:$A$581,0))),"")</f>
        <v/>
      </c>
      <c r="G86" s="17">
        <f>IFERROR(IF(INDEX(Benefits!$C$3:$C$581,MATCH($T86,Benefits!$A$3:$A$581,0))="","",INDEX(Benefits!$C$3:$C$581,MATCH($T86,Benefits!$A$3:$A$581,0))),"")</f>
        <v/>
      </c>
      <c r="H86" s="4">
        <f>IFERROR(IF(INDEX(Benefits!$D$3:$D$581,MATCH($T86,Benefits!$A$3:$A$581,0))="","",INDEX(Benefits!$D$3:$D$581,MATCH($T86,Benefits!$A$3:$A$581,0))),"")</f>
        <v/>
      </c>
      <c r="I86" s="4" t="inlineStr">
        <is>
          <t>USD</t>
        </is>
      </c>
      <c r="J86" s="17">
        <f>IF($W86="","",IF(COUNT(INDEX(prem!$B$2:$CX$2857,$W86,$U86+1))=0,"",INDEX(prem!$B$2:$CX$2857,$W86,$U86+1)))</f>
        <v/>
      </c>
      <c r="K86" s="17">
        <f>IF($W86="","",IF($M86=0,"",SUM(INDEX(prem!$B$2:$CX$2857,$W86,$U86+1):INDEX(prem!$B$2:$CX$2857,$W86,MIN($U86+10,101)))))</f>
        <v/>
      </c>
      <c r="L86" s="17">
        <f>IF($K86="","",IF($M86=0,"",$K86/$M86))</f>
        <v/>
      </c>
      <c r="M86" s="4">
        <f>IF($W86="",0,COUNT(INDEX(prem!$B$2:$CX$2857,$W86,$U86+1):INDEX(prem!$B$2:$CX$2857,$W86,MIN($U86+10,101))))</f>
        <v/>
      </c>
      <c r="N86" s="4" t="inlineStr">
        <is>
          <t>A</t>
        </is>
      </c>
      <c r="O86" s="4">
        <f>IF(COUNTIF(prem!$A$2:$A$2857,$T86&amp;"|"&amp;Client!$C$9&amp;"|"&amp;Client!$C$7&amp;"|"&amp;Client!$C$8)&gt;0,Client!$C$9,IF(Client!$C$9="S","R","S"))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IFERROR(IF(COUNT(INDEX(Benefits!$E$3:$E$581,MATCH($T86,Benefits!$A$3:$A$581,0)))=0,"",INDEX(Benefits!$E$3:$E$581,MATCH($T86,Benefits!$A$3:$A$581,0))),"")</f>
        <v/>
      </c>
      <c r="R86">
        <f>IFERROR(IF(COUNT(INDEX(Benefits!$F$3:$F$581,MATCH($T86,Benefits!$A$3:$A$581,0)))=0,"",INDEX(Benefits!$F$3:$F$581,MATCH($T86,Benefits!$A$3:$A$581,0))),"")</f>
        <v/>
      </c>
      <c r="S86" s="4">
        <f>IFERROR(IF(INDEX(Benefits!$G$3:$G$581,MATCH($T86,Benefits!$A$3:$A$581,0))="","",INDEX(Benefits!$G$3:$G$581,MATCH($T86,Benefits!$A$3:$A$581,0))),"")</f>
        <v/>
      </c>
      <c r="T86" s="19" t="inlineStr">
        <is>
          <t>F00017-04-000-04</t>
        </is>
      </c>
      <c r="U86" s="4">
        <f>MIN(IF($N86="N",Client!$C$6+1,Client!$C$6),100)</f>
        <v/>
      </c>
      <c r="V86" s="4">
        <f>$T86&amp;"|"&amp;$O86&amp;"|"&amp;Client!$C$7&amp;"|"&amp;Client!$C$8</f>
        <v/>
      </c>
      <c r="W86" s="4">
        <f>IFERROR(MATCH($V86,prem!$A$2:$A$2857,0),"")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IFERROR(IF(INDEX(Benefits!$B$3:$B$581,MATCH($T87,Benefits!$A$3:$A$581,0))="","",INDEX(Benefits!$B$3:$B$581,MATCH($T87,Benefits!$A$3:$A$581,0))),"")</f>
        <v/>
      </c>
      <c r="G87" s="17">
        <f>IFERROR(IF(INDEX(Benefits!$C$3:$C$581,MATCH($T87,Benefits!$A$3:$A$581,0))="","",INDEX(Benefits!$C$3:$C$581,MATCH($T87,Benefits!$A$3:$A$581,0))),"")</f>
        <v/>
      </c>
      <c r="H87" s="4">
        <f>IFERROR(IF(INDEX(Benefits!$D$3:$D$581,MATCH($T87,Benefits!$A$3:$A$581,0))="","",INDEX(Benefits!$D$3:$D$581,MATCH($T87,Benefits!$A$3:$A$581,0))),"")</f>
        <v/>
      </c>
      <c r="I87" s="4" t="inlineStr">
        <is>
          <t>HKD</t>
        </is>
      </c>
      <c r="J87" s="17">
        <f>IF($W87="","",IF(COUNT(INDEX(prem!$B$2:$CX$2857,$W87,$U87+1))=0,"",INDEX(prem!$B$2:$CX$2857,$W87,$U87+1)))</f>
        <v/>
      </c>
      <c r="K87" s="17">
        <f>IF($W87="","",IF($M87=0,"",SUM(INDEX(prem!$B$2:$CX$2857,$W87,$U87+1):INDEX(prem!$B$2:$CX$2857,$W87,MIN($U87+10,101)))))</f>
        <v/>
      </c>
      <c r="L87" s="17">
        <f>IF($K87="","",IF($M87=0,"",$K87/$M87))</f>
        <v/>
      </c>
      <c r="M87" s="4">
        <f>IF($W87="",0,COUNT(INDEX(prem!$B$2:$CX$2857,$W87,$U87+1):INDEX(prem!$B$2:$CX$2857,$W87,MIN($U87+10,101))))</f>
        <v/>
      </c>
      <c r="N87" s="4" t="inlineStr">
        <is>
          <t>A</t>
        </is>
      </c>
      <c r="O87" s="4">
        <f>IF(COUNTIF(prem!$A$2:$A$2857,$T87&amp;"|"&amp;Client!$C$9&amp;"|"&amp;Client!$C$7&amp;"|"&amp;Client!$C$8)&gt;0,Client!$C$9,IF(Client!$C$9="S","R","S"))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IFERROR(IF(COUNT(INDEX(Benefits!$E$3:$E$581,MATCH($T87,Benefits!$A$3:$A$581,0)))=0,"",INDEX(Benefits!$E$3:$E$581,MATCH($T87,Benefits!$A$3:$A$581,0))),"")</f>
        <v/>
      </c>
      <c r="R87">
        <f>IFERROR(IF(COUNT(INDEX(Benefits!$F$3:$F$581,MATCH($T87,Benefits!$A$3:$A$581,0)))=0,"",INDEX(Benefits!$F$3:$F$581,MATCH($T87,Benefits!$A$3:$A$581,0))),"")</f>
        <v/>
      </c>
      <c r="S87" s="4">
        <f>IFERROR(IF(INDEX(Benefits!$G$3:$G$581,MATCH($T87,Benefits!$A$3:$A$581,0))="","",INDEX(Benefits!$G$3:$G$581,MATCH($T87,Benefits!$A$3:$A$581,0))),"")</f>
        <v/>
      </c>
      <c r="T87" s="19" t="inlineStr">
        <is>
          <t>F00017-01-001-04</t>
        </is>
      </c>
      <c r="U87" s="4">
        <f>MIN(IF($N87="N",Client!$C$6+1,Client!$C$6),100)</f>
        <v/>
      </c>
      <c r="V87" s="4">
        <f>$T87&amp;"|"&amp;$O87&amp;"|"&amp;Client!$C$7&amp;"|"&amp;Client!$C$8</f>
        <v/>
      </c>
      <c r="W87" s="4">
        <f>IFERROR(MATCH($V87,prem!$A$2:$A$2857,0),"")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IFERROR(IF(INDEX(Benefits!$B$3:$B$581,MATCH($T88,Benefits!$A$3:$A$581,0))="","",INDEX(Benefits!$B$3:$B$581,MATCH($T88,Benefits!$A$3:$A$581,0))),"")</f>
        <v/>
      </c>
      <c r="G88" s="17">
        <f>IFERROR(IF(INDEX(Benefits!$C$3:$C$581,MATCH($T88,Benefits!$A$3:$A$581,0))="","",INDEX(Benefits!$C$3:$C$581,MATCH($T88,Benefits!$A$3:$A$581,0))),"")</f>
        <v/>
      </c>
      <c r="H88" s="4">
        <f>IFERROR(IF(INDEX(Benefits!$D$3:$D$581,MATCH($T88,Benefits!$A$3:$A$581,0))="","",INDEX(Benefits!$D$3:$D$581,MATCH($T88,Benefits!$A$3:$A$581,0))),"")</f>
        <v/>
      </c>
      <c r="I88" s="4" t="inlineStr">
        <is>
          <t>USD</t>
        </is>
      </c>
      <c r="J88" s="17">
        <f>IF($W88="","",IF(COUNT(INDEX(prem!$B$2:$CX$2857,$W88,$U88+1))=0,"",INDEX(prem!$B$2:$CX$2857,$W88,$U88+1)))</f>
        <v/>
      </c>
      <c r="K88" s="17">
        <f>IF($W88="","",IF($M88=0,"",SUM(INDEX(prem!$B$2:$CX$2857,$W88,$U88+1):INDEX(prem!$B$2:$CX$2857,$W88,MIN($U88+10,101)))))</f>
        <v/>
      </c>
      <c r="L88" s="17">
        <f>IF($K88="","",IF($M88=0,"",$K88/$M88))</f>
        <v/>
      </c>
      <c r="M88" s="4">
        <f>IF($W88="",0,COUNT(INDEX(prem!$B$2:$CX$2857,$W88,$U88+1):INDEX(prem!$B$2:$CX$2857,$W88,MIN($U88+10,101))))</f>
        <v/>
      </c>
      <c r="N88" s="4" t="inlineStr">
        <is>
          <t>A</t>
        </is>
      </c>
      <c r="O88" s="4">
        <f>IF(COUNTIF(prem!$A$2:$A$2857,$T88&amp;"|"&amp;Client!$C$9&amp;"|"&amp;Client!$C$7&amp;"|"&amp;Client!$C$8)&gt;0,Client!$C$9,IF(Client!$C$9="S","R","S"))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IFERROR(IF(COUNT(INDEX(Benefits!$E$3:$E$581,MATCH($T88,Benefits!$A$3:$A$581,0)))=0,"",INDEX(Benefits!$E$3:$E$581,MATCH($T88,Benefits!$A$3:$A$581,0))),"")</f>
        <v/>
      </c>
      <c r="R88">
        <f>IFERROR(IF(COUNT(INDEX(Benefits!$F$3:$F$581,MATCH($T88,Benefits!$A$3:$A$581,0)))=0,"",INDEX(Benefits!$F$3:$F$581,MATCH($T88,Benefits!$A$3:$A$581,0))),"")</f>
        <v/>
      </c>
      <c r="S88" s="4">
        <f>IFERROR(IF(INDEX(Benefits!$G$3:$G$581,MATCH($T88,Benefits!$A$3:$A$581,0))="","",INDEX(Benefits!$G$3:$G$581,MATCH($T88,Benefits!$A$3:$A$581,0))),"")</f>
        <v/>
      </c>
      <c r="T88" s="19" t="inlineStr">
        <is>
          <t>F00017-04-001-04</t>
        </is>
      </c>
      <c r="U88" s="4">
        <f>MIN(IF($N88="N",Client!$C$6+1,Client!$C$6),100)</f>
        <v/>
      </c>
      <c r="V88" s="4">
        <f>$T88&amp;"|"&amp;$O88&amp;"|"&amp;Client!$C$7&amp;"|"&amp;Client!$C$8</f>
        <v/>
      </c>
      <c r="W88" s="4">
        <f>IFERROR(MATCH($V88,prem!$A$2:$A$2857,0),"")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IFERROR(IF(INDEX(Benefits!$B$3:$B$581,MATCH($T89,Benefits!$A$3:$A$581,0))="","",INDEX(Benefits!$B$3:$B$581,MATCH($T89,Benefits!$A$3:$A$581,0))),"")</f>
        <v/>
      </c>
      <c r="G89" s="17">
        <f>IFERROR(IF(INDEX(Benefits!$C$3:$C$581,MATCH($T89,Benefits!$A$3:$A$581,0))="","",INDEX(Benefits!$C$3:$C$581,MATCH($T89,Benefits!$A$3:$A$581,0))),"")</f>
        <v/>
      </c>
      <c r="H89" s="4">
        <f>IFERROR(IF(INDEX(Benefits!$D$3:$D$581,MATCH($T89,Benefits!$A$3:$A$581,0))="","",INDEX(Benefits!$D$3:$D$581,MATCH($T89,Benefits!$A$3:$A$581,0))),"")</f>
        <v/>
      </c>
      <c r="I89" s="4" t="inlineStr">
        <is>
          <t>HKD</t>
        </is>
      </c>
      <c r="J89" s="17">
        <f>IF($W89="","",IF(COUNT(INDEX(prem!$B$2:$CX$2857,$W89,$U89+1))=0,"",INDEX(prem!$B$2:$CX$2857,$W89,$U89+1)))</f>
        <v/>
      </c>
      <c r="K89" s="17">
        <f>IF($W89="","",IF($M89=0,"",SUM(INDEX(prem!$B$2:$CX$2857,$W89,$U89+1):INDEX(prem!$B$2:$CX$2857,$W89,MIN($U89+10,101)))))</f>
        <v/>
      </c>
      <c r="L89" s="17">
        <f>IF($K89="","",IF($M89=0,"",$K89/$M89))</f>
        <v/>
      </c>
      <c r="M89" s="4">
        <f>IF($W89="",0,COUNT(INDEX(prem!$B$2:$CX$2857,$W89,$U89+1):INDEX(prem!$B$2:$CX$2857,$W89,MIN($U89+10,101))))</f>
        <v/>
      </c>
      <c r="N89" s="4" t="inlineStr">
        <is>
          <t>A</t>
        </is>
      </c>
      <c r="O89" s="4">
        <f>IF(COUNTIF(prem!$A$2:$A$2857,$T89&amp;"|"&amp;Client!$C$9&amp;"|"&amp;Client!$C$7&amp;"|"&amp;Client!$C$8)&gt;0,Client!$C$9,IF(Client!$C$9="S","R","S"))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IFERROR(IF(COUNT(INDEX(Benefits!$E$3:$E$581,MATCH($T89,Benefits!$A$3:$A$581,0)))=0,"",INDEX(Benefits!$E$3:$E$581,MATCH($T89,Benefits!$A$3:$A$581,0))),"")</f>
        <v/>
      </c>
      <c r="R89">
        <f>IFERROR(IF(COUNT(INDEX(Benefits!$F$3:$F$581,MATCH($T89,Benefits!$A$3:$A$581,0)))=0,"",INDEX(Benefits!$F$3:$F$581,MATCH($T89,Benefits!$A$3:$A$581,0))),"")</f>
        <v/>
      </c>
      <c r="S89" s="4">
        <f>IFERROR(IF(INDEX(Benefits!$G$3:$G$581,MATCH($T89,Benefits!$A$3:$A$581,0))="","",INDEX(Benefits!$G$3:$G$581,MATCH($T89,Benefits!$A$3:$A$581,0))),"")</f>
        <v/>
      </c>
      <c r="T89" s="19" t="inlineStr">
        <is>
          <t>F00017-02-000-04</t>
        </is>
      </c>
      <c r="U89" s="4">
        <f>MIN(IF($N89="N",Client!$C$6+1,Client!$C$6),100)</f>
        <v/>
      </c>
      <c r="V89" s="4">
        <f>$T89&amp;"|"&amp;$O89&amp;"|"&amp;Client!$C$7&amp;"|"&amp;Client!$C$8</f>
        <v/>
      </c>
      <c r="W89" s="4">
        <f>IFERROR(MATCH($V89,prem!$A$2:$A$2857,0),"")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IFERROR(IF(INDEX(Benefits!$B$3:$B$581,MATCH($T90,Benefits!$A$3:$A$581,0))="","",INDEX(Benefits!$B$3:$B$581,MATCH($T90,Benefits!$A$3:$A$581,0))),"")</f>
        <v/>
      </c>
      <c r="G90" s="17">
        <f>IFERROR(IF(INDEX(Benefits!$C$3:$C$581,MATCH($T90,Benefits!$A$3:$A$581,0))="","",INDEX(Benefits!$C$3:$C$581,MATCH($T90,Benefits!$A$3:$A$581,0))),"")</f>
        <v/>
      </c>
      <c r="H90" s="4">
        <f>IFERROR(IF(INDEX(Benefits!$D$3:$D$581,MATCH($T90,Benefits!$A$3:$A$581,0))="","",INDEX(Benefits!$D$3:$D$581,MATCH($T90,Benefits!$A$3:$A$581,0))),"")</f>
        <v/>
      </c>
      <c r="I90" s="4" t="inlineStr">
        <is>
          <t>USD</t>
        </is>
      </c>
      <c r="J90" s="17">
        <f>IF($W90="","",IF(COUNT(INDEX(prem!$B$2:$CX$2857,$W90,$U90+1))=0,"",INDEX(prem!$B$2:$CX$2857,$W90,$U90+1)))</f>
        <v/>
      </c>
      <c r="K90" s="17">
        <f>IF($W90="","",IF($M90=0,"",SUM(INDEX(prem!$B$2:$CX$2857,$W90,$U90+1):INDEX(prem!$B$2:$CX$2857,$W90,MIN($U90+10,101)))))</f>
        <v/>
      </c>
      <c r="L90" s="17">
        <f>IF($K90="","",IF($M90=0,"",$K90/$M90))</f>
        <v/>
      </c>
      <c r="M90" s="4">
        <f>IF($W90="",0,COUNT(INDEX(prem!$B$2:$CX$2857,$W90,$U90+1):INDEX(prem!$B$2:$CX$2857,$W90,MIN($U90+10,101))))</f>
        <v/>
      </c>
      <c r="N90" s="4" t="inlineStr">
        <is>
          <t>A</t>
        </is>
      </c>
      <c r="O90" s="4">
        <f>IF(COUNTIF(prem!$A$2:$A$2857,$T90&amp;"|"&amp;Client!$C$9&amp;"|"&amp;Client!$C$7&amp;"|"&amp;Client!$C$8)&gt;0,Client!$C$9,IF(Client!$C$9="S","R","S"))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IFERROR(IF(COUNT(INDEX(Benefits!$E$3:$E$581,MATCH($T90,Benefits!$A$3:$A$581,0)))=0,"",INDEX(Benefits!$E$3:$E$581,MATCH($T90,Benefits!$A$3:$A$581,0))),"")</f>
        <v/>
      </c>
      <c r="R90">
        <f>IFERROR(IF(COUNT(INDEX(Benefits!$F$3:$F$581,MATCH($T90,Benefits!$A$3:$A$581,0)))=0,"",INDEX(Benefits!$F$3:$F$581,MATCH($T90,Benefits!$A$3:$A$581,0))),"")</f>
        <v/>
      </c>
      <c r="S90" s="4">
        <f>IFERROR(IF(INDEX(Benefits!$G$3:$G$581,MATCH($T90,Benefits!$A$3:$A$581,0))="","",INDEX(Benefits!$G$3:$G$581,MATCH($T90,Benefits!$A$3:$A$581,0))),"")</f>
        <v/>
      </c>
      <c r="T90" s="19" t="inlineStr">
        <is>
          <t>F00017-05-000-04</t>
        </is>
      </c>
      <c r="U90" s="4">
        <f>MIN(IF($N90="N",Client!$C$6+1,Client!$C$6),100)</f>
        <v/>
      </c>
      <c r="V90" s="4">
        <f>$T90&amp;"|"&amp;$O90&amp;"|"&amp;Client!$C$7&amp;"|"&amp;Client!$C$8</f>
        <v/>
      </c>
      <c r="W90" s="4">
        <f>IFERROR(MATCH($V90,prem!$A$2:$A$2857,0),"")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IFERROR(IF(INDEX(Benefits!$B$3:$B$581,MATCH($T91,Benefits!$A$3:$A$581,0))="","",INDEX(Benefits!$B$3:$B$581,MATCH($T91,Benefits!$A$3:$A$581,0))),"")</f>
        <v/>
      </c>
      <c r="G91" s="17">
        <f>IFERROR(IF(INDEX(Benefits!$C$3:$C$581,MATCH($T91,Benefits!$A$3:$A$581,0))="","",INDEX(Benefits!$C$3:$C$581,MATCH($T91,Benefits!$A$3:$A$581,0))),"")</f>
        <v/>
      </c>
      <c r="H91" s="4">
        <f>IFERROR(IF(INDEX(Benefits!$D$3:$D$581,MATCH($T91,Benefits!$A$3:$A$581,0))="","",INDEX(Benefits!$D$3:$D$581,MATCH($T91,Benefits!$A$3:$A$581,0))),"")</f>
        <v/>
      </c>
      <c r="I91" s="4" t="inlineStr">
        <is>
          <t>HKD</t>
        </is>
      </c>
      <c r="J91" s="17">
        <f>IF($W91="","",IF(COUNT(INDEX(prem!$B$2:$CX$2857,$W91,$U91+1))=0,"",INDEX(prem!$B$2:$CX$2857,$W91,$U91+1)))</f>
        <v/>
      </c>
      <c r="K91" s="17">
        <f>IF($W91="","",IF($M91=0,"",SUM(INDEX(prem!$B$2:$CX$2857,$W91,$U91+1):INDEX(prem!$B$2:$CX$2857,$W91,MIN($U91+10,101)))))</f>
        <v/>
      </c>
      <c r="L91" s="17">
        <f>IF($K91="","",IF($M91=0,"",$K91/$M91))</f>
        <v/>
      </c>
      <c r="M91" s="4">
        <f>IF($W91="",0,COUNT(INDEX(prem!$B$2:$CX$2857,$W91,$U91+1):INDEX(prem!$B$2:$CX$2857,$W91,MIN($U91+10,101))))</f>
        <v/>
      </c>
      <c r="N91" s="4" t="inlineStr">
        <is>
          <t>A</t>
        </is>
      </c>
      <c r="O91" s="4">
        <f>IF(COUNTIF(prem!$A$2:$A$2857,$T91&amp;"|"&amp;Client!$C$9&amp;"|"&amp;Client!$C$7&amp;"|"&amp;Client!$C$8)&gt;0,Client!$C$9,IF(Client!$C$9="S","R","S"))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IFERROR(IF(COUNT(INDEX(Benefits!$E$3:$E$581,MATCH($T91,Benefits!$A$3:$A$581,0)))=0,"",INDEX(Benefits!$E$3:$E$581,MATCH($T91,Benefits!$A$3:$A$581,0))),"")</f>
        <v/>
      </c>
      <c r="R91">
        <f>IFERROR(IF(COUNT(INDEX(Benefits!$F$3:$F$581,MATCH($T91,Benefits!$A$3:$A$581,0)))=0,"",INDEX(Benefits!$F$3:$F$581,MATCH($T91,Benefits!$A$3:$A$581,0))),"")</f>
        <v/>
      </c>
      <c r="S91" s="4">
        <f>IFERROR(IF(INDEX(Benefits!$G$3:$G$581,MATCH($T91,Benefits!$A$3:$A$581,0))="","",INDEX(Benefits!$G$3:$G$581,MATCH($T91,Benefits!$A$3:$A$581,0))),"")</f>
        <v/>
      </c>
      <c r="T91" s="19" t="inlineStr">
        <is>
          <t>F00017-02-001-04</t>
        </is>
      </c>
      <c r="U91" s="4">
        <f>MIN(IF($N91="N",Client!$C$6+1,Client!$C$6),100)</f>
        <v/>
      </c>
      <c r="V91" s="4">
        <f>$T91&amp;"|"&amp;$O91&amp;"|"&amp;Client!$C$7&amp;"|"&amp;Client!$C$8</f>
        <v/>
      </c>
      <c r="W91" s="4">
        <f>IFERROR(MATCH($V91,prem!$A$2:$A$2857,0),"")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IFERROR(IF(INDEX(Benefits!$B$3:$B$581,MATCH($T92,Benefits!$A$3:$A$581,0))="","",INDEX(Benefits!$B$3:$B$581,MATCH($T92,Benefits!$A$3:$A$581,0))),"")</f>
        <v/>
      </c>
      <c r="G92" s="17">
        <f>IFERROR(IF(INDEX(Benefits!$C$3:$C$581,MATCH($T92,Benefits!$A$3:$A$581,0))="","",INDEX(Benefits!$C$3:$C$581,MATCH($T92,Benefits!$A$3:$A$581,0))),"")</f>
        <v/>
      </c>
      <c r="H92" s="4">
        <f>IFERROR(IF(INDEX(Benefits!$D$3:$D$581,MATCH($T92,Benefits!$A$3:$A$581,0))="","",INDEX(Benefits!$D$3:$D$581,MATCH($T92,Benefits!$A$3:$A$581,0))),"")</f>
        <v/>
      </c>
      <c r="I92" s="4" t="inlineStr">
        <is>
          <t>USD</t>
        </is>
      </c>
      <c r="J92" s="17">
        <f>IF($W92="","",IF(COUNT(INDEX(prem!$B$2:$CX$2857,$W92,$U92+1))=0,"",INDEX(prem!$B$2:$CX$2857,$W92,$U92+1)))</f>
        <v/>
      </c>
      <c r="K92" s="17">
        <f>IF($W92="","",IF($M92=0,"",SUM(INDEX(prem!$B$2:$CX$2857,$W92,$U92+1):INDEX(prem!$B$2:$CX$2857,$W92,MIN($U92+10,101)))))</f>
        <v/>
      </c>
      <c r="L92" s="17">
        <f>IF($K92="","",IF($M92=0,"",$K92/$M92))</f>
        <v/>
      </c>
      <c r="M92" s="4">
        <f>IF($W92="",0,COUNT(INDEX(prem!$B$2:$CX$2857,$W92,$U92+1):INDEX(prem!$B$2:$CX$2857,$W92,MIN($U92+10,101))))</f>
        <v/>
      </c>
      <c r="N92" s="4" t="inlineStr">
        <is>
          <t>A</t>
        </is>
      </c>
      <c r="O92" s="4">
        <f>IF(COUNTIF(prem!$A$2:$A$2857,$T92&amp;"|"&amp;Client!$C$9&amp;"|"&amp;Client!$C$7&amp;"|"&amp;Client!$C$8)&gt;0,Client!$C$9,IF(Client!$C$9="S","R","S"))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IFERROR(IF(COUNT(INDEX(Benefits!$E$3:$E$581,MATCH($T92,Benefits!$A$3:$A$581,0)))=0,"",INDEX(Benefits!$E$3:$E$581,MATCH($T92,Benefits!$A$3:$A$581,0))),"")</f>
        <v/>
      </c>
      <c r="R92">
        <f>IFERROR(IF(COUNT(INDEX(Benefits!$F$3:$F$581,MATCH($T92,Benefits!$A$3:$A$581,0)))=0,"",INDEX(Benefits!$F$3:$F$581,MATCH($T92,Benefits!$A$3:$A$581,0))),"")</f>
        <v/>
      </c>
      <c r="S92" s="4">
        <f>IFERROR(IF(INDEX(Benefits!$G$3:$G$581,MATCH($T92,Benefits!$A$3:$A$581,0))="","",INDEX(Benefits!$G$3:$G$581,MATCH($T92,Benefits!$A$3:$A$581,0))),"")</f>
        <v/>
      </c>
      <c r="T92" s="19" t="inlineStr">
        <is>
          <t>F00017-05-001-04</t>
        </is>
      </c>
      <c r="U92" s="4">
        <f>MIN(IF($N92="N",Client!$C$6+1,Client!$C$6),100)</f>
        <v/>
      </c>
      <c r="V92" s="4">
        <f>$T92&amp;"|"&amp;$O92&amp;"|"&amp;Client!$C$7&amp;"|"&amp;Client!$C$8</f>
        <v/>
      </c>
      <c r="W92" s="4">
        <f>IFERROR(MATCH($V92,prem!$A$2:$A$2857,0),"")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IFERROR(IF(INDEX(Benefits!$B$3:$B$581,MATCH($T93,Benefits!$A$3:$A$581,0))="","",INDEX(Benefits!$B$3:$B$581,MATCH($T93,Benefits!$A$3:$A$581,0))),"")</f>
        <v/>
      </c>
      <c r="G93" s="17">
        <f>IFERROR(IF(INDEX(Benefits!$C$3:$C$581,MATCH($T93,Benefits!$A$3:$A$581,0))="","",INDEX(Benefits!$C$3:$C$581,MATCH($T93,Benefits!$A$3:$A$581,0))),"")</f>
        <v/>
      </c>
      <c r="H93" s="4">
        <f>IFERROR(IF(INDEX(Benefits!$D$3:$D$581,MATCH($T93,Benefits!$A$3:$A$581,0))="","",INDEX(Benefits!$D$3:$D$581,MATCH($T93,Benefits!$A$3:$A$581,0))),"")</f>
        <v/>
      </c>
      <c r="I93" s="4" t="inlineStr">
        <is>
          <t>HKD</t>
        </is>
      </c>
      <c r="J93" s="17">
        <f>IF($W93="","",IF(COUNT(INDEX(prem!$B$2:$CX$2857,$W93,$U93+1))=0,"",INDEX(prem!$B$2:$CX$2857,$W93,$U93+1)))</f>
        <v/>
      </c>
      <c r="K93" s="17">
        <f>IF($W93="","",IF($M93=0,"",SUM(INDEX(prem!$B$2:$CX$2857,$W93,$U93+1):INDEX(prem!$B$2:$CX$2857,$W93,MIN($U93+10,101)))))</f>
        <v/>
      </c>
      <c r="L93" s="17">
        <f>IF($K93="","",IF($M93=0,"",$K93/$M93))</f>
        <v/>
      </c>
      <c r="M93" s="4">
        <f>IF($W93="",0,COUNT(INDEX(prem!$B$2:$CX$2857,$W93,$U93+1):INDEX(prem!$B$2:$CX$2857,$W93,MIN($U93+10,101))))</f>
        <v/>
      </c>
      <c r="N93" s="4" t="inlineStr">
        <is>
          <t>A</t>
        </is>
      </c>
      <c r="O93" s="4">
        <f>IF(COUNTIF(prem!$A$2:$A$2857,$T93&amp;"|"&amp;Client!$C$9&amp;"|"&amp;Client!$C$7&amp;"|"&amp;Client!$C$8)&gt;0,Client!$C$9,IF(Client!$C$9="S","R","S"))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IFERROR(IF(COUNT(INDEX(Benefits!$E$3:$E$581,MATCH($T93,Benefits!$A$3:$A$581,0)))=0,"",INDEX(Benefits!$E$3:$E$581,MATCH($T93,Benefits!$A$3:$A$581,0))),"")</f>
        <v/>
      </c>
      <c r="R93">
        <f>IFERROR(IF(COUNT(INDEX(Benefits!$F$3:$F$581,MATCH($T93,Benefits!$A$3:$A$581,0)))=0,"",INDEX(Benefits!$F$3:$F$581,MATCH($T93,Benefits!$A$3:$A$581,0))),"")</f>
        <v/>
      </c>
      <c r="S93" s="4">
        <f>IFERROR(IF(INDEX(Benefits!$G$3:$G$581,MATCH($T93,Benefits!$A$3:$A$581,0))="","",INDEX(Benefits!$G$3:$G$581,MATCH($T93,Benefits!$A$3:$A$581,0))),"")</f>
        <v/>
      </c>
      <c r="T93" s="19" t="inlineStr">
        <is>
          <t>S00033-01-000-02</t>
        </is>
      </c>
      <c r="U93" s="4">
        <f>MIN(IF($N93="N",Client!$C$6+1,Client!$C$6),100)</f>
        <v/>
      </c>
      <c r="V93" s="4">
        <f>$T93&amp;"|"&amp;$O93&amp;"|"&amp;Client!$C$7&amp;"|"&amp;Client!$C$8</f>
        <v/>
      </c>
      <c r="W93" s="4">
        <f>IFERROR(MATCH($V93,prem!$A$2:$A$2857,0),"")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IFERROR(IF(INDEX(Benefits!$B$3:$B$581,MATCH($T94,Benefits!$A$3:$A$581,0))="","",INDEX(Benefits!$B$3:$B$581,MATCH($T94,Benefits!$A$3:$A$581,0))),"")</f>
        <v/>
      </c>
      <c r="G94" s="17">
        <f>IFERROR(IF(INDEX(Benefits!$C$3:$C$581,MATCH($T94,Benefits!$A$3:$A$581,0))="","",INDEX(Benefits!$C$3:$C$581,MATCH($T94,Benefits!$A$3:$A$581,0))),"")</f>
        <v/>
      </c>
      <c r="H94" s="4">
        <f>IFERROR(IF(INDEX(Benefits!$D$3:$D$581,MATCH($T94,Benefits!$A$3:$A$581,0))="","",INDEX(Benefits!$D$3:$D$581,MATCH($T94,Benefits!$A$3:$A$581,0))),"")</f>
        <v/>
      </c>
      <c r="I94" s="4" t="inlineStr">
        <is>
          <t>HKD</t>
        </is>
      </c>
      <c r="J94" s="17">
        <f>IF($W94="","",IF(COUNT(INDEX(prem!$B$2:$CX$2857,$W94,$U94+1))=0,"",INDEX(prem!$B$2:$CX$2857,$W94,$U94+1)))</f>
        <v/>
      </c>
      <c r="K94" s="17">
        <f>IF($W94="","",IF($M94=0,"",SUM(INDEX(prem!$B$2:$CX$2857,$W94,$U94+1):INDEX(prem!$B$2:$CX$2857,$W94,MIN($U94+10,101)))))</f>
        <v/>
      </c>
      <c r="L94" s="17">
        <f>IF($K94="","",IF($M94=0,"",$K94/$M94))</f>
        <v/>
      </c>
      <c r="M94" s="4">
        <f>IF($W94="",0,COUNT(INDEX(prem!$B$2:$CX$2857,$W94,$U94+1):INDEX(prem!$B$2:$CX$2857,$W94,MIN($U94+10,101))))</f>
        <v/>
      </c>
      <c r="N94" s="4" t="inlineStr">
        <is>
          <t>A</t>
        </is>
      </c>
      <c r="O94" s="4">
        <f>IF(COUNTIF(prem!$A$2:$A$2857,$T94&amp;"|"&amp;Client!$C$9&amp;"|"&amp;Client!$C$7&amp;"|"&amp;Client!$C$8)&gt;0,Client!$C$9,IF(Client!$C$9="S","R","S"))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IFERROR(IF(COUNT(INDEX(Benefits!$E$3:$E$581,MATCH($T94,Benefits!$A$3:$A$581,0)))=0,"",INDEX(Benefits!$E$3:$E$581,MATCH($T94,Benefits!$A$3:$A$581,0))),"")</f>
        <v/>
      </c>
      <c r="R94">
        <f>IFERROR(IF(COUNT(INDEX(Benefits!$F$3:$F$581,MATCH($T94,Benefits!$A$3:$A$581,0)))=0,"",INDEX(Benefits!$F$3:$F$581,MATCH($T94,Benefits!$A$3:$A$581,0))),"")</f>
        <v/>
      </c>
      <c r="S94" s="4">
        <f>IFERROR(IF(INDEX(Benefits!$G$3:$G$581,MATCH($T94,Benefits!$A$3:$A$581,0))="","",INDEX(Benefits!$G$3:$G$581,MATCH($T94,Benefits!$A$3:$A$581,0))),"")</f>
        <v/>
      </c>
      <c r="T94" s="19" t="inlineStr">
        <is>
          <t>F00018-03-000-03</t>
        </is>
      </c>
      <c r="U94" s="4">
        <f>MIN(IF($N94="N",Client!$C$6+1,Client!$C$6),100)</f>
        <v/>
      </c>
      <c r="V94" s="4">
        <f>$T94&amp;"|"&amp;$O94&amp;"|"&amp;Client!$C$7&amp;"|"&amp;Client!$C$8</f>
        <v/>
      </c>
      <c r="W94" s="4">
        <f>IFERROR(MATCH($V94,prem!$A$2:$A$2857,0),"")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IFERROR(IF(INDEX(Benefits!$B$3:$B$581,MATCH($T95,Benefits!$A$3:$A$581,0))="","",INDEX(Benefits!$B$3:$B$581,MATCH($T95,Benefits!$A$3:$A$581,0))),"")</f>
        <v/>
      </c>
      <c r="G95" s="17">
        <f>IFERROR(IF(INDEX(Benefits!$C$3:$C$581,MATCH($T95,Benefits!$A$3:$A$581,0))="","",INDEX(Benefits!$C$3:$C$581,MATCH($T95,Benefits!$A$3:$A$581,0))),"")</f>
        <v/>
      </c>
      <c r="H95" s="4">
        <f>IFERROR(IF(INDEX(Benefits!$D$3:$D$581,MATCH($T95,Benefits!$A$3:$A$581,0))="","",INDEX(Benefits!$D$3:$D$581,MATCH($T95,Benefits!$A$3:$A$581,0))),"")</f>
        <v/>
      </c>
      <c r="I95" s="4" t="inlineStr">
        <is>
          <t>USD</t>
        </is>
      </c>
      <c r="J95" s="17">
        <f>IF($W95="","",IF(COUNT(INDEX(prem!$B$2:$CX$2857,$W95,$U95+1))=0,"",INDEX(prem!$B$2:$CX$2857,$W95,$U95+1)))</f>
        <v/>
      </c>
      <c r="K95" s="17">
        <f>IF($W95="","",IF($M95=0,"",SUM(INDEX(prem!$B$2:$CX$2857,$W95,$U95+1):INDEX(prem!$B$2:$CX$2857,$W95,MIN($U95+10,101)))))</f>
        <v/>
      </c>
      <c r="L95" s="17">
        <f>IF($K95="","",IF($M95=0,"",$K95/$M95))</f>
        <v/>
      </c>
      <c r="M95" s="4">
        <f>IF($W95="",0,COUNT(INDEX(prem!$B$2:$CX$2857,$W95,$U95+1):INDEX(prem!$B$2:$CX$2857,$W95,MIN($U95+10,101))))</f>
        <v/>
      </c>
      <c r="N95" s="4" t="inlineStr">
        <is>
          <t>A</t>
        </is>
      </c>
      <c r="O95" s="4">
        <f>IF(COUNTIF(prem!$A$2:$A$2857,$T95&amp;"|"&amp;Client!$C$9&amp;"|"&amp;Client!$C$7&amp;"|"&amp;Client!$C$8)&gt;0,Client!$C$9,IF(Client!$C$9="S","R","S"))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IFERROR(IF(COUNT(INDEX(Benefits!$E$3:$E$581,MATCH($T95,Benefits!$A$3:$A$581,0)))=0,"",INDEX(Benefits!$E$3:$E$581,MATCH($T95,Benefits!$A$3:$A$581,0))),"")</f>
        <v/>
      </c>
      <c r="R95">
        <f>IFERROR(IF(COUNT(INDEX(Benefits!$F$3:$F$581,MATCH($T95,Benefits!$A$3:$A$581,0)))=0,"",INDEX(Benefits!$F$3:$F$581,MATCH($T95,Benefits!$A$3:$A$581,0))),"")</f>
        <v/>
      </c>
      <c r="S95" s="4">
        <f>IFERROR(IF(INDEX(Benefits!$G$3:$G$581,MATCH($T95,Benefits!$A$3:$A$581,0))="","",INDEX(Benefits!$G$3:$G$581,MATCH($T95,Benefits!$A$3:$A$581,0))),"")</f>
        <v/>
      </c>
      <c r="T95" s="19" t="inlineStr">
        <is>
          <t>F00018-06-000-03</t>
        </is>
      </c>
      <c r="U95" s="4">
        <f>MIN(IF($N95="N",Client!$C$6+1,Client!$C$6),100)</f>
        <v/>
      </c>
      <c r="V95" s="4">
        <f>$T95&amp;"|"&amp;$O95&amp;"|"&amp;Client!$C$7&amp;"|"&amp;Client!$C$8</f>
        <v/>
      </c>
      <c r="W95" s="4">
        <f>IFERROR(MATCH($V95,prem!$A$2:$A$2857,0),"")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IFERROR(IF(INDEX(Benefits!$B$3:$B$581,MATCH($T96,Benefits!$A$3:$A$581,0))="","",INDEX(Benefits!$B$3:$B$581,MATCH($T96,Benefits!$A$3:$A$581,0))),"")</f>
        <v/>
      </c>
      <c r="G96" s="17">
        <f>IFERROR(IF(INDEX(Benefits!$C$3:$C$581,MATCH($T96,Benefits!$A$3:$A$581,0))="","",INDEX(Benefits!$C$3:$C$581,MATCH($T96,Benefits!$A$3:$A$581,0))),"")</f>
        <v/>
      </c>
      <c r="H96" s="4">
        <f>IFERROR(IF(INDEX(Benefits!$D$3:$D$581,MATCH($T96,Benefits!$A$3:$A$581,0))="","",INDEX(Benefits!$D$3:$D$581,MATCH($T96,Benefits!$A$3:$A$581,0))),"")</f>
        <v/>
      </c>
      <c r="I96" s="4" t="inlineStr">
        <is>
          <t>HKD</t>
        </is>
      </c>
      <c r="J96" s="17">
        <f>IF($W96="","",IF(COUNT(INDEX(prem!$B$2:$CX$2857,$W96,$U96+1))=0,"",INDEX(prem!$B$2:$CX$2857,$W96,$U96+1)))</f>
        <v/>
      </c>
      <c r="K96" s="17">
        <f>IF($W96="","",IF($M96=0,"",SUM(INDEX(prem!$B$2:$CX$2857,$W96,$U96+1):INDEX(prem!$B$2:$CX$2857,$W96,MIN($U96+10,101)))))</f>
        <v/>
      </c>
      <c r="L96" s="17">
        <f>IF($K96="","",IF($M96=0,"",$K96/$M96))</f>
        <v/>
      </c>
      <c r="M96" s="4">
        <f>IF($W96="",0,COUNT(INDEX(prem!$B$2:$CX$2857,$W96,$U96+1):INDEX(prem!$B$2:$CX$2857,$W96,MIN($U96+10,101))))</f>
        <v/>
      </c>
      <c r="N96" s="4" t="inlineStr">
        <is>
          <t>A</t>
        </is>
      </c>
      <c r="O96" s="4">
        <f>IF(COUNTIF(prem!$A$2:$A$2857,$T96&amp;"|"&amp;Client!$C$9&amp;"|"&amp;Client!$C$7&amp;"|"&amp;Client!$C$8)&gt;0,Client!$C$9,IF(Client!$C$9="S","R","S"))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IFERROR(IF(COUNT(INDEX(Benefits!$E$3:$E$581,MATCH($T96,Benefits!$A$3:$A$581,0)))=0,"",INDEX(Benefits!$E$3:$E$581,MATCH($T96,Benefits!$A$3:$A$581,0))),"")</f>
        <v/>
      </c>
      <c r="R96">
        <f>IFERROR(IF(COUNT(INDEX(Benefits!$F$3:$F$581,MATCH($T96,Benefits!$A$3:$A$581,0)))=0,"",INDEX(Benefits!$F$3:$F$581,MATCH($T96,Benefits!$A$3:$A$581,0))),"")</f>
        <v/>
      </c>
      <c r="S96" s="4">
        <f>IFERROR(IF(INDEX(Benefits!$G$3:$G$581,MATCH($T96,Benefits!$A$3:$A$581,0))="","",INDEX(Benefits!$G$3:$G$581,MATCH($T96,Benefits!$A$3:$A$581,0))),"")</f>
        <v/>
      </c>
      <c r="T96" s="19" t="inlineStr">
        <is>
          <t>F00018-03-001-03</t>
        </is>
      </c>
      <c r="U96" s="4">
        <f>MIN(IF($N96="N",Client!$C$6+1,Client!$C$6),100)</f>
        <v/>
      </c>
      <c r="V96" s="4">
        <f>$T96&amp;"|"&amp;$O96&amp;"|"&amp;Client!$C$7&amp;"|"&amp;Client!$C$8</f>
        <v/>
      </c>
      <c r="W96" s="4">
        <f>IFERROR(MATCH($V96,prem!$A$2:$A$2857,0),"")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IFERROR(IF(INDEX(Benefits!$B$3:$B$581,MATCH($T97,Benefits!$A$3:$A$581,0))="","",INDEX(Benefits!$B$3:$B$581,MATCH($T97,Benefits!$A$3:$A$581,0))),"")</f>
        <v/>
      </c>
      <c r="G97" s="17">
        <f>IFERROR(IF(INDEX(Benefits!$C$3:$C$581,MATCH($T97,Benefits!$A$3:$A$581,0))="","",INDEX(Benefits!$C$3:$C$581,MATCH($T97,Benefits!$A$3:$A$581,0))),"")</f>
        <v/>
      </c>
      <c r="H97" s="4">
        <f>IFERROR(IF(INDEX(Benefits!$D$3:$D$581,MATCH($T97,Benefits!$A$3:$A$581,0))="","",INDEX(Benefits!$D$3:$D$581,MATCH($T97,Benefits!$A$3:$A$581,0))),"")</f>
        <v/>
      </c>
      <c r="I97" s="4" t="inlineStr">
        <is>
          <t>USD</t>
        </is>
      </c>
      <c r="J97" s="17">
        <f>IF($W97="","",IF(COUNT(INDEX(prem!$B$2:$CX$2857,$W97,$U97+1))=0,"",INDEX(prem!$B$2:$CX$2857,$W97,$U97+1)))</f>
        <v/>
      </c>
      <c r="K97" s="17">
        <f>IF($W97="","",IF($M97=0,"",SUM(INDEX(prem!$B$2:$CX$2857,$W97,$U97+1):INDEX(prem!$B$2:$CX$2857,$W97,MIN($U97+10,101)))))</f>
        <v/>
      </c>
      <c r="L97" s="17">
        <f>IF($K97="","",IF($M97=0,"",$K97/$M97))</f>
        <v/>
      </c>
      <c r="M97" s="4">
        <f>IF($W97="",0,COUNT(INDEX(prem!$B$2:$CX$2857,$W97,$U97+1):INDEX(prem!$B$2:$CX$2857,$W97,MIN($U97+10,101))))</f>
        <v/>
      </c>
      <c r="N97" s="4" t="inlineStr">
        <is>
          <t>A</t>
        </is>
      </c>
      <c r="O97" s="4">
        <f>IF(COUNTIF(prem!$A$2:$A$2857,$T97&amp;"|"&amp;Client!$C$9&amp;"|"&amp;Client!$C$7&amp;"|"&amp;Client!$C$8)&gt;0,Client!$C$9,IF(Client!$C$9="S","R","S"))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IFERROR(IF(COUNT(INDEX(Benefits!$E$3:$E$581,MATCH($T97,Benefits!$A$3:$A$581,0)))=0,"",INDEX(Benefits!$E$3:$E$581,MATCH($T97,Benefits!$A$3:$A$581,0))),"")</f>
        <v/>
      </c>
      <c r="R97">
        <f>IFERROR(IF(COUNT(INDEX(Benefits!$F$3:$F$581,MATCH($T97,Benefits!$A$3:$A$581,0)))=0,"",INDEX(Benefits!$F$3:$F$581,MATCH($T97,Benefits!$A$3:$A$581,0))),"")</f>
        <v/>
      </c>
      <c r="S97" s="4">
        <f>IFERROR(IF(INDEX(Benefits!$G$3:$G$581,MATCH($T97,Benefits!$A$3:$A$581,0))="","",INDEX(Benefits!$G$3:$G$581,MATCH($T97,Benefits!$A$3:$A$581,0))),"")</f>
        <v/>
      </c>
      <c r="T97" s="19" t="inlineStr">
        <is>
          <t>F00018-06-001-03</t>
        </is>
      </c>
      <c r="U97" s="4">
        <f>MIN(IF($N97="N",Client!$C$6+1,Client!$C$6),100)</f>
        <v/>
      </c>
      <c r="V97" s="4">
        <f>$T97&amp;"|"&amp;$O97&amp;"|"&amp;Client!$C$7&amp;"|"&amp;Client!$C$8</f>
        <v/>
      </c>
      <c r="W97" s="4">
        <f>IFERROR(MATCH($V97,prem!$A$2:$A$2857,0),"")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IFERROR(IF(INDEX(Benefits!$B$3:$B$581,MATCH($T98,Benefits!$A$3:$A$581,0))="","",INDEX(Benefits!$B$3:$B$581,MATCH($T98,Benefits!$A$3:$A$581,0))),"")</f>
        <v/>
      </c>
      <c r="G98" s="17">
        <f>IFERROR(IF(INDEX(Benefits!$C$3:$C$581,MATCH($T98,Benefits!$A$3:$A$581,0))="","",INDEX(Benefits!$C$3:$C$581,MATCH($T98,Benefits!$A$3:$A$581,0))),"")</f>
        <v/>
      </c>
      <c r="H98" s="4">
        <f>IFERROR(IF(INDEX(Benefits!$D$3:$D$581,MATCH($T98,Benefits!$A$3:$A$581,0))="","",INDEX(Benefits!$D$3:$D$581,MATCH($T98,Benefits!$A$3:$A$581,0))),"")</f>
        <v/>
      </c>
      <c r="I98" s="4" t="inlineStr">
        <is>
          <t>HKD</t>
        </is>
      </c>
      <c r="J98" s="17">
        <f>IF($W98="","",IF(COUNT(INDEX(prem!$B$2:$CX$2857,$W98,$U98+1))=0,"",INDEX(prem!$B$2:$CX$2857,$W98,$U98+1)))</f>
        <v/>
      </c>
      <c r="K98" s="17">
        <f>IF($W98="","",IF($M98=0,"",SUM(INDEX(prem!$B$2:$CX$2857,$W98,$U98+1):INDEX(prem!$B$2:$CX$2857,$W98,MIN($U98+10,101)))))</f>
        <v/>
      </c>
      <c r="L98" s="17">
        <f>IF($K98="","",IF($M98=0,"",$K98/$M98))</f>
        <v/>
      </c>
      <c r="M98" s="4">
        <f>IF($W98="",0,COUNT(INDEX(prem!$B$2:$CX$2857,$W98,$U98+1):INDEX(prem!$B$2:$CX$2857,$W98,MIN($U98+10,101))))</f>
        <v/>
      </c>
      <c r="N98" s="4" t="inlineStr">
        <is>
          <t>A</t>
        </is>
      </c>
      <c r="O98" s="4">
        <f>IF(COUNTIF(prem!$A$2:$A$2857,$T98&amp;"|"&amp;Client!$C$9&amp;"|"&amp;Client!$C$7&amp;"|"&amp;Client!$C$8)&gt;0,Client!$C$9,IF(Client!$C$9="S","R","S"))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IFERROR(IF(COUNT(INDEX(Benefits!$E$3:$E$581,MATCH($T98,Benefits!$A$3:$A$581,0)))=0,"",INDEX(Benefits!$E$3:$E$581,MATCH($T98,Benefits!$A$3:$A$581,0))),"")</f>
        <v/>
      </c>
      <c r="R98">
        <f>IFERROR(IF(COUNT(INDEX(Benefits!$F$3:$F$581,MATCH($T98,Benefits!$A$3:$A$581,0)))=0,"",INDEX(Benefits!$F$3:$F$581,MATCH($T98,Benefits!$A$3:$A$581,0))),"")</f>
        <v/>
      </c>
      <c r="S98" s="4">
        <f>IFERROR(IF(INDEX(Benefits!$G$3:$G$581,MATCH($T98,Benefits!$A$3:$A$581,0))="","",INDEX(Benefits!$G$3:$G$581,MATCH($T98,Benefits!$A$3:$A$581,0))),"")</f>
        <v/>
      </c>
      <c r="T98" s="19" t="inlineStr">
        <is>
          <t>F00018-01-000-03</t>
        </is>
      </c>
      <c r="U98" s="4">
        <f>MIN(IF($N98="N",Client!$C$6+1,Client!$C$6),100)</f>
        <v/>
      </c>
      <c r="V98" s="4">
        <f>$T98&amp;"|"&amp;$O98&amp;"|"&amp;Client!$C$7&amp;"|"&amp;Client!$C$8</f>
        <v/>
      </c>
      <c r="W98" s="4">
        <f>IFERROR(MATCH($V98,prem!$A$2:$A$2857,0),"")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IFERROR(IF(INDEX(Benefits!$B$3:$B$581,MATCH($T99,Benefits!$A$3:$A$581,0))="","",INDEX(Benefits!$B$3:$B$581,MATCH($T99,Benefits!$A$3:$A$581,0))),"")</f>
        <v/>
      </c>
      <c r="G99" s="17">
        <f>IFERROR(IF(INDEX(Benefits!$C$3:$C$581,MATCH($T99,Benefits!$A$3:$A$581,0))="","",INDEX(Benefits!$C$3:$C$581,MATCH($T99,Benefits!$A$3:$A$581,0))),"")</f>
        <v/>
      </c>
      <c r="H99" s="4">
        <f>IFERROR(IF(INDEX(Benefits!$D$3:$D$581,MATCH($T99,Benefits!$A$3:$A$581,0))="","",INDEX(Benefits!$D$3:$D$581,MATCH($T99,Benefits!$A$3:$A$581,0))),"")</f>
        <v/>
      </c>
      <c r="I99" s="4" t="inlineStr">
        <is>
          <t>USD</t>
        </is>
      </c>
      <c r="J99" s="17">
        <f>IF($W99="","",IF(COUNT(INDEX(prem!$B$2:$CX$2857,$W99,$U99+1))=0,"",INDEX(prem!$B$2:$CX$2857,$W99,$U99+1)))</f>
        <v/>
      </c>
      <c r="K99" s="17">
        <f>IF($W99="","",IF($M99=0,"",SUM(INDEX(prem!$B$2:$CX$2857,$W99,$U99+1):INDEX(prem!$B$2:$CX$2857,$W99,MIN($U99+10,101)))))</f>
        <v/>
      </c>
      <c r="L99" s="17">
        <f>IF($K99="","",IF($M99=0,"",$K99/$M99))</f>
        <v/>
      </c>
      <c r="M99" s="4">
        <f>IF($W99="",0,COUNT(INDEX(prem!$B$2:$CX$2857,$W99,$U99+1):INDEX(prem!$B$2:$CX$2857,$W99,MIN($U99+10,101))))</f>
        <v/>
      </c>
      <c r="N99" s="4" t="inlineStr">
        <is>
          <t>A</t>
        </is>
      </c>
      <c r="O99" s="4">
        <f>IF(COUNTIF(prem!$A$2:$A$2857,$T99&amp;"|"&amp;Client!$C$9&amp;"|"&amp;Client!$C$7&amp;"|"&amp;Client!$C$8)&gt;0,Client!$C$9,IF(Client!$C$9="S","R","S"))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IFERROR(IF(COUNT(INDEX(Benefits!$E$3:$E$581,MATCH($T99,Benefits!$A$3:$A$581,0)))=0,"",INDEX(Benefits!$E$3:$E$581,MATCH($T99,Benefits!$A$3:$A$581,0))),"")</f>
        <v/>
      </c>
      <c r="R99">
        <f>IFERROR(IF(COUNT(INDEX(Benefits!$F$3:$F$581,MATCH($T99,Benefits!$A$3:$A$581,0)))=0,"",INDEX(Benefits!$F$3:$F$581,MATCH($T99,Benefits!$A$3:$A$581,0))),"")</f>
        <v/>
      </c>
      <c r="S99" s="4">
        <f>IFERROR(IF(INDEX(Benefits!$G$3:$G$581,MATCH($T99,Benefits!$A$3:$A$581,0))="","",INDEX(Benefits!$G$3:$G$581,MATCH($T99,Benefits!$A$3:$A$581,0))),"")</f>
        <v/>
      </c>
      <c r="T99" s="19" t="inlineStr">
        <is>
          <t>F00018-04-000-03</t>
        </is>
      </c>
      <c r="U99" s="4">
        <f>MIN(IF($N99="N",Client!$C$6+1,Client!$C$6),100)</f>
        <v/>
      </c>
      <c r="V99" s="4">
        <f>$T99&amp;"|"&amp;$O99&amp;"|"&amp;Client!$C$7&amp;"|"&amp;Client!$C$8</f>
        <v/>
      </c>
      <c r="W99" s="4">
        <f>IFERROR(MATCH($V99,prem!$A$2:$A$2857,0),"")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IFERROR(IF(INDEX(Benefits!$B$3:$B$581,MATCH($T100,Benefits!$A$3:$A$581,0))="","",INDEX(Benefits!$B$3:$B$581,MATCH($T100,Benefits!$A$3:$A$581,0))),"")</f>
        <v/>
      </c>
      <c r="G100" s="17">
        <f>IFERROR(IF(INDEX(Benefits!$C$3:$C$581,MATCH($T100,Benefits!$A$3:$A$581,0))="","",INDEX(Benefits!$C$3:$C$581,MATCH($T100,Benefits!$A$3:$A$581,0))),"")</f>
        <v/>
      </c>
      <c r="H100" s="4">
        <f>IFERROR(IF(INDEX(Benefits!$D$3:$D$581,MATCH($T100,Benefits!$A$3:$A$581,0))="","",INDEX(Benefits!$D$3:$D$581,MATCH($T100,Benefits!$A$3:$A$581,0))),"")</f>
        <v/>
      </c>
      <c r="I100" s="4" t="inlineStr">
        <is>
          <t>HKD</t>
        </is>
      </c>
      <c r="J100" s="17">
        <f>IF($W100="","",IF(COUNT(INDEX(prem!$B$2:$CX$2857,$W100,$U100+1))=0,"",INDEX(prem!$B$2:$CX$2857,$W100,$U100+1)))</f>
        <v/>
      </c>
      <c r="K100" s="17">
        <f>IF($W100="","",IF($M100=0,"",SUM(INDEX(prem!$B$2:$CX$2857,$W100,$U100+1):INDEX(prem!$B$2:$CX$2857,$W100,MIN($U100+10,101)))))</f>
        <v/>
      </c>
      <c r="L100" s="17">
        <f>IF($K100="","",IF($M100=0,"",$K100/$M100))</f>
        <v/>
      </c>
      <c r="M100" s="4">
        <f>IF($W100="",0,COUNT(INDEX(prem!$B$2:$CX$2857,$W100,$U100+1):INDEX(prem!$B$2:$CX$2857,$W100,MIN($U100+10,101))))</f>
        <v/>
      </c>
      <c r="N100" s="4" t="inlineStr">
        <is>
          <t>A</t>
        </is>
      </c>
      <c r="O100" s="4">
        <f>IF(COUNTIF(prem!$A$2:$A$2857,$T100&amp;"|"&amp;Client!$C$9&amp;"|"&amp;Client!$C$7&amp;"|"&amp;Client!$C$8)&gt;0,Client!$C$9,IF(Client!$C$9="S","R","S"))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IFERROR(IF(COUNT(INDEX(Benefits!$E$3:$E$581,MATCH($T100,Benefits!$A$3:$A$581,0)))=0,"",INDEX(Benefits!$E$3:$E$581,MATCH($T100,Benefits!$A$3:$A$581,0))),"")</f>
        <v/>
      </c>
      <c r="R100">
        <f>IFERROR(IF(COUNT(INDEX(Benefits!$F$3:$F$581,MATCH($T100,Benefits!$A$3:$A$581,0)))=0,"",INDEX(Benefits!$F$3:$F$581,MATCH($T100,Benefits!$A$3:$A$581,0))),"")</f>
        <v/>
      </c>
      <c r="S100" s="4">
        <f>IFERROR(IF(INDEX(Benefits!$G$3:$G$581,MATCH($T100,Benefits!$A$3:$A$581,0))="","",INDEX(Benefits!$G$3:$G$581,MATCH($T100,Benefits!$A$3:$A$581,0))),"")</f>
        <v/>
      </c>
      <c r="T100" s="19" t="inlineStr">
        <is>
          <t>F00018-01-001-03</t>
        </is>
      </c>
      <c r="U100" s="4">
        <f>MIN(IF($N100="N",Client!$C$6+1,Client!$C$6),100)</f>
        <v/>
      </c>
      <c r="V100" s="4">
        <f>$T100&amp;"|"&amp;$O100&amp;"|"&amp;Client!$C$7&amp;"|"&amp;Client!$C$8</f>
        <v/>
      </c>
      <c r="W100" s="4">
        <f>IFERROR(MATCH($V100,prem!$A$2:$A$2857,0),"")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IFERROR(IF(INDEX(Benefits!$B$3:$B$581,MATCH($T101,Benefits!$A$3:$A$581,0))="","",INDEX(Benefits!$B$3:$B$581,MATCH($T101,Benefits!$A$3:$A$581,0))),"")</f>
        <v/>
      </c>
      <c r="G101" s="17">
        <f>IFERROR(IF(INDEX(Benefits!$C$3:$C$581,MATCH($T101,Benefits!$A$3:$A$581,0))="","",INDEX(Benefits!$C$3:$C$581,MATCH($T101,Benefits!$A$3:$A$581,0))),"")</f>
        <v/>
      </c>
      <c r="H101" s="4">
        <f>IFERROR(IF(INDEX(Benefits!$D$3:$D$581,MATCH($T101,Benefits!$A$3:$A$581,0))="","",INDEX(Benefits!$D$3:$D$581,MATCH($T101,Benefits!$A$3:$A$581,0))),"")</f>
        <v/>
      </c>
      <c r="I101" s="4" t="inlineStr">
        <is>
          <t>USD</t>
        </is>
      </c>
      <c r="J101" s="17">
        <f>IF($W101="","",IF(COUNT(INDEX(prem!$B$2:$CX$2857,$W101,$U101+1))=0,"",INDEX(prem!$B$2:$CX$2857,$W101,$U101+1)))</f>
        <v/>
      </c>
      <c r="K101" s="17">
        <f>IF($W101="","",IF($M101=0,"",SUM(INDEX(prem!$B$2:$CX$2857,$W101,$U101+1):INDEX(prem!$B$2:$CX$2857,$W101,MIN($U101+10,101)))))</f>
        <v/>
      </c>
      <c r="L101" s="17">
        <f>IF($K101="","",IF($M101=0,"",$K101/$M101))</f>
        <v/>
      </c>
      <c r="M101" s="4">
        <f>IF($W101="",0,COUNT(INDEX(prem!$B$2:$CX$2857,$W101,$U101+1):INDEX(prem!$B$2:$CX$2857,$W101,MIN($U101+10,101))))</f>
        <v/>
      </c>
      <c r="N101" s="4" t="inlineStr">
        <is>
          <t>A</t>
        </is>
      </c>
      <c r="O101" s="4">
        <f>IF(COUNTIF(prem!$A$2:$A$2857,$T101&amp;"|"&amp;Client!$C$9&amp;"|"&amp;Client!$C$7&amp;"|"&amp;Client!$C$8)&gt;0,Client!$C$9,IF(Client!$C$9="S","R","S"))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IFERROR(IF(COUNT(INDEX(Benefits!$E$3:$E$581,MATCH($T101,Benefits!$A$3:$A$581,0)))=0,"",INDEX(Benefits!$E$3:$E$581,MATCH($T101,Benefits!$A$3:$A$581,0))),"")</f>
        <v/>
      </c>
      <c r="R101">
        <f>IFERROR(IF(COUNT(INDEX(Benefits!$F$3:$F$581,MATCH($T101,Benefits!$A$3:$A$581,0)))=0,"",INDEX(Benefits!$F$3:$F$581,MATCH($T101,Benefits!$A$3:$A$581,0))),"")</f>
        <v/>
      </c>
      <c r="S101" s="4">
        <f>IFERROR(IF(INDEX(Benefits!$G$3:$G$581,MATCH($T101,Benefits!$A$3:$A$581,0))="","",INDEX(Benefits!$G$3:$G$581,MATCH($T101,Benefits!$A$3:$A$581,0))),"")</f>
        <v/>
      </c>
      <c r="T101" s="19" t="inlineStr">
        <is>
          <t>F00018-04-001-03</t>
        </is>
      </c>
      <c r="U101" s="4">
        <f>MIN(IF($N101="N",Client!$C$6+1,Client!$C$6),100)</f>
        <v/>
      </c>
      <c r="V101" s="4">
        <f>$T101&amp;"|"&amp;$O101&amp;"|"&amp;Client!$C$7&amp;"|"&amp;Client!$C$8</f>
        <v/>
      </c>
      <c r="W101" s="4">
        <f>IFERROR(MATCH($V101,prem!$A$2:$A$2857,0),"")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IFERROR(IF(INDEX(Benefits!$B$3:$B$581,MATCH($T102,Benefits!$A$3:$A$581,0))="","",INDEX(Benefits!$B$3:$B$581,MATCH($T102,Benefits!$A$3:$A$581,0))),"")</f>
        <v/>
      </c>
      <c r="G102" s="17">
        <f>IFERROR(IF(INDEX(Benefits!$C$3:$C$581,MATCH($T102,Benefits!$A$3:$A$581,0))="","",INDEX(Benefits!$C$3:$C$581,MATCH($T102,Benefits!$A$3:$A$581,0))),"")</f>
        <v/>
      </c>
      <c r="H102" s="4">
        <f>IFERROR(IF(INDEX(Benefits!$D$3:$D$581,MATCH($T102,Benefits!$A$3:$A$581,0))="","",INDEX(Benefits!$D$3:$D$581,MATCH($T102,Benefits!$A$3:$A$581,0))),"")</f>
        <v/>
      </c>
      <c r="I102" s="4" t="inlineStr">
        <is>
          <t>HKD</t>
        </is>
      </c>
      <c r="J102" s="17">
        <f>IF($W102="","",IF(COUNT(INDEX(prem!$B$2:$CX$2857,$W102,$U102+1))=0,"",INDEX(prem!$B$2:$CX$2857,$W102,$U102+1)))</f>
        <v/>
      </c>
      <c r="K102" s="17">
        <f>IF($W102="","",IF($M102=0,"",SUM(INDEX(prem!$B$2:$CX$2857,$W102,$U102+1):INDEX(prem!$B$2:$CX$2857,$W102,MIN($U102+10,101)))))</f>
        <v/>
      </c>
      <c r="L102" s="17">
        <f>IF($K102="","",IF($M102=0,"",$K102/$M102))</f>
        <v/>
      </c>
      <c r="M102" s="4">
        <f>IF($W102="",0,COUNT(INDEX(prem!$B$2:$CX$2857,$W102,$U102+1):INDEX(prem!$B$2:$CX$2857,$W102,MIN($U102+10,101))))</f>
        <v/>
      </c>
      <c r="N102" s="4" t="inlineStr">
        <is>
          <t>A</t>
        </is>
      </c>
      <c r="O102" s="4">
        <f>IF(COUNTIF(prem!$A$2:$A$2857,$T102&amp;"|"&amp;Client!$C$9&amp;"|"&amp;Client!$C$7&amp;"|"&amp;Client!$C$8)&gt;0,Client!$C$9,IF(Client!$C$9="S","R","S"))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IFERROR(IF(COUNT(INDEX(Benefits!$E$3:$E$581,MATCH($T102,Benefits!$A$3:$A$581,0)))=0,"",INDEX(Benefits!$E$3:$E$581,MATCH($T102,Benefits!$A$3:$A$581,0))),"")</f>
        <v/>
      </c>
      <c r="R102">
        <f>IFERROR(IF(COUNT(INDEX(Benefits!$F$3:$F$581,MATCH($T102,Benefits!$A$3:$A$581,0)))=0,"",INDEX(Benefits!$F$3:$F$581,MATCH($T102,Benefits!$A$3:$A$581,0))),"")</f>
        <v/>
      </c>
      <c r="S102" s="4">
        <f>IFERROR(IF(INDEX(Benefits!$G$3:$G$581,MATCH($T102,Benefits!$A$3:$A$581,0))="","",INDEX(Benefits!$G$3:$G$581,MATCH($T102,Benefits!$A$3:$A$581,0))),"")</f>
        <v/>
      </c>
      <c r="T102" s="19" t="inlineStr">
        <is>
          <t>F00018-02-000-03</t>
        </is>
      </c>
      <c r="U102" s="4">
        <f>MIN(IF($N102="N",Client!$C$6+1,Client!$C$6),100)</f>
        <v/>
      </c>
      <c r="V102" s="4">
        <f>$T102&amp;"|"&amp;$O102&amp;"|"&amp;Client!$C$7&amp;"|"&amp;Client!$C$8</f>
        <v/>
      </c>
      <c r="W102" s="4">
        <f>IFERROR(MATCH($V102,prem!$A$2:$A$2857,0),"")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IFERROR(IF(INDEX(Benefits!$B$3:$B$581,MATCH($T103,Benefits!$A$3:$A$581,0))="","",INDEX(Benefits!$B$3:$B$581,MATCH($T103,Benefits!$A$3:$A$581,0))),"")</f>
        <v/>
      </c>
      <c r="G103" s="17">
        <f>IFERROR(IF(INDEX(Benefits!$C$3:$C$581,MATCH($T103,Benefits!$A$3:$A$581,0))="","",INDEX(Benefits!$C$3:$C$581,MATCH($T103,Benefits!$A$3:$A$581,0))),"")</f>
        <v/>
      </c>
      <c r="H103" s="4">
        <f>IFERROR(IF(INDEX(Benefits!$D$3:$D$581,MATCH($T103,Benefits!$A$3:$A$581,0))="","",INDEX(Benefits!$D$3:$D$581,MATCH($T103,Benefits!$A$3:$A$581,0))),"")</f>
        <v/>
      </c>
      <c r="I103" s="4" t="inlineStr">
        <is>
          <t>USD</t>
        </is>
      </c>
      <c r="J103" s="17">
        <f>IF($W103="","",IF(COUNT(INDEX(prem!$B$2:$CX$2857,$W103,$U103+1))=0,"",INDEX(prem!$B$2:$CX$2857,$W103,$U103+1)))</f>
        <v/>
      </c>
      <c r="K103" s="17">
        <f>IF($W103="","",IF($M103=0,"",SUM(INDEX(prem!$B$2:$CX$2857,$W103,$U103+1):INDEX(prem!$B$2:$CX$2857,$W103,MIN($U103+10,101)))))</f>
        <v/>
      </c>
      <c r="L103" s="17">
        <f>IF($K103="","",IF($M103=0,"",$K103/$M103))</f>
        <v/>
      </c>
      <c r="M103" s="4">
        <f>IF($W103="",0,COUNT(INDEX(prem!$B$2:$CX$2857,$W103,$U103+1):INDEX(prem!$B$2:$CX$2857,$W103,MIN($U103+10,101))))</f>
        <v/>
      </c>
      <c r="N103" s="4" t="inlineStr">
        <is>
          <t>A</t>
        </is>
      </c>
      <c r="O103" s="4">
        <f>IF(COUNTIF(prem!$A$2:$A$2857,$T103&amp;"|"&amp;Client!$C$9&amp;"|"&amp;Client!$C$7&amp;"|"&amp;Client!$C$8)&gt;0,Client!$C$9,IF(Client!$C$9="S","R","S"))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IFERROR(IF(COUNT(INDEX(Benefits!$E$3:$E$581,MATCH($T103,Benefits!$A$3:$A$581,0)))=0,"",INDEX(Benefits!$E$3:$E$581,MATCH($T103,Benefits!$A$3:$A$581,0))),"")</f>
        <v/>
      </c>
      <c r="R103">
        <f>IFERROR(IF(COUNT(INDEX(Benefits!$F$3:$F$581,MATCH($T103,Benefits!$A$3:$A$581,0)))=0,"",INDEX(Benefits!$F$3:$F$581,MATCH($T103,Benefits!$A$3:$A$581,0))),"")</f>
        <v/>
      </c>
      <c r="S103" s="4">
        <f>IFERROR(IF(INDEX(Benefits!$G$3:$G$581,MATCH($T103,Benefits!$A$3:$A$581,0))="","",INDEX(Benefits!$G$3:$G$581,MATCH($T103,Benefits!$A$3:$A$581,0))),"")</f>
        <v/>
      </c>
      <c r="T103" s="19" t="inlineStr">
        <is>
          <t>F00018-05-000-03</t>
        </is>
      </c>
      <c r="U103" s="4">
        <f>MIN(IF($N103="N",Client!$C$6+1,Client!$C$6),100)</f>
        <v/>
      </c>
      <c r="V103" s="4">
        <f>$T103&amp;"|"&amp;$O103&amp;"|"&amp;Client!$C$7&amp;"|"&amp;Client!$C$8</f>
        <v/>
      </c>
      <c r="W103" s="4">
        <f>IFERROR(MATCH($V103,prem!$A$2:$A$2857,0),"")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IFERROR(IF(INDEX(Benefits!$B$3:$B$581,MATCH($T104,Benefits!$A$3:$A$581,0))="","",INDEX(Benefits!$B$3:$B$581,MATCH($T104,Benefits!$A$3:$A$581,0))),"")</f>
        <v/>
      </c>
      <c r="G104" s="17">
        <f>IFERROR(IF(INDEX(Benefits!$C$3:$C$581,MATCH($T104,Benefits!$A$3:$A$581,0))="","",INDEX(Benefits!$C$3:$C$581,MATCH($T104,Benefits!$A$3:$A$581,0))),"")</f>
        <v/>
      </c>
      <c r="H104" s="4">
        <f>IFERROR(IF(INDEX(Benefits!$D$3:$D$581,MATCH($T104,Benefits!$A$3:$A$581,0))="","",INDEX(Benefits!$D$3:$D$581,MATCH($T104,Benefits!$A$3:$A$581,0))),"")</f>
        <v/>
      </c>
      <c r="I104" s="4" t="inlineStr">
        <is>
          <t>HKD</t>
        </is>
      </c>
      <c r="J104" s="17">
        <f>IF($W104="","",IF(COUNT(INDEX(prem!$B$2:$CX$2857,$W104,$U104+1))=0,"",INDEX(prem!$B$2:$CX$2857,$W104,$U104+1)))</f>
        <v/>
      </c>
      <c r="K104" s="17">
        <f>IF($W104="","",IF($M104=0,"",SUM(INDEX(prem!$B$2:$CX$2857,$W104,$U104+1):INDEX(prem!$B$2:$CX$2857,$W104,MIN($U104+10,101)))))</f>
        <v/>
      </c>
      <c r="L104" s="17">
        <f>IF($K104="","",IF($M104=0,"",$K104/$M104))</f>
        <v/>
      </c>
      <c r="M104" s="4">
        <f>IF($W104="",0,COUNT(INDEX(prem!$B$2:$CX$2857,$W104,$U104+1):INDEX(prem!$B$2:$CX$2857,$W104,MIN($U104+10,101))))</f>
        <v/>
      </c>
      <c r="N104" s="4" t="inlineStr">
        <is>
          <t>A</t>
        </is>
      </c>
      <c r="O104" s="4">
        <f>IF(COUNTIF(prem!$A$2:$A$2857,$T104&amp;"|"&amp;Client!$C$9&amp;"|"&amp;Client!$C$7&amp;"|"&amp;Client!$C$8)&gt;0,Client!$C$9,IF(Client!$C$9="S","R","S"))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IFERROR(IF(COUNT(INDEX(Benefits!$E$3:$E$581,MATCH($T104,Benefits!$A$3:$A$581,0)))=0,"",INDEX(Benefits!$E$3:$E$581,MATCH($T104,Benefits!$A$3:$A$581,0))),"")</f>
        <v/>
      </c>
      <c r="R104">
        <f>IFERROR(IF(COUNT(INDEX(Benefits!$F$3:$F$581,MATCH($T104,Benefits!$A$3:$A$581,0)))=0,"",INDEX(Benefits!$F$3:$F$581,MATCH($T104,Benefits!$A$3:$A$581,0))),"")</f>
        <v/>
      </c>
      <c r="S104" s="4">
        <f>IFERROR(IF(INDEX(Benefits!$G$3:$G$581,MATCH($T104,Benefits!$A$3:$A$581,0))="","",INDEX(Benefits!$G$3:$G$581,MATCH($T104,Benefits!$A$3:$A$581,0))),"")</f>
        <v/>
      </c>
      <c r="T104" s="19" t="inlineStr">
        <is>
          <t>F00018-02-001-03</t>
        </is>
      </c>
      <c r="U104" s="4">
        <f>MIN(IF($N104="N",Client!$C$6+1,Client!$C$6),100)</f>
        <v/>
      </c>
      <c r="V104" s="4">
        <f>$T104&amp;"|"&amp;$O104&amp;"|"&amp;Client!$C$7&amp;"|"&amp;Client!$C$8</f>
        <v/>
      </c>
      <c r="W104" s="4">
        <f>IFERROR(MATCH($V104,prem!$A$2:$A$2857,0),"")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IFERROR(IF(INDEX(Benefits!$B$3:$B$581,MATCH($T105,Benefits!$A$3:$A$581,0))="","",INDEX(Benefits!$B$3:$B$581,MATCH($T105,Benefits!$A$3:$A$581,0))),"")</f>
        <v/>
      </c>
      <c r="G105" s="17">
        <f>IFERROR(IF(INDEX(Benefits!$C$3:$C$581,MATCH($T105,Benefits!$A$3:$A$581,0))="","",INDEX(Benefits!$C$3:$C$581,MATCH($T105,Benefits!$A$3:$A$581,0))),"")</f>
        <v/>
      </c>
      <c r="H105" s="4">
        <f>IFERROR(IF(INDEX(Benefits!$D$3:$D$581,MATCH($T105,Benefits!$A$3:$A$581,0))="","",INDEX(Benefits!$D$3:$D$581,MATCH($T105,Benefits!$A$3:$A$581,0))),"")</f>
        <v/>
      </c>
      <c r="I105" s="4" t="inlineStr">
        <is>
          <t>USD</t>
        </is>
      </c>
      <c r="J105" s="17">
        <f>IF($W105="","",IF(COUNT(INDEX(prem!$B$2:$CX$2857,$W105,$U105+1))=0,"",INDEX(prem!$B$2:$CX$2857,$W105,$U105+1)))</f>
        <v/>
      </c>
      <c r="K105" s="17">
        <f>IF($W105="","",IF($M105=0,"",SUM(INDEX(prem!$B$2:$CX$2857,$W105,$U105+1):INDEX(prem!$B$2:$CX$2857,$W105,MIN($U105+10,101)))))</f>
        <v/>
      </c>
      <c r="L105" s="17">
        <f>IF($K105="","",IF($M105=0,"",$K105/$M105))</f>
        <v/>
      </c>
      <c r="M105" s="4">
        <f>IF($W105="",0,COUNT(INDEX(prem!$B$2:$CX$2857,$W105,$U105+1):INDEX(prem!$B$2:$CX$2857,$W105,MIN($U105+10,101))))</f>
        <v/>
      </c>
      <c r="N105" s="4" t="inlineStr">
        <is>
          <t>A</t>
        </is>
      </c>
      <c r="O105" s="4">
        <f>IF(COUNTIF(prem!$A$2:$A$2857,$T105&amp;"|"&amp;Client!$C$9&amp;"|"&amp;Client!$C$7&amp;"|"&amp;Client!$C$8)&gt;0,Client!$C$9,IF(Client!$C$9="S","R","S"))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IFERROR(IF(COUNT(INDEX(Benefits!$E$3:$E$581,MATCH($T105,Benefits!$A$3:$A$581,0)))=0,"",INDEX(Benefits!$E$3:$E$581,MATCH($T105,Benefits!$A$3:$A$581,0))),"")</f>
        <v/>
      </c>
      <c r="R105">
        <f>IFERROR(IF(COUNT(INDEX(Benefits!$F$3:$F$581,MATCH($T105,Benefits!$A$3:$A$581,0)))=0,"",INDEX(Benefits!$F$3:$F$581,MATCH($T105,Benefits!$A$3:$A$581,0))),"")</f>
        <v/>
      </c>
      <c r="S105" s="4">
        <f>IFERROR(IF(INDEX(Benefits!$G$3:$G$581,MATCH($T105,Benefits!$A$3:$A$581,0))="","",INDEX(Benefits!$G$3:$G$581,MATCH($T105,Benefits!$A$3:$A$581,0))),"")</f>
        <v/>
      </c>
      <c r="T105" s="19" t="inlineStr">
        <is>
          <t>F00018-05-001-03</t>
        </is>
      </c>
      <c r="U105" s="4">
        <f>MIN(IF($N105="N",Client!$C$6+1,Client!$C$6),100)</f>
        <v/>
      </c>
      <c r="V105" s="4">
        <f>$T105&amp;"|"&amp;$O105&amp;"|"&amp;Client!$C$7&amp;"|"&amp;Client!$C$8</f>
        <v/>
      </c>
      <c r="W105" s="4">
        <f>IFERROR(MATCH($V105,prem!$A$2:$A$2857,0),"")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IFERROR(IF(INDEX(Benefits!$B$3:$B$581,MATCH($T106,Benefits!$A$3:$A$581,0))="","",INDEX(Benefits!$B$3:$B$581,MATCH($T106,Benefits!$A$3:$A$581,0))),"")</f>
        <v/>
      </c>
      <c r="G106" s="17">
        <f>IFERROR(IF(INDEX(Benefits!$C$3:$C$581,MATCH($T106,Benefits!$A$3:$A$581,0))="","",INDEX(Benefits!$C$3:$C$581,MATCH($T106,Benefits!$A$3:$A$581,0))),"")</f>
        <v/>
      </c>
      <c r="H106" s="4">
        <f>IFERROR(IF(INDEX(Benefits!$D$3:$D$581,MATCH($T106,Benefits!$A$3:$A$581,0))="","",INDEX(Benefits!$D$3:$D$581,MATCH($T106,Benefits!$A$3:$A$581,0))),"")</f>
        <v/>
      </c>
      <c r="I106" s="4" t="inlineStr">
        <is>
          <t>HKD</t>
        </is>
      </c>
      <c r="J106" s="17">
        <f>IF($W106="","",IF(COUNT(INDEX(prem!$B$2:$CX$2857,$W106,$U106+1))=0,"",INDEX(prem!$B$2:$CX$2857,$W106,$U106+1)))</f>
        <v/>
      </c>
      <c r="K106" s="17">
        <f>IF($W106="","",IF($M106=0,"",SUM(INDEX(prem!$B$2:$CX$2857,$W106,$U106+1):INDEX(prem!$B$2:$CX$2857,$W106,MIN($U106+10,101)))))</f>
        <v/>
      </c>
      <c r="L106" s="17">
        <f>IF($K106="","",IF($M106=0,"",$K106/$M106))</f>
        <v/>
      </c>
      <c r="M106" s="4">
        <f>IF($W106="",0,COUNT(INDEX(prem!$B$2:$CX$2857,$W106,$U106+1):INDEX(prem!$B$2:$CX$2857,$W106,MIN($U106+10,101))))</f>
        <v/>
      </c>
      <c r="N106" s="4" t="inlineStr">
        <is>
          <t>A</t>
        </is>
      </c>
      <c r="O106" s="4">
        <f>IF(COUNTIF(prem!$A$2:$A$2857,$T106&amp;"|"&amp;Client!$C$9&amp;"|"&amp;Client!$C$7&amp;"|"&amp;Client!$C$8)&gt;0,Client!$C$9,IF(Client!$C$9="S","R","S"))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IFERROR(IF(COUNT(INDEX(Benefits!$E$3:$E$581,MATCH($T106,Benefits!$A$3:$A$581,0)))=0,"",INDEX(Benefits!$E$3:$E$581,MATCH($T106,Benefits!$A$3:$A$581,0))),"")</f>
        <v/>
      </c>
      <c r="R106">
        <f>IFERROR(IF(COUNT(INDEX(Benefits!$F$3:$F$581,MATCH($T106,Benefits!$A$3:$A$581,0)))=0,"",INDEX(Benefits!$F$3:$F$581,MATCH($T106,Benefits!$A$3:$A$581,0))),"")</f>
        <v/>
      </c>
      <c r="S106" s="4">
        <f>IFERROR(IF(INDEX(Benefits!$G$3:$G$581,MATCH($T106,Benefits!$A$3:$A$581,0))="","",INDEX(Benefits!$G$3:$G$581,MATCH($T106,Benefits!$A$3:$A$581,0))),"")</f>
        <v/>
      </c>
      <c r="T106" s="19" t="inlineStr">
        <is>
          <t>S00038-01-000-02</t>
        </is>
      </c>
      <c r="U106" s="4">
        <f>MIN(IF($N106="N",Client!$C$6+1,Client!$C$6),100)</f>
        <v/>
      </c>
      <c r="V106" s="4">
        <f>$T106&amp;"|"&amp;$O106&amp;"|"&amp;Client!$C$7&amp;"|"&amp;Client!$C$8</f>
        <v/>
      </c>
      <c r="W106" s="4">
        <f>IFERROR(MATCH($V106,prem!$A$2:$A$2857,0),"")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IFERROR(IF(INDEX(Benefits!$B$3:$B$581,MATCH($T107,Benefits!$A$3:$A$581,0))="","",INDEX(Benefits!$B$3:$B$581,MATCH($T107,Benefits!$A$3:$A$581,0))),"")</f>
        <v/>
      </c>
      <c r="G107" s="17">
        <f>IFERROR(IF(INDEX(Benefits!$C$3:$C$581,MATCH($T107,Benefits!$A$3:$A$581,0))="","",INDEX(Benefits!$C$3:$C$581,MATCH($T107,Benefits!$A$3:$A$581,0))),"")</f>
        <v/>
      </c>
      <c r="H107" s="4">
        <f>IFERROR(IF(INDEX(Benefits!$D$3:$D$581,MATCH($T107,Benefits!$A$3:$A$581,0))="","",INDEX(Benefits!$D$3:$D$581,MATCH($T107,Benefits!$A$3:$A$581,0))),"")</f>
        <v/>
      </c>
      <c r="I107" s="4" t="inlineStr">
        <is>
          <t>HKD</t>
        </is>
      </c>
      <c r="J107" s="17">
        <f>IF($W107="","",IF(COUNT(INDEX(prem!$B$2:$CX$2857,$W107,$U107+1))=0,"",INDEX(prem!$B$2:$CX$2857,$W107,$U107+1)))</f>
        <v/>
      </c>
      <c r="K107" s="17">
        <f>IF($W107="","",IF($M107=0,"",SUM(INDEX(prem!$B$2:$CX$2857,$W107,$U107+1):INDEX(prem!$B$2:$CX$2857,$W107,MIN($U107+10,101)))))</f>
        <v/>
      </c>
      <c r="L107" s="17">
        <f>IF($K107="","",IF($M107=0,"",$K107/$M107))</f>
        <v/>
      </c>
      <c r="M107" s="4">
        <f>IF($W107="",0,COUNT(INDEX(prem!$B$2:$CX$2857,$W107,$U107+1):INDEX(prem!$B$2:$CX$2857,$W107,MIN($U107+10,101))))</f>
        <v/>
      </c>
      <c r="N107" s="4" t="inlineStr">
        <is>
          <t>A</t>
        </is>
      </c>
      <c r="O107" s="4">
        <f>IF(COUNTIF(prem!$A$2:$A$2857,$T107&amp;"|"&amp;Client!$C$9&amp;"|"&amp;Client!$C$7&amp;"|"&amp;Client!$C$8)&gt;0,Client!$C$9,IF(Client!$C$9="S","R","S"))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IFERROR(IF(COUNT(INDEX(Benefits!$E$3:$E$581,MATCH($T107,Benefits!$A$3:$A$581,0)))=0,"",INDEX(Benefits!$E$3:$E$581,MATCH($T107,Benefits!$A$3:$A$581,0))),"")</f>
        <v/>
      </c>
      <c r="R107">
        <f>IFERROR(IF(COUNT(INDEX(Benefits!$F$3:$F$581,MATCH($T107,Benefits!$A$3:$A$581,0)))=0,"",INDEX(Benefits!$F$3:$F$581,MATCH($T107,Benefits!$A$3:$A$581,0))),"")</f>
        <v/>
      </c>
      <c r="S107" s="4">
        <f>IFERROR(IF(INDEX(Benefits!$G$3:$G$581,MATCH($T107,Benefits!$A$3:$A$581,0))="","",INDEX(Benefits!$G$3:$G$581,MATCH($T107,Benefits!$A$3:$A$581,0))),"")</f>
        <v/>
      </c>
      <c r="T107" s="19" t="inlineStr">
        <is>
          <t>S00030-01-000-02</t>
        </is>
      </c>
      <c r="U107" s="4">
        <f>MIN(IF($N107="N",Client!$C$6+1,Client!$C$6),100)</f>
        <v/>
      </c>
      <c r="V107" s="4">
        <f>$T107&amp;"|"&amp;$O107&amp;"|"&amp;Client!$C$7&amp;"|"&amp;Client!$C$8</f>
        <v/>
      </c>
      <c r="W107" s="4">
        <f>IFERROR(MATCH($V107,prem!$A$2:$A$2857,0),"")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IFERROR(IF(INDEX(Benefits!$B$3:$B$581,MATCH($T108,Benefits!$A$3:$A$581,0))="","",INDEX(Benefits!$B$3:$B$581,MATCH($T108,Benefits!$A$3:$A$581,0))),"")</f>
        <v/>
      </c>
      <c r="G108" s="17">
        <f>IFERROR(IF(INDEX(Benefits!$C$3:$C$581,MATCH($T108,Benefits!$A$3:$A$581,0))="","",INDEX(Benefits!$C$3:$C$581,MATCH($T108,Benefits!$A$3:$A$581,0))),"")</f>
        <v/>
      </c>
      <c r="H108" s="4">
        <f>IFERROR(IF(INDEX(Benefits!$D$3:$D$581,MATCH($T108,Benefits!$A$3:$A$581,0))="","",INDEX(Benefits!$D$3:$D$581,MATCH($T108,Benefits!$A$3:$A$581,0))),"")</f>
        <v/>
      </c>
      <c r="I108" s="4" t="inlineStr">
        <is>
          <t>HKD</t>
        </is>
      </c>
      <c r="J108" s="17">
        <f>IF($W108="","",IF(COUNT(INDEX(prem!$B$2:$CX$2857,$W108,$U108+1))=0,"",INDEX(prem!$B$2:$CX$2857,$W108,$U108+1)))</f>
        <v/>
      </c>
      <c r="K108" s="17">
        <f>IF($W108="","",IF($M108=0,"",SUM(INDEX(prem!$B$2:$CX$2857,$W108,$U108+1):INDEX(prem!$B$2:$CX$2857,$W108,MIN($U108+10,101)))))</f>
        <v/>
      </c>
      <c r="L108" s="17">
        <f>IF($K108="","",IF($M108=0,"",$K108/$M108))</f>
        <v/>
      </c>
      <c r="M108" s="4">
        <f>IF($W108="",0,COUNT(INDEX(prem!$B$2:$CX$2857,$W108,$U108+1):INDEX(prem!$B$2:$CX$2857,$W108,MIN($U108+10,101))))</f>
        <v/>
      </c>
      <c r="N108" s="4" t="inlineStr">
        <is>
          <t>A</t>
        </is>
      </c>
      <c r="O108" s="4">
        <f>IF(COUNTIF(prem!$A$2:$A$2857,$T108&amp;"|"&amp;Client!$C$9&amp;"|"&amp;Client!$C$7&amp;"|"&amp;Client!$C$8)&gt;0,Client!$C$9,IF(Client!$C$9="S","R","S"))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IFERROR(IF(COUNT(INDEX(Benefits!$E$3:$E$581,MATCH($T108,Benefits!$A$3:$A$581,0)))=0,"",INDEX(Benefits!$E$3:$E$581,MATCH($T108,Benefits!$A$3:$A$581,0))),"")</f>
        <v/>
      </c>
      <c r="R108">
        <f>IFERROR(IF(COUNT(INDEX(Benefits!$F$3:$F$581,MATCH($T108,Benefits!$A$3:$A$581,0)))=0,"",INDEX(Benefits!$F$3:$F$581,MATCH($T108,Benefits!$A$3:$A$581,0))),"")</f>
        <v/>
      </c>
      <c r="S108" s="4">
        <f>IFERROR(IF(INDEX(Benefits!$G$3:$G$581,MATCH($T108,Benefits!$A$3:$A$581,0))="","",INDEX(Benefits!$G$3:$G$581,MATCH($T108,Benefits!$A$3:$A$581,0))),"")</f>
        <v/>
      </c>
      <c r="T108" s="19" t="inlineStr">
        <is>
          <t>F00033-02-000-02</t>
        </is>
      </c>
      <c r="U108" s="4">
        <f>MIN(IF($N108="N",Client!$C$6+1,Client!$C$6),100)</f>
        <v/>
      </c>
      <c r="V108" s="4">
        <f>$T108&amp;"|"&amp;$O108&amp;"|"&amp;Client!$C$7&amp;"|"&amp;Client!$C$8</f>
        <v/>
      </c>
      <c r="W108" s="4">
        <f>IFERROR(MATCH($V108,prem!$A$2:$A$2857,0),"")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IFERROR(IF(INDEX(Benefits!$B$3:$B$581,MATCH($T109,Benefits!$A$3:$A$581,0))="","",INDEX(Benefits!$B$3:$B$581,MATCH($T109,Benefits!$A$3:$A$581,0))),"")</f>
        <v/>
      </c>
      <c r="G109" s="17">
        <f>IFERROR(IF(INDEX(Benefits!$C$3:$C$581,MATCH($T109,Benefits!$A$3:$A$581,0))="","",INDEX(Benefits!$C$3:$C$581,MATCH($T109,Benefits!$A$3:$A$581,0))),"")</f>
        <v/>
      </c>
      <c r="H109" s="4">
        <f>IFERROR(IF(INDEX(Benefits!$D$3:$D$581,MATCH($T109,Benefits!$A$3:$A$581,0))="","",INDEX(Benefits!$D$3:$D$581,MATCH($T109,Benefits!$A$3:$A$581,0))),"")</f>
        <v/>
      </c>
      <c r="I109" s="4" t="inlineStr">
        <is>
          <t>HKD</t>
        </is>
      </c>
      <c r="J109" s="17">
        <f>IF($W109="","",IF(COUNT(INDEX(prem!$B$2:$CX$2857,$W109,$U109+1))=0,"",INDEX(prem!$B$2:$CX$2857,$W109,$U109+1)))</f>
        <v/>
      </c>
      <c r="K109" s="17">
        <f>IF($W109="","",IF($M109=0,"",SUM(INDEX(prem!$B$2:$CX$2857,$W109,$U109+1):INDEX(prem!$B$2:$CX$2857,$W109,MIN($U109+10,101)))))</f>
        <v/>
      </c>
      <c r="L109" s="17">
        <f>IF($K109="","",IF($M109=0,"",$K109/$M109))</f>
        <v/>
      </c>
      <c r="M109" s="4">
        <f>IF($W109="",0,COUNT(INDEX(prem!$B$2:$CX$2857,$W109,$U109+1):INDEX(prem!$B$2:$CX$2857,$W109,MIN($U109+10,101))))</f>
        <v/>
      </c>
      <c r="N109" s="4" t="inlineStr">
        <is>
          <t>A</t>
        </is>
      </c>
      <c r="O109" s="4">
        <f>IF(COUNTIF(prem!$A$2:$A$2857,$T109&amp;"|"&amp;Client!$C$9&amp;"|"&amp;Client!$C$7&amp;"|"&amp;Client!$C$8)&gt;0,Client!$C$9,IF(Client!$C$9="S","R","S"))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IFERROR(IF(COUNT(INDEX(Benefits!$E$3:$E$581,MATCH($T109,Benefits!$A$3:$A$581,0)))=0,"",INDEX(Benefits!$E$3:$E$581,MATCH($T109,Benefits!$A$3:$A$581,0))),"")</f>
        <v/>
      </c>
      <c r="R109">
        <f>IFERROR(IF(COUNT(INDEX(Benefits!$F$3:$F$581,MATCH($T109,Benefits!$A$3:$A$581,0)))=0,"",INDEX(Benefits!$F$3:$F$581,MATCH($T109,Benefits!$A$3:$A$581,0))),"")</f>
        <v/>
      </c>
      <c r="S109" s="4">
        <f>IFERROR(IF(INDEX(Benefits!$G$3:$G$581,MATCH($T109,Benefits!$A$3:$A$581,0))="","",INDEX(Benefits!$G$3:$G$581,MATCH($T109,Benefits!$A$3:$A$581,0))),"")</f>
        <v/>
      </c>
      <c r="T109" s="19" t="inlineStr">
        <is>
          <t>F00033-02-001-02</t>
        </is>
      </c>
      <c r="U109" s="4">
        <f>MIN(IF($N109="N",Client!$C$6+1,Client!$C$6),100)</f>
        <v/>
      </c>
      <c r="V109" s="4">
        <f>$T109&amp;"|"&amp;$O109&amp;"|"&amp;Client!$C$7&amp;"|"&amp;Client!$C$8</f>
        <v/>
      </c>
      <c r="W109" s="4">
        <f>IFERROR(MATCH($V109,prem!$A$2:$A$2857,0),"")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IFERROR(IF(INDEX(Benefits!$B$3:$B$581,MATCH($T110,Benefits!$A$3:$A$581,0))="","",INDEX(Benefits!$B$3:$B$581,MATCH($T110,Benefits!$A$3:$A$581,0))),"")</f>
        <v/>
      </c>
      <c r="G110" s="17">
        <f>IFERROR(IF(INDEX(Benefits!$C$3:$C$581,MATCH($T110,Benefits!$A$3:$A$581,0))="","",INDEX(Benefits!$C$3:$C$581,MATCH($T110,Benefits!$A$3:$A$581,0))),"")</f>
        <v/>
      </c>
      <c r="H110" s="4">
        <f>IFERROR(IF(INDEX(Benefits!$D$3:$D$581,MATCH($T110,Benefits!$A$3:$A$581,0))="","",INDEX(Benefits!$D$3:$D$581,MATCH($T110,Benefits!$A$3:$A$581,0))),"")</f>
        <v/>
      </c>
      <c r="I110" s="4" t="inlineStr">
        <is>
          <t>HKD</t>
        </is>
      </c>
      <c r="J110" s="17">
        <f>IF($W110="","",IF(COUNT(INDEX(prem!$B$2:$CX$2857,$W110,$U110+1))=0,"",INDEX(prem!$B$2:$CX$2857,$W110,$U110+1)))</f>
        <v/>
      </c>
      <c r="K110" s="17">
        <f>IF($W110="","",IF($M110=0,"",SUM(INDEX(prem!$B$2:$CX$2857,$W110,$U110+1):INDEX(prem!$B$2:$CX$2857,$W110,MIN($U110+10,101)))))</f>
        <v/>
      </c>
      <c r="L110" s="17">
        <f>IF($K110="","",IF($M110=0,"",$K110/$M110))</f>
        <v/>
      </c>
      <c r="M110" s="4">
        <f>IF($W110="",0,COUNT(INDEX(prem!$B$2:$CX$2857,$W110,$U110+1):INDEX(prem!$B$2:$CX$2857,$W110,MIN($U110+10,101))))</f>
        <v/>
      </c>
      <c r="N110" s="4" t="inlineStr">
        <is>
          <t>A</t>
        </is>
      </c>
      <c r="O110" s="4">
        <f>IF(COUNTIF(prem!$A$2:$A$2857,$T110&amp;"|"&amp;Client!$C$9&amp;"|"&amp;Client!$C$7&amp;"|"&amp;Client!$C$8)&gt;0,Client!$C$9,IF(Client!$C$9="S","R","S"))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IFERROR(IF(COUNT(INDEX(Benefits!$E$3:$E$581,MATCH($T110,Benefits!$A$3:$A$581,0)))=0,"",INDEX(Benefits!$E$3:$E$581,MATCH($T110,Benefits!$A$3:$A$581,0))),"")</f>
        <v/>
      </c>
      <c r="R110">
        <f>IFERROR(IF(COUNT(INDEX(Benefits!$F$3:$F$581,MATCH($T110,Benefits!$A$3:$A$581,0)))=0,"",INDEX(Benefits!$F$3:$F$581,MATCH($T110,Benefits!$A$3:$A$581,0))),"")</f>
        <v/>
      </c>
      <c r="S110" s="4">
        <f>IFERROR(IF(INDEX(Benefits!$G$3:$G$581,MATCH($T110,Benefits!$A$3:$A$581,0))="","",INDEX(Benefits!$G$3:$G$581,MATCH($T110,Benefits!$A$3:$A$581,0))),"")</f>
        <v/>
      </c>
      <c r="T110" s="19" t="inlineStr">
        <is>
          <t>F00033-01-000-02</t>
        </is>
      </c>
      <c r="U110" s="4">
        <f>MIN(IF($N110="N",Client!$C$6+1,Client!$C$6),100)</f>
        <v/>
      </c>
      <c r="V110" s="4">
        <f>$T110&amp;"|"&amp;$O110&amp;"|"&amp;Client!$C$7&amp;"|"&amp;Client!$C$8</f>
        <v/>
      </c>
      <c r="W110" s="4">
        <f>IFERROR(MATCH($V110,prem!$A$2:$A$2857,0),"")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IFERROR(IF(INDEX(Benefits!$B$3:$B$581,MATCH($T111,Benefits!$A$3:$A$581,0))="","",INDEX(Benefits!$B$3:$B$581,MATCH($T111,Benefits!$A$3:$A$581,0))),"")</f>
        <v/>
      </c>
      <c r="G111" s="17">
        <f>IFERROR(IF(INDEX(Benefits!$C$3:$C$581,MATCH($T111,Benefits!$A$3:$A$581,0))="","",INDEX(Benefits!$C$3:$C$581,MATCH($T111,Benefits!$A$3:$A$581,0))),"")</f>
        <v/>
      </c>
      <c r="H111" s="4">
        <f>IFERROR(IF(INDEX(Benefits!$D$3:$D$581,MATCH($T111,Benefits!$A$3:$A$581,0))="","",INDEX(Benefits!$D$3:$D$581,MATCH($T111,Benefits!$A$3:$A$581,0))),"")</f>
        <v/>
      </c>
      <c r="I111" s="4" t="inlineStr">
        <is>
          <t>HKD</t>
        </is>
      </c>
      <c r="J111" s="17">
        <f>IF($W111="","",IF(COUNT(INDEX(prem!$B$2:$CX$2857,$W111,$U111+1))=0,"",INDEX(prem!$B$2:$CX$2857,$W111,$U111+1)))</f>
        <v/>
      </c>
      <c r="K111" s="17">
        <f>IF($W111="","",IF($M111=0,"",SUM(INDEX(prem!$B$2:$CX$2857,$W111,$U111+1):INDEX(prem!$B$2:$CX$2857,$W111,MIN($U111+10,101)))))</f>
        <v/>
      </c>
      <c r="L111" s="17">
        <f>IF($K111="","",IF($M111=0,"",$K111/$M111))</f>
        <v/>
      </c>
      <c r="M111" s="4">
        <f>IF($W111="",0,COUNT(INDEX(prem!$B$2:$CX$2857,$W111,$U111+1):INDEX(prem!$B$2:$CX$2857,$W111,MIN($U111+10,101))))</f>
        <v/>
      </c>
      <c r="N111" s="4" t="inlineStr">
        <is>
          <t>A</t>
        </is>
      </c>
      <c r="O111" s="4">
        <f>IF(COUNTIF(prem!$A$2:$A$2857,$T111&amp;"|"&amp;Client!$C$9&amp;"|"&amp;Client!$C$7&amp;"|"&amp;Client!$C$8)&gt;0,Client!$C$9,IF(Client!$C$9="S","R","S"))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IFERROR(IF(COUNT(INDEX(Benefits!$E$3:$E$581,MATCH($T111,Benefits!$A$3:$A$581,0)))=0,"",INDEX(Benefits!$E$3:$E$581,MATCH($T111,Benefits!$A$3:$A$581,0))),"")</f>
        <v/>
      </c>
      <c r="R111">
        <f>IFERROR(IF(COUNT(INDEX(Benefits!$F$3:$F$581,MATCH($T111,Benefits!$A$3:$A$581,0)))=0,"",INDEX(Benefits!$F$3:$F$581,MATCH($T111,Benefits!$A$3:$A$581,0))),"")</f>
        <v/>
      </c>
      <c r="S111" s="4">
        <f>IFERROR(IF(INDEX(Benefits!$G$3:$G$581,MATCH($T111,Benefits!$A$3:$A$581,0))="","",INDEX(Benefits!$G$3:$G$581,MATCH($T111,Benefits!$A$3:$A$581,0))),"")</f>
        <v/>
      </c>
      <c r="T111" s="19" t="inlineStr">
        <is>
          <t>F00033-01-001-02</t>
        </is>
      </c>
      <c r="U111" s="4">
        <f>MIN(IF($N111="N",Client!$C$6+1,Client!$C$6),100)</f>
        <v/>
      </c>
      <c r="V111" s="4">
        <f>$T111&amp;"|"&amp;$O111&amp;"|"&amp;Client!$C$7&amp;"|"&amp;Client!$C$8</f>
        <v/>
      </c>
      <c r="W111" s="4">
        <f>IFERROR(MATCH($V111,prem!$A$2:$A$2857,0),"")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IFERROR(IF(INDEX(Benefits!$B$3:$B$581,MATCH($T112,Benefits!$A$3:$A$581,0))="","Semi-private",INDEX(Benefits!$B$3:$B$581,MATCH($T112,Benefits!$A$3:$A$581,0))),"Semi-private")</f>
        <v/>
      </c>
      <c r="G112" s="17">
        <f>IFERROR(IF(INDEX(Benefits!$C$3:$C$581,MATCH($T112,Benefits!$A$3:$A$581,0))="","",INDEX(Benefits!$C$3:$C$581,MATCH($T112,Benefits!$A$3:$A$581,0))),"")</f>
        <v/>
      </c>
      <c r="H112" s="4">
        <f>IFERROR(IF(INDEX(Benefits!$D$3:$D$581,MATCH($T112,Benefits!$A$3:$A$581,0))="","",INDEX(Benefits!$D$3:$D$581,MATCH($T112,Benefits!$A$3:$A$581,0))),"")</f>
        <v/>
      </c>
      <c r="I112" s="4" t="inlineStr">
        <is>
          <t>HKD</t>
        </is>
      </c>
      <c r="J112" s="17">
        <f>IF($W112="","",IF(COUNT(INDEX(prem!$B$2:$CX$2857,$W112,$U112+1))=0,"",INDEX(prem!$B$2:$CX$2857,$W112,$U112+1)))</f>
        <v/>
      </c>
      <c r="K112" s="17">
        <f>IF($W112="","",IF($M112=0,"",SUM(INDEX(prem!$B$2:$CX$2857,$W112,$U112+1):INDEX(prem!$B$2:$CX$2857,$W112,MIN($U112+10,101)))))</f>
        <v/>
      </c>
      <c r="L112" s="17">
        <f>IF($K112="","",IF($M112=0,"",$K112/$M112))</f>
        <v/>
      </c>
      <c r="M112" s="4">
        <f>IF($W112="",0,COUNT(INDEX(prem!$B$2:$CX$2857,$W112,$U112+1):INDEX(prem!$B$2:$CX$2857,$W112,MIN($U112+10,101))))</f>
        <v/>
      </c>
      <c r="N112" s="4" t="inlineStr">
        <is>
          <t>A</t>
        </is>
      </c>
      <c r="O112" s="4">
        <f>IF(COUNTIF(prem!$A$2:$A$2857,$T112&amp;"|"&amp;Client!$C$9&amp;"|"&amp;Client!$C$7&amp;"|"&amp;Client!$C$8)&gt;0,Client!$C$9,IF(Client!$C$9="S","R","S"))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IFERROR(IF(COUNT(INDEX(Benefits!$E$3:$E$581,MATCH($T112,Benefits!$A$3:$A$581,0)))=0,"",INDEX(Benefits!$E$3:$E$581,MATCH($T112,Benefits!$A$3:$A$581,0))),"")</f>
        <v/>
      </c>
      <c r="R112">
        <f>IFERROR(IF(COUNT(INDEX(Benefits!$F$3:$F$581,MATCH($T112,Benefits!$A$3:$A$581,0)))=0,"",INDEX(Benefits!$F$3:$F$581,MATCH($T112,Benefits!$A$3:$A$581,0))),"")</f>
        <v/>
      </c>
      <c r="S112" s="4">
        <f>IFERROR(IF(INDEX(Benefits!$G$3:$G$581,MATCH($T112,Benefits!$A$3:$A$581,0))="","",INDEX(Benefits!$G$3:$G$581,MATCH($T112,Benefits!$A$3:$A$581,0))),"")</f>
        <v/>
      </c>
      <c r="T112" s="19" t="inlineStr">
        <is>
          <t>F00038-01-000-02</t>
        </is>
      </c>
      <c r="U112" s="4">
        <f>MIN(IF($N112="N",Client!$C$6+1,Client!$C$6),100)</f>
        <v/>
      </c>
      <c r="V112" s="4">
        <f>$T112&amp;"|"&amp;$O112&amp;"|"&amp;Client!$C$7&amp;"|"&amp;Client!$C$8</f>
        <v/>
      </c>
      <c r="W112" s="4">
        <f>IFERROR(MATCH($V112,prem!$A$2:$A$2857,0),"")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IFERROR(IF(INDEX(Benefits!$B$3:$B$581,MATCH($T113,Benefits!$A$3:$A$581,0))="","Standard Private",INDEX(Benefits!$B$3:$B$581,MATCH($T113,Benefits!$A$3:$A$581,0))),"Standard Private")</f>
        <v/>
      </c>
      <c r="G113" s="17">
        <f>IFERROR(IF(INDEX(Benefits!$C$3:$C$581,MATCH($T113,Benefits!$A$3:$A$581,0))="","",INDEX(Benefits!$C$3:$C$581,MATCH($T113,Benefits!$A$3:$A$581,0))),"")</f>
        <v/>
      </c>
      <c r="H113" s="4">
        <f>IFERROR(IF(INDEX(Benefits!$D$3:$D$581,MATCH($T113,Benefits!$A$3:$A$581,0))="","",INDEX(Benefits!$D$3:$D$581,MATCH($T113,Benefits!$A$3:$A$581,0))),"")</f>
        <v/>
      </c>
      <c r="I113" s="4" t="inlineStr">
        <is>
          <t>HKD</t>
        </is>
      </c>
      <c r="J113" s="17">
        <f>IF($W113="","",IF(COUNT(INDEX(prem!$B$2:$CX$2857,$W113,$U113+1))=0,"",INDEX(prem!$B$2:$CX$2857,$W113,$U113+1)))</f>
        <v/>
      </c>
      <c r="K113" s="17">
        <f>IF($W113="","",IF($M113=0,"",SUM(INDEX(prem!$B$2:$CX$2857,$W113,$U113+1):INDEX(prem!$B$2:$CX$2857,$W113,MIN($U113+10,101)))))</f>
        <v/>
      </c>
      <c r="L113" s="17">
        <f>IF($K113="","",IF($M113=0,"",$K113/$M113))</f>
        <v/>
      </c>
      <c r="M113" s="4">
        <f>IF($W113="",0,COUNT(INDEX(prem!$B$2:$CX$2857,$W113,$U113+1):INDEX(prem!$B$2:$CX$2857,$W113,MIN($U113+10,101))))</f>
        <v/>
      </c>
      <c r="N113" s="4" t="inlineStr">
        <is>
          <t>A</t>
        </is>
      </c>
      <c r="O113" s="4">
        <f>IF(COUNTIF(prem!$A$2:$A$2857,$T113&amp;"|"&amp;Client!$C$9&amp;"|"&amp;Client!$C$7&amp;"|"&amp;Client!$C$8)&gt;0,Client!$C$9,IF(Client!$C$9="S","R","S"))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IFERROR(IF(COUNT(INDEX(Benefits!$E$3:$E$581,MATCH($T113,Benefits!$A$3:$A$581,0)))=0,"",INDEX(Benefits!$E$3:$E$581,MATCH($T113,Benefits!$A$3:$A$581,0))),"")</f>
        <v/>
      </c>
      <c r="R113">
        <f>IFERROR(IF(COUNT(INDEX(Benefits!$F$3:$F$581,MATCH($T113,Benefits!$A$3:$A$581,0)))=0,"",INDEX(Benefits!$F$3:$F$581,MATCH($T113,Benefits!$A$3:$A$581,0))),"")</f>
        <v/>
      </c>
      <c r="S113" s="4">
        <f>IFERROR(IF(INDEX(Benefits!$G$3:$G$581,MATCH($T113,Benefits!$A$3:$A$581,0))="","",INDEX(Benefits!$G$3:$G$581,MATCH($T113,Benefits!$A$3:$A$581,0))),"")</f>
        <v/>
      </c>
      <c r="T113" s="19" t="inlineStr">
        <is>
          <t>F00038-02-000-02</t>
        </is>
      </c>
      <c r="U113" s="4">
        <f>MIN(IF($N113="N",Client!$C$6+1,Client!$C$6),100)</f>
        <v/>
      </c>
      <c r="V113" s="4">
        <f>$T113&amp;"|"&amp;$O113&amp;"|"&amp;Client!$C$7&amp;"|"&amp;Client!$C$8</f>
        <v/>
      </c>
      <c r="W113" s="4">
        <f>IFERROR(MATCH($V113,prem!$A$2:$A$2857,0),"")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IFERROR(IF(INDEX(Benefits!$B$3:$B$581,MATCH($T114,Benefits!$A$3:$A$581,0))="","",INDEX(Benefits!$B$3:$B$581,MATCH($T114,Benefits!$A$3:$A$581,0))),"")</f>
        <v/>
      </c>
      <c r="G114" s="17">
        <f>IFERROR(IF(INDEX(Benefits!$C$3:$C$581,MATCH($T114,Benefits!$A$3:$A$581,0))="","",INDEX(Benefits!$C$3:$C$581,MATCH($T114,Benefits!$A$3:$A$581,0))),"")</f>
        <v/>
      </c>
      <c r="H114" s="4">
        <f>IFERROR(IF(INDEX(Benefits!$D$3:$D$581,MATCH($T114,Benefits!$A$3:$A$581,0))="","",INDEX(Benefits!$D$3:$D$581,MATCH($T114,Benefits!$A$3:$A$581,0))),"")</f>
        <v/>
      </c>
      <c r="I114" s="4" t="inlineStr">
        <is>
          <t>HKD</t>
        </is>
      </c>
      <c r="J114" s="17">
        <f>IF($W114="","",IF(COUNT(INDEX(prem!$B$2:$CX$2857,$W114,$U114+1))=0,"",INDEX(prem!$B$2:$CX$2857,$W114,$U114+1)))</f>
        <v/>
      </c>
      <c r="K114" s="17">
        <f>IF($W114="","",IF($M114=0,"",SUM(INDEX(prem!$B$2:$CX$2857,$W114,$U114+1):INDEX(prem!$B$2:$CX$2857,$W114,MIN($U114+10,101)))))</f>
        <v/>
      </c>
      <c r="L114" s="17">
        <f>IF($K114="","",IF($M114=0,"",$K114/$M114))</f>
        <v/>
      </c>
      <c r="M114" s="4">
        <f>IF($W114="",0,COUNT(INDEX(prem!$B$2:$CX$2857,$W114,$U114+1):INDEX(prem!$B$2:$CX$2857,$W114,MIN($U114+10,101))))</f>
        <v/>
      </c>
      <c r="N114" s="4" t="inlineStr">
        <is>
          <t>A</t>
        </is>
      </c>
      <c r="O114" s="4">
        <f>IF(COUNTIF(prem!$A$2:$A$2857,$T114&amp;"|"&amp;Client!$C$9&amp;"|"&amp;Client!$C$7&amp;"|"&amp;Client!$C$8)&gt;0,Client!$C$9,IF(Client!$C$9="S","R","S"))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IFERROR(IF(COUNT(INDEX(Benefits!$E$3:$E$581,MATCH($T114,Benefits!$A$3:$A$581,0)))=0,"",INDEX(Benefits!$E$3:$E$581,MATCH($T114,Benefits!$A$3:$A$581,0))),"")</f>
        <v/>
      </c>
      <c r="R114">
        <f>IFERROR(IF(COUNT(INDEX(Benefits!$F$3:$F$581,MATCH($T114,Benefits!$A$3:$A$581,0)))=0,"",INDEX(Benefits!$F$3:$F$581,MATCH($T114,Benefits!$A$3:$A$581,0))),"")</f>
        <v/>
      </c>
      <c r="S114" s="4">
        <f>IFERROR(IF(INDEX(Benefits!$G$3:$G$581,MATCH($T114,Benefits!$A$3:$A$581,0))="","",INDEX(Benefits!$G$3:$G$581,MATCH($T114,Benefits!$A$3:$A$581,0))),"")</f>
        <v/>
      </c>
      <c r="T114" s="19" t="inlineStr">
        <is>
          <t>S00027-01-000-02</t>
        </is>
      </c>
      <c r="U114" s="4">
        <f>MIN(IF($N114="N",Client!$C$6+1,Client!$C$6),100)</f>
        <v/>
      </c>
      <c r="V114" s="4">
        <f>$T114&amp;"|"&amp;$O114&amp;"|"&amp;Client!$C$7&amp;"|"&amp;Client!$C$8</f>
        <v/>
      </c>
      <c r="W114" s="4">
        <f>IFERROR(MATCH($V114,prem!$A$2:$A$2857,0),"")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IFERROR(IF(INDEX(Benefits!$B$3:$B$581,MATCH($T115,Benefits!$A$3:$A$581,0))="","",INDEX(Benefits!$B$3:$B$581,MATCH($T115,Benefits!$A$3:$A$581,0))),"")</f>
        <v/>
      </c>
      <c r="G115" s="17">
        <f>IFERROR(IF(INDEX(Benefits!$C$3:$C$581,MATCH($T115,Benefits!$A$3:$A$581,0))="","",INDEX(Benefits!$C$3:$C$581,MATCH($T115,Benefits!$A$3:$A$581,0))),"")</f>
        <v/>
      </c>
      <c r="H115" s="4">
        <f>IFERROR(IF(INDEX(Benefits!$D$3:$D$581,MATCH($T115,Benefits!$A$3:$A$581,0))="","",INDEX(Benefits!$D$3:$D$581,MATCH($T115,Benefits!$A$3:$A$581,0))),"")</f>
        <v/>
      </c>
      <c r="I115" s="4" t="inlineStr">
        <is>
          <t>HKD</t>
        </is>
      </c>
      <c r="J115" s="17">
        <f>IF($W115="","",IF(COUNT(INDEX(prem!$B$2:$CX$2857,$W115,$U115+1))=0,"",INDEX(prem!$B$2:$CX$2857,$W115,$U115+1)))</f>
        <v/>
      </c>
      <c r="K115" s="17">
        <f>IF($W115="","",IF($M115=0,"",SUM(INDEX(prem!$B$2:$CX$2857,$W115,$U115+1):INDEX(prem!$B$2:$CX$2857,$W115,MIN($U115+10,101)))))</f>
        <v/>
      </c>
      <c r="L115" s="17">
        <f>IF($K115="","",IF($M115=0,"",$K115/$M115))</f>
        <v/>
      </c>
      <c r="M115" s="4">
        <f>IF($W115="",0,COUNT(INDEX(prem!$B$2:$CX$2857,$W115,$U115+1):INDEX(prem!$B$2:$CX$2857,$W115,MIN($U115+10,101))))</f>
        <v/>
      </c>
      <c r="N115" s="4" t="inlineStr">
        <is>
          <t>A</t>
        </is>
      </c>
      <c r="O115" s="4">
        <f>IF(COUNTIF(prem!$A$2:$A$2857,$T115&amp;"|"&amp;Client!$C$9&amp;"|"&amp;Client!$C$7&amp;"|"&amp;Client!$C$8)&gt;0,Client!$C$9,IF(Client!$C$9="S","R","S"))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IFERROR(IF(COUNT(INDEX(Benefits!$E$3:$E$581,MATCH($T115,Benefits!$A$3:$A$581,0)))=0,"",INDEX(Benefits!$E$3:$E$581,MATCH($T115,Benefits!$A$3:$A$581,0))),"")</f>
        <v/>
      </c>
      <c r="R115">
        <f>IFERROR(IF(COUNT(INDEX(Benefits!$F$3:$F$581,MATCH($T115,Benefits!$A$3:$A$581,0)))=0,"",INDEX(Benefits!$F$3:$F$581,MATCH($T115,Benefits!$A$3:$A$581,0))),"")</f>
        <v/>
      </c>
      <c r="S115" s="4">
        <f>IFERROR(IF(INDEX(Benefits!$G$3:$G$581,MATCH($T115,Benefits!$A$3:$A$581,0))="","",INDEX(Benefits!$G$3:$G$581,MATCH($T115,Benefits!$A$3:$A$581,0))),"")</f>
        <v/>
      </c>
      <c r="T115" s="19" t="inlineStr">
        <is>
          <t>F00061-01-000-01</t>
        </is>
      </c>
      <c r="U115" s="4">
        <f>MIN(IF($N115="N",Client!$C$6+1,Client!$C$6),100)</f>
        <v/>
      </c>
      <c r="V115" s="4">
        <f>$T115&amp;"|"&amp;$O115&amp;"|"&amp;Client!$C$7&amp;"|"&amp;Client!$C$8</f>
        <v/>
      </c>
      <c r="W115" s="4">
        <f>IFERROR(MATCH($V115,prem!$A$2:$A$2857,0),"")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IFERROR(IF(INDEX(Benefits!$B$3:$B$581,MATCH($T116,Benefits!$A$3:$A$581,0))="","",INDEX(Benefits!$B$3:$B$581,MATCH($T116,Benefits!$A$3:$A$581,0))),"")</f>
        <v/>
      </c>
      <c r="G116" s="17">
        <f>IFERROR(IF(INDEX(Benefits!$C$3:$C$581,MATCH($T116,Benefits!$A$3:$A$581,0))="","",INDEX(Benefits!$C$3:$C$581,MATCH($T116,Benefits!$A$3:$A$581,0))),"")</f>
        <v/>
      </c>
      <c r="H116" s="4">
        <f>IFERROR(IF(INDEX(Benefits!$D$3:$D$581,MATCH($T116,Benefits!$A$3:$A$581,0))="","",INDEX(Benefits!$D$3:$D$581,MATCH($T116,Benefits!$A$3:$A$581,0))),"")</f>
        <v/>
      </c>
      <c r="I116" s="4" t="inlineStr">
        <is>
          <t>HKD</t>
        </is>
      </c>
      <c r="J116" s="17">
        <f>IF($W116="","",IF(COUNT(INDEX(prem!$B$2:$CX$2857,$W116,$U116+1))=0,"",INDEX(prem!$B$2:$CX$2857,$W116,$U116+1)))</f>
        <v/>
      </c>
      <c r="K116" s="17">
        <f>IF($W116="","",IF($M116=0,"",SUM(INDEX(prem!$B$2:$CX$2857,$W116,$U116+1):INDEX(prem!$B$2:$CX$2857,$W116,MIN($U116+10,101)))))</f>
        <v/>
      </c>
      <c r="L116" s="17">
        <f>IF($K116="","",IF($M116=0,"",$K116/$M116))</f>
        <v/>
      </c>
      <c r="M116" s="4">
        <f>IF($W116="",0,COUNT(INDEX(prem!$B$2:$CX$2857,$W116,$U116+1):INDEX(prem!$B$2:$CX$2857,$W116,MIN($U116+10,101))))</f>
        <v/>
      </c>
      <c r="N116" s="4" t="inlineStr">
        <is>
          <t>A</t>
        </is>
      </c>
      <c r="O116" s="4">
        <f>IF(COUNTIF(prem!$A$2:$A$2857,$T116&amp;"|"&amp;Client!$C$9&amp;"|"&amp;Client!$C$7&amp;"|"&amp;Client!$C$8)&gt;0,Client!$C$9,IF(Client!$C$9="S","R","S"))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IFERROR(IF(COUNT(INDEX(Benefits!$E$3:$E$581,MATCH($T116,Benefits!$A$3:$A$581,0)))=0,"",INDEX(Benefits!$E$3:$E$581,MATCH($T116,Benefits!$A$3:$A$581,0))),"")</f>
        <v/>
      </c>
      <c r="R116">
        <f>IFERROR(IF(COUNT(INDEX(Benefits!$F$3:$F$581,MATCH($T116,Benefits!$A$3:$A$581,0)))=0,"",INDEX(Benefits!$F$3:$F$581,MATCH($T116,Benefits!$A$3:$A$581,0))),"")</f>
        <v/>
      </c>
      <c r="S116" s="4">
        <f>IFERROR(IF(INDEX(Benefits!$G$3:$G$581,MATCH($T116,Benefits!$A$3:$A$581,0))="","",INDEX(Benefits!$G$3:$G$581,MATCH($T116,Benefits!$A$3:$A$581,0))),"")</f>
        <v/>
      </c>
      <c r="T116" s="19" t="inlineStr">
        <is>
          <t>F00061-01-001-01</t>
        </is>
      </c>
      <c r="U116" s="4">
        <f>MIN(IF($N116="N",Client!$C$6+1,Client!$C$6),100)</f>
        <v/>
      </c>
      <c r="V116" s="4">
        <f>$T116&amp;"|"&amp;$O116&amp;"|"&amp;Client!$C$7&amp;"|"&amp;Client!$C$8</f>
        <v/>
      </c>
      <c r="W116" s="4">
        <f>IFERROR(MATCH($V116,prem!$A$2:$A$2857,0),"")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IFERROR(IF(INDEX(Benefits!$B$3:$B$581,MATCH($T117,Benefits!$A$3:$A$581,0))="","",INDEX(Benefits!$B$3:$B$581,MATCH($T117,Benefits!$A$3:$A$581,0))),"")</f>
        <v/>
      </c>
      <c r="G117" s="17">
        <f>IFERROR(IF(INDEX(Benefits!$C$3:$C$581,MATCH($T117,Benefits!$A$3:$A$581,0))="","",INDEX(Benefits!$C$3:$C$581,MATCH($T117,Benefits!$A$3:$A$581,0))),"")</f>
        <v/>
      </c>
      <c r="H117" s="4">
        <f>IFERROR(IF(INDEX(Benefits!$D$3:$D$581,MATCH($T117,Benefits!$A$3:$A$581,0))="","",INDEX(Benefits!$D$3:$D$581,MATCH($T117,Benefits!$A$3:$A$581,0))),"")</f>
        <v/>
      </c>
      <c r="I117" s="4" t="inlineStr">
        <is>
          <t>HKD</t>
        </is>
      </c>
      <c r="J117" s="17">
        <f>IF($W117="","",IF(COUNT(INDEX(prem!$B$2:$CX$2857,$W117,$U117+1))=0,"",INDEX(prem!$B$2:$CX$2857,$W117,$U117+1)))</f>
        <v/>
      </c>
      <c r="K117" s="17">
        <f>IF($W117="","",IF($M117=0,"",SUM(INDEX(prem!$B$2:$CX$2857,$W117,$U117+1):INDEX(prem!$B$2:$CX$2857,$W117,MIN($U117+10,101)))))</f>
        <v/>
      </c>
      <c r="L117" s="17">
        <f>IF($K117="","",IF($M117=0,"",$K117/$M117))</f>
        <v/>
      </c>
      <c r="M117" s="4">
        <f>IF($W117="",0,COUNT(INDEX(prem!$B$2:$CX$2857,$W117,$U117+1):INDEX(prem!$B$2:$CX$2857,$W117,MIN($U117+10,101))))</f>
        <v/>
      </c>
      <c r="N117" s="4" t="inlineStr">
        <is>
          <t>A</t>
        </is>
      </c>
      <c r="O117" s="4">
        <f>IF(COUNTIF(prem!$A$2:$A$2857,$T117&amp;"|"&amp;Client!$C$9&amp;"|"&amp;Client!$C$7&amp;"|"&amp;Client!$C$8)&gt;0,Client!$C$9,IF(Client!$C$9="S","R","S"))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IFERROR(IF(COUNT(INDEX(Benefits!$E$3:$E$581,MATCH($T117,Benefits!$A$3:$A$581,0)))=0,"",INDEX(Benefits!$E$3:$E$581,MATCH($T117,Benefits!$A$3:$A$581,0))),"")</f>
        <v/>
      </c>
      <c r="R117">
        <f>IFERROR(IF(COUNT(INDEX(Benefits!$F$3:$F$581,MATCH($T117,Benefits!$A$3:$A$581,0)))=0,"",INDEX(Benefits!$F$3:$F$581,MATCH($T117,Benefits!$A$3:$A$581,0))),"")</f>
        <v/>
      </c>
      <c r="S117" s="4">
        <f>IFERROR(IF(INDEX(Benefits!$G$3:$G$581,MATCH($T117,Benefits!$A$3:$A$581,0))="","",INDEX(Benefits!$G$3:$G$581,MATCH($T117,Benefits!$A$3:$A$581,0))),"")</f>
        <v/>
      </c>
      <c r="T117" s="19" t="inlineStr">
        <is>
          <t>F00061-02-000-01</t>
        </is>
      </c>
      <c r="U117" s="4">
        <f>MIN(IF($N117="N",Client!$C$6+1,Client!$C$6),100)</f>
        <v/>
      </c>
      <c r="V117" s="4">
        <f>$T117&amp;"|"&amp;$O117&amp;"|"&amp;Client!$C$7&amp;"|"&amp;Client!$C$8</f>
        <v/>
      </c>
      <c r="W117" s="4">
        <f>IFERROR(MATCH($V117,prem!$A$2:$A$2857,0),"")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IFERROR(IF(INDEX(Benefits!$B$3:$B$581,MATCH($T118,Benefits!$A$3:$A$581,0))="","",INDEX(Benefits!$B$3:$B$581,MATCH($T118,Benefits!$A$3:$A$581,0))),"")</f>
        <v/>
      </c>
      <c r="G118" s="17">
        <f>IFERROR(IF(INDEX(Benefits!$C$3:$C$581,MATCH($T118,Benefits!$A$3:$A$581,0))="","",INDEX(Benefits!$C$3:$C$581,MATCH($T118,Benefits!$A$3:$A$581,0))),"")</f>
        <v/>
      </c>
      <c r="H118" s="4">
        <f>IFERROR(IF(INDEX(Benefits!$D$3:$D$581,MATCH($T118,Benefits!$A$3:$A$581,0))="","",INDEX(Benefits!$D$3:$D$581,MATCH($T118,Benefits!$A$3:$A$581,0))),"")</f>
        <v/>
      </c>
      <c r="I118" s="4" t="inlineStr">
        <is>
          <t>HKD</t>
        </is>
      </c>
      <c r="J118" s="17">
        <f>IF($W118="","",IF(COUNT(INDEX(prem!$B$2:$CX$2857,$W118,$U118+1))=0,"",INDEX(prem!$B$2:$CX$2857,$W118,$U118+1)))</f>
        <v/>
      </c>
      <c r="K118" s="17">
        <f>IF($W118="","",IF($M118=0,"",SUM(INDEX(prem!$B$2:$CX$2857,$W118,$U118+1):INDEX(prem!$B$2:$CX$2857,$W118,MIN($U118+10,101)))))</f>
        <v/>
      </c>
      <c r="L118" s="17">
        <f>IF($K118="","",IF($M118=0,"",$K118/$M118))</f>
        <v/>
      </c>
      <c r="M118" s="4">
        <f>IF($W118="",0,COUNT(INDEX(prem!$B$2:$CX$2857,$W118,$U118+1):INDEX(prem!$B$2:$CX$2857,$W118,MIN($U118+10,101))))</f>
        <v/>
      </c>
      <c r="N118" s="4" t="inlineStr">
        <is>
          <t>A</t>
        </is>
      </c>
      <c r="O118" s="4">
        <f>IF(COUNTIF(prem!$A$2:$A$2857,$T118&amp;"|"&amp;Client!$C$9&amp;"|"&amp;Client!$C$7&amp;"|"&amp;Client!$C$8)&gt;0,Client!$C$9,IF(Client!$C$9="S","R","S"))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IFERROR(IF(COUNT(INDEX(Benefits!$E$3:$E$581,MATCH($T118,Benefits!$A$3:$A$581,0)))=0,"",INDEX(Benefits!$E$3:$E$581,MATCH($T118,Benefits!$A$3:$A$581,0))),"")</f>
        <v/>
      </c>
      <c r="R118">
        <f>IFERROR(IF(COUNT(INDEX(Benefits!$F$3:$F$581,MATCH($T118,Benefits!$A$3:$A$581,0)))=0,"",INDEX(Benefits!$F$3:$F$581,MATCH($T118,Benefits!$A$3:$A$581,0))),"")</f>
        <v/>
      </c>
      <c r="S118" s="4">
        <f>IFERROR(IF(INDEX(Benefits!$G$3:$G$581,MATCH($T118,Benefits!$A$3:$A$581,0))="","",INDEX(Benefits!$G$3:$G$581,MATCH($T118,Benefits!$A$3:$A$581,0))),"")</f>
        <v/>
      </c>
      <c r="T118" s="19" t="inlineStr">
        <is>
          <t>F00061-02-001-01</t>
        </is>
      </c>
      <c r="U118" s="4">
        <f>MIN(IF($N118="N",Client!$C$6+1,Client!$C$6),100)</f>
        <v/>
      </c>
      <c r="V118" s="4">
        <f>$T118&amp;"|"&amp;$O118&amp;"|"&amp;Client!$C$7&amp;"|"&amp;Client!$C$8</f>
        <v/>
      </c>
      <c r="W118" s="4">
        <f>IFERROR(MATCH($V118,prem!$A$2:$A$2857,0),"")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IFERROR(IF(INDEX(Benefits!$B$3:$B$581,MATCH($T119,Benefits!$A$3:$A$581,0))="","",INDEX(Benefits!$B$3:$B$581,MATCH($T119,Benefits!$A$3:$A$581,0))),"")</f>
        <v/>
      </c>
      <c r="G119" s="17">
        <f>IFERROR(IF(INDEX(Benefits!$C$3:$C$581,MATCH($T119,Benefits!$A$3:$A$581,0))="","",INDEX(Benefits!$C$3:$C$581,MATCH($T119,Benefits!$A$3:$A$581,0))),"")</f>
        <v/>
      </c>
      <c r="H119" s="4">
        <f>IFERROR(IF(INDEX(Benefits!$D$3:$D$581,MATCH($T119,Benefits!$A$3:$A$581,0))="","",INDEX(Benefits!$D$3:$D$581,MATCH($T119,Benefits!$A$3:$A$581,0))),"")</f>
        <v/>
      </c>
      <c r="I119" s="4" t="inlineStr">
        <is>
          <t>HKD</t>
        </is>
      </c>
      <c r="J119" s="17">
        <f>IF($W119="","",IF(COUNT(INDEX(prem!$B$2:$CX$2857,$W119,$U119+1))=0,"",INDEX(prem!$B$2:$CX$2857,$W119,$U119+1)))</f>
        <v/>
      </c>
      <c r="K119" s="17">
        <f>IF($W119="","",IF($M119=0,"",SUM(INDEX(prem!$B$2:$CX$2857,$W119,$U119+1):INDEX(prem!$B$2:$CX$2857,$W119,MIN($U119+10,101)))))</f>
        <v/>
      </c>
      <c r="L119" s="17">
        <f>IF($K119="","",IF($M119=0,"",$K119/$M119))</f>
        <v/>
      </c>
      <c r="M119" s="4">
        <f>IF($W119="",0,COUNT(INDEX(prem!$B$2:$CX$2857,$W119,$U119+1):INDEX(prem!$B$2:$CX$2857,$W119,MIN($U119+10,101))))</f>
        <v/>
      </c>
      <c r="N119" s="4" t="inlineStr">
        <is>
          <t>A</t>
        </is>
      </c>
      <c r="O119" s="4">
        <f>IF(COUNTIF(prem!$A$2:$A$2857,$T119&amp;"|"&amp;Client!$C$9&amp;"|"&amp;Client!$C$7&amp;"|"&amp;Client!$C$8)&gt;0,Client!$C$9,IF(Client!$C$9="S","R","S"))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IFERROR(IF(COUNT(INDEX(Benefits!$E$3:$E$581,MATCH($T119,Benefits!$A$3:$A$581,0)))=0,"",INDEX(Benefits!$E$3:$E$581,MATCH($T119,Benefits!$A$3:$A$581,0))),"")</f>
        <v/>
      </c>
      <c r="R119">
        <f>IFERROR(IF(COUNT(INDEX(Benefits!$F$3:$F$581,MATCH($T119,Benefits!$A$3:$A$581,0)))=0,"",INDEX(Benefits!$F$3:$F$581,MATCH($T119,Benefits!$A$3:$A$581,0))),"")</f>
        <v/>
      </c>
      <c r="S119" s="4">
        <f>IFERROR(IF(INDEX(Benefits!$G$3:$G$581,MATCH($T119,Benefits!$A$3:$A$581,0))="","",INDEX(Benefits!$G$3:$G$581,MATCH($T119,Benefits!$A$3:$A$581,0))),"")</f>
        <v/>
      </c>
      <c r="T119" s="19" t="inlineStr">
        <is>
          <t>F00061-02-002-01</t>
        </is>
      </c>
      <c r="U119" s="4">
        <f>MIN(IF($N119="N",Client!$C$6+1,Client!$C$6),100)</f>
        <v/>
      </c>
      <c r="V119" s="4">
        <f>$T119&amp;"|"&amp;$O119&amp;"|"&amp;Client!$C$7&amp;"|"&amp;Client!$C$8</f>
        <v/>
      </c>
      <c r="W119" s="4">
        <f>IFERROR(MATCH($V119,prem!$A$2:$A$2857,0),"")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IFERROR(IF(INDEX(Benefits!$B$3:$B$581,MATCH($T120,Benefits!$A$3:$A$581,0))="","",INDEX(Benefits!$B$3:$B$581,MATCH($T120,Benefits!$A$3:$A$581,0))),"")</f>
        <v/>
      </c>
      <c r="G120" s="17">
        <f>IFERROR(IF(INDEX(Benefits!$C$3:$C$581,MATCH($T120,Benefits!$A$3:$A$581,0))="","",INDEX(Benefits!$C$3:$C$581,MATCH($T120,Benefits!$A$3:$A$581,0))),"")</f>
        <v/>
      </c>
      <c r="H120" s="4">
        <f>IFERROR(IF(INDEX(Benefits!$D$3:$D$581,MATCH($T120,Benefits!$A$3:$A$581,0))="","",INDEX(Benefits!$D$3:$D$581,MATCH($T120,Benefits!$A$3:$A$581,0))),"")</f>
        <v/>
      </c>
      <c r="I120" s="4" t="inlineStr">
        <is>
          <t>HKD</t>
        </is>
      </c>
      <c r="J120" s="17">
        <f>IF($W120="","",IF(COUNT(INDEX(prem!$B$2:$CX$2857,$W120,$U120+1))=0,"",INDEX(prem!$B$2:$CX$2857,$W120,$U120+1)))</f>
        <v/>
      </c>
      <c r="K120" s="17">
        <f>IF($W120="","",IF($M120=0,"",SUM(INDEX(prem!$B$2:$CX$2857,$W120,$U120+1):INDEX(prem!$B$2:$CX$2857,$W120,MIN($U120+10,101)))))</f>
        <v/>
      </c>
      <c r="L120" s="17">
        <f>IF($K120="","",IF($M120=0,"",$K120/$M120))</f>
        <v/>
      </c>
      <c r="M120" s="4">
        <f>IF($W120="",0,COUNT(INDEX(prem!$B$2:$CX$2857,$W120,$U120+1):INDEX(prem!$B$2:$CX$2857,$W120,MIN($U120+10,101))))</f>
        <v/>
      </c>
      <c r="N120" s="4" t="inlineStr">
        <is>
          <t>A</t>
        </is>
      </c>
      <c r="O120" s="4">
        <f>IF(COUNTIF(prem!$A$2:$A$2857,$T120&amp;"|"&amp;Client!$C$9&amp;"|"&amp;Client!$C$7&amp;"|"&amp;Client!$C$8)&gt;0,Client!$C$9,IF(Client!$C$9="S","R","S"))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IFERROR(IF(COUNT(INDEX(Benefits!$E$3:$E$581,MATCH($T120,Benefits!$A$3:$A$581,0)))=0,"",INDEX(Benefits!$E$3:$E$581,MATCH($T120,Benefits!$A$3:$A$581,0))),"")</f>
        <v/>
      </c>
      <c r="R120">
        <f>IFERROR(IF(COUNT(INDEX(Benefits!$F$3:$F$581,MATCH($T120,Benefits!$A$3:$A$581,0)))=0,"",INDEX(Benefits!$F$3:$F$581,MATCH($T120,Benefits!$A$3:$A$581,0))),"")</f>
        <v/>
      </c>
      <c r="S120" s="4">
        <f>IFERROR(IF(INDEX(Benefits!$G$3:$G$581,MATCH($T120,Benefits!$A$3:$A$581,0))="","",INDEX(Benefits!$G$3:$G$581,MATCH($T120,Benefits!$A$3:$A$581,0))),"")</f>
        <v/>
      </c>
      <c r="T120" s="19" t="inlineStr">
        <is>
          <t>S00043-01-000-01</t>
        </is>
      </c>
      <c r="U120" s="4">
        <f>MIN(IF($N120="N",Client!$C$6+1,Client!$C$6),100)</f>
        <v/>
      </c>
      <c r="V120" s="4">
        <f>$T120&amp;"|"&amp;$O120&amp;"|"&amp;Client!$C$7&amp;"|"&amp;Client!$C$8</f>
        <v/>
      </c>
      <c r="W120" s="4">
        <f>IFERROR(MATCH($V120,prem!$A$2:$A$2857,0),"")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IFERROR(IF(INDEX(Benefits!$B$3:$B$581,MATCH($T121,Benefits!$A$3:$A$581,0))="","",INDEX(Benefits!$B$3:$B$581,MATCH($T121,Benefits!$A$3:$A$581,0))),"")</f>
        <v/>
      </c>
      <c r="G121" s="17">
        <f>IFERROR(IF(INDEX(Benefits!$C$3:$C$581,MATCH($T121,Benefits!$A$3:$A$581,0))="","",INDEX(Benefits!$C$3:$C$581,MATCH($T121,Benefits!$A$3:$A$581,0))),"")</f>
        <v/>
      </c>
      <c r="H121" s="4">
        <f>IFERROR(IF(INDEX(Benefits!$D$3:$D$581,MATCH($T121,Benefits!$A$3:$A$581,0))="","",INDEX(Benefits!$D$3:$D$581,MATCH($T121,Benefits!$A$3:$A$581,0))),"")</f>
        <v/>
      </c>
      <c r="I121" s="4" t="inlineStr">
        <is>
          <t>HKD</t>
        </is>
      </c>
      <c r="J121" s="17">
        <f>IF($W121="","",IF(COUNT(INDEX(prem!$B$2:$CX$2857,$W121,$U121+1))=0,"",INDEX(prem!$B$2:$CX$2857,$W121,$U121+1)))</f>
        <v/>
      </c>
      <c r="K121" s="17">
        <f>IF($W121="","",IF($M121=0,"",SUM(INDEX(prem!$B$2:$CX$2857,$W121,$U121+1):INDEX(prem!$B$2:$CX$2857,$W121,MIN($U121+10,101)))))</f>
        <v/>
      </c>
      <c r="L121" s="17">
        <f>IF($K121="","",IF($M121=0,"",$K121/$M121))</f>
        <v/>
      </c>
      <c r="M121" s="4">
        <f>IF($W121="",0,COUNT(INDEX(prem!$B$2:$CX$2857,$W121,$U121+1):INDEX(prem!$B$2:$CX$2857,$W121,MIN($U121+10,101))))</f>
        <v/>
      </c>
      <c r="N121" s="4" t="inlineStr">
        <is>
          <t>A</t>
        </is>
      </c>
      <c r="O121" s="4">
        <f>IF(COUNTIF(prem!$A$2:$A$2857,$T121&amp;"|"&amp;Client!$C$9&amp;"|"&amp;Client!$C$7&amp;"|"&amp;Client!$C$8)&gt;0,Client!$C$9,IF(Client!$C$9="S","R","S"))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IFERROR(IF(COUNT(INDEX(Benefits!$E$3:$E$581,MATCH($T121,Benefits!$A$3:$A$581,0)))=0,"",INDEX(Benefits!$E$3:$E$581,MATCH($T121,Benefits!$A$3:$A$581,0))),"")</f>
        <v/>
      </c>
      <c r="R121">
        <f>IFERROR(IF(COUNT(INDEX(Benefits!$F$3:$F$581,MATCH($T121,Benefits!$A$3:$A$581,0)))=0,"",INDEX(Benefits!$F$3:$F$581,MATCH($T121,Benefits!$A$3:$A$581,0))),"")</f>
        <v/>
      </c>
      <c r="S121" s="4">
        <f>IFERROR(IF(INDEX(Benefits!$G$3:$G$581,MATCH($T121,Benefits!$A$3:$A$581,0))="","",INDEX(Benefits!$G$3:$G$581,MATCH($T121,Benefits!$A$3:$A$581,0))),"")</f>
        <v/>
      </c>
      <c r="T121" s="19" t="inlineStr">
        <is>
          <t>S00022-01-000-02</t>
        </is>
      </c>
      <c r="U121" s="4">
        <f>MIN(IF($N121="N",Client!$C$6+1,Client!$C$6),100)</f>
        <v/>
      </c>
      <c r="V121" s="4">
        <f>$T121&amp;"|"&amp;$O121&amp;"|"&amp;Client!$C$7&amp;"|"&amp;Client!$C$8</f>
        <v/>
      </c>
      <c r="W121" s="4">
        <f>IFERROR(MATCH($V121,prem!$A$2:$A$2857,0),"")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IFERROR(IF(INDEX(Benefits!$B$3:$B$581,MATCH($T122,Benefits!$A$3:$A$581,0))="","",INDEX(Benefits!$B$3:$B$581,MATCH($T122,Benefits!$A$3:$A$581,0))),"")</f>
        <v/>
      </c>
      <c r="G122" s="17">
        <f>IFERROR(IF(INDEX(Benefits!$C$3:$C$581,MATCH($T122,Benefits!$A$3:$A$581,0))="",0,INDEX(Benefits!$C$3:$C$581,MATCH($T122,Benefits!$A$3:$A$581,0))),0)</f>
        <v/>
      </c>
      <c r="H122" s="4">
        <f>IFERROR(IF(INDEX(Benefits!$D$3:$D$581,MATCH($T122,Benefits!$A$3:$A$581,0))="","",INDEX(Benefits!$D$3:$D$581,MATCH($T122,Benefits!$A$3:$A$581,0))),"")</f>
        <v/>
      </c>
      <c r="I122" s="4" t="inlineStr">
        <is>
          <t>HKD</t>
        </is>
      </c>
      <c r="J122" s="17">
        <f>IF($W122="","",IF(COUNT(INDEX(prem!$B$2:$CX$2857,$W122,$U122+1))=0,"",INDEX(prem!$B$2:$CX$2857,$W122,$U122+1)))</f>
        <v/>
      </c>
      <c r="K122" s="17">
        <f>IF($W122="","",IF($M122=0,"",SUM(INDEX(prem!$B$2:$CX$2857,$W122,$U122+1):INDEX(prem!$B$2:$CX$2857,$W122,MIN($U122+10,101)))))</f>
        <v/>
      </c>
      <c r="L122" s="17">
        <f>IF($K122="","",IF($M122=0,"",$K122/$M122))</f>
        <v/>
      </c>
      <c r="M122" s="4">
        <f>IF($W122="",0,COUNT(INDEX(prem!$B$2:$CX$2857,$W122,$U122+1):INDEX(prem!$B$2:$CX$2857,$W122,MIN($U122+10,101))))</f>
        <v/>
      </c>
      <c r="N122" s="4" t="inlineStr">
        <is>
          <t>A</t>
        </is>
      </c>
      <c r="O122" s="4">
        <f>IF(COUNTIF(prem!$A$2:$A$2857,$T122&amp;"|"&amp;Client!$C$9&amp;"|"&amp;Client!$C$7&amp;"|"&amp;Client!$C$8)&gt;0,Client!$C$9,IF(Client!$C$9="S","R","S"))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IFERROR(IF(COUNT(INDEX(Benefits!$E$3:$E$581,MATCH($T122,Benefits!$A$3:$A$581,0)))=0,"",INDEX(Benefits!$E$3:$E$581,MATCH($T122,Benefits!$A$3:$A$581,0))),"")</f>
        <v/>
      </c>
      <c r="R122">
        <f>IFERROR(IF(COUNT(INDEX(Benefits!$F$3:$F$581,MATCH($T122,Benefits!$A$3:$A$581,0)))=0,"",INDEX(Benefits!$F$3:$F$581,MATCH($T122,Benefits!$A$3:$A$581,0))),"")</f>
        <v/>
      </c>
      <c r="S122" s="4">
        <f>IFERROR(IF(INDEX(Benefits!$G$3:$G$581,MATCH($T122,Benefits!$A$3:$A$581,0))="","",INDEX(Benefits!$G$3:$G$581,MATCH($T122,Benefits!$A$3:$A$581,0))),"")</f>
        <v/>
      </c>
      <c r="T122" s="19" t="inlineStr">
        <is>
          <t>F00057-01-000-02</t>
        </is>
      </c>
      <c r="U122" s="4">
        <f>MIN(IF($N122="N",Client!$C$6+1,Client!$C$6),100)</f>
        <v/>
      </c>
      <c r="V122" s="4">
        <f>$T122&amp;"|"&amp;$O122&amp;"|"&amp;Client!$C$7&amp;"|"&amp;Client!$C$8</f>
        <v/>
      </c>
      <c r="W122" s="4">
        <f>IFERROR(MATCH($V122,prem!$A$2:$A$2857,0),"")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IFERROR(IF(INDEX(Benefits!$B$3:$B$581,MATCH($T123,Benefits!$A$3:$A$581,0))="","",INDEX(Benefits!$B$3:$B$581,MATCH($T123,Benefits!$A$3:$A$581,0))),"")</f>
        <v/>
      </c>
      <c r="G123" s="17">
        <f>IFERROR(IF(INDEX(Benefits!$C$3:$C$581,MATCH($T123,Benefits!$A$3:$A$581,0))="",10000,INDEX(Benefits!$C$3:$C$581,MATCH($T123,Benefits!$A$3:$A$581,0))),10000)</f>
        <v/>
      </c>
      <c r="H123" s="4">
        <f>IFERROR(IF(INDEX(Benefits!$D$3:$D$581,MATCH($T123,Benefits!$A$3:$A$581,0))="","",INDEX(Benefits!$D$3:$D$581,MATCH($T123,Benefits!$A$3:$A$581,0))),"")</f>
        <v/>
      </c>
      <c r="I123" s="4" t="inlineStr">
        <is>
          <t>HKD</t>
        </is>
      </c>
      <c r="J123" s="17">
        <f>IF($W123="","",IF(COUNT(INDEX(prem!$B$2:$CX$2857,$W123,$U123+1))=0,"",INDEX(prem!$B$2:$CX$2857,$W123,$U123+1)))</f>
        <v/>
      </c>
      <c r="K123" s="17">
        <f>IF($W123="","",IF($M123=0,"",SUM(INDEX(prem!$B$2:$CX$2857,$W123,$U123+1):INDEX(prem!$B$2:$CX$2857,$W123,MIN($U123+10,101)))))</f>
        <v/>
      </c>
      <c r="L123" s="17">
        <f>IF($K123="","",IF($M123=0,"",$K123/$M123))</f>
        <v/>
      </c>
      <c r="M123" s="4">
        <f>IF($W123="",0,COUNT(INDEX(prem!$B$2:$CX$2857,$W123,$U123+1):INDEX(prem!$B$2:$CX$2857,$W123,MIN($U123+10,101))))</f>
        <v/>
      </c>
      <c r="N123" s="4" t="inlineStr">
        <is>
          <t>A</t>
        </is>
      </c>
      <c r="O123" s="4">
        <f>IF(COUNTIF(prem!$A$2:$A$2857,$T123&amp;"|"&amp;Client!$C$9&amp;"|"&amp;Client!$C$7&amp;"|"&amp;Client!$C$8)&gt;0,Client!$C$9,IF(Client!$C$9="S","R","S"))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IFERROR(IF(COUNT(INDEX(Benefits!$E$3:$E$581,MATCH($T123,Benefits!$A$3:$A$581,0)))=0,"",INDEX(Benefits!$E$3:$E$581,MATCH($T123,Benefits!$A$3:$A$581,0))),"")</f>
        <v/>
      </c>
      <c r="R123">
        <f>IFERROR(IF(COUNT(INDEX(Benefits!$F$3:$F$581,MATCH($T123,Benefits!$A$3:$A$581,0)))=0,"",INDEX(Benefits!$F$3:$F$581,MATCH($T123,Benefits!$A$3:$A$581,0))),"")</f>
        <v/>
      </c>
      <c r="S123" s="4">
        <f>IFERROR(IF(INDEX(Benefits!$G$3:$G$581,MATCH($T123,Benefits!$A$3:$A$581,0))="","",INDEX(Benefits!$G$3:$G$581,MATCH($T123,Benefits!$A$3:$A$581,0))),"")</f>
        <v/>
      </c>
      <c r="T123" s="19" t="inlineStr">
        <is>
          <t>F00057-02-000-02</t>
        </is>
      </c>
      <c r="U123" s="4">
        <f>MIN(IF($N123="N",Client!$C$6+1,Client!$C$6),100)</f>
        <v/>
      </c>
      <c r="V123" s="4">
        <f>$T123&amp;"|"&amp;$O123&amp;"|"&amp;Client!$C$7&amp;"|"&amp;Client!$C$8</f>
        <v/>
      </c>
      <c r="W123" s="4">
        <f>IFERROR(MATCH($V123,prem!$A$2:$A$2857,0),"")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IFERROR(IF(INDEX(Benefits!$B$3:$B$581,MATCH($T124,Benefits!$A$3:$A$581,0))="","",INDEX(Benefits!$B$3:$B$581,MATCH($T124,Benefits!$A$3:$A$581,0))),"")</f>
        <v/>
      </c>
      <c r="G124" s="17">
        <f>IFERROR(IF(INDEX(Benefits!$C$3:$C$581,MATCH($T124,Benefits!$A$3:$A$581,0))="",30000,INDEX(Benefits!$C$3:$C$581,MATCH($T124,Benefits!$A$3:$A$581,0))),30000)</f>
        <v/>
      </c>
      <c r="H124" s="4">
        <f>IFERROR(IF(INDEX(Benefits!$D$3:$D$581,MATCH($T124,Benefits!$A$3:$A$581,0))="","",INDEX(Benefits!$D$3:$D$581,MATCH($T124,Benefits!$A$3:$A$581,0))),"")</f>
        <v/>
      </c>
      <c r="I124" s="4" t="inlineStr">
        <is>
          <t>HKD</t>
        </is>
      </c>
      <c r="J124" s="17">
        <f>IF($W124="","",IF(COUNT(INDEX(prem!$B$2:$CX$2857,$W124,$U124+1))=0,"",INDEX(prem!$B$2:$CX$2857,$W124,$U124+1)))</f>
        <v/>
      </c>
      <c r="K124" s="17">
        <f>IF($W124="","",IF($M124=0,"",SUM(INDEX(prem!$B$2:$CX$2857,$W124,$U124+1):INDEX(prem!$B$2:$CX$2857,$W124,MIN($U124+10,101)))))</f>
        <v/>
      </c>
      <c r="L124" s="17">
        <f>IF($K124="","",IF($M124=0,"",$K124/$M124))</f>
        <v/>
      </c>
      <c r="M124" s="4">
        <f>IF($W124="",0,COUNT(INDEX(prem!$B$2:$CX$2857,$W124,$U124+1):INDEX(prem!$B$2:$CX$2857,$W124,MIN($U124+10,101))))</f>
        <v/>
      </c>
      <c r="N124" s="4" t="inlineStr">
        <is>
          <t>A</t>
        </is>
      </c>
      <c r="O124" s="4">
        <f>IF(COUNTIF(prem!$A$2:$A$2857,$T124&amp;"|"&amp;Client!$C$9&amp;"|"&amp;Client!$C$7&amp;"|"&amp;Client!$C$8)&gt;0,Client!$C$9,IF(Client!$C$9="S","R","S"))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IFERROR(IF(COUNT(INDEX(Benefits!$E$3:$E$581,MATCH($T124,Benefits!$A$3:$A$581,0)))=0,"",INDEX(Benefits!$E$3:$E$581,MATCH($T124,Benefits!$A$3:$A$581,0))),"")</f>
        <v/>
      </c>
      <c r="R124">
        <f>IFERROR(IF(COUNT(INDEX(Benefits!$F$3:$F$581,MATCH($T124,Benefits!$A$3:$A$581,0)))=0,"",INDEX(Benefits!$F$3:$F$581,MATCH($T124,Benefits!$A$3:$A$581,0))),"")</f>
        <v/>
      </c>
      <c r="S124" s="4">
        <f>IFERROR(IF(INDEX(Benefits!$G$3:$G$581,MATCH($T124,Benefits!$A$3:$A$581,0))="","",INDEX(Benefits!$G$3:$G$581,MATCH($T124,Benefits!$A$3:$A$581,0))),"")</f>
        <v/>
      </c>
      <c r="T124" s="19" t="inlineStr">
        <is>
          <t>F00057-03-000-02</t>
        </is>
      </c>
      <c r="U124" s="4">
        <f>MIN(IF($N124="N",Client!$C$6+1,Client!$C$6),100)</f>
        <v/>
      </c>
      <c r="V124" s="4">
        <f>$T124&amp;"|"&amp;$O124&amp;"|"&amp;Client!$C$7&amp;"|"&amp;Client!$C$8</f>
        <v/>
      </c>
      <c r="W124" s="4">
        <f>IFERROR(MATCH($V124,prem!$A$2:$A$2857,0),"")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IFERROR(IF(INDEX(Benefits!$B$3:$B$581,MATCH($T125,Benefits!$A$3:$A$581,0))="","",INDEX(Benefits!$B$3:$B$581,MATCH($T125,Benefits!$A$3:$A$581,0))),"")</f>
        <v/>
      </c>
      <c r="G125" s="17">
        <f>IFERROR(IF(INDEX(Benefits!$C$3:$C$581,MATCH($T125,Benefits!$A$3:$A$581,0))="",70000,INDEX(Benefits!$C$3:$C$581,MATCH($T125,Benefits!$A$3:$A$581,0))),70000)</f>
        <v/>
      </c>
      <c r="H125" s="4">
        <f>IFERROR(IF(INDEX(Benefits!$D$3:$D$581,MATCH($T125,Benefits!$A$3:$A$581,0))="","",INDEX(Benefits!$D$3:$D$581,MATCH($T125,Benefits!$A$3:$A$581,0))),"")</f>
        <v/>
      </c>
      <c r="I125" s="4" t="inlineStr">
        <is>
          <t>HKD</t>
        </is>
      </c>
      <c r="J125" s="17">
        <f>IF($W125="","",IF(COUNT(INDEX(prem!$B$2:$CX$2857,$W125,$U125+1))=0,"",INDEX(prem!$B$2:$CX$2857,$W125,$U125+1)))</f>
        <v/>
      </c>
      <c r="K125" s="17">
        <f>IF($W125="","",IF($M125=0,"",SUM(INDEX(prem!$B$2:$CX$2857,$W125,$U125+1):INDEX(prem!$B$2:$CX$2857,$W125,MIN($U125+10,101)))))</f>
        <v/>
      </c>
      <c r="L125" s="17">
        <f>IF($K125="","",IF($M125=0,"",$K125/$M125))</f>
        <v/>
      </c>
      <c r="M125" s="4">
        <f>IF($W125="",0,COUNT(INDEX(prem!$B$2:$CX$2857,$W125,$U125+1):INDEX(prem!$B$2:$CX$2857,$W125,MIN($U125+10,101))))</f>
        <v/>
      </c>
      <c r="N125" s="4" t="inlineStr">
        <is>
          <t>A</t>
        </is>
      </c>
      <c r="O125" s="4">
        <f>IF(COUNTIF(prem!$A$2:$A$2857,$T125&amp;"|"&amp;Client!$C$9&amp;"|"&amp;Client!$C$7&amp;"|"&amp;Client!$C$8)&gt;0,Client!$C$9,IF(Client!$C$9="S","R","S"))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IFERROR(IF(COUNT(INDEX(Benefits!$E$3:$E$581,MATCH($T125,Benefits!$A$3:$A$581,0)))=0,"",INDEX(Benefits!$E$3:$E$581,MATCH($T125,Benefits!$A$3:$A$581,0))),"")</f>
        <v/>
      </c>
      <c r="R125">
        <f>IFERROR(IF(COUNT(INDEX(Benefits!$F$3:$F$581,MATCH($T125,Benefits!$A$3:$A$581,0)))=0,"",INDEX(Benefits!$F$3:$F$581,MATCH($T125,Benefits!$A$3:$A$581,0))),"")</f>
        <v/>
      </c>
      <c r="S125" s="4">
        <f>IFERROR(IF(INDEX(Benefits!$G$3:$G$581,MATCH($T125,Benefits!$A$3:$A$581,0))="","",INDEX(Benefits!$G$3:$G$581,MATCH($T125,Benefits!$A$3:$A$581,0))),"")</f>
        <v/>
      </c>
      <c r="T125" s="19" t="inlineStr">
        <is>
          <t>F00057-04-000-02</t>
        </is>
      </c>
      <c r="U125" s="4">
        <f>MIN(IF($N125="N",Client!$C$6+1,Client!$C$6),100)</f>
        <v/>
      </c>
      <c r="V125" s="4">
        <f>$T125&amp;"|"&amp;$O125&amp;"|"&amp;Client!$C$7&amp;"|"&amp;Client!$C$8</f>
        <v/>
      </c>
      <c r="W125" s="4">
        <f>IFERROR(MATCH($V125,prem!$A$2:$A$2857,0),"")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IFERROR(IF(INDEX(Benefits!$B$3:$B$581,MATCH($T126,Benefits!$A$3:$A$581,0))="","",INDEX(Benefits!$B$3:$B$581,MATCH($T126,Benefits!$A$3:$A$581,0))),"")</f>
        <v/>
      </c>
      <c r="G126" s="17">
        <f>IFERROR(IF(INDEX(Benefits!$C$3:$C$581,MATCH($T126,Benefits!$A$3:$A$581,0))="","",INDEX(Benefits!$C$3:$C$581,MATCH($T126,Benefits!$A$3:$A$581,0))),"")</f>
        <v/>
      </c>
      <c r="H126" s="4">
        <f>IFERROR(IF(INDEX(Benefits!$D$3:$D$581,MATCH($T126,Benefits!$A$3:$A$581,0))="","",INDEX(Benefits!$D$3:$D$581,MATCH($T126,Benefits!$A$3:$A$581,0))),"")</f>
        <v/>
      </c>
      <c r="I126" s="4" t="inlineStr">
        <is>
          <t>HKD</t>
        </is>
      </c>
      <c r="J126" s="17">
        <f>IF($W126="","",IF(COUNT(INDEX(prem!$B$2:$CX$2857,$W126,$U126+1))=0,"",INDEX(prem!$B$2:$CX$2857,$W126,$U126+1)))</f>
        <v/>
      </c>
      <c r="K126" s="17">
        <f>IF($W126="","",IF($M126=0,"",SUM(INDEX(prem!$B$2:$CX$2857,$W126,$U126+1):INDEX(prem!$B$2:$CX$2857,$W126,MIN($U126+10,101)))))</f>
        <v/>
      </c>
      <c r="L126" s="17">
        <f>IF($K126="","",IF($M126=0,"",$K126/$M126))</f>
        <v/>
      </c>
      <c r="M126" s="4">
        <f>IF($W126="",0,COUNT(INDEX(prem!$B$2:$CX$2857,$W126,$U126+1):INDEX(prem!$B$2:$CX$2857,$W126,MIN($U126+10,101))))</f>
        <v/>
      </c>
      <c r="N126" s="4" t="inlineStr">
        <is>
          <t>A</t>
        </is>
      </c>
      <c r="O126" s="4">
        <f>IF(COUNTIF(prem!$A$2:$A$2857,$T126&amp;"|"&amp;Client!$C$9&amp;"|"&amp;Client!$C$7&amp;"|"&amp;Client!$C$8)&gt;0,Client!$C$9,IF(Client!$C$9="S","R","S"))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IFERROR(IF(COUNT(INDEX(Benefits!$E$3:$E$581,MATCH($T126,Benefits!$A$3:$A$581,0)))=0,"",INDEX(Benefits!$E$3:$E$581,MATCH($T126,Benefits!$A$3:$A$581,0))),"")</f>
        <v/>
      </c>
      <c r="R126">
        <f>IFERROR(IF(COUNT(INDEX(Benefits!$F$3:$F$581,MATCH($T126,Benefits!$A$3:$A$581,0)))=0,"",INDEX(Benefits!$F$3:$F$581,MATCH($T126,Benefits!$A$3:$A$581,0))),"")</f>
        <v/>
      </c>
      <c r="S126" s="4">
        <f>IFERROR(IF(INDEX(Benefits!$G$3:$G$581,MATCH($T126,Benefits!$A$3:$A$581,0))="","",INDEX(Benefits!$G$3:$G$581,MATCH($T126,Benefits!$A$3:$A$581,0))),"")</f>
        <v/>
      </c>
      <c r="T126" s="19" t="inlineStr">
        <is>
          <t>F00028-01-000-02</t>
        </is>
      </c>
      <c r="U126" s="4">
        <f>MIN(IF($N126="N",Client!$C$6+1,Client!$C$6),100)</f>
        <v/>
      </c>
      <c r="V126" s="4">
        <f>$T126&amp;"|"&amp;$O126&amp;"|"&amp;Client!$C$7&amp;"|"&amp;Client!$C$8</f>
        <v/>
      </c>
      <c r="W126" s="4">
        <f>IFERROR(MATCH($V126,prem!$A$2:$A$2857,0),"")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IFERROR(IF(INDEX(Benefits!$B$3:$B$581,MATCH($T127,Benefits!$A$3:$A$581,0))="","",INDEX(Benefits!$B$3:$B$581,MATCH($T127,Benefits!$A$3:$A$581,0))),"")</f>
        <v/>
      </c>
      <c r="G127" s="17">
        <f>IFERROR(IF(INDEX(Benefits!$C$3:$C$581,MATCH($T127,Benefits!$A$3:$A$581,0))="","",INDEX(Benefits!$C$3:$C$581,MATCH($T127,Benefits!$A$3:$A$581,0))),"")</f>
        <v/>
      </c>
      <c r="H127" s="4">
        <f>IFERROR(IF(INDEX(Benefits!$D$3:$D$581,MATCH($T127,Benefits!$A$3:$A$581,0))="","",INDEX(Benefits!$D$3:$D$581,MATCH($T127,Benefits!$A$3:$A$581,0))),"")</f>
        <v/>
      </c>
      <c r="I127" s="4" t="inlineStr">
        <is>
          <t>HKD</t>
        </is>
      </c>
      <c r="J127" s="17">
        <f>IF($W127="","",IF(COUNT(INDEX(prem!$B$2:$CX$2857,$W127,$U127+1))=0,"",INDEX(prem!$B$2:$CX$2857,$W127,$U127+1)))</f>
        <v/>
      </c>
      <c r="K127" s="17">
        <f>IF($W127="","",IF($M127=0,"",SUM(INDEX(prem!$B$2:$CX$2857,$W127,$U127+1):INDEX(prem!$B$2:$CX$2857,$W127,MIN($U127+10,101)))))</f>
        <v/>
      </c>
      <c r="L127" s="17">
        <f>IF($K127="","",IF($M127=0,"",$K127/$M127))</f>
        <v/>
      </c>
      <c r="M127" s="4">
        <f>IF($W127="",0,COUNT(INDEX(prem!$B$2:$CX$2857,$W127,$U127+1):INDEX(prem!$B$2:$CX$2857,$W127,MIN($U127+10,101))))</f>
        <v/>
      </c>
      <c r="N127" s="4" t="inlineStr">
        <is>
          <t>A</t>
        </is>
      </c>
      <c r="O127" s="4">
        <f>IF(COUNTIF(prem!$A$2:$A$2857,$T127&amp;"|"&amp;Client!$C$9&amp;"|"&amp;Client!$C$7&amp;"|"&amp;Client!$C$8)&gt;0,Client!$C$9,IF(Client!$C$9="S","R","S"))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IFERROR(IF(COUNT(INDEX(Benefits!$E$3:$E$581,MATCH($T127,Benefits!$A$3:$A$581,0)))=0,"",INDEX(Benefits!$E$3:$E$581,MATCH($T127,Benefits!$A$3:$A$581,0))),"")</f>
        <v/>
      </c>
      <c r="R127">
        <f>IFERROR(IF(COUNT(INDEX(Benefits!$F$3:$F$581,MATCH($T127,Benefits!$A$3:$A$581,0)))=0,"",INDEX(Benefits!$F$3:$F$581,MATCH($T127,Benefits!$A$3:$A$581,0))),"")</f>
        <v/>
      </c>
      <c r="S127" s="4">
        <f>IFERROR(IF(INDEX(Benefits!$G$3:$G$581,MATCH($T127,Benefits!$A$3:$A$581,0))="","",INDEX(Benefits!$G$3:$G$581,MATCH($T127,Benefits!$A$3:$A$581,0))),"")</f>
        <v/>
      </c>
      <c r="T127" s="19" t="inlineStr">
        <is>
          <t>F00028-01-004-02</t>
        </is>
      </c>
      <c r="U127" s="4">
        <f>MIN(IF($N127="N",Client!$C$6+1,Client!$C$6),100)</f>
        <v/>
      </c>
      <c r="V127" s="4">
        <f>$T127&amp;"|"&amp;$O127&amp;"|"&amp;Client!$C$7&amp;"|"&amp;Client!$C$8</f>
        <v/>
      </c>
      <c r="W127" s="4">
        <f>IFERROR(MATCH($V127,prem!$A$2:$A$2857,0),"")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IFERROR(IF(INDEX(Benefits!$B$3:$B$581,MATCH($T128,Benefits!$A$3:$A$581,0))="","",INDEX(Benefits!$B$3:$B$581,MATCH($T128,Benefits!$A$3:$A$581,0))),"")</f>
        <v/>
      </c>
      <c r="G128" s="17">
        <f>IFERROR(IF(INDEX(Benefits!$C$3:$C$581,MATCH($T128,Benefits!$A$3:$A$581,0))="","",INDEX(Benefits!$C$3:$C$581,MATCH($T128,Benefits!$A$3:$A$581,0))),"")</f>
        <v/>
      </c>
      <c r="H128" s="4">
        <f>IFERROR(IF(INDEX(Benefits!$D$3:$D$581,MATCH($T128,Benefits!$A$3:$A$581,0))="","",INDEX(Benefits!$D$3:$D$581,MATCH($T128,Benefits!$A$3:$A$581,0))),"")</f>
        <v/>
      </c>
      <c r="I128" s="4" t="inlineStr">
        <is>
          <t>HKD</t>
        </is>
      </c>
      <c r="J128" s="17">
        <f>IF($W128="","",IF(COUNT(INDEX(prem!$B$2:$CX$2857,$W128,$U128+1))=0,"",INDEX(prem!$B$2:$CX$2857,$W128,$U128+1)))</f>
        <v/>
      </c>
      <c r="K128" s="17">
        <f>IF($W128="","",IF($M128=0,"",SUM(INDEX(prem!$B$2:$CX$2857,$W128,$U128+1):INDEX(prem!$B$2:$CX$2857,$W128,MIN($U128+10,101)))))</f>
        <v/>
      </c>
      <c r="L128" s="17">
        <f>IF($K128="","",IF($M128=0,"",$K128/$M128))</f>
        <v/>
      </c>
      <c r="M128" s="4">
        <f>IF($W128="",0,COUNT(INDEX(prem!$B$2:$CX$2857,$W128,$U128+1):INDEX(prem!$B$2:$CX$2857,$W128,MIN($U128+10,101))))</f>
        <v/>
      </c>
      <c r="N128" s="4" t="inlineStr">
        <is>
          <t>A</t>
        </is>
      </c>
      <c r="O128" s="4">
        <f>IF(COUNTIF(prem!$A$2:$A$2857,$T128&amp;"|"&amp;Client!$C$9&amp;"|"&amp;Client!$C$7&amp;"|"&amp;Client!$C$8)&gt;0,Client!$C$9,IF(Client!$C$9="S","R","S"))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IFERROR(IF(COUNT(INDEX(Benefits!$E$3:$E$581,MATCH($T128,Benefits!$A$3:$A$581,0)))=0,"",INDEX(Benefits!$E$3:$E$581,MATCH($T128,Benefits!$A$3:$A$581,0))),"")</f>
        <v/>
      </c>
      <c r="R128">
        <f>IFERROR(IF(COUNT(INDEX(Benefits!$F$3:$F$581,MATCH($T128,Benefits!$A$3:$A$581,0)))=0,"",INDEX(Benefits!$F$3:$F$581,MATCH($T128,Benefits!$A$3:$A$581,0))),"")</f>
        <v/>
      </c>
      <c r="S128" s="4">
        <f>IFERROR(IF(INDEX(Benefits!$G$3:$G$581,MATCH($T128,Benefits!$A$3:$A$581,0))="","",INDEX(Benefits!$G$3:$G$581,MATCH($T128,Benefits!$A$3:$A$581,0))),"")</f>
        <v/>
      </c>
      <c r="T128" s="19" t="inlineStr">
        <is>
          <t>F00028-01-005-02</t>
        </is>
      </c>
      <c r="U128" s="4">
        <f>MIN(IF($N128="N",Client!$C$6+1,Client!$C$6),100)</f>
        <v/>
      </c>
      <c r="V128" s="4">
        <f>$T128&amp;"|"&amp;$O128&amp;"|"&amp;Client!$C$7&amp;"|"&amp;Client!$C$8</f>
        <v/>
      </c>
      <c r="W128" s="4">
        <f>IFERROR(MATCH($V128,prem!$A$2:$A$2857,0),"")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IFERROR(IF(INDEX(Benefits!$B$3:$B$581,MATCH($T129,Benefits!$A$3:$A$581,0))="","",INDEX(Benefits!$B$3:$B$581,MATCH($T129,Benefits!$A$3:$A$581,0))),"")</f>
        <v/>
      </c>
      <c r="G129" s="17">
        <f>IFERROR(IF(INDEX(Benefits!$C$3:$C$581,MATCH($T129,Benefits!$A$3:$A$581,0))="","",INDEX(Benefits!$C$3:$C$581,MATCH($T129,Benefits!$A$3:$A$581,0))),"")</f>
        <v/>
      </c>
      <c r="H129" s="4">
        <f>IFERROR(IF(INDEX(Benefits!$D$3:$D$581,MATCH($T129,Benefits!$A$3:$A$581,0))="","",INDEX(Benefits!$D$3:$D$581,MATCH($T129,Benefits!$A$3:$A$581,0))),"")</f>
        <v/>
      </c>
      <c r="I129" s="4" t="inlineStr">
        <is>
          <t>HKD</t>
        </is>
      </c>
      <c r="J129" s="17">
        <f>IF($W129="","",IF(COUNT(INDEX(prem!$B$2:$CX$2857,$W129,$U129+1))=0,"",INDEX(prem!$B$2:$CX$2857,$W129,$U129+1)))</f>
        <v/>
      </c>
      <c r="K129" s="17">
        <f>IF($W129="","",IF($M129=0,"",SUM(INDEX(prem!$B$2:$CX$2857,$W129,$U129+1):INDEX(prem!$B$2:$CX$2857,$W129,MIN($U129+10,101)))))</f>
        <v/>
      </c>
      <c r="L129" s="17">
        <f>IF($K129="","",IF($M129=0,"",$K129/$M129))</f>
        <v/>
      </c>
      <c r="M129" s="4">
        <f>IF($W129="",0,COUNT(INDEX(prem!$B$2:$CX$2857,$W129,$U129+1):INDEX(prem!$B$2:$CX$2857,$W129,MIN($U129+10,101))))</f>
        <v/>
      </c>
      <c r="N129" s="4" t="inlineStr">
        <is>
          <t>A</t>
        </is>
      </c>
      <c r="O129" s="4">
        <f>IF(COUNTIF(prem!$A$2:$A$2857,$T129&amp;"|"&amp;Client!$C$9&amp;"|"&amp;Client!$C$7&amp;"|"&amp;Client!$C$8)&gt;0,Client!$C$9,IF(Client!$C$9="S","R","S"))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IFERROR(IF(COUNT(INDEX(Benefits!$E$3:$E$581,MATCH($T129,Benefits!$A$3:$A$581,0)))=0,"",INDEX(Benefits!$E$3:$E$581,MATCH($T129,Benefits!$A$3:$A$581,0))),"")</f>
        <v/>
      </c>
      <c r="R129">
        <f>IFERROR(IF(COUNT(INDEX(Benefits!$F$3:$F$581,MATCH($T129,Benefits!$A$3:$A$581,0)))=0,"",INDEX(Benefits!$F$3:$F$581,MATCH($T129,Benefits!$A$3:$A$581,0))),"")</f>
        <v/>
      </c>
      <c r="S129" s="4">
        <f>IFERROR(IF(INDEX(Benefits!$G$3:$G$581,MATCH($T129,Benefits!$A$3:$A$581,0))="","",INDEX(Benefits!$G$3:$G$581,MATCH($T129,Benefits!$A$3:$A$581,0))),"")</f>
        <v/>
      </c>
      <c r="T129" s="19" t="inlineStr">
        <is>
          <t>F00028-01-006-02</t>
        </is>
      </c>
      <c r="U129" s="4">
        <f>MIN(IF($N129="N",Client!$C$6+1,Client!$C$6),100)</f>
        <v/>
      </c>
      <c r="V129" s="4">
        <f>$T129&amp;"|"&amp;$O129&amp;"|"&amp;Client!$C$7&amp;"|"&amp;Client!$C$8</f>
        <v/>
      </c>
      <c r="W129" s="4">
        <f>IFERROR(MATCH($V129,prem!$A$2:$A$2857,0),"")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IFERROR(IF(INDEX(Benefits!$B$3:$B$581,MATCH($T130,Benefits!$A$3:$A$581,0))="","",INDEX(Benefits!$B$3:$B$581,MATCH($T130,Benefits!$A$3:$A$581,0))),"")</f>
        <v/>
      </c>
      <c r="G130" s="17">
        <f>IFERROR(IF(INDEX(Benefits!$C$3:$C$581,MATCH($T130,Benefits!$A$3:$A$581,0))="","",INDEX(Benefits!$C$3:$C$581,MATCH($T130,Benefits!$A$3:$A$581,0))),"")</f>
        <v/>
      </c>
      <c r="H130" s="4">
        <f>IFERROR(IF(INDEX(Benefits!$D$3:$D$581,MATCH($T130,Benefits!$A$3:$A$581,0))="","",INDEX(Benefits!$D$3:$D$581,MATCH($T130,Benefits!$A$3:$A$581,0))),"")</f>
        <v/>
      </c>
      <c r="I130" s="4" t="inlineStr">
        <is>
          <t>HKD</t>
        </is>
      </c>
      <c r="J130" s="17">
        <f>IF($W130="","",IF(COUNT(INDEX(prem!$B$2:$CX$2857,$W130,$U130+1))=0,"",INDEX(prem!$B$2:$CX$2857,$W130,$U130+1)))</f>
        <v/>
      </c>
      <c r="K130" s="17">
        <f>IF($W130="","",IF($M130=0,"",SUM(INDEX(prem!$B$2:$CX$2857,$W130,$U130+1):INDEX(prem!$B$2:$CX$2857,$W130,MIN($U130+10,101)))))</f>
        <v/>
      </c>
      <c r="L130" s="17">
        <f>IF($K130="","",IF($M130=0,"",$K130/$M130))</f>
        <v/>
      </c>
      <c r="M130" s="4">
        <f>IF($W130="",0,COUNT(INDEX(prem!$B$2:$CX$2857,$W130,$U130+1):INDEX(prem!$B$2:$CX$2857,$W130,MIN($U130+10,101))))</f>
        <v/>
      </c>
      <c r="N130" s="4" t="inlineStr">
        <is>
          <t>A</t>
        </is>
      </c>
      <c r="O130" s="4">
        <f>IF(COUNTIF(prem!$A$2:$A$2857,$T130&amp;"|"&amp;Client!$C$9&amp;"|"&amp;Client!$C$7&amp;"|"&amp;Client!$C$8)&gt;0,Client!$C$9,IF(Client!$C$9="S","R","S"))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IFERROR(IF(COUNT(INDEX(Benefits!$E$3:$E$581,MATCH($T130,Benefits!$A$3:$A$581,0)))=0,"",INDEX(Benefits!$E$3:$E$581,MATCH($T130,Benefits!$A$3:$A$581,0))),"")</f>
        <v/>
      </c>
      <c r="R130">
        <f>IFERROR(IF(COUNT(INDEX(Benefits!$F$3:$F$581,MATCH($T130,Benefits!$A$3:$A$581,0)))=0,"",INDEX(Benefits!$F$3:$F$581,MATCH($T130,Benefits!$A$3:$A$581,0))),"")</f>
        <v/>
      </c>
      <c r="S130" s="4">
        <f>IFERROR(IF(INDEX(Benefits!$G$3:$G$581,MATCH($T130,Benefits!$A$3:$A$581,0))="","",INDEX(Benefits!$G$3:$G$581,MATCH($T130,Benefits!$A$3:$A$581,0))),"")</f>
        <v/>
      </c>
      <c r="T130" s="19" t="inlineStr">
        <is>
          <t>F00028-01-007-02</t>
        </is>
      </c>
      <c r="U130" s="4">
        <f>MIN(IF($N130="N",Client!$C$6+1,Client!$C$6),100)</f>
        <v/>
      </c>
      <c r="V130" s="4">
        <f>$T130&amp;"|"&amp;$O130&amp;"|"&amp;Client!$C$7&amp;"|"&amp;Client!$C$8</f>
        <v/>
      </c>
      <c r="W130" s="4">
        <f>IFERROR(MATCH($V130,prem!$A$2:$A$2857,0),"")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IFERROR(IF(INDEX(Benefits!$B$3:$B$581,MATCH($T131,Benefits!$A$3:$A$581,0))="","",INDEX(Benefits!$B$3:$B$581,MATCH($T131,Benefits!$A$3:$A$581,0))),"")</f>
        <v/>
      </c>
      <c r="G131" s="17">
        <f>IFERROR(IF(INDEX(Benefits!$C$3:$C$581,MATCH($T131,Benefits!$A$3:$A$581,0))="","",INDEX(Benefits!$C$3:$C$581,MATCH($T131,Benefits!$A$3:$A$581,0))),"")</f>
        <v/>
      </c>
      <c r="H131" s="4">
        <f>IFERROR(IF(INDEX(Benefits!$D$3:$D$581,MATCH($T131,Benefits!$A$3:$A$581,0))="","",INDEX(Benefits!$D$3:$D$581,MATCH($T131,Benefits!$A$3:$A$581,0))),"")</f>
        <v/>
      </c>
      <c r="I131" s="4" t="inlineStr">
        <is>
          <t>HKD</t>
        </is>
      </c>
      <c r="J131" s="17">
        <f>IF($W131="","",IF(COUNT(INDEX(prem!$B$2:$CX$2857,$W131,$U131+1))=0,"",INDEX(prem!$B$2:$CX$2857,$W131,$U131+1)))</f>
        <v/>
      </c>
      <c r="K131" s="17">
        <f>IF($W131="","",IF($M131=0,"",SUM(INDEX(prem!$B$2:$CX$2857,$W131,$U131+1):INDEX(prem!$B$2:$CX$2857,$W131,MIN($U131+10,101)))))</f>
        <v/>
      </c>
      <c r="L131" s="17">
        <f>IF($K131="","",IF($M131=0,"",$K131/$M131))</f>
        <v/>
      </c>
      <c r="M131" s="4">
        <f>IF($W131="",0,COUNT(INDEX(prem!$B$2:$CX$2857,$W131,$U131+1):INDEX(prem!$B$2:$CX$2857,$W131,MIN($U131+10,101))))</f>
        <v/>
      </c>
      <c r="N131" s="4" t="inlineStr">
        <is>
          <t>A</t>
        </is>
      </c>
      <c r="O131" s="4">
        <f>IF(COUNTIF(prem!$A$2:$A$2857,$T131&amp;"|"&amp;Client!$C$9&amp;"|"&amp;Client!$C$7&amp;"|"&amp;Client!$C$8)&gt;0,Client!$C$9,IF(Client!$C$9="S","R","S"))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IFERROR(IF(COUNT(INDEX(Benefits!$E$3:$E$581,MATCH($T131,Benefits!$A$3:$A$581,0)))=0,"",INDEX(Benefits!$E$3:$E$581,MATCH($T131,Benefits!$A$3:$A$581,0))),"")</f>
        <v/>
      </c>
      <c r="R131">
        <f>IFERROR(IF(COUNT(INDEX(Benefits!$F$3:$F$581,MATCH($T131,Benefits!$A$3:$A$581,0)))=0,"",INDEX(Benefits!$F$3:$F$581,MATCH($T131,Benefits!$A$3:$A$581,0))),"")</f>
        <v/>
      </c>
      <c r="S131" s="4">
        <f>IFERROR(IF(INDEX(Benefits!$G$3:$G$581,MATCH($T131,Benefits!$A$3:$A$581,0))="","",INDEX(Benefits!$G$3:$G$581,MATCH($T131,Benefits!$A$3:$A$581,0))),"")</f>
        <v/>
      </c>
      <c r="T131" s="19" t="inlineStr">
        <is>
          <t>F00028-01-001-02</t>
        </is>
      </c>
      <c r="U131" s="4">
        <f>MIN(IF($N131="N",Client!$C$6+1,Client!$C$6),100)</f>
        <v/>
      </c>
      <c r="V131" s="4">
        <f>$T131&amp;"|"&amp;$O131&amp;"|"&amp;Client!$C$7&amp;"|"&amp;Client!$C$8</f>
        <v/>
      </c>
      <c r="W131" s="4">
        <f>IFERROR(MATCH($V131,prem!$A$2:$A$2857,0),"")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IFERROR(IF(INDEX(Benefits!$B$3:$B$581,MATCH($T132,Benefits!$A$3:$A$581,0))="","",INDEX(Benefits!$B$3:$B$581,MATCH($T132,Benefits!$A$3:$A$581,0))),"")</f>
        <v/>
      </c>
      <c r="G132" s="17">
        <f>IFERROR(IF(INDEX(Benefits!$C$3:$C$581,MATCH($T132,Benefits!$A$3:$A$581,0))="","",INDEX(Benefits!$C$3:$C$581,MATCH($T132,Benefits!$A$3:$A$581,0))),"")</f>
        <v/>
      </c>
      <c r="H132" s="4">
        <f>IFERROR(IF(INDEX(Benefits!$D$3:$D$581,MATCH($T132,Benefits!$A$3:$A$581,0))="","",INDEX(Benefits!$D$3:$D$581,MATCH($T132,Benefits!$A$3:$A$581,0))),"")</f>
        <v/>
      </c>
      <c r="I132" s="4" t="inlineStr">
        <is>
          <t>HKD</t>
        </is>
      </c>
      <c r="J132" s="17">
        <f>IF($W132="","",IF(COUNT(INDEX(prem!$B$2:$CX$2857,$W132,$U132+1))=0,"",INDEX(prem!$B$2:$CX$2857,$W132,$U132+1)))</f>
        <v/>
      </c>
      <c r="K132" s="17">
        <f>IF($W132="","",IF($M132=0,"",SUM(INDEX(prem!$B$2:$CX$2857,$W132,$U132+1):INDEX(prem!$B$2:$CX$2857,$W132,MIN($U132+10,101)))))</f>
        <v/>
      </c>
      <c r="L132" s="17">
        <f>IF($K132="","",IF($M132=0,"",$K132/$M132))</f>
        <v/>
      </c>
      <c r="M132" s="4">
        <f>IF($W132="",0,COUNT(INDEX(prem!$B$2:$CX$2857,$W132,$U132+1):INDEX(prem!$B$2:$CX$2857,$W132,MIN($U132+10,101))))</f>
        <v/>
      </c>
      <c r="N132" s="4" t="inlineStr">
        <is>
          <t>A</t>
        </is>
      </c>
      <c r="O132" s="4">
        <f>IF(COUNTIF(prem!$A$2:$A$2857,$T132&amp;"|"&amp;Client!$C$9&amp;"|"&amp;Client!$C$7&amp;"|"&amp;Client!$C$8)&gt;0,Client!$C$9,IF(Client!$C$9="S","R","S"))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IFERROR(IF(COUNT(INDEX(Benefits!$E$3:$E$581,MATCH($T132,Benefits!$A$3:$A$581,0)))=0,"",INDEX(Benefits!$E$3:$E$581,MATCH($T132,Benefits!$A$3:$A$581,0))),"")</f>
        <v/>
      </c>
      <c r="R132">
        <f>IFERROR(IF(COUNT(INDEX(Benefits!$F$3:$F$581,MATCH($T132,Benefits!$A$3:$A$581,0)))=0,"",INDEX(Benefits!$F$3:$F$581,MATCH($T132,Benefits!$A$3:$A$581,0))),"")</f>
        <v/>
      </c>
      <c r="S132" s="4">
        <f>IFERROR(IF(INDEX(Benefits!$G$3:$G$581,MATCH($T132,Benefits!$A$3:$A$581,0))="","",INDEX(Benefits!$G$3:$G$581,MATCH($T132,Benefits!$A$3:$A$581,0))),"")</f>
        <v/>
      </c>
      <c r="T132" s="19" t="inlineStr">
        <is>
          <t>F00028-01-002-02</t>
        </is>
      </c>
      <c r="U132" s="4">
        <f>MIN(IF($N132="N",Client!$C$6+1,Client!$C$6),100)</f>
        <v/>
      </c>
      <c r="V132" s="4">
        <f>$T132&amp;"|"&amp;$O132&amp;"|"&amp;Client!$C$7&amp;"|"&amp;Client!$C$8</f>
        <v/>
      </c>
      <c r="W132" s="4">
        <f>IFERROR(MATCH($V132,prem!$A$2:$A$2857,0),"")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IFERROR(IF(INDEX(Benefits!$B$3:$B$581,MATCH($T133,Benefits!$A$3:$A$581,0))="","",INDEX(Benefits!$B$3:$B$581,MATCH($T133,Benefits!$A$3:$A$581,0))),"")</f>
        <v/>
      </c>
      <c r="G133" s="17">
        <f>IFERROR(IF(INDEX(Benefits!$C$3:$C$581,MATCH($T133,Benefits!$A$3:$A$581,0))="","",INDEX(Benefits!$C$3:$C$581,MATCH($T133,Benefits!$A$3:$A$581,0))),"")</f>
        <v/>
      </c>
      <c r="H133" s="4">
        <f>IFERROR(IF(INDEX(Benefits!$D$3:$D$581,MATCH($T133,Benefits!$A$3:$A$581,0))="","",INDEX(Benefits!$D$3:$D$581,MATCH($T133,Benefits!$A$3:$A$581,0))),"")</f>
        <v/>
      </c>
      <c r="I133" s="4" t="inlineStr">
        <is>
          <t>HKD</t>
        </is>
      </c>
      <c r="J133" s="17">
        <f>IF($W133="","",IF(COUNT(INDEX(prem!$B$2:$CX$2857,$W133,$U133+1))=0,"",INDEX(prem!$B$2:$CX$2857,$W133,$U133+1)))</f>
        <v/>
      </c>
      <c r="K133" s="17">
        <f>IF($W133="","",IF($M133=0,"",SUM(INDEX(prem!$B$2:$CX$2857,$W133,$U133+1):INDEX(prem!$B$2:$CX$2857,$W133,MIN($U133+10,101)))))</f>
        <v/>
      </c>
      <c r="L133" s="17">
        <f>IF($K133="","",IF($M133=0,"",$K133/$M133))</f>
        <v/>
      </c>
      <c r="M133" s="4">
        <f>IF($W133="",0,COUNT(INDEX(prem!$B$2:$CX$2857,$W133,$U133+1):INDEX(prem!$B$2:$CX$2857,$W133,MIN($U133+10,101))))</f>
        <v/>
      </c>
      <c r="N133" s="4" t="inlineStr">
        <is>
          <t>A</t>
        </is>
      </c>
      <c r="O133" s="4">
        <f>IF(COUNTIF(prem!$A$2:$A$2857,$T133&amp;"|"&amp;Client!$C$9&amp;"|"&amp;Client!$C$7&amp;"|"&amp;Client!$C$8)&gt;0,Client!$C$9,IF(Client!$C$9="S","R","S"))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IFERROR(IF(COUNT(INDEX(Benefits!$E$3:$E$581,MATCH($T133,Benefits!$A$3:$A$581,0)))=0,"",INDEX(Benefits!$E$3:$E$581,MATCH($T133,Benefits!$A$3:$A$581,0))),"")</f>
        <v/>
      </c>
      <c r="R133">
        <f>IFERROR(IF(COUNT(INDEX(Benefits!$F$3:$F$581,MATCH($T133,Benefits!$A$3:$A$581,0)))=0,"",INDEX(Benefits!$F$3:$F$581,MATCH($T133,Benefits!$A$3:$A$581,0))),"")</f>
        <v/>
      </c>
      <c r="S133" s="4">
        <f>IFERROR(IF(INDEX(Benefits!$G$3:$G$581,MATCH($T133,Benefits!$A$3:$A$581,0))="","",INDEX(Benefits!$G$3:$G$581,MATCH($T133,Benefits!$A$3:$A$581,0))),"")</f>
        <v/>
      </c>
      <c r="T133" s="19" t="inlineStr">
        <is>
          <t>F00028-01-003-02</t>
        </is>
      </c>
      <c r="U133" s="4">
        <f>MIN(IF($N133="N",Client!$C$6+1,Client!$C$6),100)</f>
        <v/>
      </c>
      <c r="V133" s="4">
        <f>$T133&amp;"|"&amp;$O133&amp;"|"&amp;Client!$C$7&amp;"|"&amp;Client!$C$8</f>
        <v/>
      </c>
      <c r="W133" s="4">
        <f>IFERROR(MATCH($V133,prem!$A$2:$A$2857,0),"")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IFERROR(IF(INDEX(Benefits!$B$3:$B$581,MATCH($T134,Benefits!$A$3:$A$581,0))="","",INDEX(Benefits!$B$3:$B$581,MATCH($T134,Benefits!$A$3:$A$581,0))),"")</f>
        <v/>
      </c>
      <c r="G134" s="17">
        <f>IFERROR(IF(INDEX(Benefits!$C$3:$C$581,MATCH($T134,Benefits!$A$3:$A$581,0))="","",INDEX(Benefits!$C$3:$C$581,MATCH($T134,Benefits!$A$3:$A$581,0))),"")</f>
        <v/>
      </c>
      <c r="H134" s="4">
        <f>IFERROR(IF(INDEX(Benefits!$D$3:$D$581,MATCH($T134,Benefits!$A$3:$A$581,0))="","",INDEX(Benefits!$D$3:$D$581,MATCH($T134,Benefits!$A$3:$A$581,0))),"")</f>
        <v/>
      </c>
      <c r="I134" s="4" t="inlineStr">
        <is>
          <t>HKD</t>
        </is>
      </c>
      <c r="J134" s="17">
        <f>IF($W134="","",IF(COUNT(INDEX(prem!$B$2:$CX$2857,$W134,$U134+1))=0,"",INDEX(prem!$B$2:$CX$2857,$W134,$U134+1)))</f>
        <v/>
      </c>
      <c r="K134" s="17">
        <f>IF($W134="","",IF($M134=0,"",SUM(INDEX(prem!$B$2:$CX$2857,$W134,$U134+1):INDEX(prem!$B$2:$CX$2857,$W134,MIN($U134+10,101)))))</f>
        <v/>
      </c>
      <c r="L134" s="17">
        <f>IF($K134="","",IF($M134=0,"",$K134/$M134))</f>
        <v/>
      </c>
      <c r="M134" s="4">
        <f>IF($W134="",0,COUNT(INDEX(prem!$B$2:$CX$2857,$W134,$U134+1):INDEX(prem!$B$2:$CX$2857,$W134,MIN($U134+10,101))))</f>
        <v/>
      </c>
      <c r="N134" s="4" t="inlineStr">
        <is>
          <t>A</t>
        </is>
      </c>
      <c r="O134" s="4">
        <f>IF(COUNTIF(prem!$A$2:$A$2857,$T134&amp;"|"&amp;Client!$C$9&amp;"|"&amp;Client!$C$7&amp;"|"&amp;Client!$C$8)&gt;0,Client!$C$9,IF(Client!$C$9="S","R","S"))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IFERROR(IF(COUNT(INDEX(Benefits!$E$3:$E$581,MATCH($T134,Benefits!$A$3:$A$581,0)))=0,"",INDEX(Benefits!$E$3:$E$581,MATCH($T134,Benefits!$A$3:$A$581,0))),"")</f>
        <v/>
      </c>
      <c r="R134">
        <f>IFERROR(IF(COUNT(INDEX(Benefits!$F$3:$F$581,MATCH($T134,Benefits!$A$3:$A$581,0)))=0,"",INDEX(Benefits!$F$3:$F$581,MATCH($T134,Benefits!$A$3:$A$581,0))),"")</f>
        <v/>
      </c>
      <c r="S134" s="4">
        <f>IFERROR(IF(INDEX(Benefits!$G$3:$G$581,MATCH($T134,Benefits!$A$3:$A$581,0))="","",INDEX(Benefits!$G$3:$G$581,MATCH($T134,Benefits!$A$3:$A$581,0))),"")</f>
        <v/>
      </c>
      <c r="T134" s="19" t="inlineStr">
        <is>
          <t>S00035-01-000-02</t>
        </is>
      </c>
      <c r="U134" s="4">
        <f>MIN(IF($N134="N",Client!$C$6+1,Client!$C$6),100)</f>
        <v/>
      </c>
      <c r="V134" s="4">
        <f>$T134&amp;"|"&amp;$O134&amp;"|"&amp;Client!$C$7&amp;"|"&amp;Client!$C$8</f>
        <v/>
      </c>
      <c r="W134" s="4">
        <f>IFERROR(MATCH($V134,prem!$A$2:$A$2857,0),"")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IFERROR(IF(INDEX(Benefits!$B$3:$B$581,MATCH($T135,Benefits!$A$3:$A$581,0))="","",INDEX(Benefits!$B$3:$B$581,MATCH($T135,Benefits!$A$3:$A$581,0))),"")</f>
        <v/>
      </c>
      <c r="G135" s="17">
        <f>IFERROR(IF(INDEX(Benefits!$C$3:$C$581,MATCH($T135,Benefits!$A$3:$A$581,0))="",0,INDEX(Benefits!$C$3:$C$581,MATCH($T135,Benefits!$A$3:$A$581,0))),0)</f>
        <v/>
      </c>
      <c r="H135" s="4">
        <f>IFERROR(IF(INDEX(Benefits!$D$3:$D$581,MATCH($T135,Benefits!$A$3:$A$581,0))="","Asia",INDEX(Benefits!$D$3:$D$581,MATCH($T135,Benefits!$A$3:$A$581,0))),"Asia")</f>
        <v/>
      </c>
      <c r="I135" s="4" t="inlineStr">
        <is>
          <t>HKD</t>
        </is>
      </c>
      <c r="J135" s="17">
        <f>IF($W135="","",IF(COUNT(INDEX(prem!$B$2:$CX$2857,$W135,$U135+1))=0,"",INDEX(prem!$B$2:$CX$2857,$W135,$U135+1)))</f>
        <v/>
      </c>
      <c r="K135" s="17">
        <f>IF($W135="","",IF($M135=0,"",SUM(INDEX(prem!$B$2:$CX$2857,$W135,$U135+1):INDEX(prem!$B$2:$CX$2857,$W135,MIN($U135+10,101)))))</f>
        <v/>
      </c>
      <c r="L135" s="17">
        <f>IF($K135="","",IF($M135=0,"",$K135/$M135))</f>
        <v/>
      </c>
      <c r="M135" s="4">
        <f>IF($W135="",0,COUNT(INDEX(prem!$B$2:$CX$2857,$W135,$U135+1):INDEX(prem!$B$2:$CX$2857,$W135,MIN($U135+10,101))))</f>
        <v/>
      </c>
      <c r="N135" s="4" t="inlineStr">
        <is>
          <t>A</t>
        </is>
      </c>
      <c r="O135" s="4">
        <f>IF(COUNTIF(prem!$A$2:$A$2857,$T135&amp;"|"&amp;Client!$C$9&amp;"|"&amp;Client!$C$7&amp;"|"&amp;Client!$C$8)&gt;0,Client!$C$9,IF(Client!$C$9="S","R","S"))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IFERROR(IF(COUNT(INDEX(Benefits!$E$3:$E$581,MATCH($T135,Benefits!$A$3:$A$581,0)))=0,"",INDEX(Benefits!$E$3:$E$581,MATCH($T135,Benefits!$A$3:$A$581,0))),"")</f>
        <v/>
      </c>
      <c r="R135">
        <f>IFERROR(IF(COUNT(INDEX(Benefits!$F$3:$F$581,MATCH($T135,Benefits!$A$3:$A$581,0)))=0,"",INDEX(Benefits!$F$3:$F$581,MATCH($T135,Benefits!$A$3:$A$581,0))),"")</f>
        <v/>
      </c>
      <c r="S135" s="4">
        <f>IFERROR(IF(INDEX(Benefits!$G$3:$G$581,MATCH($T135,Benefits!$A$3:$A$581,0))="","",INDEX(Benefits!$G$3:$G$581,MATCH($T135,Benefits!$A$3:$A$581,0))),"")</f>
        <v/>
      </c>
      <c r="T135" s="19" t="inlineStr">
        <is>
          <t>F00059-01-000-01</t>
        </is>
      </c>
      <c r="U135" s="4">
        <f>MIN(IF($N135="N",Client!$C$6+1,Client!$C$6),100)</f>
        <v/>
      </c>
      <c r="V135" s="4">
        <f>$T135&amp;"|"&amp;$O135&amp;"|"&amp;Client!$C$7&amp;"|"&amp;Client!$C$8</f>
        <v/>
      </c>
      <c r="W135" s="4">
        <f>IFERROR(MATCH($V135,prem!$A$2:$A$2857,0),"")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IFERROR(IF(INDEX(Benefits!$B$3:$B$581,MATCH($T136,Benefits!$A$3:$A$581,0))="","",INDEX(Benefits!$B$3:$B$581,MATCH($T136,Benefits!$A$3:$A$581,0))),"")</f>
        <v/>
      </c>
      <c r="G136" s="17">
        <f>IFERROR(IF(INDEX(Benefits!$C$3:$C$581,MATCH($T136,Benefits!$A$3:$A$581,0))="",0,INDEX(Benefits!$C$3:$C$581,MATCH($T136,Benefits!$A$3:$A$581,0))),0)</f>
        <v/>
      </c>
      <c r="H136" s="4">
        <f>IFERROR(IF(INDEX(Benefits!$D$3:$D$581,MATCH($T136,Benefits!$A$3:$A$581,0))="","Worldwide",INDEX(Benefits!$D$3:$D$581,MATCH($T136,Benefits!$A$3:$A$581,0))),"Worldwide")</f>
        <v/>
      </c>
      <c r="I136" s="4" t="inlineStr">
        <is>
          <t>HKD</t>
        </is>
      </c>
      <c r="J136" s="17">
        <f>IF($W136="","",IF(COUNT(INDEX(prem!$B$2:$CX$2857,$W136,$U136+1))=0,"",INDEX(prem!$B$2:$CX$2857,$W136,$U136+1)))</f>
        <v/>
      </c>
      <c r="K136" s="17">
        <f>IF($W136="","",IF($M136=0,"",SUM(INDEX(prem!$B$2:$CX$2857,$W136,$U136+1):INDEX(prem!$B$2:$CX$2857,$W136,MIN($U136+10,101)))))</f>
        <v/>
      </c>
      <c r="L136" s="17">
        <f>IF($K136="","",IF($M136=0,"",$K136/$M136))</f>
        <v/>
      </c>
      <c r="M136" s="4">
        <f>IF($W136="",0,COUNT(INDEX(prem!$B$2:$CX$2857,$W136,$U136+1):INDEX(prem!$B$2:$CX$2857,$W136,MIN($U136+10,101))))</f>
        <v/>
      </c>
      <c r="N136" s="4" t="inlineStr">
        <is>
          <t>A</t>
        </is>
      </c>
      <c r="O136" s="4">
        <f>IF(COUNTIF(prem!$A$2:$A$2857,$T136&amp;"|"&amp;Client!$C$9&amp;"|"&amp;Client!$C$7&amp;"|"&amp;Client!$C$8)&gt;0,Client!$C$9,IF(Client!$C$9="S","R","S"))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IFERROR(IF(COUNT(INDEX(Benefits!$E$3:$E$581,MATCH($T136,Benefits!$A$3:$A$581,0)))=0,"",INDEX(Benefits!$E$3:$E$581,MATCH($T136,Benefits!$A$3:$A$581,0))),"")</f>
        <v/>
      </c>
      <c r="R136">
        <f>IFERROR(IF(COUNT(INDEX(Benefits!$F$3:$F$581,MATCH($T136,Benefits!$A$3:$A$581,0)))=0,"",INDEX(Benefits!$F$3:$F$581,MATCH($T136,Benefits!$A$3:$A$581,0))),"")</f>
        <v/>
      </c>
      <c r="S136" s="4">
        <f>IFERROR(IF(INDEX(Benefits!$G$3:$G$581,MATCH($T136,Benefits!$A$3:$A$581,0))="","",INDEX(Benefits!$G$3:$G$581,MATCH($T136,Benefits!$A$3:$A$581,0))),"")</f>
        <v/>
      </c>
      <c r="T136" s="19" t="inlineStr">
        <is>
          <t>F00059-05-000-01</t>
        </is>
      </c>
      <c r="U136" s="4">
        <f>MIN(IF($N136="N",Client!$C$6+1,Client!$C$6),100)</f>
        <v/>
      </c>
      <c r="V136" s="4">
        <f>$T136&amp;"|"&amp;$O136&amp;"|"&amp;Client!$C$7&amp;"|"&amp;Client!$C$8</f>
        <v/>
      </c>
      <c r="W136" s="4">
        <f>IFERROR(MATCH($V136,prem!$A$2:$A$2857,0),"")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IFERROR(IF(INDEX(Benefits!$B$3:$B$581,MATCH($T137,Benefits!$A$3:$A$581,0))="","",INDEX(Benefits!$B$3:$B$581,MATCH($T137,Benefits!$A$3:$A$581,0))),"")</f>
        <v/>
      </c>
      <c r="G137" s="17">
        <f>IFERROR(IF(INDEX(Benefits!$C$3:$C$581,MATCH($T137,Benefits!$A$3:$A$581,0))="",20000,INDEX(Benefits!$C$3:$C$581,MATCH($T137,Benefits!$A$3:$A$581,0))),20000)</f>
        <v/>
      </c>
      <c r="H137" s="4">
        <f>IFERROR(IF(INDEX(Benefits!$D$3:$D$581,MATCH($T137,Benefits!$A$3:$A$581,0))="","Asia",INDEX(Benefits!$D$3:$D$581,MATCH($T137,Benefits!$A$3:$A$581,0))),"Asia")</f>
        <v/>
      </c>
      <c r="I137" s="4" t="inlineStr">
        <is>
          <t>HKD</t>
        </is>
      </c>
      <c r="J137" s="17">
        <f>IF($W137="","",IF(COUNT(INDEX(prem!$B$2:$CX$2857,$W137,$U137+1))=0,"",INDEX(prem!$B$2:$CX$2857,$W137,$U137+1)))</f>
        <v/>
      </c>
      <c r="K137" s="17">
        <f>IF($W137="","",IF($M137=0,"",SUM(INDEX(prem!$B$2:$CX$2857,$W137,$U137+1):INDEX(prem!$B$2:$CX$2857,$W137,MIN($U137+10,101)))))</f>
        <v/>
      </c>
      <c r="L137" s="17">
        <f>IF($K137="","",IF($M137=0,"",$K137/$M137))</f>
        <v/>
      </c>
      <c r="M137" s="4">
        <f>IF($W137="",0,COUNT(INDEX(prem!$B$2:$CX$2857,$W137,$U137+1):INDEX(prem!$B$2:$CX$2857,$W137,MIN($U137+10,101))))</f>
        <v/>
      </c>
      <c r="N137" s="4" t="inlineStr">
        <is>
          <t>A</t>
        </is>
      </c>
      <c r="O137" s="4">
        <f>IF(COUNTIF(prem!$A$2:$A$2857,$T137&amp;"|"&amp;Client!$C$9&amp;"|"&amp;Client!$C$7&amp;"|"&amp;Client!$C$8)&gt;0,Client!$C$9,IF(Client!$C$9="S","R","S"))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IFERROR(IF(COUNT(INDEX(Benefits!$E$3:$E$581,MATCH($T137,Benefits!$A$3:$A$581,0)))=0,"",INDEX(Benefits!$E$3:$E$581,MATCH($T137,Benefits!$A$3:$A$581,0))),"")</f>
        <v/>
      </c>
      <c r="R137">
        <f>IFERROR(IF(COUNT(INDEX(Benefits!$F$3:$F$581,MATCH($T137,Benefits!$A$3:$A$581,0)))=0,"",INDEX(Benefits!$F$3:$F$581,MATCH($T137,Benefits!$A$3:$A$581,0))),"")</f>
        <v/>
      </c>
      <c r="S137" s="4">
        <f>IFERROR(IF(INDEX(Benefits!$G$3:$G$581,MATCH($T137,Benefits!$A$3:$A$581,0))="","",INDEX(Benefits!$G$3:$G$581,MATCH($T137,Benefits!$A$3:$A$581,0))),"")</f>
        <v/>
      </c>
      <c r="T137" s="19" t="inlineStr">
        <is>
          <t>F00059-02-000-01</t>
        </is>
      </c>
      <c r="U137" s="4">
        <f>MIN(IF($N137="N",Client!$C$6+1,Client!$C$6),100)</f>
        <v/>
      </c>
      <c r="V137" s="4">
        <f>$T137&amp;"|"&amp;$O137&amp;"|"&amp;Client!$C$7&amp;"|"&amp;Client!$C$8</f>
        <v/>
      </c>
      <c r="W137" s="4">
        <f>IFERROR(MATCH($V137,prem!$A$2:$A$2857,0),"")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IFERROR(IF(INDEX(Benefits!$B$3:$B$581,MATCH($T138,Benefits!$A$3:$A$581,0))="","",INDEX(Benefits!$B$3:$B$581,MATCH($T138,Benefits!$A$3:$A$581,0))),"")</f>
        <v/>
      </c>
      <c r="G138" s="17">
        <f>IFERROR(IF(INDEX(Benefits!$C$3:$C$581,MATCH($T138,Benefits!$A$3:$A$581,0))="",20000,INDEX(Benefits!$C$3:$C$581,MATCH($T138,Benefits!$A$3:$A$581,0))),20000)</f>
        <v/>
      </c>
      <c r="H138" s="4">
        <f>IFERROR(IF(INDEX(Benefits!$D$3:$D$581,MATCH($T138,Benefits!$A$3:$A$581,0))="","Worldwide",INDEX(Benefits!$D$3:$D$581,MATCH($T138,Benefits!$A$3:$A$581,0))),"Worldwide")</f>
        <v/>
      </c>
      <c r="I138" s="4" t="inlineStr">
        <is>
          <t>HKD</t>
        </is>
      </c>
      <c r="J138" s="17">
        <f>IF($W138="","",IF(COUNT(INDEX(prem!$B$2:$CX$2857,$W138,$U138+1))=0,"",INDEX(prem!$B$2:$CX$2857,$W138,$U138+1)))</f>
        <v/>
      </c>
      <c r="K138" s="17">
        <f>IF($W138="","",IF($M138=0,"",SUM(INDEX(prem!$B$2:$CX$2857,$W138,$U138+1):INDEX(prem!$B$2:$CX$2857,$W138,MIN($U138+10,101)))))</f>
        <v/>
      </c>
      <c r="L138" s="17">
        <f>IF($K138="","",IF($M138=0,"",$K138/$M138))</f>
        <v/>
      </c>
      <c r="M138" s="4">
        <f>IF($W138="",0,COUNT(INDEX(prem!$B$2:$CX$2857,$W138,$U138+1):INDEX(prem!$B$2:$CX$2857,$W138,MIN($U138+10,101))))</f>
        <v/>
      </c>
      <c r="N138" s="4" t="inlineStr">
        <is>
          <t>A</t>
        </is>
      </c>
      <c r="O138" s="4">
        <f>IF(COUNTIF(prem!$A$2:$A$2857,$T138&amp;"|"&amp;Client!$C$9&amp;"|"&amp;Client!$C$7&amp;"|"&amp;Client!$C$8)&gt;0,Client!$C$9,IF(Client!$C$9="S","R","S"))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IFERROR(IF(COUNT(INDEX(Benefits!$E$3:$E$581,MATCH($T138,Benefits!$A$3:$A$581,0)))=0,"",INDEX(Benefits!$E$3:$E$581,MATCH($T138,Benefits!$A$3:$A$581,0))),"")</f>
        <v/>
      </c>
      <c r="R138">
        <f>IFERROR(IF(COUNT(INDEX(Benefits!$F$3:$F$581,MATCH($T138,Benefits!$A$3:$A$581,0)))=0,"",INDEX(Benefits!$F$3:$F$581,MATCH($T138,Benefits!$A$3:$A$581,0))),"")</f>
        <v/>
      </c>
      <c r="S138" s="4">
        <f>IFERROR(IF(INDEX(Benefits!$G$3:$G$581,MATCH($T138,Benefits!$A$3:$A$581,0))="","",INDEX(Benefits!$G$3:$G$581,MATCH($T138,Benefits!$A$3:$A$581,0))),"")</f>
        <v/>
      </c>
      <c r="T138" s="19" t="inlineStr">
        <is>
          <t>F00059-06-000-01</t>
        </is>
      </c>
      <c r="U138" s="4">
        <f>MIN(IF($N138="N",Client!$C$6+1,Client!$C$6),100)</f>
        <v/>
      </c>
      <c r="V138" s="4">
        <f>$T138&amp;"|"&amp;$O138&amp;"|"&amp;Client!$C$7&amp;"|"&amp;Client!$C$8</f>
        <v/>
      </c>
      <c r="W138" s="4">
        <f>IFERROR(MATCH($V138,prem!$A$2:$A$2857,0),"")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IFERROR(IF(INDEX(Benefits!$B$3:$B$581,MATCH($T139,Benefits!$A$3:$A$581,0))="","",INDEX(Benefits!$B$3:$B$581,MATCH($T139,Benefits!$A$3:$A$581,0))),"")</f>
        <v/>
      </c>
      <c r="G139" s="17">
        <f>IFERROR(IF(INDEX(Benefits!$C$3:$C$581,MATCH($T139,Benefits!$A$3:$A$581,0))="",40000,INDEX(Benefits!$C$3:$C$581,MATCH($T139,Benefits!$A$3:$A$581,0))),40000)</f>
        <v/>
      </c>
      <c r="H139" s="4">
        <f>IFERROR(IF(INDEX(Benefits!$D$3:$D$581,MATCH($T139,Benefits!$A$3:$A$581,0))="","Asia",INDEX(Benefits!$D$3:$D$581,MATCH($T139,Benefits!$A$3:$A$581,0))),"Asia")</f>
        <v/>
      </c>
      <c r="I139" s="4" t="inlineStr">
        <is>
          <t>HKD</t>
        </is>
      </c>
      <c r="J139" s="17">
        <f>IF($W139="","",IF(COUNT(INDEX(prem!$B$2:$CX$2857,$W139,$U139+1))=0,"",INDEX(prem!$B$2:$CX$2857,$W139,$U139+1)))</f>
        <v/>
      </c>
      <c r="K139" s="17">
        <f>IF($W139="","",IF($M139=0,"",SUM(INDEX(prem!$B$2:$CX$2857,$W139,$U139+1):INDEX(prem!$B$2:$CX$2857,$W139,MIN($U139+10,101)))))</f>
        <v/>
      </c>
      <c r="L139" s="17">
        <f>IF($K139="","",IF($M139=0,"",$K139/$M139))</f>
        <v/>
      </c>
      <c r="M139" s="4">
        <f>IF($W139="",0,COUNT(INDEX(prem!$B$2:$CX$2857,$W139,$U139+1):INDEX(prem!$B$2:$CX$2857,$W139,MIN($U139+10,101))))</f>
        <v/>
      </c>
      <c r="N139" s="4" t="inlineStr">
        <is>
          <t>A</t>
        </is>
      </c>
      <c r="O139" s="4">
        <f>IF(COUNTIF(prem!$A$2:$A$2857,$T139&amp;"|"&amp;Client!$C$9&amp;"|"&amp;Client!$C$7&amp;"|"&amp;Client!$C$8)&gt;0,Client!$C$9,IF(Client!$C$9="S","R","S"))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IFERROR(IF(COUNT(INDEX(Benefits!$E$3:$E$581,MATCH($T139,Benefits!$A$3:$A$581,0)))=0,"",INDEX(Benefits!$E$3:$E$581,MATCH($T139,Benefits!$A$3:$A$581,0))),"")</f>
        <v/>
      </c>
      <c r="R139">
        <f>IFERROR(IF(COUNT(INDEX(Benefits!$F$3:$F$581,MATCH($T139,Benefits!$A$3:$A$581,0)))=0,"",INDEX(Benefits!$F$3:$F$581,MATCH($T139,Benefits!$A$3:$A$581,0))),"")</f>
        <v/>
      </c>
      <c r="S139" s="4">
        <f>IFERROR(IF(INDEX(Benefits!$G$3:$G$581,MATCH($T139,Benefits!$A$3:$A$581,0))="","",INDEX(Benefits!$G$3:$G$581,MATCH($T139,Benefits!$A$3:$A$581,0))),"")</f>
        <v/>
      </c>
      <c r="T139" s="19" t="inlineStr">
        <is>
          <t>F00059-03-000-01</t>
        </is>
      </c>
      <c r="U139" s="4">
        <f>MIN(IF($N139="N",Client!$C$6+1,Client!$C$6),100)</f>
        <v/>
      </c>
      <c r="V139" s="4">
        <f>$T139&amp;"|"&amp;$O139&amp;"|"&amp;Client!$C$7&amp;"|"&amp;Client!$C$8</f>
        <v/>
      </c>
      <c r="W139" s="4">
        <f>IFERROR(MATCH($V139,prem!$A$2:$A$2857,0),"")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IFERROR(IF(INDEX(Benefits!$B$3:$B$581,MATCH($T140,Benefits!$A$3:$A$581,0))="","",INDEX(Benefits!$B$3:$B$581,MATCH($T140,Benefits!$A$3:$A$581,0))),"")</f>
        <v/>
      </c>
      <c r="G140" s="17">
        <f>IFERROR(IF(INDEX(Benefits!$C$3:$C$581,MATCH($T140,Benefits!$A$3:$A$581,0))="",40000,INDEX(Benefits!$C$3:$C$581,MATCH($T140,Benefits!$A$3:$A$581,0))),40000)</f>
        <v/>
      </c>
      <c r="H140" s="4">
        <f>IFERROR(IF(INDEX(Benefits!$D$3:$D$581,MATCH($T140,Benefits!$A$3:$A$581,0))="","Worldwide",INDEX(Benefits!$D$3:$D$581,MATCH($T140,Benefits!$A$3:$A$581,0))),"Worldwide")</f>
        <v/>
      </c>
      <c r="I140" s="4" t="inlineStr">
        <is>
          <t>HKD</t>
        </is>
      </c>
      <c r="J140" s="17">
        <f>IF($W140="","",IF(COUNT(INDEX(prem!$B$2:$CX$2857,$W140,$U140+1))=0,"",INDEX(prem!$B$2:$CX$2857,$W140,$U140+1)))</f>
        <v/>
      </c>
      <c r="K140" s="17">
        <f>IF($W140="","",IF($M140=0,"",SUM(INDEX(prem!$B$2:$CX$2857,$W140,$U140+1):INDEX(prem!$B$2:$CX$2857,$W140,MIN($U140+10,101)))))</f>
        <v/>
      </c>
      <c r="L140" s="17">
        <f>IF($K140="","",IF($M140=0,"",$K140/$M140))</f>
        <v/>
      </c>
      <c r="M140" s="4">
        <f>IF($W140="",0,COUNT(INDEX(prem!$B$2:$CX$2857,$W140,$U140+1):INDEX(prem!$B$2:$CX$2857,$W140,MIN($U140+10,101))))</f>
        <v/>
      </c>
      <c r="N140" s="4" t="inlineStr">
        <is>
          <t>A</t>
        </is>
      </c>
      <c r="O140" s="4">
        <f>IF(COUNTIF(prem!$A$2:$A$2857,$T140&amp;"|"&amp;Client!$C$9&amp;"|"&amp;Client!$C$7&amp;"|"&amp;Client!$C$8)&gt;0,Client!$C$9,IF(Client!$C$9="S","R","S"))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IFERROR(IF(COUNT(INDEX(Benefits!$E$3:$E$581,MATCH($T140,Benefits!$A$3:$A$581,0)))=0,"",INDEX(Benefits!$E$3:$E$581,MATCH($T140,Benefits!$A$3:$A$581,0))),"")</f>
        <v/>
      </c>
      <c r="R140">
        <f>IFERROR(IF(COUNT(INDEX(Benefits!$F$3:$F$581,MATCH($T140,Benefits!$A$3:$A$581,0)))=0,"",INDEX(Benefits!$F$3:$F$581,MATCH($T140,Benefits!$A$3:$A$581,0))),"")</f>
        <v/>
      </c>
      <c r="S140" s="4">
        <f>IFERROR(IF(INDEX(Benefits!$G$3:$G$581,MATCH($T140,Benefits!$A$3:$A$581,0))="","",INDEX(Benefits!$G$3:$G$581,MATCH($T140,Benefits!$A$3:$A$581,0))),"")</f>
        <v/>
      </c>
      <c r="T140" s="19" t="inlineStr">
        <is>
          <t>F00059-07-000-01</t>
        </is>
      </c>
      <c r="U140" s="4">
        <f>MIN(IF($N140="N",Client!$C$6+1,Client!$C$6),100)</f>
        <v/>
      </c>
      <c r="V140" s="4">
        <f>$T140&amp;"|"&amp;$O140&amp;"|"&amp;Client!$C$7&amp;"|"&amp;Client!$C$8</f>
        <v/>
      </c>
      <c r="W140" s="4">
        <f>IFERROR(MATCH($V140,prem!$A$2:$A$2857,0),"")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IFERROR(IF(INDEX(Benefits!$B$3:$B$581,MATCH($T141,Benefits!$A$3:$A$581,0))="","",INDEX(Benefits!$B$3:$B$581,MATCH($T141,Benefits!$A$3:$A$581,0))),"")</f>
        <v/>
      </c>
      <c r="G141" s="17">
        <f>IFERROR(IF(INDEX(Benefits!$C$3:$C$581,MATCH($T141,Benefits!$A$3:$A$581,0))="",80000,INDEX(Benefits!$C$3:$C$581,MATCH($T141,Benefits!$A$3:$A$581,0))),80000)</f>
        <v/>
      </c>
      <c r="H141" s="4">
        <f>IFERROR(IF(INDEX(Benefits!$D$3:$D$581,MATCH($T141,Benefits!$A$3:$A$581,0))="","Asia",INDEX(Benefits!$D$3:$D$581,MATCH($T141,Benefits!$A$3:$A$581,0))),"Asia")</f>
        <v/>
      </c>
      <c r="I141" s="4" t="inlineStr">
        <is>
          <t>HKD</t>
        </is>
      </c>
      <c r="J141" s="17">
        <f>IF($W141="","",IF(COUNT(INDEX(prem!$B$2:$CX$2857,$W141,$U141+1))=0,"",INDEX(prem!$B$2:$CX$2857,$W141,$U141+1)))</f>
        <v/>
      </c>
      <c r="K141" s="17">
        <f>IF($W141="","",IF($M141=0,"",SUM(INDEX(prem!$B$2:$CX$2857,$W141,$U141+1):INDEX(prem!$B$2:$CX$2857,$W141,MIN($U141+10,101)))))</f>
        <v/>
      </c>
      <c r="L141" s="17">
        <f>IF($K141="","",IF($M141=0,"",$K141/$M141))</f>
        <v/>
      </c>
      <c r="M141" s="4">
        <f>IF($W141="",0,COUNT(INDEX(prem!$B$2:$CX$2857,$W141,$U141+1):INDEX(prem!$B$2:$CX$2857,$W141,MIN($U141+10,101))))</f>
        <v/>
      </c>
      <c r="N141" s="4" t="inlineStr">
        <is>
          <t>A</t>
        </is>
      </c>
      <c r="O141" s="4">
        <f>IF(COUNTIF(prem!$A$2:$A$2857,$T141&amp;"|"&amp;Client!$C$9&amp;"|"&amp;Client!$C$7&amp;"|"&amp;Client!$C$8)&gt;0,Client!$C$9,IF(Client!$C$9="S","R","S"))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IFERROR(IF(COUNT(INDEX(Benefits!$E$3:$E$581,MATCH($T141,Benefits!$A$3:$A$581,0)))=0,"",INDEX(Benefits!$E$3:$E$581,MATCH($T141,Benefits!$A$3:$A$581,0))),"")</f>
        <v/>
      </c>
      <c r="R141">
        <f>IFERROR(IF(COUNT(INDEX(Benefits!$F$3:$F$581,MATCH($T141,Benefits!$A$3:$A$581,0)))=0,"",INDEX(Benefits!$F$3:$F$581,MATCH($T141,Benefits!$A$3:$A$581,0))),"")</f>
        <v/>
      </c>
      <c r="S141" s="4">
        <f>IFERROR(IF(INDEX(Benefits!$G$3:$G$581,MATCH($T141,Benefits!$A$3:$A$581,0))="","",INDEX(Benefits!$G$3:$G$581,MATCH($T141,Benefits!$A$3:$A$581,0))),"")</f>
        <v/>
      </c>
      <c r="T141" s="19" t="inlineStr">
        <is>
          <t>F00059-04-000-01</t>
        </is>
      </c>
      <c r="U141" s="4">
        <f>MIN(IF($N141="N",Client!$C$6+1,Client!$C$6),100)</f>
        <v/>
      </c>
      <c r="V141" s="4">
        <f>$T141&amp;"|"&amp;$O141&amp;"|"&amp;Client!$C$7&amp;"|"&amp;Client!$C$8</f>
        <v/>
      </c>
      <c r="W141" s="4">
        <f>IFERROR(MATCH($V141,prem!$A$2:$A$2857,0),"")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IFERROR(IF(INDEX(Benefits!$B$3:$B$581,MATCH($T142,Benefits!$A$3:$A$581,0))="","",INDEX(Benefits!$B$3:$B$581,MATCH($T142,Benefits!$A$3:$A$581,0))),"")</f>
        <v/>
      </c>
      <c r="G142" s="17">
        <f>IFERROR(IF(INDEX(Benefits!$C$3:$C$581,MATCH($T142,Benefits!$A$3:$A$581,0))="",80000,INDEX(Benefits!$C$3:$C$581,MATCH($T142,Benefits!$A$3:$A$581,0))),80000)</f>
        <v/>
      </c>
      <c r="H142" s="4">
        <f>IFERROR(IF(INDEX(Benefits!$D$3:$D$581,MATCH($T142,Benefits!$A$3:$A$581,0))="","Worldwide",INDEX(Benefits!$D$3:$D$581,MATCH($T142,Benefits!$A$3:$A$581,0))),"Worldwide")</f>
        <v/>
      </c>
      <c r="I142" s="4" t="inlineStr">
        <is>
          <t>HKD</t>
        </is>
      </c>
      <c r="J142" s="17">
        <f>IF($W142="","",IF(COUNT(INDEX(prem!$B$2:$CX$2857,$W142,$U142+1))=0,"",INDEX(prem!$B$2:$CX$2857,$W142,$U142+1)))</f>
        <v/>
      </c>
      <c r="K142" s="17">
        <f>IF($W142="","",IF($M142=0,"",SUM(INDEX(prem!$B$2:$CX$2857,$W142,$U142+1):INDEX(prem!$B$2:$CX$2857,$W142,MIN($U142+10,101)))))</f>
        <v/>
      </c>
      <c r="L142" s="17">
        <f>IF($K142="","",IF($M142=0,"",$K142/$M142))</f>
        <v/>
      </c>
      <c r="M142" s="4">
        <f>IF($W142="",0,COUNT(INDEX(prem!$B$2:$CX$2857,$W142,$U142+1):INDEX(prem!$B$2:$CX$2857,$W142,MIN($U142+10,101))))</f>
        <v/>
      </c>
      <c r="N142" s="4" t="inlineStr">
        <is>
          <t>A</t>
        </is>
      </c>
      <c r="O142" s="4">
        <f>IF(COUNTIF(prem!$A$2:$A$2857,$T142&amp;"|"&amp;Client!$C$9&amp;"|"&amp;Client!$C$7&amp;"|"&amp;Client!$C$8)&gt;0,Client!$C$9,IF(Client!$C$9="S","R","S"))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IFERROR(IF(COUNT(INDEX(Benefits!$E$3:$E$581,MATCH($T142,Benefits!$A$3:$A$581,0)))=0,"",INDEX(Benefits!$E$3:$E$581,MATCH($T142,Benefits!$A$3:$A$581,0))),"")</f>
        <v/>
      </c>
      <c r="R142">
        <f>IFERROR(IF(COUNT(INDEX(Benefits!$F$3:$F$581,MATCH($T142,Benefits!$A$3:$A$581,0)))=0,"",INDEX(Benefits!$F$3:$F$581,MATCH($T142,Benefits!$A$3:$A$581,0))),"")</f>
        <v/>
      </c>
      <c r="S142" s="4">
        <f>IFERROR(IF(INDEX(Benefits!$G$3:$G$581,MATCH($T142,Benefits!$A$3:$A$581,0))="","",INDEX(Benefits!$G$3:$G$581,MATCH($T142,Benefits!$A$3:$A$581,0))),"")</f>
        <v/>
      </c>
      <c r="T142" s="19" t="inlineStr">
        <is>
          <t>F00059-08-000-01</t>
        </is>
      </c>
      <c r="U142" s="4">
        <f>MIN(IF($N142="N",Client!$C$6+1,Client!$C$6),100)</f>
        <v/>
      </c>
      <c r="V142" s="4">
        <f>$T142&amp;"|"&amp;$O142&amp;"|"&amp;Client!$C$7&amp;"|"&amp;Client!$C$8</f>
        <v/>
      </c>
      <c r="W142" s="4">
        <f>IFERROR(MATCH($V142,prem!$A$2:$A$2857,0),"")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IFERROR(IF(INDEX(Benefits!$B$3:$B$581,MATCH($T143,Benefits!$A$3:$A$581,0))="","",INDEX(Benefits!$B$3:$B$581,MATCH($T143,Benefits!$A$3:$A$581,0))),"")</f>
        <v/>
      </c>
      <c r="G143" s="17">
        <f>IFERROR(IF(INDEX(Benefits!$C$3:$C$581,MATCH($T143,Benefits!$A$3:$A$581,0))="",0,INDEX(Benefits!$C$3:$C$581,MATCH($T143,Benefits!$A$3:$A$581,0))),0)</f>
        <v/>
      </c>
      <c r="H143" s="4">
        <f>IFERROR(IF(INDEX(Benefits!$D$3:$D$581,MATCH($T143,Benefits!$A$3:$A$581,0))="","Asia",INDEX(Benefits!$D$3:$D$581,MATCH($T143,Benefits!$A$3:$A$581,0))),"Asia")</f>
        <v/>
      </c>
      <c r="I143" s="4" t="inlineStr">
        <is>
          <t>HKD</t>
        </is>
      </c>
      <c r="J143" s="17">
        <f>IF($W143="","",IF(COUNT(INDEX(prem!$B$2:$CX$2857,$W143,$U143+1))=0,"",INDEX(prem!$B$2:$CX$2857,$W143,$U143+1)))</f>
        <v/>
      </c>
      <c r="K143" s="17">
        <f>IF($W143="","",IF($M143=0,"",SUM(INDEX(prem!$B$2:$CX$2857,$W143,$U143+1):INDEX(prem!$B$2:$CX$2857,$W143,MIN($U143+10,101)))))</f>
        <v/>
      </c>
      <c r="L143" s="17">
        <f>IF($K143="","",IF($M143=0,"",$K143/$M143))</f>
        <v/>
      </c>
      <c r="M143" s="4">
        <f>IF($W143="",0,COUNT(INDEX(prem!$B$2:$CX$2857,$W143,$U143+1):INDEX(prem!$B$2:$CX$2857,$W143,MIN($U143+10,101))))</f>
        <v/>
      </c>
      <c r="N143" s="4" t="inlineStr">
        <is>
          <t>A</t>
        </is>
      </c>
      <c r="O143" s="4">
        <f>IF(COUNTIF(prem!$A$2:$A$2857,$T143&amp;"|"&amp;Client!$C$9&amp;"|"&amp;Client!$C$7&amp;"|"&amp;Client!$C$8)&gt;0,Client!$C$9,IF(Client!$C$9="S","R","S"))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IFERROR(IF(COUNT(INDEX(Benefits!$E$3:$E$581,MATCH($T143,Benefits!$A$3:$A$581,0)))=0,"",INDEX(Benefits!$E$3:$E$581,MATCH($T143,Benefits!$A$3:$A$581,0))),"")</f>
        <v/>
      </c>
      <c r="R143">
        <f>IFERROR(IF(COUNT(INDEX(Benefits!$F$3:$F$581,MATCH($T143,Benefits!$A$3:$A$581,0)))=0,"",INDEX(Benefits!$F$3:$F$581,MATCH($T143,Benefits!$A$3:$A$581,0))),"")</f>
        <v/>
      </c>
      <c r="S143" s="4">
        <f>IFERROR(IF(INDEX(Benefits!$G$3:$G$581,MATCH($T143,Benefits!$A$3:$A$581,0))="","",INDEX(Benefits!$G$3:$G$581,MATCH($T143,Benefits!$A$3:$A$581,0))),"")</f>
        <v/>
      </c>
      <c r="T143" s="19" t="inlineStr">
        <is>
          <t>F00073-01-000-01</t>
        </is>
      </c>
      <c r="U143" s="4">
        <f>MIN(IF($N143="N",Client!$C$6+1,Client!$C$6),100)</f>
        <v/>
      </c>
      <c r="V143" s="4">
        <f>$T143&amp;"|"&amp;$O143&amp;"|"&amp;Client!$C$7&amp;"|"&amp;Client!$C$8</f>
        <v/>
      </c>
      <c r="W143" s="4">
        <f>IFERROR(MATCH($V143,prem!$A$2:$A$2857,0),"")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IFERROR(IF(INDEX(Benefits!$B$3:$B$581,MATCH($T144,Benefits!$A$3:$A$581,0))="","",INDEX(Benefits!$B$3:$B$581,MATCH($T144,Benefits!$A$3:$A$581,0))),"")</f>
        <v/>
      </c>
      <c r="G144" s="17">
        <f>IFERROR(IF(INDEX(Benefits!$C$3:$C$581,MATCH($T144,Benefits!$A$3:$A$581,0))="",0,INDEX(Benefits!$C$3:$C$581,MATCH($T144,Benefits!$A$3:$A$581,0))),0)</f>
        <v/>
      </c>
      <c r="H144" s="4">
        <f>IFERROR(IF(INDEX(Benefits!$D$3:$D$581,MATCH($T144,Benefits!$A$3:$A$581,0))="","Worldwide",INDEX(Benefits!$D$3:$D$581,MATCH($T144,Benefits!$A$3:$A$581,0))),"Worldwide")</f>
        <v/>
      </c>
      <c r="I144" s="4" t="inlineStr">
        <is>
          <t>HKD</t>
        </is>
      </c>
      <c r="J144" s="17">
        <f>IF($W144="","",IF(COUNT(INDEX(prem!$B$2:$CX$2857,$W144,$U144+1))=0,"",INDEX(prem!$B$2:$CX$2857,$W144,$U144+1)))</f>
        <v/>
      </c>
      <c r="K144" s="17">
        <f>IF($W144="","",IF($M144=0,"",SUM(INDEX(prem!$B$2:$CX$2857,$W144,$U144+1):INDEX(prem!$B$2:$CX$2857,$W144,MIN($U144+10,101)))))</f>
        <v/>
      </c>
      <c r="L144" s="17">
        <f>IF($K144="","",IF($M144=0,"",$K144/$M144))</f>
        <v/>
      </c>
      <c r="M144" s="4">
        <f>IF($W144="",0,COUNT(INDEX(prem!$B$2:$CX$2857,$W144,$U144+1):INDEX(prem!$B$2:$CX$2857,$W144,MIN($U144+10,101))))</f>
        <v/>
      </c>
      <c r="N144" s="4" t="inlineStr">
        <is>
          <t>A</t>
        </is>
      </c>
      <c r="O144" s="4">
        <f>IF(COUNTIF(prem!$A$2:$A$2857,$T144&amp;"|"&amp;Client!$C$9&amp;"|"&amp;Client!$C$7&amp;"|"&amp;Client!$C$8)&gt;0,Client!$C$9,IF(Client!$C$9="S","R","S"))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IFERROR(IF(COUNT(INDEX(Benefits!$E$3:$E$581,MATCH($T144,Benefits!$A$3:$A$581,0)))=0,"",INDEX(Benefits!$E$3:$E$581,MATCH($T144,Benefits!$A$3:$A$581,0))),"")</f>
        <v/>
      </c>
      <c r="R144">
        <f>IFERROR(IF(COUNT(INDEX(Benefits!$F$3:$F$581,MATCH($T144,Benefits!$A$3:$A$581,0)))=0,"",INDEX(Benefits!$F$3:$F$581,MATCH($T144,Benefits!$A$3:$A$581,0))),"")</f>
        <v/>
      </c>
      <c r="S144" s="4">
        <f>IFERROR(IF(INDEX(Benefits!$G$3:$G$581,MATCH($T144,Benefits!$A$3:$A$581,0))="","",INDEX(Benefits!$G$3:$G$581,MATCH($T144,Benefits!$A$3:$A$581,0))),"")</f>
        <v/>
      </c>
      <c r="T144" s="19" t="inlineStr">
        <is>
          <t>F00073-05-000-01</t>
        </is>
      </c>
      <c r="U144" s="4">
        <f>MIN(IF($N144="N",Client!$C$6+1,Client!$C$6),100)</f>
        <v/>
      </c>
      <c r="V144" s="4">
        <f>$T144&amp;"|"&amp;$O144&amp;"|"&amp;Client!$C$7&amp;"|"&amp;Client!$C$8</f>
        <v/>
      </c>
      <c r="W144" s="4">
        <f>IFERROR(MATCH($V144,prem!$A$2:$A$2857,0),"")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IFERROR(IF(INDEX(Benefits!$B$3:$B$581,MATCH($T145,Benefits!$A$3:$A$581,0))="","",INDEX(Benefits!$B$3:$B$581,MATCH($T145,Benefits!$A$3:$A$581,0))),"")</f>
        <v/>
      </c>
      <c r="G145" s="17">
        <f>IFERROR(IF(INDEX(Benefits!$C$3:$C$581,MATCH($T145,Benefits!$A$3:$A$581,0))="",20000,INDEX(Benefits!$C$3:$C$581,MATCH($T145,Benefits!$A$3:$A$581,0))),20000)</f>
        <v/>
      </c>
      <c r="H145" s="4">
        <f>IFERROR(IF(INDEX(Benefits!$D$3:$D$581,MATCH($T145,Benefits!$A$3:$A$581,0))="","Asia",INDEX(Benefits!$D$3:$D$581,MATCH($T145,Benefits!$A$3:$A$581,0))),"Asia")</f>
        <v/>
      </c>
      <c r="I145" s="4" t="inlineStr">
        <is>
          <t>HKD</t>
        </is>
      </c>
      <c r="J145" s="17">
        <f>IF($W145="","",IF(COUNT(INDEX(prem!$B$2:$CX$2857,$W145,$U145+1))=0,"",INDEX(prem!$B$2:$CX$2857,$W145,$U145+1)))</f>
        <v/>
      </c>
      <c r="K145" s="17">
        <f>IF($W145="","",IF($M145=0,"",SUM(INDEX(prem!$B$2:$CX$2857,$W145,$U145+1):INDEX(prem!$B$2:$CX$2857,$W145,MIN($U145+10,101)))))</f>
        <v/>
      </c>
      <c r="L145" s="17">
        <f>IF($K145="","",IF($M145=0,"",$K145/$M145))</f>
        <v/>
      </c>
      <c r="M145" s="4">
        <f>IF($W145="",0,COUNT(INDEX(prem!$B$2:$CX$2857,$W145,$U145+1):INDEX(prem!$B$2:$CX$2857,$W145,MIN($U145+10,101))))</f>
        <v/>
      </c>
      <c r="N145" s="4" t="inlineStr">
        <is>
          <t>A</t>
        </is>
      </c>
      <c r="O145" s="4">
        <f>IF(COUNTIF(prem!$A$2:$A$2857,$T145&amp;"|"&amp;Client!$C$9&amp;"|"&amp;Client!$C$7&amp;"|"&amp;Client!$C$8)&gt;0,Client!$C$9,IF(Client!$C$9="S","R","S"))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IFERROR(IF(COUNT(INDEX(Benefits!$E$3:$E$581,MATCH($T145,Benefits!$A$3:$A$581,0)))=0,"",INDEX(Benefits!$E$3:$E$581,MATCH($T145,Benefits!$A$3:$A$581,0))),"")</f>
        <v/>
      </c>
      <c r="R145">
        <f>IFERROR(IF(COUNT(INDEX(Benefits!$F$3:$F$581,MATCH($T145,Benefits!$A$3:$A$581,0)))=0,"",INDEX(Benefits!$F$3:$F$581,MATCH($T145,Benefits!$A$3:$A$581,0))),"")</f>
        <v/>
      </c>
      <c r="S145" s="4">
        <f>IFERROR(IF(INDEX(Benefits!$G$3:$G$581,MATCH($T145,Benefits!$A$3:$A$581,0))="","",INDEX(Benefits!$G$3:$G$581,MATCH($T145,Benefits!$A$3:$A$581,0))),"")</f>
        <v/>
      </c>
      <c r="T145" s="19" t="inlineStr">
        <is>
          <t>F00073-02-000-01</t>
        </is>
      </c>
      <c r="U145" s="4">
        <f>MIN(IF($N145="N",Client!$C$6+1,Client!$C$6),100)</f>
        <v/>
      </c>
      <c r="V145" s="4">
        <f>$T145&amp;"|"&amp;$O145&amp;"|"&amp;Client!$C$7&amp;"|"&amp;Client!$C$8</f>
        <v/>
      </c>
      <c r="W145" s="4">
        <f>IFERROR(MATCH($V145,prem!$A$2:$A$2857,0),"")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IFERROR(IF(INDEX(Benefits!$B$3:$B$581,MATCH($T146,Benefits!$A$3:$A$581,0))="","",INDEX(Benefits!$B$3:$B$581,MATCH($T146,Benefits!$A$3:$A$581,0))),"")</f>
        <v/>
      </c>
      <c r="G146" s="17">
        <f>IFERROR(IF(INDEX(Benefits!$C$3:$C$581,MATCH($T146,Benefits!$A$3:$A$581,0))="",20000,INDEX(Benefits!$C$3:$C$581,MATCH($T146,Benefits!$A$3:$A$581,0))),20000)</f>
        <v/>
      </c>
      <c r="H146" s="4">
        <f>IFERROR(IF(INDEX(Benefits!$D$3:$D$581,MATCH($T146,Benefits!$A$3:$A$581,0))="","Worldwide",INDEX(Benefits!$D$3:$D$581,MATCH($T146,Benefits!$A$3:$A$581,0))),"Worldwide")</f>
        <v/>
      </c>
      <c r="I146" s="4" t="inlineStr">
        <is>
          <t>HKD</t>
        </is>
      </c>
      <c r="J146" s="17">
        <f>IF($W146="","",IF(COUNT(INDEX(prem!$B$2:$CX$2857,$W146,$U146+1))=0,"",INDEX(prem!$B$2:$CX$2857,$W146,$U146+1)))</f>
        <v/>
      </c>
      <c r="K146" s="17">
        <f>IF($W146="","",IF($M146=0,"",SUM(INDEX(prem!$B$2:$CX$2857,$W146,$U146+1):INDEX(prem!$B$2:$CX$2857,$W146,MIN($U146+10,101)))))</f>
        <v/>
      </c>
      <c r="L146" s="17">
        <f>IF($K146="","",IF($M146=0,"",$K146/$M146))</f>
        <v/>
      </c>
      <c r="M146" s="4">
        <f>IF($W146="",0,COUNT(INDEX(prem!$B$2:$CX$2857,$W146,$U146+1):INDEX(prem!$B$2:$CX$2857,$W146,MIN($U146+10,101))))</f>
        <v/>
      </c>
      <c r="N146" s="4" t="inlineStr">
        <is>
          <t>A</t>
        </is>
      </c>
      <c r="O146" s="4">
        <f>IF(COUNTIF(prem!$A$2:$A$2857,$T146&amp;"|"&amp;Client!$C$9&amp;"|"&amp;Client!$C$7&amp;"|"&amp;Client!$C$8)&gt;0,Client!$C$9,IF(Client!$C$9="S","R","S"))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IFERROR(IF(COUNT(INDEX(Benefits!$E$3:$E$581,MATCH($T146,Benefits!$A$3:$A$581,0)))=0,"",INDEX(Benefits!$E$3:$E$581,MATCH($T146,Benefits!$A$3:$A$581,0))),"")</f>
        <v/>
      </c>
      <c r="R146">
        <f>IFERROR(IF(COUNT(INDEX(Benefits!$F$3:$F$581,MATCH($T146,Benefits!$A$3:$A$581,0)))=0,"",INDEX(Benefits!$F$3:$F$581,MATCH($T146,Benefits!$A$3:$A$581,0))),"")</f>
        <v/>
      </c>
      <c r="S146" s="4">
        <f>IFERROR(IF(INDEX(Benefits!$G$3:$G$581,MATCH($T146,Benefits!$A$3:$A$581,0))="","",INDEX(Benefits!$G$3:$G$581,MATCH($T146,Benefits!$A$3:$A$581,0))),"")</f>
        <v/>
      </c>
      <c r="T146" s="19" t="inlineStr">
        <is>
          <t>F00073-06-000-01</t>
        </is>
      </c>
      <c r="U146" s="4">
        <f>MIN(IF($N146="N",Client!$C$6+1,Client!$C$6),100)</f>
        <v/>
      </c>
      <c r="V146" s="4">
        <f>$T146&amp;"|"&amp;$O146&amp;"|"&amp;Client!$C$7&amp;"|"&amp;Client!$C$8</f>
        <v/>
      </c>
      <c r="W146" s="4">
        <f>IFERROR(MATCH($V146,prem!$A$2:$A$2857,0),"")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IFERROR(IF(INDEX(Benefits!$B$3:$B$581,MATCH($T147,Benefits!$A$3:$A$581,0))="","",INDEX(Benefits!$B$3:$B$581,MATCH($T147,Benefits!$A$3:$A$581,0))),"")</f>
        <v/>
      </c>
      <c r="G147" s="17">
        <f>IFERROR(IF(INDEX(Benefits!$C$3:$C$581,MATCH($T147,Benefits!$A$3:$A$581,0))="",40000,INDEX(Benefits!$C$3:$C$581,MATCH($T147,Benefits!$A$3:$A$581,0))),40000)</f>
        <v/>
      </c>
      <c r="H147" s="4">
        <f>IFERROR(IF(INDEX(Benefits!$D$3:$D$581,MATCH($T147,Benefits!$A$3:$A$581,0))="","Asia",INDEX(Benefits!$D$3:$D$581,MATCH($T147,Benefits!$A$3:$A$581,0))),"Asia")</f>
        <v/>
      </c>
      <c r="I147" s="4" t="inlineStr">
        <is>
          <t>HKD</t>
        </is>
      </c>
      <c r="J147" s="17">
        <f>IF($W147="","",IF(COUNT(INDEX(prem!$B$2:$CX$2857,$W147,$U147+1))=0,"",INDEX(prem!$B$2:$CX$2857,$W147,$U147+1)))</f>
        <v/>
      </c>
      <c r="K147" s="17">
        <f>IF($W147="","",IF($M147=0,"",SUM(INDEX(prem!$B$2:$CX$2857,$W147,$U147+1):INDEX(prem!$B$2:$CX$2857,$W147,MIN($U147+10,101)))))</f>
        <v/>
      </c>
      <c r="L147" s="17">
        <f>IF($K147="","",IF($M147=0,"",$K147/$M147))</f>
        <v/>
      </c>
      <c r="M147" s="4">
        <f>IF($W147="",0,COUNT(INDEX(prem!$B$2:$CX$2857,$W147,$U147+1):INDEX(prem!$B$2:$CX$2857,$W147,MIN($U147+10,101))))</f>
        <v/>
      </c>
      <c r="N147" s="4" t="inlineStr">
        <is>
          <t>A</t>
        </is>
      </c>
      <c r="O147" s="4">
        <f>IF(COUNTIF(prem!$A$2:$A$2857,$T147&amp;"|"&amp;Client!$C$9&amp;"|"&amp;Client!$C$7&amp;"|"&amp;Client!$C$8)&gt;0,Client!$C$9,IF(Client!$C$9="S","R","S"))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IFERROR(IF(COUNT(INDEX(Benefits!$E$3:$E$581,MATCH($T147,Benefits!$A$3:$A$581,0)))=0,"",INDEX(Benefits!$E$3:$E$581,MATCH($T147,Benefits!$A$3:$A$581,0))),"")</f>
        <v/>
      </c>
      <c r="R147">
        <f>IFERROR(IF(COUNT(INDEX(Benefits!$F$3:$F$581,MATCH($T147,Benefits!$A$3:$A$581,0)))=0,"",INDEX(Benefits!$F$3:$F$581,MATCH($T147,Benefits!$A$3:$A$581,0))),"")</f>
        <v/>
      </c>
      <c r="S147" s="4">
        <f>IFERROR(IF(INDEX(Benefits!$G$3:$G$581,MATCH($T147,Benefits!$A$3:$A$581,0))="","",INDEX(Benefits!$G$3:$G$581,MATCH($T147,Benefits!$A$3:$A$581,0))),"")</f>
        <v/>
      </c>
      <c r="T147" s="19" t="inlineStr">
        <is>
          <t>F00073-03-000-01</t>
        </is>
      </c>
      <c r="U147" s="4">
        <f>MIN(IF($N147="N",Client!$C$6+1,Client!$C$6),100)</f>
        <v/>
      </c>
      <c r="V147" s="4">
        <f>$T147&amp;"|"&amp;$O147&amp;"|"&amp;Client!$C$7&amp;"|"&amp;Client!$C$8</f>
        <v/>
      </c>
      <c r="W147" s="4">
        <f>IFERROR(MATCH($V147,prem!$A$2:$A$2857,0),"")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IFERROR(IF(INDEX(Benefits!$B$3:$B$581,MATCH($T148,Benefits!$A$3:$A$581,0))="","",INDEX(Benefits!$B$3:$B$581,MATCH($T148,Benefits!$A$3:$A$581,0))),"")</f>
        <v/>
      </c>
      <c r="G148" s="17">
        <f>IFERROR(IF(INDEX(Benefits!$C$3:$C$581,MATCH($T148,Benefits!$A$3:$A$581,0))="",40000,INDEX(Benefits!$C$3:$C$581,MATCH($T148,Benefits!$A$3:$A$581,0))),40000)</f>
        <v/>
      </c>
      <c r="H148" s="4">
        <f>IFERROR(IF(INDEX(Benefits!$D$3:$D$581,MATCH($T148,Benefits!$A$3:$A$581,0))="","Worldwide",INDEX(Benefits!$D$3:$D$581,MATCH($T148,Benefits!$A$3:$A$581,0))),"Worldwide")</f>
        <v/>
      </c>
      <c r="I148" s="4" t="inlineStr">
        <is>
          <t>HKD</t>
        </is>
      </c>
      <c r="J148" s="17">
        <f>IF($W148="","",IF(COUNT(INDEX(prem!$B$2:$CX$2857,$W148,$U148+1))=0,"",INDEX(prem!$B$2:$CX$2857,$W148,$U148+1)))</f>
        <v/>
      </c>
      <c r="K148" s="17">
        <f>IF($W148="","",IF($M148=0,"",SUM(INDEX(prem!$B$2:$CX$2857,$W148,$U148+1):INDEX(prem!$B$2:$CX$2857,$W148,MIN($U148+10,101)))))</f>
        <v/>
      </c>
      <c r="L148" s="17">
        <f>IF($K148="","",IF($M148=0,"",$K148/$M148))</f>
        <v/>
      </c>
      <c r="M148" s="4">
        <f>IF($W148="",0,COUNT(INDEX(prem!$B$2:$CX$2857,$W148,$U148+1):INDEX(prem!$B$2:$CX$2857,$W148,MIN($U148+10,101))))</f>
        <v/>
      </c>
      <c r="N148" s="4" t="inlineStr">
        <is>
          <t>A</t>
        </is>
      </c>
      <c r="O148" s="4">
        <f>IF(COUNTIF(prem!$A$2:$A$2857,$T148&amp;"|"&amp;Client!$C$9&amp;"|"&amp;Client!$C$7&amp;"|"&amp;Client!$C$8)&gt;0,Client!$C$9,IF(Client!$C$9="S","R","S"))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IFERROR(IF(COUNT(INDEX(Benefits!$E$3:$E$581,MATCH($T148,Benefits!$A$3:$A$581,0)))=0,"",INDEX(Benefits!$E$3:$E$581,MATCH($T148,Benefits!$A$3:$A$581,0))),"")</f>
        <v/>
      </c>
      <c r="R148">
        <f>IFERROR(IF(COUNT(INDEX(Benefits!$F$3:$F$581,MATCH($T148,Benefits!$A$3:$A$581,0)))=0,"",INDEX(Benefits!$F$3:$F$581,MATCH($T148,Benefits!$A$3:$A$581,0))),"")</f>
        <v/>
      </c>
      <c r="S148" s="4">
        <f>IFERROR(IF(INDEX(Benefits!$G$3:$G$581,MATCH($T148,Benefits!$A$3:$A$581,0))="","",INDEX(Benefits!$G$3:$G$581,MATCH($T148,Benefits!$A$3:$A$581,0))),"")</f>
        <v/>
      </c>
      <c r="T148" s="19" t="inlineStr">
        <is>
          <t>F00073-07-000-01</t>
        </is>
      </c>
      <c r="U148" s="4">
        <f>MIN(IF($N148="N",Client!$C$6+1,Client!$C$6),100)</f>
        <v/>
      </c>
      <c r="V148" s="4">
        <f>$T148&amp;"|"&amp;$O148&amp;"|"&amp;Client!$C$7&amp;"|"&amp;Client!$C$8</f>
        <v/>
      </c>
      <c r="W148" s="4">
        <f>IFERROR(MATCH($V148,prem!$A$2:$A$2857,0),"")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IFERROR(IF(INDEX(Benefits!$B$3:$B$581,MATCH($T149,Benefits!$A$3:$A$581,0))="","",INDEX(Benefits!$B$3:$B$581,MATCH($T149,Benefits!$A$3:$A$581,0))),"")</f>
        <v/>
      </c>
      <c r="G149" s="17">
        <f>IFERROR(IF(INDEX(Benefits!$C$3:$C$581,MATCH($T149,Benefits!$A$3:$A$581,0))="",80000,INDEX(Benefits!$C$3:$C$581,MATCH($T149,Benefits!$A$3:$A$581,0))),80000)</f>
        <v/>
      </c>
      <c r="H149" s="4">
        <f>IFERROR(IF(INDEX(Benefits!$D$3:$D$581,MATCH($T149,Benefits!$A$3:$A$581,0))="","Asia",INDEX(Benefits!$D$3:$D$581,MATCH($T149,Benefits!$A$3:$A$581,0))),"Asia")</f>
        <v/>
      </c>
      <c r="I149" s="4" t="inlineStr">
        <is>
          <t>HKD</t>
        </is>
      </c>
      <c r="J149" s="17">
        <f>IF($W149="","",IF(COUNT(INDEX(prem!$B$2:$CX$2857,$W149,$U149+1))=0,"",INDEX(prem!$B$2:$CX$2857,$W149,$U149+1)))</f>
        <v/>
      </c>
      <c r="K149" s="17">
        <f>IF($W149="","",IF($M149=0,"",SUM(INDEX(prem!$B$2:$CX$2857,$W149,$U149+1):INDEX(prem!$B$2:$CX$2857,$W149,MIN($U149+10,101)))))</f>
        <v/>
      </c>
      <c r="L149" s="17">
        <f>IF($K149="","",IF($M149=0,"",$K149/$M149))</f>
        <v/>
      </c>
      <c r="M149" s="4">
        <f>IF($W149="",0,COUNT(INDEX(prem!$B$2:$CX$2857,$W149,$U149+1):INDEX(prem!$B$2:$CX$2857,$W149,MIN($U149+10,101))))</f>
        <v/>
      </c>
      <c r="N149" s="4" t="inlineStr">
        <is>
          <t>A</t>
        </is>
      </c>
      <c r="O149" s="4">
        <f>IF(COUNTIF(prem!$A$2:$A$2857,$T149&amp;"|"&amp;Client!$C$9&amp;"|"&amp;Client!$C$7&amp;"|"&amp;Client!$C$8)&gt;0,Client!$C$9,IF(Client!$C$9="S","R","S"))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IFERROR(IF(COUNT(INDEX(Benefits!$E$3:$E$581,MATCH($T149,Benefits!$A$3:$A$581,0)))=0,"",INDEX(Benefits!$E$3:$E$581,MATCH($T149,Benefits!$A$3:$A$581,0))),"")</f>
        <v/>
      </c>
      <c r="R149">
        <f>IFERROR(IF(COUNT(INDEX(Benefits!$F$3:$F$581,MATCH($T149,Benefits!$A$3:$A$581,0)))=0,"",INDEX(Benefits!$F$3:$F$581,MATCH($T149,Benefits!$A$3:$A$581,0))),"")</f>
        <v/>
      </c>
      <c r="S149" s="4">
        <f>IFERROR(IF(INDEX(Benefits!$G$3:$G$581,MATCH($T149,Benefits!$A$3:$A$581,0))="","",INDEX(Benefits!$G$3:$G$581,MATCH($T149,Benefits!$A$3:$A$581,0))),"")</f>
        <v/>
      </c>
      <c r="T149" s="19" t="inlineStr">
        <is>
          <t>F00073-04-000-01</t>
        </is>
      </c>
      <c r="U149" s="4">
        <f>MIN(IF($N149="N",Client!$C$6+1,Client!$C$6),100)</f>
        <v/>
      </c>
      <c r="V149" s="4">
        <f>$T149&amp;"|"&amp;$O149&amp;"|"&amp;Client!$C$7&amp;"|"&amp;Client!$C$8</f>
        <v/>
      </c>
      <c r="W149" s="4">
        <f>IFERROR(MATCH($V149,prem!$A$2:$A$2857,0),"")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IFERROR(IF(INDEX(Benefits!$B$3:$B$581,MATCH($T150,Benefits!$A$3:$A$581,0))="","",INDEX(Benefits!$B$3:$B$581,MATCH($T150,Benefits!$A$3:$A$581,0))),"")</f>
        <v/>
      </c>
      <c r="G150" s="17">
        <f>IFERROR(IF(INDEX(Benefits!$C$3:$C$581,MATCH($T150,Benefits!$A$3:$A$581,0))="",80000,INDEX(Benefits!$C$3:$C$581,MATCH($T150,Benefits!$A$3:$A$581,0))),80000)</f>
        <v/>
      </c>
      <c r="H150" s="4">
        <f>IFERROR(IF(INDEX(Benefits!$D$3:$D$581,MATCH($T150,Benefits!$A$3:$A$581,0))="","Worldwide",INDEX(Benefits!$D$3:$D$581,MATCH($T150,Benefits!$A$3:$A$581,0))),"Worldwide")</f>
        <v/>
      </c>
      <c r="I150" s="4" t="inlineStr">
        <is>
          <t>HKD</t>
        </is>
      </c>
      <c r="J150" s="17">
        <f>IF($W150="","",IF(COUNT(INDEX(prem!$B$2:$CX$2857,$W150,$U150+1))=0,"",INDEX(prem!$B$2:$CX$2857,$W150,$U150+1)))</f>
        <v/>
      </c>
      <c r="K150" s="17">
        <f>IF($W150="","",IF($M150=0,"",SUM(INDEX(prem!$B$2:$CX$2857,$W150,$U150+1):INDEX(prem!$B$2:$CX$2857,$W150,MIN($U150+10,101)))))</f>
        <v/>
      </c>
      <c r="L150" s="17">
        <f>IF($K150="","",IF($M150=0,"",$K150/$M150))</f>
        <v/>
      </c>
      <c r="M150" s="4">
        <f>IF($W150="",0,COUNT(INDEX(prem!$B$2:$CX$2857,$W150,$U150+1):INDEX(prem!$B$2:$CX$2857,$W150,MIN($U150+10,101))))</f>
        <v/>
      </c>
      <c r="N150" s="4" t="inlineStr">
        <is>
          <t>A</t>
        </is>
      </c>
      <c r="O150" s="4">
        <f>IF(COUNTIF(prem!$A$2:$A$2857,$T150&amp;"|"&amp;Client!$C$9&amp;"|"&amp;Client!$C$7&amp;"|"&amp;Client!$C$8)&gt;0,Client!$C$9,IF(Client!$C$9="S","R","S"))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IFERROR(IF(COUNT(INDEX(Benefits!$E$3:$E$581,MATCH($T150,Benefits!$A$3:$A$581,0)))=0,"",INDEX(Benefits!$E$3:$E$581,MATCH($T150,Benefits!$A$3:$A$581,0))),"")</f>
        <v/>
      </c>
      <c r="R150">
        <f>IFERROR(IF(COUNT(INDEX(Benefits!$F$3:$F$581,MATCH($T150,Benefits!$A$3:$A$581,0)))=0,"",INDEX(Benefits!$F$3:$F$581,MATCH($T150,Benefits!$A$3:$A$581,0))),"")</f>
        <v/>
      </c>
      <c r="S150" s="4">
        <f>IFERROR(IF(INDEX(Benefits!$G$3:$G$581,MATCH($T150,Benefits!$A$3:$A$581,0))="","",INDEX(Benefits!$G$3:$G$581,MATCH($T150,Benefits!$A$3:$A$581,0))),"")</f>
        <v/>
      </c>
      <c r="T150" s="19" t="inlineStr">
        <is>
          <t>F00073-08-000-01</t>
        </is>
      </c>
      <c r="U150" s="4">
        <f>MIN(IF($N150="N",Client!$C$6+1,Client!$C$6),100)</f>
        <v/>
      </c>
      <c r="V150" s="4">
        <f>$T150&amp;"|"&amp;$O150&amp;"|"&amp;Client!$C$7&amp;"|"&amp;Client!$C$8</f>
        <v/>
      </c>
      <c r="W150" s="4">
        <f>IFERROR(MATCH($V150,prem!$A$2:$A$2857,0),"")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 Flexi Plan for VHIS</t>
        </is>
      </c>
      <c r="F151" s="4">
        <f>IFERROR(IF(INDEX(Benefits!$B$3:$B$581,MATCH($T151,Benefits!$A$3:$A$581,0))="","",INDEX(Benefits!$B$3:$B$581,MATCH($T151,Benefits!$A$3:$A$581,0))),"")</f>
        <v/>
      </c>
      <c r="G151" s="17">
        <f>IFERROR(IF(INDEX(Benefits!$C$3:$C$581,MATCH($T151,Benefits!$A$3:$A$581,0))="","",INDEX(Benefits!$C$3:$C$581,MATCH($T151,Benefits!$A$3:$A$581,0))),"")</f>
        <v/>
      </c>
      <c r="H151" s="4">
        <f>IFERROR(IF(INDEX(Benefits!$D$3:$D$581,MATCH($T151,Benefits!$A$3:$A$581,0))="","",INDEX(Benefits!$D$3:$D$581,MATCH($T151,Benefits!$A$3:$A$581,0))),"")</f>
        <v/>
      </c>
      <c r="I151" s="4" t="inlineStr">
        <is>
          <t>HKD</t>
        </is>
      </c>
      <c r="J151" s="17">
        <f>IF($W151="","",IF(COUNT(INDEX(prem!$B$2:$CX$2857,$W151,$U151+1))=0,"",INDEX(prem!$B$2:$CX$2857,$W151,$U151+1)))</f>
        <v/>
      </c>
      <c r="K151" s="17">
        <f>IF($W151="","",IF($M151=0,"",SUM(INDEX(prem!$B$2:$CX$2857,$W151,$U151+1):INDEX(prem!$B$2:$CX$2857,$W151,MIN($U151+10,101)))))</f>
        <v/>
      </c>
      <c r="L151" s="17">
        <f>IF($K151="","",IF($M151=0,"",$K151/$M151))</f>
        <v/>
      </c>
      <c r="M151" s="4">
        <f>IF($W151="",0,COUNT(INDEX(prem!$B$2:$CX$2857,$W151,$U151+1):INDEX(prem!$B$2:$CX$2857,$W151,MIN($U151+10,101))))</f>
        <v/>
      </c>
      <c r="N151" s="4" t="inlineStr">
        <is>
          <t>A</t>
        </is>
      </c>
      <c r="O151" s="4">
        <f>IF(COUNTIF(prem!$A$2:$A$2857,$T151&amp;"|"&amp;Client!$C$9&amp;"|"&amp;Client!$C$7&amp;"|"&amp;Client!$C$8)&gt;0,Client!$C$9,IF(Client!$C$9="S","R","S"))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IFERROR(IF(COUNT(INDEX(Benefits!$E$3:$E$581,MATCH($T151,Benefits!$A$3:$A$581,0)))=0,"",INDEX(Benefits!$E$3:$E$581,MATCH($T151,Benefits!$A$3:$A$581,0))),"")</f>
        <v/>
      </c>
      <c r="R151">
        <f>IFERROR(IF(COUNT(INDEX(Benefits!$F$3:$F$581,MATCH($T151,Benefits!$A$3:$A$581,0)))=0,"",INDEX(Benefits!$F$3:$F$581,MATCH($T151,Benefits!$A$3:$A$581,0))),"")</f>
        <v/>
      </c>
      <c r="S151" s="4">
        <f>IFERROR(IF(INDEX(Benefits!$G$3:$G$581,MATCH($T151,Benefits!$A$3:$A$581,0))="","",INDEX(Benefits!$G$3:$G$581,MATCH($T151,Benefits!$A$3:$A$581,0))),"")</f>
        <v/>
      </c>
      <c r="T151" s="19" t="inlineStr">
        <is>
          <t>F00014-01-000-02</t>
        </is>
      </c>
      <c r="U151" s="4">
        <f>MIN(IF($N151="N",Client!$C$6+1,Client!$C$6),100)</f>
        <v/>
      </c>
      <c r="V151" s="4">
        <f>$T151&amp;"|"&amp;$O151&amp;"|"&amp;Client!$C$7&amp;"|"&amp;Client!$C$8</f>
        <v/>
      </c>
      <c r="W151" s="4">
        <f>IFERROR(MATCH($V151,prem!$A$2:$A$2857,0),"")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IFERROR(IF(INDEX(Benefits!$B$3:$B$581,MATCH($T152,Benefits!$A$3:$A$581,0))="","",INDEX(Benefits!$B$3:$B$581,MATCH($T152,Benefits!$A$3:$A$581,0))),"")</f>
        <v/>
      </c>
      <c r="G152" s="17">
        <f>IFERROR(IF(INDEX(Benefits!$C$3:$C$581,MATCH($T152,Benefits!$A$3:$A$581,0))="","",INDEX(Benefits!$C$3:$C$581,MATCH($T152,Benefits!$A$3:$A$581,0))),"")</f>
        <v/>
      </c>
      <c r="H152" s="4">
        <f>IFERROR(IF(INDEX(Benefits!$D$3:$D$581,MATCH($T152,Benefits!$A$3:$A$581,0))="","",INDEX(Benefits!$D$3:$D$581,MATCH($T152,Benefits!$A$3:$A$581,0))),"")</f>
        <v/>
      </c>
      <c r="I152" s="4" t="inlineStr">
        <is>
          <t>HKD</t>
        </is>
      </c>
      <c r="J152" s="17">
        <f>IF($W152="","",IF(COUNT(INDEX(prem!$B$2:$CX$2857,$W152,$U152+1))=0,"",INDEX(prem!$B$2:$CX$2857,$W152,$U152+1)))</f>
        <v/>
      </c>
      <c r="K152" s="17">
        <f>IF($W152="","",IF($M152=0,"",SUM(INDEX(prem!$B$2:$CX$2857,$W152,$U152+1):INDEX(prem!$B$2:$CX$2857,$W152,MIN($U152+10,101)))))</f>
        <v/>
      </c>
      <c r="L152" s="17">
        <f>IF($K152="","",IF($M152=0,"",$K152/$M152))</f>
        <v/>
      </c>
      <c r="M152" s="4">
        <f>IF($W152="",0,COUNT(INDEX(prem!$B$2:$CX$2857,$W152,$U152+1):INDEX(prem!$B$2:$CX$2857,$W152,MIN($U152+10,101))))</f>
        <v/>
      </c>
      <c r="N152" s="4" t="inlineStr">
        <is>
          <t>A</t>
        </is>
      </c>
      <c r="O152" s="4">
        <f>IF(COUNTIF(prem!$A$2:$A$2857,$T152&amp;"|"&amp;Client!$C$9&amp;"|"&amp;Client!$C$7&amp;"|"&amp;Client!$C$8)&gt;0,Client!$C$9,IF(Client!$C$9="S","R","S"))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IFERROR(IF(COUNT(INDEX(Benefits!$E$3:$E$581,MATCH($T152,Benefits!$A$3:$A$581,0)))=0,"",INDEX(Benefits!$E$3:$E$581,MATCH($T152,Benefits!$A$3:$A$581,0))),"")</f>
        <v/>
      </c>
      <c r="R152">
        <f>IFERROR(IF(COUNT(INDEX(Benefits!$F$3:$F$581,MATCH($T152,Benefits!$A$3:$A$581,0)))=0,"",INDEX(Benefits!$F$3:$F$581,MATCH($T152,Benefits!$A$3:$A$581,0))),"")</f>
        <v/>
      </c>
      <c r="S152" s="4">
        <f>IFERROR(IF(INDEX(Benefits!$G$3:$G$581,MATCH($T152,Benefits!$A$3:$A$581,0))="","",INDEX(Benefits!$G$3:$G$581,MATCH($T152,Benefits!$A$3:$A$581,0))),"")</f>
        <v/>
      </c>
      <c r="T152" s="19" t="inlineStr">
        <is>
          <t>S00032-01-000-02</t>
        </is>
      </c>
      <c r="U152" s="4">
        <f>MIN(IF($N152="N",Client!$C$6+1,Client!$C$6),100)</f>
        <v/>
      </c>
      <c r="V152" s="4">
        <f>$T152&amp;"|"&amp;$O152&amp;"|"&amp;Client!$C$7&amp;"|"&amp;Client!$C$8</f>
        <v/>
      </c>
      <c r="W152" s="4">
        <f>IFERROR(MATCH($V152,prem!$A$2:$A$2857,0),"")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IFERROR(IF(INDEX(Benefits!$B$3:$B$581,MATCH($T153,Benefits!$A$3:$A$581,0))="","",INDEX(Benefits!$B$3:$B$581,MATCH($T153,Benefits!$A$3:$A$581,0))),"")</f>
        <v/>
      </c>
      <c r="G153" s="17">
        <f>IFERROR(IF(INDEX(Benefits!$C$3:$C$581,MATCH($T153,Benefits!$A$3:$A$581,0))="","",INDEX(Benefits!$C$3:$C$581,MATCH($T153,Benefits!$A$3:$A$581,0))),"")</f>
        <v/>
      </c>
      <c r="H153" s="4">
        <f>IFERROR(IF(INDEX(Benefits!$D$3:$D$581,MATCH($T153,Benefits!$A$3:$A$581,0))="","",INDEX(Benefits!$D$3:$D$581,MATCH($T153,Benefits!$A$3:$A$581,0))),"")</f>
        <v/>
      </c>
      <c r="I153" s="4" t="inlineStr">
        <is>
          <t>HKD</t>
        </is>
      </c>
      <c r="J153" s="17">
        <f>IF($W153="","",IF(COUNT(INDEX(prem!$B$2:$CX$2857,$W153,$U153+1))=0,"",INDEX(prem!$B$2:$CX$2857,$W153,$U153+1)))</f>
        <v/>
      </c>
      <c r="K153" s="17">
        <f>IF($W153="","",IF($M153=0,"",SUM(INDEX(prem!$B$2:$CX$2857,$W153,$U153+1):INDEX(prem!$B$2:$CX$2857,$W153,MIN($U153+10,101)))))</f>
        <v/>
      </c>
      <c r="L153" s="17">
        <f>IF($K153="","",IF($M153=0,"",$K153/$M153))</f>
        <v/>
      </c>
      <c r="M153" s="4">
        <f>IF($W153="",0,COUNT(INDEX(prem!$B$2:$CX$2857,$W153,$U153+1):INDEX(prem!$B$2:$CX$2857,$W153,MIN($U153+10,101))))</f>
        <v/>
      </c>
      <c r="N153" s="4" t="inlineStr">
        <is>
          <t>A</t>
        </is>
      </c>
      <c r="O153" s="4">
        <f>IF(COUNTIF(prem!$A$2:$A$2857,$T153&amp;"|"&amp;Client!$C$9&amp;"|"&amp;Client!$C$7&amp;"|"&amp;Client!$C$8)&gt;0,Client!$C$9,IF(Client!$C$9="S","R","S"))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IFERROR(IF(COUNT(INDEX(Benefits!$E$3:$E$581,MATCH($T153,Benefits!$A$3:$A$581,0)))=0,"",INDEX(Benefits!$E$3:$E$581,MATCH($T153,Benefits!$A$3:$A$581,0))),"")</f>
        <v/>
      </c>
      <c r="R153">
        <f>IFERROR(IF(COUNT(INDEX(Benefits!$F$3:$F$581,MATCH($T153,Benefits!$A$3:$A$581,0)))=0,"",INDEX(Benefits!$F$3:$F$581,MATCH($T153,Benefits!$A$3:$A$581,0))),"")</f>
        <v/>
      </c>
      <c r="S153" s="4">
        <f>IFERROR(IF(INDEX(Benefits!$G$3:$G$581,MATCH($T153,Benefits!$A$3:$A$581,0))="","",INDEX(Benefits!$G$3:$G$581,MATCH($T153,Benefits!$A$3:$A$581,0))),"")</f>
        <v/>
      </c>
      <c r="T153" s="19" t="inlineStr">
        <is>
          <t>F00043-01-000-02</t>
        </is>
      </c>
      <c r="U153" s="4">
        <f>MIN(IF($N153="N",Client!$C$6+1,Client!$C$6),100)</f>
        <v/>
      </c>
      <c r="V153" s="4">
        <f>$T153&amp;"|"&amp;$O153&amp;"|"&amp;Client!$C$7&amp;"|"&amp;Client!$C$8</f>
        <v/>
      </c>
      <c r="W153" s="4">
        <f>IFERROR(MATCH($V153,prem!$A$2:$A$2857,0),"")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IFERROR(IF(INDEX(Benefits!$B$3:$B$581,MATCH($T154,Benefits!$A$3:$A$581,0))="","",INDEX(Benefits!$B$3:$B$581,MATCH($T154,Benefits!$A$3:$A$581,0))),"")</f>
        <v/>
      </c>
      <c r="G154" s="17">
        <f>IFERROR(IF(INDEX(Benefits!$C$3:$C$581,MATCH($T154,Benefits!$A$3:$A$581,0))="","",INDEX(Benefits!$C$3:$C$581,MATCH($T154,Benefits!$A$3:$A$581,0))),"")</f>
        <v/>
      </c>
      <c r="H154" s="4">
        <f>IFERROR(IF(INDEX(Benefits!$D$3:$D$581,MATCH($T154,Benefits!$A$3:$A$581,0))="","",INDEX(Benefits!$D$3:$D$581,MATCH($T154,Benefits!$A$3:$A$581,0))),"")</f>
        <v/>
      </c>
      <c r="I154" s="4" t="inlineStr">
        <is>
          <t>HKD</t>
        </is>
      </c>
      <c r="J154" s="17">
        <f>IF($W154="","",IF(COUNT(INDEX(prem!$B$2:$CX$2857,$W154,$U154+1))=0,"",INDEX(prem!$B$2:$CX$2857,$W154,$U154+1)))</f>
        <v/>
      </c>
      <c r="K154" s="17">
        <f>IF($W154="","",IF($M154=0,"",SUM(INDEX(prem!$B$2:$CX$2857,$W154,$U154+1):INDEX(prem!$B$2:$CX$2857,$W154,MIN($U154+10,101)))))</f>
        <v/>
      </c>
      <c r="L154" s="17">
        <f>IF($K154="","",IF($M154=0,"",$K154/$M154))</f>
        <v/>
      </c>
      <c r="M154" s="4">
        <f>IF($W154="",0,COUNT(INDEX(prem!$B$2:$CX$2857,$W154,$U154+1):INDEX(prem!$B$2:$CX$2857,$W154,MIN($U154+10,101))))</f>
        <v/>
      </c>
      <c r="N154" s="4" t="inlineStr">
        <is>
          <t>A</t>
        </is>
      </c>
      <c r="O154" s="4">
        <f>IF(COUNTIF(prem!$A$2:$A$2857,$T154&amp;"|"&amp;Client!$C$9&amp;"|"&amp;Client!$C$7&amp;"|"&amp;Client!$C$8)&gt;0,Client!$C$9,IF(Client!$C$9="S","R","S"))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IFERROR(IF(COUNT(INDEX(Benefits!$E$3:$E$581,MATCH($T154,Benefits!$A$3:$A$581,0)))=0,"",INDEX(Benefits!$E$3:$E$581,MATCH($T154,Benefits!$A$3:$A$581,0))),"")</f>
        <v/>
      </c>
      <c r="R154">
        <f>IFERROR(IF(COUNT(INDEX(Benefits!$F$3:$F$581,MATCH($T154,Benefits!$A$3:$A$581,0)))=0,"",INDEX(Benefits!$F$3:$F$581,MATCH($T154,Benefits!$A$3:$A$581,0))),"")</f>
        <v/>
      </c>
      <c r="S154" s="4">
        <f>IFERROR(IF(INDEX(Benefits!$G$3:$G$581,MATCH($T154,Benefits!$A$3:$A$581,0))="","",INDEX(Benefits!$G$3:$G$581,MATCH($T154,Benefits!$A$3:$A$581,0))),"")</f>
        <v/>
      </c>
      <c r="T154" s="19" t="inlineStr">
        <is>
          <t>F00043-01-001-02</t>
        </is>
      </c>
      <c r="U154" s="4">
        <f>MIN(IF($N154="N",Client!$C$6+1,Client!$C$6),100)</f>
        <v/>
      </c>
      <c r="V154" s="4">
        <f>$T154&amp;"|"&amp;$O154&amp;"|"&amp;Client!$C$7&amp;"|"&amp;Client!$C$8</f>
        <v/>
      </c>
      <c r="W154" s="4">
        <f>IFERROR(MATCH($V154,prem!$A$2:$A$2857,0),"")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IFERROR(IF(INDEX(Benefits!$B$3:$B$581,MATCH($T155,Benefits!$A$3:$A$581,0))="","",INDEX(Benefits!$B$3:$B$581,MATCH($T155,Benefits!$A$3:$A$581,0))),"")</f>
        <v/>
      </c>
      <c r="G155" s="17">
        <f>IFERROR(IF(INDEX(Benefits!$C$3:$C$581,MATCH($T155,Benefits!$A$3:$A$581,0))="","",INDEX(Benefits!$C$3:$C$581,MATCH($T155,Benefits!$A$3:$A$581,0))),"")</f>
        <v/>
      </c>
      <c r="H155" s="4">
        <f>IFERROR(IF(INDEX(Benefits!$D$3:$D$581,MATCH($T155,Benefits!$A$3:$A$581,0))="","",INDEX(Benefits!$D$3:$D$581,MATCH($T155,Benefits!$A$3:$A$581,0))),"")</f>
        <v/>
      </c>
      <c r="I155" s="4" t="inlineStr">
        <is>
          <t>HKD</t>
        </is>
      </c>
      <c r="J155" s="17">
        <f>IF($W155="","",IF(COUNT(INDEX(prem!$B$2:$CX$2857,$W155,$U155+1))=0,"",INDEX(prem!$B$2:$CX$2857,$W155,$U155+1)))</f>
        <v/>
      </c>
      <c r="K155" s="17">
        <f>IF($W155="","",IF($M155=0,"",SUM(INDEX(prem!$B$2:$CX$2857,$W155,$U155+1):INDEX(prem!$B$2:$CX$2857,$W155,MIN($U155+10,101)))))</f>
        <v/>
      </c>
      <c r="L155" s="17">
        <f>IF($K155="","",IF($M155=0,"",$K155/$M155))</f>
        <v/>
      </c>
      <c r="M155" s="4">
        <f>IF($W155="",0,COUNT(INDEX(prem!$B$2:$CX$2857,$W155,$U155+1):INDEX(prem!$B$2:$CX$2857,$W155,MIN($U155+10,101))))</f>
        <v/>
      </c>
      <c r="N155" s="4" t="inlineStr">
        <is>
          <t>A</t>
        </is>
      </c>
      <c r="O155" s="4">
        <f>IF(COUNTIF(prem!$A$2:$A$2857,$T155&amp;"|"&amp;Client!$C$9&amp;"|"&amp;Client!$C$7&amp;"|"&amp;Client!$C$8)&gt;0,Client!$C$9,IF(Client!$C$9="S","R","S"))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IFERROR(IF(COUNT(INDEX(Benefits!$E$3:$E$581,MATCH($T155,Benefits!$A$3:$A$581,0)))=0,"",INDEX(Benefits!$E$3:$E$581,MATCH($T155,Benefits!$A$3:$A$581,0))),"")</f>
        <v/>
      </c>
      <c r="R155">
        <f>IFERROR(IF(COUNT(INDEX(Benefits!$F$3:$F$581,MATCH($T155,Benefits!$A$3:$A$581,0)))=0,"",INDEX(Benefits!$F$3:$F$581,MATCH($T155,Benefits!$A$3:$A$581,0))),"")</f>
        <v/>
      </c>
      <c r="S155" s="4">
        <f>IFERROR(IF(INDEX(Benefits!$G$3:$G$581,MATCH($T155,Benefits!$A$3:$A$581,0))="","",INDEX(Benefits!$G$3:$G$581,MATCH($T155,Benefits!$A$3:$A$581,0))),"")</f>
        <v/>
      </c>
      <c r="T155" s="19" t="inlineStr">
        <is>
          <t>F00043-01-002-02</t>
        </is>
      </c>
      <c r="U155" s="4">
        <f>MIN(IF($N155="N",Client!$C$6+1,Client!$C$6),100)</f>
        <v/>
      </c>
      <c r="V155" s="4">
        <f>$T155&amp;"|"&amp;$O155&amp;"|"&amp;Client!$C$7&amp;"|"&amp;Client!$C$8</f>
        <v/>
      </c>
      <c r="W155" s="4">
        <f>IFERROR(MATCH($V155,prem!$A$2:$A$2857,0),"")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IFERROR(IF(INDEX(Benefits!$B$3:$B$581,MATCH($T156,Benefits!$A$3:$A$581,0))="","",INDEX(Benefits!$B$3:$B$581,MATCH($T156,Benefits!$A$3:$A$581,0))),"")</f>
        <v/>
      </c>
      <c r="G156" s="17">
        <f>IFERROR(IF(INDEX(Benefits!$C$3:$C$581,MATCH($T156,Benefits!$A$3:$A$581,0))="","",INDEX(Benefits!$C$3:$C$581,MATCH($T156,Benefits!$A$3:$A$581,0))),"")</f>
        <v/>
      </c>
      <c r="H156" s="4">
        <f>IFERROR(IF(INDEX(Benefits!$D$3:$D$581,MATCH($T156,Benefits!$A$3:$A$581,0))="","",INDEX(Benefits!$D$3:$D$581,MATCH($T156,Benefits!$A$3:$A$581,0))),"")</f>
        <v/>
      </c>
      <c r="I156" s="4" t="inlineStr">
        <is>
          <t>HKD</t>
        </is>
      </c>
      <c r="J156" s="17">
        <f>IF($W156="","",IF(COUNT(INDEX(prem!$B$2:$CX$2857,$W156,$U156+1))=0,"",INDEX(prem!$B$2:$CX$2857,$W156,$U156+1)))</f>
        <v/>
      </c>
      <c r="K156" s="17">
        <f>IF($W156="","",IF($M156=0,"",SUM(INDEX(prem!$B$2:$CX$2857,$W156,$U156+1):INDEX(prem!$B$2:$CX$2857,$W156,MIN($U156+10,101)))))</f>
        <v/>
      </c>
      <c r="L156" s="17">
        <f>IF($K156="","",IF($M156=0,"",$K156/$M156))</f>
        <v/>
      </c>
      <c r="M156" s="4">
        <f>IF($W156="",0,COUNT(INDEX(prem!$B$2:$CX$2857,$W156,$U156+1):INDEX(prem!$B$2:$CX$2857,$W156,MIN($U156+10,101))))</f>
        <v/>
      </c>
      <c r="N156" s="4" t="inlineStr">
        <is>
          <t>A</t>
        </is>
      </c>
      <c r="O156" s="4">
        <f>IF(COUNTIF(prem!$A$2:$A$2857,$T156&amp;"|"&amp;Client!$C$9&amp;"|"&amp;Client!$C$7&amp;"|"&amp;Client!$C$8)&gt;0,Client!$C$9,IF(Client!$C$9="S","R","S"))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IFERROR(IF(COUNT(INDEX(Benefits!$E$3:$E$581,MATCH($T156,Benefits!$A$3:$A$581,0)))=0,"",INDEX(Benefits!$E$3:$E$581,MATCH($T156,Benefits!$A$3:$A$581,0))),"")</f>
        <v/>
      </c>
      <c r="R156">
        <f>IFERROR(IF(COUNT(INDEX(Benefits!$F$3:$F$581,MATCH($T156,Benefits!$A$3:$A$581,0)))=0,"",INDEX(Benefits!$F$3:$F$581,MATCH($T156,Benefits!$A$3:$A$581,0))),"")</f>
        <v/>
      </c>
      <c r="S156" s="4">
        <f>IFERROR(IF(INDEX(Benefits!$G$3:$G$581,MATCH($T156,Benefits!$A$3:$A$581,0))="","",INDEX(Benefits!$G$3:$G$581,MATCH($T156,Benefits!$A$3:$A$581,0))),"")</f>
        <v/>
      </c>
      <c r="T156" s="19" t="inlineStr">
        <is>
          <t>F00043-02-000-02</t>
        </is>
      </c>
      <c r="U156" s="4">
        <f>MIN(IF($N156="N",Client!$C$6+1,Client!$C$6),100)</f>
        <v/>
      </c>
      <c r="V156" s="4">
        <f>$T156&amp;"|"&amp;$O156&amp;"|"&amp;Client!$C$7&amp;"|"&amp;Client!$C$8</f>
        <v/>
      </c>
      <c r="W156" s="4">
        <f>IFERROR(MATCH($V156,prem!$A$2:$A$2857,0),"")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IFERROR(IF(INDEX(Benefits!$B$3:$B$581,MATCH($T157,Benefits!$A$3:$A$581,0))="","",INDEX(Benefits!$B$3:$B$581,MATCH($T157,Benefits!$A$3:$A$581,0))),"")</f>
        <v/>
      </c>
      <c r="G157" s="17">
        <f>IFERROR(IF(INDEX(Benefits!$C$3:$C$581,MATCH($T157,Benefits!$A$3:$A$581,0))="","",INDEX(Benefits!$C$3:$C$581,MATCH($T157,Benefits!$A$3:$A$581,0))),"")</f>
        <v/>
      </c>
      <c r="H157" s="4">
        <f>IFERROR(IF(INDEX(Benefits!$D$3:$D$581,MATCH($T157,Benefits!$A$3:$A$581,0))="","",INDEX(Benefits!$D$3:$D$581,MATCH($T157,Benefits!$A$3:$A$581,0))),"")</f>
        <v/>
      </c>
      <c r="I157" s="4" t="inlineStr">
        <is>
          <t>HKD</t>
        </is>
      </c>
      <c r="J157" s="17">
        <f>IF($W157="","",IF(COUNT(INDEX(prem!$B$2:$CX$2857,$W157,$U157+1))=0,"",INDEX(prem!$B$2:$CX$2857,$W157,$U157+1)))</f>
        <v/>
      </c>
      <c r="K157" s="17">
        <f>IF($W157="","",IF($M157=0,"",SUM(INDEX(prem!$B$2:$CX$2857,$W157,$U157+1):INDEX(prem!$B$2:$CX$2857,$W157,MIN($U157+10,101)))))</f>
        <v/>
      </c>
      <c r="L157" s="17">
        <f>IF($K157="","",IF($M157=0,"",$K157/$M157))</f>
        <v/>
      </c>
      <c r="M157" s="4">
        <f>IF($W157="",0,COUNT(INDEX(prem!$B$2:$CX$2857,$W157,$U157+1):INDEX(prem!$B$2:$CX$2857,$W157,MIN($U157+10,101))))</f>
        <v/>
      </c>
      <c r="N157" s="4" t="inlineStr">
        <is>
          <t>A</t>
        </is>
      </c>
      <c r="O157" s="4">
        <f>IF(COUNTIF(prem!$A$2:$A$2857,$T157&amp;"|"&amp;Client!$C$9&amp;"|"&amp;Client!$C$7&amp;"|"&amp;Client!$C$8)&gt;0,Client!$C$9,IF(Client!$C$9="S","R","S"))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IFERROR(IF(COUNT(INDEX(Benefits!$E$3:$E$581,MATCH($T157,Benefits!$A$3:$A$581,0)))=0,"",INDEX(Benefits!$E$3:$E$581,MATCH($T157,Benefits!$A$3:$A$581,0))),"")</f>
        <v/>
      </c>
      <c r="R157">
        <f>IFERROR(IF(COUNT(INDEX(Benefits!$F$3:$F$581,MATCH($T157,Benefits!$A$3:$A$581,0)))=0,"",INDEX(Benefits!$F$3:$F$581,MATCH($T157,Benefits!$A$3:$A$581,0))),"")</f>
        <v/>
      </c>
      <c r="S157" s="4">
        <f>IFERROR(IF(INDEX(Benefits!$G$3:$G$581,MATCH($T157,Benefits!$A$3:$A$581,0))="","",INDEX(Benefits!$G$3:$G$581,MATCH($T157,Benefits!$A$3:$A$581,0))),"")</f>
        <v/>
      </c>
      <c r="T157" s="19" t="inlineStr">
        <is>
          <t>F00043-02-001-02</t>
        </is>
      </c>
      <c r="U157" s="4">
        <f>MIN(IF($N157="N",Client!$C$6+1,Client!$C$6),100)</f>
        <v/>
      </c>
      <c r="V157" s="4">
        <f>$T157&amp;"|"&amp;$O157&amp;"|"&amp;Client!$C$7&amp;"|"&amp;Client!$C$8</f>
        <v/>
      </c>
      <c r="W157" s="4">
        <f>IFERROR(MATCH($V157,prem!$A$2:$A$2857,0),"")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IFERROR(IF(INDEX(Benefits!$B$3:$B$581,MATCH($T158,Benefits!$A$3:$A$581,0))="","",INDEX(Benefits!$B$3:$B$581,MATCH($T158,Benefits!$A$3:$A$581,0))),"")</f>
        <v/>
      </c>
      <c r="G158" s="17">
        <f>IFERROR(IF(INDEX(Benefits!$C$3:$C$581,MATCH($T158,Benefits!$A$3:$A$581,0))="","",INDEX(Benefits!$C$3:$C$581,MATCH($T158,Benefits!$A$3:$A$581,0))),"")</f>
        <v/>
      </c>
      <c r="H158" s="4">
        <f>IFERROR(IF(INDEX(Benefits!$D$3:$D$581,MATCH($T158,Benefits!$A$3:$A$581,0))="","",INDEX(Benefits!$D$3:$D$581,MATCH($T158,Benefits!$A$3:$A$581,0))),"")</f>
        <v/>
      </c>
      <c r="I158" s="4" t="inlineStr">
        <is>
          <t>HKD</t>
        </is>
      </c>
      <c r="J158" s="17">
        <f>IF($W158="","",IF(COUNT(INDEX(prem!$B$2:$CX$2857,$W158,$U158+1))=0,"",INDEX(prem!$B$2:$CX$2857,$W158,$U158+1)))</f>
        <v/>
      </c>
      <c r="K158" s="17">
        <f>IF($W158="","",IF($M158=0,"",SUM(INDEX(prem!$B$2:$CX$2857,$W158,$U158+1):INDEX(prem!$B$2:$CX$2857,$W158,MIN($U158+10,101)))))</f>
        <v/>
      </c>
      <c r="L158" s="17">
        <f>IF($K158="","",IF($M158=0,"",$K158/$M158))</f>
        <v/>
      </c>
      <c r="M158" s="4">
        <f>IF($W158="",0,COUNT(INDEX(prem!$B$2:$CX$2857,$W158,$U158+1):INDEX(prem!$B$2:$CX$2857,$W158,MIN($U158+10,101))))</f>
        <v/>
      </c>
      <c r="N158" s="4" t="inlineStr">
        <is>
          <t>A</t>
        </is>
      </c>
      <c r="O158" s="4">
        <f>IF(COUNTIF(prem!$A$2:$A$2857,$T158&amp;"|"&amp;Client!$C$9&amp;"|"&amp;Client!$C$7&amp;"|"&amp;Client!$C$8)&gt;0,Client!$C$9,IF(Client!$C$9="S","R","S"))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IFERROR(IF(COUNT(INDEX(Benefits!$E$3:$E$581,MATCH($T158,Benefits!$A$3:$A$581,0)))=0,"",INDEX(Benefits!$E$3:$E$581,MATCH($T158,Benefits!$A$3:$A$581,0))),"")</f>
        <v/>
      </c>
      <c r="R158">
        <f>IFERROR(IF(COUNT(INDEX(Benefits!$F$3:$F$581,MATCH($T158,Benefits!$A$3:$A$581,0)))=0,"",INDEX(Benefits!$F$3:$F$581,MATCH($T158,Benefits!$A$3:$A$581,0))),"")</f>
        <v/>
      </c>
      <c r="S158" s="4">
        <f>IFERROR(IF(INDEX(Benefits!$G$3:$G$581,MATCH($T158,Benefits!$A$3:$A$581,0))="","",INDEX(Benefits!$G$3:$G$581,MATCH($T158,Benefits!$A$3:$A$581,0))),"")</f>
        <v/>
      </c>
      <c r="T158" s="19" t="inlineStr">
        <is>
          <t>F00043-02-002-02</t>
        </is>
      </c>
      <c r="U158" s="4">
        <f>MIN(IF($N158="N",Client!$C$6+1,Client!$C$6),100)</f>
        <v/>
      </c>
      <c r="V158" s="4">
        <f>$T158&amp;"|"&amp;$O158&amp;"|"&amp;Client!$C$7&amp;"|"&amp;Client!$C$8</f>
        <v/>
      </c>
      <c r="W158" s="4">
        <f>IFERROR(MATCH($V158,prem!$A$2:$A$2857,0),"")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IFERROR(IF(INDEX(Benefits!$B$3:$B$581,MATCH($T159,Benefits!$A$3:$A$581,0))="","",INDEX(Benefits!$B$3:$B$581,MATCH($T159,Benefits!$A$3:$A$581,0))),"")</f>
        <v/>
      </c>
      <c r="G159" s="17">
        <f>IFERROR(IF(INDEX(Benefits!$C$3:$C$581,MATCH($T159,Benefits!$A$3:$A$581,0))="","",INDEX(Benefits!$C$3:$C$581,MATCH($T159,Benefits!$A$3:$A$581,0))),"")</f>
        <v/>
      </c>
      <c r="H159" s="4">
        <f>IFERROR(IF(INDEX(Benefits!$D$3:$D$581,MATCH($T159,Benefits!$A$3:$A$581,0))="","",INDEX(Benefits!$D$3:$D$581,MATCH($T159,Benefits!$A$3:$A$581,0))),"")</f>
        <v/>
      </c>
      <c r="I159" s="4" t="inlineStr">
        <is>
          <t>HKD</t>
        </is>
      </c>
      <c r="J159" s="17">
        <f>IF($W159="","",IF(COUNT(INDEX(prem!$B$2:$CX$2857,$W159,$U159+1))=0,"",INDEX(prem!$B$2:$CX$2857,$W159,$U159+1)))</f>
        <v/>
      </c>
      <c r="K159" s="17">
        <f>IF($W159="","",IF($M159=0,"",SUM(INDEX(prem!$B$2:$CX$2857,$W159,$U159+1):INDEX(prem!$B$2:$CX$2857,$W159,MIN($U159+10,101)))))</f>
        <v/>
      </c>
      <c r="L159" s="17">
        <f>IF($K159="","",IF($M159=0,"",$K159/$M159))</f>
        <v/>
      </c>
      <c r="M159" s="4">
        <f>IF($W159="",0,COUNT(INDEX(prem!$B$2:$CX$2857,$W159,$U159+1):INDEX(prem!$B$2:$CX$2857,$W159,MIN($U159+10,101))))</f>
        <v/>
      </c>
      <c r="N159" s="4" t="inlineStr">
        <is>
          <t>A</t>
        </is>
      </c>
      <c r="O159" s="4">
        <f>IF(COUNTIF(prem!$A$2:$A$2857,$T159&amp;"|"&amp;Client!$C$9&amp;"|"&amp;Client!$C$7&amp;"|"&amp;Client!$C$8)&gt;0,Client!$C$9,IF(Client!$C$9="S","R","S"))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IFERROR(IF(COUNT(INDEX(Benefits!$E$3:$E$581,MATCH($T159,Benefits!$A$3:$A$581,0)))=0,"",INDEX(Benefits!$E$3:$E$581,MATCH($T159,Benefits!$A$3:$A$581,0))),"")</f>
        <v/>
      </c>
      <c r="R159">
        <f>IFERROR(IF(COUNT(INDEX(Benefits!$F$3:$F$581,MATCH($T159,Benefits!$A$3:$A$581,0)))=0,"",INDEX(Benefits!$F$3:$F$581,MATCH($T159,Benefits!$A$3:$A$581,0))),"")</f>
        <v/>
      </c>
      <c r="S159" s="4">
        <f>IFERROR(IF(INDEX(Benefits!$G$3:$G$581,MATCH($T159,Benefits!$A$3:$A$581,0))="","",INDEX(Benefits!$G$3:$G$581,MATCH($T159,Benefits!$A$3:$A$581,0))),"")</f>
        <v/>
      </c>
      <c r="T159" s="19" t="inlineStr">
        <is>
          <t>F00043-03-000-02</t>
        </is>
      </c>
      <c r="U159" s="4">
        <f>MIN(IF($N159="N",Client!$C$6+1,Client!$C$6),100)</f>
        <v/>
      </c>
      <c r="V159" s="4">
        <f>$T159&amp;"|"&amp;$O159&amp;"|"&amp;Client!$C$7&amp;"|"&amp;Client!$C$8</f>
        <v/>
      </c>
      <c r="W159" s="4">
        <f>IFERROR(MATCH($V159,prem!$A$2:$A$2857,0),"")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IFERROR(IF(INDEX(Benefits!$B$3:$B$581,MATCH($T160,Benefits!$A$3:$A$581,0))="","",INDEX(Benefits!$B$3:$B$581,MATCH($T160,Benefits!$A$3:$A$581,0))),"")</f>
        <v/>
      </c>
      <c r="G160" s="17">
        <f>IFERROR(IF(INDEX(Benefits!$C$3:$C$581,MATCH($T160,Benefits!$A$3:$A$581,0))="","",INDEX(Benefits!$C$3:$C$581,MATCH($T160,Benefits!$A$3:$A$581,0))),"")</f>
        <v/>
      </c>
      <c r="H160" s="4">
        <f>IFERROR(IF(INDEX(Benefits!$D$3:$D$581,MATCH($T160,Benefits!$A$3:$A$581,0))="","",INDEX(Benefits!$D$3:$D$581,MATCH($T160,Benefits!$A$3:$A$581,0))),"")</f>
        <v/>
      </c>
      <c r="I160" s="4" t="inlineStr">
        <is>
          <t>HKD</t>
        </is>
      </c>
      <c r="J160" s="17">
        <f>IF($W160="","",IF(COUNT(INDEX(prem!$B$2:$CX$2857,$W160,$U160+1))=0,"",INDEX(prem!$B$2:$CX$2857,$W160,$U160+1)))</f>
        <v/>
      </c>
      <c r="K160" s="17">
        <f>IF($W160="","",IF($M160=0,"",SUM(INDEX(prem!$B$2:$CX$2857,$W160,$U160+1):INDEX(prem!$B$2:$CX$2857,$W160,MIN($U160+10,101)))))</f>
        <v/>
      </c>
      <c r="L160" s="17">
        <f>IF($K160="","",IF($M160=0,"",$K160/$M160))</f>
        <v/>
      </c>
      <c r="M160" s="4">
        <f>IF($W160="",0,COUNT(INDEX(prem!$B$2:$CX$2857,$W160,$U160+1):INDEX(prem!$B$2:$CX$2857,$W160,MIN($U160+10,101))))</f>
        <v/>
      </c>
      <c r="N160" s="4" t="inlineStr">
        <is>
          <t>A</t>
        </is>
      </c>
      <c r="O160" s="4">
        <f>IF(COUNTIF(prem!$A$2:$A$2857,$T160&amp;"|"&amp;Client!$C$9&amp;"|"&amp;Client!$C$7&amp;"|"&amp;Client!$C$8)&gt;0,Client!$C$9,IF(Client!$C$9="S","R","S"))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IFERROR(IF(COUNT(INDEX(Benefits!$E$3:$E$581,MATCH($T160,Benefits!$A$3:$A$581,0)))=0,"",INDEX(Benefits!$E$3:$E$581,MATCH($T160,Benefits!$A$3:$A$581,0))),"")</f>
        <v/>
      </c>
      <c r="R160">
        <f>IFERROR(IF(COUNT(INDEX(Benefits!$F$3:$F$581,MATCH($T160,Benefits!$A$3:$A$581,0)))=0,"",INDEX(Benefits!$F$3:$F$581,MATCH($T160,Benefits!$A$3:$A$581,0))),"")</f>
        <v/>
      </c>
      <c r="S160" s="4">
        <f>IFERROR(IF(INDEX(Benefits!$G$3:$G$581,MATCH($T160,Benefits!$A$3:$A$581,0))="","",INDEX(Benefits!$G$3:$G$581,MATCH($T160,Benefits!$A$3:$A$581,0))),"")</f>
        <v/>
      </c>
      <c r="T160" s="19" t="inlineStr">
        <is>
          <t>F00043-03-001-02</t>
        </is>
      </c>
      <c r="U160" s="4">
        <f>MIN(IF($N160="N",Client!$C$6+1,Client!$C$6),100)</f>
        <v/>
      </c>
      <c r="V160" s="4">
        <f>$T160&amp;"|"&amp;$O160&amp;"|"&amp;Client!$C$7&amp;"|"&amp;Client!$C$8</f>
        <v/>
      </c>
      <c r="W160" s="4">
        <f>IFERROR(MATCH($V160,prem!$A$2:$A$2857,0),"")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IFERROR(IF(INDEX(Benefits!$B$3:$B$581,MATCH($T161,Benefits!$A$3:$A$581,0))="","",INDEX(Benefits!$B$3:$B$581,MATCH($T161,Benefits!$A$3:$A$581,0))),"")</f>
        <v/>
      </c>
      <c r="G161" s="17">
        <f>IFERROR(IF(INDEX(Benefits!$C$3:$C$581,MATCH($T161,Benefits!$A$3:$A$581,0))="","",INDEX(Benefits!$C$3:$C$581,MATCH($T161,Benefits!$A$3:$A$581,0))),"")</f>
        <v/>
      </c>
      <c r="H161" s="4">
        <f>IFERROR(IF(INDEX(Benefits!$D$3:$D$581,MATCH($T161,Benefits!$A$3:$A$581,0))="","",INDEX(Benefits!$D$3:$D$581,MATCH($T161,Benefits!$A$3:$A$581,0))),"")</f>
        <v/>
      </c>
      <c r="I161" s="4" t="inlineStr">
        <is>
          <t>HKD</t>
        </is>
      </c>
      <c r="J161" s="17">
        <f>IF($W161="","",IF(COUNT(INDEX(prem!$B$2:$CX$2857,$W161,$U161+1))=0,"",INDEX(prem!$B$2:$CX$2857,$W161,$U161+1)))</f>
        <v/>
      </c>
      <c r="K161" s="17">
        <f>IF($W161="","",IF($M161=0,"",SUM(INDEX(prem!$B$2:$CX$2857,$W161,$U161+1):INDEX(prem!$B$2:$CX$2857,$W161,MIN($U161+10,101)))))</f>
        <v/>
      </c>
      <c r="L161" s="17">
        <f>IF($K161="","",IF($M161=0,"",$K161/$M161))</f>
        <v/>
      </c>
      <c r="M161" s="4">
        <f>IF($W161="",0,COUNT(INDEX(prem!$B$2:$CX$2857,$W161,$U161+1):INDEX(prem!$B$2:$CX$2857,$W161,MIN($U161+10,101))))</f>
        <v/>
      </c>
      <c r="N161" s="4" t="inlineStr">
        <is>
          <t>A</t>
        </is>
      </c>
      <c r="O161" s="4">
        <f>IF(COUNTIF(prem!$A$2:$A$2857,$T161&amp;"|"&amp;Client!$C$9&amp;"|"&amp;Client!$C$7&amp;"|"&amp;Client!$C$8)&gt;0,Client!$C$9,IF(Client!$C$9="S","R","S"))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IFERROR(IF(COUNT(INDEX(Benefits!$E$3:$E$581,MATCH($T161,Benefits!$A$3:$A$581,0)))=0,"",INDEX(Benefits!$E$3:$E$581,MATCH($T161,Benefits!$A$3:$A$581,0))),"")</f>
        <v/>
      </c>
      <c r="R161">
        <f>IFERROR(IF(COUNT(INDEX(Benefits!$F$3:$F$581,MATCH($T161,Benefits!$A$3:$A$581,0)))=0,"",INDEX(Benefits!$F$3:$F$581,MATCH($T161,Benefits!$A$3:$A$581,0))),"")</f>
        <v/>
      </c>
      <c r="S161" s="4">
        <f>IFERROR(IF(INDEX(Benefits!$G$3:$G$581,MATCH($T161,Benefits!$A$3:$A$581,0))="","",INDEX(Benefits!$G$3:$G$581,MATCH($T161,Benefits!$A$3:$A$581,0))),"")</f>
        <v/>
      </c>
      <c r="T161" s="19" t="inlineStr">
        <is>
          <t>F00043-03-002-02</t>
        </is>
      </c>
      <c r="U161" s="4">
        <f>MIN(IF($N161="N",Client!$C$6+1,Client!$C$6),100)</f>
        <v/>
      </c>
      <c r="V161" s="4">
        <f>$T161&amp;"|"&amp;$O161&amp;"|"&amp;Client!$C$7&amp;"|"&amp;Client!$C$8</f>
        <v/>
      </c>
      <c r="W161" s="4">
        <f>IFERROR(MATCH($V161,prem!$A$2:$A$2857,0),"")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IFERROR(IF(INDEX(Benefits!$B$3:$B$581,MATCH($T162,Benefits!$A$3:$A$581,0))="","",INDEX(Benefits!$B$3:$B$581,MATCH($T162,Benefits!$A$3:$A$581,0))),"")</f>
        <v/>
      </c>
      <c r="G162" s="17">
        <f>IFERROR(IF(INDEX(Benefits!$C$3:$C$581,MATCH($T162,Benefits!$A$3:$A$581,0))="","",INDEX(Benefits!$C$3:$C$581,MATCH($T162,Benefits!$A$3:$A$581,0))),"")</f>
        <v/>
      </c>
      <c r="H162" s="4">
        <f>IFERROR(IF(INDEX(Benefits!$D$3:$D$581,MATCH($T162,Benefits!$A$3:$A$581,0))="","",INDEX(Benefits!$D$3:$D$581,MATCH($T162,Benefits!$A$3:$A$581,0))),"")</f>
        <v/>
      </c>
      <c r="I162" s="4" t="inlineStr">
        <is>
          <t>HKD</t>
        </is>
      </c>
      <c r="J162" s="17">
        <f>IF($W162="","",IF(COUNT(INDEX(prem!$B$2:$CX$2857,$W162,$U162+1))=0,"",INDEX(prem!$B$2:$CX$2857,$W162,$U162+1)))</f>
        <v/>
      </c>
      <c r="K162" s="17">
        <f>IF($W162="","",IF($M162=0,"",SUM(INDEX(prem!$B$2:$CX$2857,$W162,$U162+1):INDEX(prem!$B$2:$CX$2857,$W162,MIN($U162+10,101)))))</f>
        <v/>
      </c>
      <c r="L162" s="17">
        <f>IF($K162="","",IF($M162=0,"",$K162/$M162))</f>
        <v/>
      </c>
      <c r="M162" s="4">
        <f>IF($W162="",0,COUNT(INDEX(prem!$B$2:$CX$2857,$W162,$U162+1):INDEX(prem!$B$2:$CX$2857,$W162,MIN($U162+10,101))))</f>
        <v/>
      </c>
      <c r="N162" s="4" t="inlineStr">
        <is>
          <t>A</t>
        </is>
      </c>
      <c r="O162" s="4">
        <f>IF(COUNTIF(prem!$A$2:$A$2857,$T162&amp;"|"&amp;Client!$C$9&amp;"|"&amp;Client!$C$7&amp;"|"&amp;Client!$C$8)&gt;0,Client!$C$9,IF(Client!$C$9="S","R","S"))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IFERROR(IF(COUNT(INDEX(Benefits!$E$3:$E$581,MATCH($T162,Benefits!$A$3:$A$581,0)))=0,"",INDEX(Benefits!$E$3:$E$581,MATCH($T162,Benefits!$A$3:$A$581,0))),"")</f>
        <v/>
      </c>
      <c r="R162">
        <f>IFERROR(IF(COUNT(INDEX(Benefits!$F$3:$F$581,MATCH($T162,Benefits!$A$3:$A$581,0)))=0,"",INDEX(Benefits!$F$3:$F$581,MATCH($T162,Benefits!$A$3:$A$581,0))),"")</f>
        <v/>
      </c>
      <c r="S162" s="4">
        <f>IFERROR(IF(INDEX(Benefits!$G$3:$G$581,MATCH($T162,Benefits!$A$3:$A$581,0))="","",INDEX(Benefits!$G$3:$G$581,MATCH($T162,Benefits!$A$3:$A$581,0))),"")</f>
        <v/>
      </c>
      <c r="T162" s="19" t="inlineStr">
        <is>
          <t>F00043-04-000-02</t>
        </is>
      </c>
      <c r="U162" s="4">
        <f>MIN(IF($N162="N",Client!$C$6+1,Client!$C$6),100)</f>
        <v/>
      </c>
      <c r="V162" s="4">
        <f>$T162&amp;"|"&amp;$O162&amp;"|"&amp;Client!$C$7&amp;"|"&amp;Client!$C$8</f>
        <v/>
      </c>
      <c r="W162" s="4">
        <f>IFERROR(MATCH($V162,prem!$A$2:$A$2857,0),"")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IFERROR(IF(INDEX(Benefits!$B$3:$B$581,MATCH($T163,Benefits!$A$3:$A$581,0))="","",INDEX(Benefits!$B$3:$B$581,MATCH($T163,Benefits!$A$3:$A$581,0))),"")</f>
        <v/>
      </c>
      <c r="G163" s="17">
        <f>IFERROR(IF(INDEX(Benefits!$C$3:$C$581,MATCH($T163,Benefits!$A$3:$A$581,0))="","",INDEX(Benefits!$C$3:$C$581,MATCH($T163,Benefits!$A$3:$A$581,0))),"")</f>
        <v/>
      </c>
      <c r="H163" s="4">
        <f>IFERROR(IF(INDEX(Benefits!$D$3:$D$581,MATCH($T163,Benefits!$A$3:$A$581,0))="","",INDEX(Benefits!$D$3:$D$581,MATCH($T163,Benefits!$A$3:$A$581,0))),"")</f>
        <v/>
      </c>
      <c r="I163" s="4" t="inlineStr">
        <is>
          <t>HKD</t>
        </is>
      </c>
      <c r="J163" s="17">
        <f>IF($W163="","",IF(COUNT(INDEX(prem!$B$2:$CX$2857,$W163,$U163+1))=0,"",INDEX(prem!$B$2:$CX$2857,$W163,$U163+1)))</f>
        <v/>
      </c>
      <c r="K163" s="17">
        <f>IF($W163="","",IF($M163=0,"",SUM(INDEX(prem!$B$2:$CX$2857,$W163,$U163+1):INDEX(prem!$B$2:$CX$2857,$W163,MIN($U163+10,101)))))</f>
        <v/>
      </c>
      <c r="L163" s="17">
        <f>IF($K163="","",IF($M163=0,"",$K163/$M163))</f>
        <v/>
      </c>
      <c r="M163" s="4">
        <f>IF($W163="",0,COUNT(INDEX(prem!$B$2:$CX$2857,$W163,$U163+1):INDEX(prem!$B$2:$CX$2857,$W163,MIN($U163+10,101))))</f>
        <v/>
      </c>
      <c r="N163" s="4" t="inlineStr">
        <is>
          <t>A</t>
        </is>
      </c>
      <c r="O163" s="4">
        <f>IF(COUNTIF(prem!$A$2:$A$2857,$T163&amp;"|"&amp;Client!$C$9&amp;"|"&amp;Client!$C$7&amp;"|"&amp;Client!$C$8)&gt;0,Client!$C$9,IF(Client!$C$9="S","R","S"))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IFERROR(IF(COUNT(INDEX(Benefits!$E$3:$E$581,MATCH($T163,Benefits!$A$3:$A$581,0)))=0,"",INDEX(Benefits!$E$3:$E$581,MATCH($T163,Benefits!$A$3:$A$581,0))),"")</f>
        <v/>
      </c>
      <c r="R163">
        <f>IFERROR(IF(COUNT(INDEX(Benefits!$F$3:$F$581,MATCH($T163,Benefits!$A$3:$A$581,0)))=0,"",INDEX(Benefits!$F$3:$F$581,MATCH($T163,Benefits!$A$3:$A$581,0))),"")</f>
        <v/>
      </c>
      <c r="S163" s="4">
        <f>IFERROR(IF(INDEX(Benefits!$G$3:$G$581,MATCH($T163,Benefits!$A$3:$A$581,0))="","",INDEX(Benefits!$G$3:$G$581,MATCH($T163,Benefits!$A$3:$A$581,0))),"")</f>
        <v/>
      </c>
      <c r="T163" s="19" t="inlineStr">
        <is>
          <t>S00012-01-000-03</t>
        </is>
      </c>
      <c r="U163" s="4">
        <f>MIN(IF($N163="N",Client!$C$6+1,Client!$C$6),100)</f>
        <v/>
      </c>
      <c r="V163" s="4">
        <f>$T163&amp;"|"&amp;$O163&amp;"|"&amp;Client!$C$7&amp;"|"&amp;Client!$C$8</f>
        <v/>
      </c>
      <c r="W163" s="4">
        <f>IFERROR(MATCH($V163,prem!$A$2:$A$2857,0),"")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IFERROR(IF(INDEX(Benefits!$B$3:$B$581,MATCH($T164,Benefits!$A$3:$A$581,0))="","",INDEX(Benefits!$B$3:$B$581,MATCH($T164,Benefits!$A$3:$A$581,0))),"")</f>
        <v/>
      </c>
      <c r="G164" s="17">
        <f>IFERROR(IF(INDEX(Benefits!$C$3:$C$581,MATCH($T164,Benefits!$A$3:$A$581,0))="","",INDEX(Benefits!$C$3:$C$581,MATCH($T164,Benefits!$A$3:$A$581,0))),"")</f>
        <v/>
      </c>
      <c r="H164" s="4">
        <f>IFERROR(IF(INDEX(Benefits!$D$3:$D$581,MATCH($T164,Benefits!$A$3:$A$581,0))="","",INDEX(Benefits!$D$3:$D$581,MATCH($T164,Benefits!$A$3:$A$581,0))),"")</f>
        <v/>
      </c>
      <c r="I164" s="4" t="inlineStr">
        <is>
          <t>HKD</t>
        </is>
      </c>
      <c r="J164" s="17">
        <f>IF($W164="","",IF(COUNT(INDEX(prem!$B$2:$CX$2857,$W164,$U164+1))=0,"",INDEX(prem!$B$2:$CX$2857,$W164,$U164+1)))</f>
        <v/>
      </c>
      <c r="K164" s="17">
        <f>IF($W164="","",IF($M164=0,"",SUM(INDEX(prem!$B$2:$CX$2857,$W164,$U164+1):INDEX(prem!$B$2:$CX$2857,$W164,MIN($U164+10,101)))))</f>
        <v/>
      </c>
      <c r="L164" s="17">
        <f>IF($K164="","",IF($M164=0,"",$K164/$M164))</f>
        <v/>
      </c>
      <c r="M164" s="4">
        <f>IF($W164="",0,COUNT(INDEX(prem!$B$2:$CX$2857,$W164,$U164+1):INDEX(prem!$B$2:$CX$2857,$W164,MIN($U164+10,101))))</f>
        <v/>
      </c>
      <c r="N164" s="4" t="inlineStr">
        <is>
          <t>A</t>
        </is>
      </c>
      <c r="O164" s="4">
        <f>IF(COUNTIF(prem!$A$2:$A$2857,$T164&amp;"|"&amp;Client!$C$9&amp;"|"&amp;Client!$C$7&amp;"|"&amp;Client!$C$8)&gt;0,Client!$C$9,IF(Client!$C$9="S","R","S"))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IFERROR(IF(COUNT(INDEX(Benefits!$E$3:$E$581,MATCH($T164,Benefits!$A$3:$A$581,0)))=0,"",INDEX(Benefits!$E$3:$E$581,MATCH($T164,Benefits!$A$3:$A$581,0))),"")</f>
        <v/>
      </c>
      <c r="R164">
        <f>IFERROR(IF(COUNT(INDEX(Benefits!$F$3:$F$581,MATCH($T164,Benefits!$A$3:$A$581,0)))=0,"",INDEX(Benefits!$F$3:$F$581,MATCH($T164,Benefits!$A$3:$A$581,0))),"")</f>
        <v/>
      </c>
      <c r="S164" s="4">
        <f>IFERROR(IF(INDEX(Benefits!$G$3:$G$581,MATCH($T164,Benefits!$A$3:$A$581,0))="","",INDEX(Benefits!$G$3:$G$581,MATCH($T164,Benefits!$A$3:$A$581,0))),"")</f>
        <v/>
      </c>
      <c r="T164" s="19" t="inlineStr">
        <is>
          <t>F00078-01-000-01</t>
        </is>
      </c>
      <c r="U164" s="4">
        <f>MIN(IF($N164="N",Client!$C$6+1,Client!$C$6),100)</f>
        <v/>
      </c>
      <c r="V164" s="4">
        <f>$T164&amp;"|"&amp;$O164&amp;"|"&amp;Client!$C$7&amp;"|"&amp;Client!$C$8</f>
        <v/>
      </c>
      <c r="W164" s="4">
        <f>IFERROR(MATCH($V164,prem!$A$2:$A$2857,0),"")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IFERROR(IF(INDEX(Benefits!$B$3:$B$581,MATCH($T165,Benefits!$A$3:$A$581,0))="","",INDEX(Benefits!$B$3:$B$581,MATCH($T165,Benefits!$A$3:$A$581,0))),"")</f>
        <v/>
      </c>
      <c r="G165" s="17">
        <f>IFERROR(IF(INDEX(Benefits!$C$3:$C$581,MATCH($T165,Benefits!$A$3:$A$581,0))="","",INDEX(Benefits!$C$3:$C$581,MATCH($T165,Benefits!$A$3:$A$581,0))),"")</f>
        <v/>
      </c>
      <c r="H165" s="4">
        <f>IFERROR(IF(INDEX(Benefits!$D$3:$D$581,MATCH($T165,Benefits!$A$3:$A$581,0))="","",INDEX(Benefits!$D$3:$D$581,MATCH($T165,Benefits!$A$3:$A$581,0))),"")</f>
        <v/>
      </c>
      <c r="I165" s="4" t="inlineStr">
        <is>
          <t>HKD</t>
        </is>
      </c>
      <c r="J165" s="17">
        <f>IF($W165="","",IF(COUNT(INDEX(prem!$B$2:$CX$2857,$W165,$U165+1))=0,"",INDEX(prem!$B$2:$CX$2857,$W165,$U165+1)))</f>
        <v/>
      </c>
      <c r="K165" s="17">
        <f>IF($W165="","",IF($M165=0,"",SUM(INDEX(prem!$B$2:$CX$2857,$W165,$U165+1):INDEX(prem!$B$2:$CX$2857,$W165,MIN($U165+10,101)))))</f>
        <v/>
      </c>
      <c r="L165" s="17">
        <f>IF($K165="","",IF($M165=0,"",$K165/$M165))</f>
        <v/>
      </c>
      <c r="M165" s="4">
        <f>IF($W165="",0,COUNT(INDEX(prem!$B$2:$CX$2857,$W165,$U165+1):INDEX(prem!$B$2:$CX$2857,$W165,MIN($U165+10,101))))</f>
        <v/>
      </c>
      <c r="N165" s="4" t="inlineStr">
        <is>
          <t>A</t>
        </is>
      </c>
      <c r="O165" s="4">
        <f>IF(COUNTIF(prem!$A$2:$A$2857,$T165&amp;"|"&amp;Client!$C$9&amp;"|"&amp;Client!$C$7&amp;"|"&amp;Client!$C$8)&gt;0,Client!$C$9,IF(Client!$C$9="S","R","S"))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IFERROR(IF(COUNT(INDEX(Benefits!$E$3:$E$581,MATCH($T165,Benefits!$A$3:$A$581,0)))=0,"",INDEX(Benefits!$E$3:$E$581,MATCH($T165,Benefits!$A$3:$A$581,0))),"")</f>
        <v/>
      </c>
      <c r="R165">
        <f>IFERROR(IF(COUNT(INDEX(Benefits!$F$3:$F$581,MATCH($T165,Benefits!$A$3:$A$581,0)))=0,"",INDEX(Benefits!$F$3:$F$581,MATCH($T165,Benefits!$A$3:$A$581,0))),"")</f>
        <v/>
      </c>
      <c r="S165" s="4">
        <f>IFERROR(IF(INDEX(Benefits!$G$3:$G$581,MATCH($T165,Benefits!$A$3:$A$581,0))="","",INDEX(Benefits!$G$3:$G$581,MATCH($T165,Benefits!$A$3:$A$581,0))),"")</f>
        <v/>
      </c>
      <c r="T165" s="19" t="inlineStr">
        <is>
          <t>F00078-01-001-01</t>
        </is>
      </c>
      <c r="U165" s="4">
        <f>MIN(IF($N165="N",Client!$C$6+1,Client!$C$6),100)</f>
        <v/>
      </c>
      <c r="V165" s="4">
        <f>$T165&amp;"|"&amp;$O165&amp;"|"&amp;Client!$C$7&amp;"|"&amp;Client!$C$8</f>
        <v/>
      </c>
      <c r="W165" s="4">
        <f>IFERROR(MATCH($V165,prem!$A$2:$A$2857,0),"")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IFERROR(IF(INDEX(Benefits!$B$3:$B$581,MATCH($T166,Benefits!$A$3:$A$581,0))="","",INDEX(Benefits!$B$3:$B$581,MATCH($T166,Benefits!$A$3:$A$581,0))),"")</f>
        <v/>
      </c>
      <c r="G166" s="17">
        <f>IFERROR(IF(INDEX(Benefits!$C$3:$C$581,MATCH($T166,Benefits!$A$3:$A$581,0))="","",INDEX(Benefits!$C$3:$C$581,MATCH($T166,Benefits!$A$3:$A$581,0))),"")</f>
        <v/>
      </c>
      <c r="H166" s="4">
        <f>IFERROR(IF(INDEX(Benefits!$D$3:$D$581,MATCH($T166,Benefits!$A$3:$A$581,0))="","",INDEX(Benefits!$D$3:$D$581,MATCH($T166,Benefits!$A$3:$A$581,0))),"")</f>
        <v/>
      </c>
      <c r="I166" s="4" t="inlineStr">
        <is>
          <t>HKD</t>
        </is>
      </c>
      <c r="J166" s="17">
        <f>IF($W166="","",IF(COUNT(INDEX(prem!$B$2:$CX$2857,$W166,$U166+1))=0,"",INDEX(prem!$B$2:$CX$2857,$W166,$U166+1)))</f>
        <v/>
      </c>
      <c r="K166" s="17">
        <f>IF($W166="","",IF($M166=0,"",SUM(INDEX(prem!$B$2:$CX$2857,$W166,$U166+1):INDEX(prem!$B$2:$CX$2857,$W166,MIN($U166+10,101)))))</f>
        <v/>
      </c>
      <c r="L166" s="17">
        <f>IF($K166="","",IF($M166=0,"",$K166/$M166))</f>
        <v/>
      </c>
      <c r="M166" s="4">
        <f>IF($W166="",0,COUNT(INDEX(prem!$B$2:$CX$2857,$W166,$U166+1):INDEX(prem!$B$2:$CX$2857,$W166,MIN($U166+10,101))))</f>
        <v/>
      </c>
      <c r="N166" s="4" t="inlineStr">
        <is>
          <t>A</t>
        </is>
      </c>
      <c r="O166" s="4">
        <f>IF(COUNTIF(prem!$A$2:$A$2857,$T166&amp;"|"&amp;Client!$C$9&amp;"|"&amp;Client!$C$7&amp;"|"&amp;Client!$C$8)&gt;0,Client!$C$9,IF(Client!$C$9="S","R","S"))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IFERROR(IF(COUNT(INDEX(Benefits!$E$3:$E$581,MATCH($T166,Benefits!$A$3:$A$581,0)))=0,"",INDEX(Benefits!$E$3:$E$581,MATCH($T166,Benefits!$A$3:$A$581,0))),"")</f>
        <v/>
      </c>
      <c r="R166">
        <f>IFERROR(IF(COUNT(INDEX(Benefits!$F$3:$F$581,MATCH($T166,Benefits!$A$3:$A$581,0)))=0,"",INDEX(Benefits!$F$3:$F$581,MATCH($T166,Benefits!$A$3:$A$581,0))),"")</f>
        <v/>
      </c>
      <c r="S166" s="4">
        <f>IFERROR(IF(INDEX(Benefits!$G$3:$G$581,MATCH($T166,Benefits!$A$3:$A$581,0))="","",INDEX(Benefits!$G$3:$G$581,MATCH($T166,Benefits!$A$3:$A$581,0))),"")</f>
        <v/>
      </c>
      <c r="T166" s="19" t="inlineStr">
        <is>
          <t>F00078-02-000-01</t>
        </is>
      </c>
      <c r="U166" s="4">
        <f>MIN(IF($N166="N",Client!$C$6+1,Client!$C$6),100)</f>
        <v/>
      </c>
      <c r="V166" s="4">
        <f>$T166&amp;"|"&amp;$O166&amp;"|"&amp;Client!$C$7&amp;"|"&amp;Client!$C$8</f>
        <v/>
      </c>
      <c r="W166" s="4">
        <f>IFERROR(MATCH($V166,prem!$A$2:$A$2857,0),"")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IFERROR(IF(INDEX(Benefits!$B$3:$B$581,MATCH($T167,Benefits!$A$3:$A$581,0))="","",INDEX(Benefits!$B$3:$B$581,MATCH($T167,Benefits!$A$3:$A$581,0))),"")</f>
        <v/>
      </c>
      <c r="G167" s="17">
        <f>IFERROR(IF(INDEX(Benefits!$C$3:$C$581,MATCH($T167,Benefits!$A$3:$A$581,0))="","",INDEX(Benefits!$C$3:$C$581,MATCH($T167,Benefits!$A$3:$A$581,0))),"")</f>
        <v/>
      </c>
      <c r="H167" s="4">
        <f>IFERROR(IF(INDEX(Benefits!$D$3:$D$581,MATCH($T167,Benefits!$A$3:$A$581,0))="","",INDEX(Benefits!$D$3:$D$581,MATCH($T167,Benefits!$A$3:$A$581,0))),"")</f>
        <v/>
      </c>
      <c r="I167" s="4" t="inlineStr">
        <is>
          <t>HKD</t>
        </is>
      </c>
      <c r="J167" s="17">
        <f>IF($W167="","",IF(COUNT(INDEX(prem!$B$2:$CX$2857,$W167,$U167+1))=0,"",INDEX(prem!$B$2:$CX$2857,$W167,$U167+1)))</f>
        <v/>
      </c>
      <c r="K167" s="17">
        <f>IF($W167="","",IF($M167=0,"",SUM(INDEX(prem!$B$2:$CX$2857,$W167,$U167+1):INDEX(prem!$B$2:$CX$2857,$W167,MIN($U167+10,101)))))</f>
        <v/>
      </c>
      <c r="L167" s="17">
        <f>IF($K167="","",IF($M167=0,"",$K167/$M167))</f>
        <v/>
      </c>
      <c r="M167" s="4">
        <f>IF($W167="",0,COUNT(INDEX(prem!$B$2:$CX$2857,$W167,$U167+1):INDEX(prem!$B$2:$CX$2857,$W167,MIN($U167+10,101))))</f>
        <v/>
      </c>
      <c r="N167" s="4" t="inlineStr">
        <is>
          <t>A</t>
        </is>
      </c>
      <c r="O167" s="4">
        <f>IF(COUNTIF(prem!$A$2:$A$2857,$T167&amp;"|"&amp;Client!$C$9&amp;"|"&amp;Client!$C$7&amp;"|"&amp;Client!$C$8)&gt;0,Client!$C$9,IF(Client!$C$9="S","R","S"))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IFERROR(IF(COUNT(INDEX(Benefits!$E$3:$E$581,MATCH($T167,Benefits!$A$3:$A$581,0)))=0,"",INDEX(Benefits!$E$3:$E$581,MATCH($T167,Benefits!$A$3:$A$581,0))),"")</f>
        <v/>
      </c>
      <c r="R167">
        <f>IFERROR(IF(COUNT(INDEX(Benefits!$F$3:$F$581,MATCH($T167,Benefits!$A$3:$A$581,0)))=0,"",INDEX(Benefits!$F$3:$F$581,MATCH($T167,Benefits!$A$3:$A$581,0))),"")</f>
        <v/>
      </c>
      <c r="S167" s="4">
        <f>IFERROR(IF(INDEX(Benefits!$G$3:$G$581,MATCH($T167,Benefits!$A$3:$A$581,0))="","",INDEX(Benefits!$G$3:$G$581,MATCH($T167,Benefits!$A$3:$A$581,0))),"")</f>
        <v/>
      </c>
      <c r="T167" s="19" t="inlineStr">
        <is>
          <t>F00078-02-001-01</t>
        </is>
      </c>
      <c r="U167" s="4">
        <f>MIN(IF($N167="N",Client!$C$6+1,Client!$C$6),100)</f>
        <v/>
      </c>
      <c r="V167" s="4">
        <f>$T167&amp;"|"&amp;$O167&amp;"|"&amp;Client!$C$7&amp;"|"&amp;Client!$C$8</f>
        <v/>
      </c>
      <c r="W167" s="4">
        <f>IFERROR(MATCH($V167,prem!$A$2:$A$2857,0),"")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IFERROR(IF(INDEX(Benefits!$B$3:$B$581,MATCH($T168,Benefits!$A$3:$A$581,0))="","",INDEX(Benefits!$B$3:$B$581,MATCH($T168,Benefits!$A$3:$A$581,0))),"")</f>
        <v/>
      </c>
      <c r="G168" s="17">
        <f>IFERROR(IF(INDEX(Benefits!$C$3:$C$581,MATCH($T168,Benefits!$A$3:$A$581,0))="","",INDEX(Benefits!$C$3:$C$581,MATCH($T168,Benefits!$A$3:$A$581,0))),"")</f>
        <v/>
      </c>
      <c r="H168" s="4">
        <f>IFERROR(IF(INDEX(Benefits!$D$3:$D$581,MATCH($T168,Benefits!$A$3:$A$581,0))="","",INDEX(Benefits!$D$3:$D$581,MATCH($T168,Benefits!$A$3:$A$581,0))),"")</f>
        <v/>
      </c>
      <c r="I168" s="4" t="inlineStr">
        <is>
          <t>HKD</t>
        </is>
      </c>
      <c r="J168" s="17">
        <f>IF($W168="","",IF(COUNT(INDEX(prem!$B$2:$CX$2857,$W168,$U168+1))=0,"",INDEX(prem!$B$2:$CX$2857,$W168,$U168+1)))</f>
        <v/>
      </c>
      <c r="K168" s="17">
        <f>IF($W168="","",IF($M168=0,"",SUM(INDEX(prem!$B$2:$CX$2857,$W168,$U168+1):INDEX(prem!$B$2:$CX$2857,$W168,MIN($U168+10,101)))))</f>
        <v/>
      </c>
      <c r="L168" s="17">
        <f>IF($K168="","",IF($M168=0,"",$K168/$M168))</f>
        <v/>
      </c>
      <c r="M168" s="4">
        <f>IF($W168="",0,COUNT(INDEX(prem!$B$2:$CX$2857,$W168,$U168+1):INDEX(prem!$B$2:$CX$2857,$W168,MIN($U168+10,101))))</f>
        <v/>
      </c>
      <c r="N168" s="4" t="inlineStr">
        <is>
          <t>A</t>
        </is>
      </c>
      <c r="O168" s="4">
        <f>IF(COUNTIF(prem!$A$2:$A$2857,$T168&amp;"|"&amp;Client!$C$9&amp;"|"&amp;Client!$C$7&amp;"|"&amp;Client!$C$8)&gt;0,Client!$C$9,IF(Client!$C$9="S","R","S"))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IFERROR(IF(COUNT(INDEX(Benefits!$E$3:$E$581,MATCH($T168,Benefits!$A$3:$A$581,0)))=0,"",INDEX(Benefits!$E$3:$E$581,MATCH($T168,Benefits!$A$3:$A$581,0))),"")</f>
        <v/>
      </c>
      <c r="R168">
        <f>IFERROR(IF(COUNT(INDEX(Benefits!$F$3:$F$581,MATCH($T168,Benefits!$A$3:$A$581,0)))=0,"",INDEX(Benefits!$F$3:$F$581,MATCH($T168,Benefits!$A$3:$A$581,0))),"")</f>
        <v/>
      </c>
      <c r="S168" s="4">
        <f>IFERROR(IF(INDEX(Benefits!$G$3:$G$581,MATCH($T168,Benefits!$A$3:$A$581,0))="","",INDEX(Benefits!$G$3:$G$581,MATCH($T168,Benefits!$A$3:$A$581,0))),"")</f>
        <v/>
      </c>
      <c r="T168" s="19" t="inlineStr">
        <is>
          <t>F00078-03-000-01</t>
        </is>
      </c>
      <c r="U168" s="4">
        <f>MIN(IF($N168="N",Client!$C$6+1,Client!$C$6),100)</f>
        <v/>
      </c>
      <c r="V168" s="4">
        <f>$T168&amp;"|"&amp;$O168&amp;"|"&amp;Client!$C$7&amp;"|"&amp;Client!$C$8</f>
        <v/>
      </c>
      <c r="W168" s="4">
        <f>IFERROR(MATCH($V168,prem!$A$2:$A$2857,0),"")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IFERROR(IF(INDEX(Benefits!$B$3:$B$581,MATCH($T169,Benefits!$A$3:$A$581,0))="","",INDEX(Benefits!$B$3:$B$581,MATCH($T169,Benefits!$A$3:$A$581,0))),"")</f>
        <v/>
      </c>
      <c r="G169" s="17">
        <f>IFERROR(IF(INDEX(Benefits!$C$3:$C$581,MATCH($T169,Benefits!$A$3:$A$581,0))="","",INDEX(Benefits!$C$3:$C$581,MATCH($T169,Benefits!$A$3:$A$581,0))),"")</f>
        <v/>
      </c>
      <c r="H169" s="4">
        <f>IFERROR(IF(INDEX(Benefits!$D$3:$D$581,MATCH($T169,Benefits!$A$3:$A$581,0))="","",INDEX(Benefits!$D$3:$D$581,MATCH($T169,Benefits!$A$3:$A$581,0))),"")</f>
        <v/>
      </c>
      <c r="I169" s="4" t="inlineStr">
        <is>
          <t>HKD</t>
        </is>
      </c>
      <c r="J169" s="17">
        <f>IF($W169="","",IF(COUNT(INDEX(prem!$B$2:$CX$2857,$W169,$U169+1))=0,"",INDEX(prem!$B$2:$CX$2857,$W169,$U169+1)))</f>
        <v/>
      </c>
      <c r="K169" s="17">
        <f>IF($W169="","",IF($M169=0,"",SUM(INDEX(prem!$B$2:$CX$2857,$W169,$U169+1):INDEX(prem!$B$2:$CX$2857,$W169,MIN($U169+10,101)))))</f>
        <v/>
      </c>
      <c r="L169" s="17">
        <f>IF($K169="","",IF($M169=0,"",$K169/$M169))</f>
        <v/>
      </c>
      <c r="M169" s="4">
        <f>IF($W169="",0,COUNT(INDEX(prem!$B$2:$CX$2857,$W169,$U169+1):INDEX(prem!$B$2:$CX$2857,$W169,MIN($U169+10,101))))</f>
        <v/>
      </c>
      <c r="N169" s="4" t="inlineStr">
        <is>
          <t>A</t>
        </is>
      </c>
      <c r="O169" s="4">
        <f>IF(COUNTIF(prem!$A$2:$A$2857,$T169&amp;"|"&amp;Client!$C$9&amp;"|"&amp;Client!$C$7&amp;"|"&amp;Client!$C$8)&gt;0,Client!$C$9,IF(Client!$C$9="S","R","S"))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IFERROR(IF(COUNT(INDEX(Benefits!$E$3:$E$581,MATCH($T169,Benefits!$A$3:$A$581,0)))=0,"",INDEX(Benefits!$E$3:$E$581,MATCH($T169,Benefits!$A$3:$A$581,0))),"")</f>
        <v/>
      </c>
      <c r="R169">
        <f>IFERROR(IF(COUNT(INDEX(Benefits!$F$3:$F$581,MATCH($T169,Benefits!$A$3:$A$581,0)))=0,"",INDEX(Benefits!$F$3:$F$581,MATCH($T169,Benefits!$A$3:$A$581,0))),"")</f>
        <v/>
      </c>
      <c r="S169" s="4">
        <f>IFERROR(IF(INDEX(Benefits!$G$3:$G$581,MATCH($T169,Benefits!$A$3:$A$581,0))="","",INDEX(Benefits!$G$3:$G$581,MATCH($T169,Benefits!$A$3:$A$581,0))),"")</f>
        <v/>
      </c>
      <c r="T169" s="19" t="inlineStr">
        <is>
          <t>F00078-03-001-01</t>
        </is>
      </c>
      <c r="U169" s="4">
        <f>MIN(IF($N169="N",Client!$C$6+1,Client!$C$6),100)</f>
        <v/>
      </c>
      <c r="V169" s="4">
        <f>$T169&amp;"|"&amp;$O169&amp;"|"&amp;Client!$C$7&amp;"|"&amp;Client!$C$8</f>
        <v/>
      </c>
      <c r="W169" s="4">
        <f>IFERROR(MATCH($V169,prem!$A$2:$A$2857,0),"")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IFERROR(IF(INDEX(Benefits!$B$3:$B$581,MATCH($T170,Benefits!$A$3:$A$581,0))="","Private",INDEX(Benefits!$B$3:$B$581,MATCH($T170,Benefits!$A$3:$A$581,0))),"Private")</f>
        <v/>
      </c>
      <c r="G170" s="17">
        <f>IFERROR(IF(INDEX(Benefits!$C$3:$C$581,MATCH($T170,Benefits!$A$3:$A$581,0))="",0,INDEX(Benefits!$C$3:$C$581,MATCH($T170,Benefits!$A$3:$A$581,0))),0)</f>
        <v/>
      </c>
      <c r="H170" s="4">
        <f>IFERROR(IF(INDEX(Benefits!$D$3:$D$581,MATCH($T170,Benefits!$A$3:$A$581,0))="","",INDEX(Benefits!$D$3:$D$581,MATCH($T170,Benefits!$A$3:$A$581,0))),"")</f>
        <v/>
      </c>
      <c r="I170" s="4" t="inlineStr">
        <is>
          <t>HKD</t>
        </is>
      </c>
      <c r="J170" s="17">
        <f>IF($W170="","",IF(COUNT(INDEX(prem!$B$2:$CX$2857,$W170,$U170+1))=0,"",INDEX(prem!$B$2:$CX$2857,$W170,$U170+1)))</f>
        <v/>
      </c>
      <c r="K170" s="17">
        <f>IF($W170="","",IF($M170=0,"",SUM(INDEX(prem!$B$2:$CX$2857,$W170,$U170+1):INDEX(prem!$B$2:$CX$2857,$W170,MIN($U170+10,101)))))</f>
        <v/>
      </c>
      <c r="L170" s="17">
        <f>IF($K170="","",IF($M170=0,"",$K170/$M170))</f>
        <v/>
      </c>
      <c r="M170" s="4">
        <f>IF($W170="",0,COUNT(INDEX(prem!$B$2:$CX$2857,$W170,$U170+1):INDEX(prem!$B$2:$CX$2857,$W170,MIN($U170+10,101))))</f>
        <v/>
      </c>
      <c r="N170" s="4" t="inlineStr">
        <is>
          <t>A</t>
        </is>
      </c>
      <c r="O170" s="4">
        <f>IF(COUNTIF(prem!$A$2:$A$2857,$T170&amp;"|"&amp;Client!$C$9&amp;"|"&amp;Client!$C$7&amp;"|"&amp;Client!$C$8)&gt;0,Client!$C$9,IF(Client!$C$9="S","R","S"))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IFERROR(IF(COUNT(INDEX(Benefits!$E$3:$E$581,MATCH($T170,Benefits!$A$3:$A$581,0)))=0,"",INDEX(Benefits!$E$3:$E$581,MATCH($T170,Benefits!$A$3:$A$581,0))),"")</f>
        <v/>
      </c>
      <c r="R170">
        <f>IFERROR(IF(COUNT(INDEX(Benefits!$F$3:$F$581,MATCH($T170,Benefits!$A$3:$A$581,0)))=0,"",INDEX(Benefits!$F$3:$F$581,MATCH($T170,Benefits!$A$3:$A$581,0))),"")</f>
        <v/>
      </c>
      <c r="S170" s="4">
        <f>IFERROR(IF(INDEX(Benefits!$G$3:$G$581,MATCH($T170,Benefits!$A$3:$A$581,0))="","",INDEX(Benefits!$G$3:$G$581,MATCH($T170,Benefits!$A$3:$A$581,0))),"")</f>
        <v/>
      </c>
      <c r="T170" s="19" t="inlineStr">
        <is>
          <t>F00060-05-000-07</t>
        </is>
      </c>
      <c r="U170" s="4">
        <f>MIN(IF($N170="N",Client!$C$6+1,Client!$C$6),100)</f>
        <v/>
      </c>
      <c r="V170" s="4">
        <f>$T170&amp;"|"&amp;$O170&amp;"|"&amp;Client!$C$7&amp;"|"&amp;Client!$C$8</f>
        <v/>
      </c>
      <c r="W170" s="4">
        <f>IFERROR(MATCH($V170,prem!$A$2:$A$2857,0),"")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IFERROR(IF(INDEX(Benefits!$B$3:$B$581,MATCH($T171,Benefits!$A$3:$A$581,0))="","Private",INDEX(Benefits!$B$3:$B$581,MATCH($T171,Benefits!$A$3:$A$581,0))),"Private")</f>
        <v/>
      </c>
      <c r="G171" s="17">
        <f>IFERROR(IF(INDEX(Benefits!$C$3:$C$581,MATCH($T171,Benefits!$A$3:$A$581,0))="",20000,INDEX(Benefits!$C$3:$C$581,MATCH($T171,Benefits!$A$3:$A$581,0))),20000)</f>
        <v/>
      </c>
      <c r="H171" s="4">
        <f>IFERROR(IF(INDEX(Benefits!$D$3:$D$581,MATCH($T171,Benefits!$A$3:$A$581,0))="","",INDEX(Benefits!$D$3:$D$581,MATCH($T171,Benefits!$A$3:$A$581,0))),"")</f>
        <v/>
      </c>
      <c r="I171" s="4" t="inlineStr">
        <is>
          <t>HKD</t>
        </is>
      </c>
      <c r="J171" s="17">
        <f>IF($W171="","",IF(COUNT(INDEX(prem!$B$2:$CX$2857,$W171,$U171+1))=0,"",INDEX(prem!$B$2:$CX$2857,$W171,$U171+1)))</f>
        <v/>
      </c>
      <c r="K171" s="17">
        <f>IF($W171="","",IF($M171=0,"",SUM(INDEX(prem!$B$2:$CX$2857,$W171,$U171+1):INDEX(prem!$B$2:$CX$2857,$W171,MIN($U171+10,101)))))</f>
        <v/>
      </c>
      <c r="L171" s="17">
        <f>IF($K171="","",IF($M171=0,"",$K171/$M171))</f>
        <v/>
      </c>
      <c r="M171" s="4">
        <f>IF($W171="",0,COUNT(INDEX(prem!$B$2:$CX$2857,$W171,$U171+1):INDEX(prem!$B$2:$CX$2857,$W171,MIN($U171+10,101))))</f>
        <v/>
      </c>
      <c r="N171" s="4" t="inlineStr">
        <is>
          <t>A</t>
        </is>
      </c>
      <c r="O171" s="4">
        <f>IF(COUNTIF(prem!$A$2:$A$2857,$T171&amp;"|"&amp;Client!$C$9&amp;"|"&amp;Client!$C$7&amp;"|"&amp;Client!$C$8)&gt;0,Client!$C$9,IF(Client!$C$9="S","R","S"))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IFERROR(IF(COUNT(INDEX(Benefits!$E$3:$E$581,MATCH($T171,Benefits!$A$3:$A$581,0)))=0,"",INDEX(Benefits!$E$3:$E$581,MATCH($T171,Benefits!$A$3:$A$581,0))),"")</f>
        <v/>
      </c>
      <c r="R171">
        <f>IFERROR(IF(COUNT(INDEX(Benefits!$F$3:$F$581,MATCH($T171,Benefits!$A$3:$A$581,0)))=0,"",INDEX(Benefits!$F$3:$F$581,MATCH($T171,Benefits!$A$3:$A$581,0))),"")</f>
        <v/>
      </c>
      <c r="S171" s="4">
        <f>IFERROR(IF(INDEX(Benefits!$G$3:$G$581,MATCH($T171,Benefits!$A$3:$A$581,0))="","",INDEX(Benefits!$G$3:$G$581,MATCH($T171,Benefits!$A$3:$A$581,0))),"")</f>
        <v/>
      </c>
      <c r="T171" s="19" t="inlineStr">
        <is>
          <t>F00060-06-000-07</t>
        </is>
      </c>
      <c r="U171" s="4">
        <f>MIN(IF($N171="N",Client!$C$6+1,Client!$C$6),100)</f>
        <v/>
      </c>
      <c r="V171" s="4">
        <f>$T171&amp;"|"&amp;$O171&amp;"|"&amp;Client!$C$7&amp;"|"&amp;Client!$C$8</f>
        <v/>
      </c>
      <c r="W171" s="4">
        <f>IFERROR(MATCH($V171,prem!$A$2:$A$2857,0),"")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IFERROR(IF(INDEX(Benefits!$B$3:$B$581,MATCH($T172,Benefits!$A$3:$A$581,0))="","Private",INDEX(Benefits!$B$3:$B$581,MATCH($T172,Benefits!$A$3:$A$581,0))),"Private")</f>
        <v/>
      </c>
      <c r="G172" s="17">
        <f>IFERROR(IF(INDEX(Benefits!$C$3:$C$581,MATCH($T172,Benefits!$A$3:$A$581,0))="",50000,INDEX(Benefits!$C$3:$C$581,MATCH($T172,Benefits!$A$3:$A$581,0))),50000)</f>
        <v/>
      </c>
      <c r="H172" s="4">
        <f>IFERROR(IF(INDEX(Benefits!$D$3:$D$581,MATCH($T172,Benefits!$A$3:$A$581,0))="","",INDEX(Benefits!$D$3:$D$581,MATCH($T172,Benefits!$A$3:$A$581,0))),"")</f>
        <v/>
      </c>
      <c r="I172" s="4" t="inlineStr">
        <is>
          <t>HKD</t>
        </is>
      </c>
      <c r="J172" s="17">
        <f>IF($W172="","",IF(COUNT(INDEX(prem!$B$2:$CX$2857,$W172,$U172+1))=0,"",INDEX(prem!$B$2:$CX$2857,$W172,$U172+1)))</f>
        <v/>
      </c>
      <c r="K172" s="17">
        <f>IF($W172="","",IF($M172=0,"",SUM(INDEX(prem!$B$2:$CX$2857,$W172,$U172+1):INDEX(prem!$B$2:$CX$2857,$W172,MIN($U172+10,101)))))</f>
        <v/>
      </c>
      <c r="L172" s="17">
        <f>IF($K172="","",IF($M172=0,"",$K172/$M172))</f>
        <v/>
      </c>
      <c r="M172" s="4">
        <f>IF($W172="",0,COUNT(INDEX(prem!$B$2:$CX$2857,$W172,$U172+1):INDEX(prem!$B$2:$CX$2857,$W172,MIN($U172+10,101))))</f>
        <v/>
      </c>
      <c r="N172" s="4" t="inlineStr">
        <is>
          <t>A</t>
        </is>
      </c>
      <c r="O172" s="4">
        <f>IF(COUNTIF(prem!$A$2:$A$2857,$T172&amp;"|"&amp;Client!$C$9&amp;"|"&amp;Client!$C$7&amp;"|"&amp;Client!$C$8)&gt;0,Client!$C$9,IF(Client!$C$9="S","R","S"))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IFERROR(IF(COUNT(INDEX(Benefits!$E$3:$E$581,MATCH($T172,Benefits!$A$3:$A$581,0)))=0,"",INDEX(Benefits!$E$3:$E$581,MATCH($T172,Benefits!$A$3:$A$581,0))),"")</f>
        <v/>
      </c>
      <c r="R172">
        <f>IFERROR(IF(COUNT(INDEX(Benefits!$F$3:$F$581,MATCH($T172,Benefits!$A$3:$A$581,0)))=0,"",INDEX(Benefits!$F$3:$F$581,MATCH($T172,Benefits!$A$3:$A$581,0))),"")</f>
        <v/>
      </c>
      <c r="S172" s="4">
        <f>IFERROR(IF(INDEX(Benefits!$G$3:$G$581,MATCH($T172,Benefits!$A$3:$A$581,0))="","",INDEX(Benefits!$G$3:$G$581,MATCH($T172,Benefits!$A$3:$A$581,0))),"")</f>
        <v/>
      </c>
      <c r="T172" s="19" t="inlineStr">
        <is>
          <t>F00060-07-000-07</t>
        </is>
      </c>
      <c r="U172" s="4">
        <f>MIN(IF($N172="N",Client!$C$6+1,Client!$C$6),100)</f>
        <v/>
      </c>
      <c r="V172" s="4">
        <f>$T172&amp;"|"&amp;$O172&amp;"|"&amp;Client!$C$7&amp;"|"&amp;Client!$C$8</f>
        <v/>
      </c>
      <c r="W172" s="4">
        <f>IFERROR(MATCH($V172,prem!$A$2:$A$2857,0),"")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IFERROR(IF(INDEX(Benefits!$B$3:$B$581,MATCH($T173,Benefits!$A$3:$A$581,0))="","Private",INDEX(Benefits!$B$3:$B$581,MATCH($T173,Benefits!$A$3:$A$581,0))),"Private")</f>
        <v/>
      </c>
      <c r="G173" s="17">
        <f>IFERROR(IF(INDEX(Benefits!$C$3:$C$581,MATCH($T173,Benefits!$A$3:$A$581,0))="",80000,INDEX(Benefits!$C$3:$C$581,MATCH($T173,Benefits!$A$3:$A$581,0))),80000)</f>
        <v/>
      </c>
      <c r="H173" s="4">
        <f>IFERROR(IF(INDEX(Benefits!$D$3:$D$581,MATCH($T173,Benefits!$A$3:$A$581,0))="","",INDEX(Benefits!$D$3:$D$581,MATCH($T173,Benefits!$A$3:$A$581,0))),"")</f>
        <v/>
      </c>
      <c r="I173" s="4" t="inlineStr">
        <is>
          <t>HKD</t>
        </is>
      </c>
      <c r="J173" s="17">
        <f>IF($W173="","",IF(COUNT(INDEX(prem!$B$2:$CX$2857,$W173,$U173+1))=0,"",INDEX(prem!$B$2:$CX$2857,$W173,$U173+1)))</f>
        <v/>
      </c>
      <c r="K173" s="17">
        <f>IF($W173="","",IF($M173=0,"",SUM(INDEX(prem!$B$2:$CX$2857,$W173,$U173+1):INDEX(prem!$B$2:$CX$2857,$W173,MIN($U173+10,101)))))</f>
        <v/>
      </c>
      <c r="L173" s="17">
        <f>IF($K173="","",IF($M173=0,"",$K173/$M173))</f>
        <v/>
      </c>
      <c r="M173" s="4">
        <f>IF($W173="",0,COUNT(INDEX(prem!$B$2:$CX$2857,$W173,$U173+1):INDEX(prem!$B$2:$CX$2857,$W173,MIN($U173+10,101))))</f>
        <v/>
      </c>
      <c r="N173" s="4" t="inlineStr">
        <is>
          <t>A</t>
        </is>
      </c>
      <c r="O173" s="4">
        <f>IF(COUNTIF(prem!$A$2:$A$2857,$T173&amp;"|"&amp;Client!$C$9&amp;"|"&amp;Client!$C$7&amp;"|"&amp;Client!$C$8)&gt;0,Client!$C$9,IF(Client!$C$9="S","R","S"))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IFERROR(IF(COUNT(INDEX(Benefits!$E$3:$E$581,MATCH($T173,Benefits!$A$3:$A$581,0)))=0,"",INDEX(Benefits!$E$3:$E$581,MATCH($T173,Benefits!$A$3:$A$581,0))),"")</f>
        <v/>
      </c>
      <c r="R173">
        <f>IFERROR(IF(COUNT(INDEX(Benefits!$F$3:$F$581,MATCH($T173,Benefits!$A$3:$A$581,0)))=0,"",INDEX(Benefits!$F$3:$F$581,MATCH($T173,Benefits!$A$3:$A$581,0))),"")</f>
        <v/>
      </c>
      <c r="S173" s="4">
        <f>IFERROR(IF(INDEX(Benefits!$G$3:$G$581,MATCH($T173,Benefits!$A$3:$A$581,0))="","",INDEX(Benefits!$G$3:$G$581,MATCH($T173,Benefits!$A$3:$A$581,0))),"")</f>
        <v/>
      </c>
      <c r="T173" s="19" t="inlineStr">
        <is>
          <t>F00060-08-000-07</t>
        </is>
      </c>
      <c r="U173" s="4">
        <f>MIN(IF($N173="N",Client!$C$6+1,Client!$C$6),100)</f>
        <v/>
      </c>
      <c r="V173" s="4">
        <f>$T173&amp;"|"&amp;$O173&amp;"|"&amp;Client!$C$7&amp;"|"&amp;Client!$C$8</f>
        <v/>
      </c>
      <c r="W173" s="4">
        <f>IFERROR(MATCH($V173,prem!$A$2:$A$2857,0),"")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IFERROR(IF(INDEX(Benefits!$B$3:$B$581,MATCH($T174,Benefits!$A$3:$A$581,0))="","Semi-private",INDEX(Benefits!$B$3:$B$581,MATCH($T174,Benefits!$A$3:$A$581,0))),"Semi-private")</f>
        <v/>
      </c>
      <c r="G174" s="17">
        <f>IFERROR(IF(INDEX(Benefits!$C$3:$C$581,MATCH($T174,Benefits!$A$3:$A$581,0))="",0,INDEX(Benefits!$C$3:$C$581,MATCH($T174,Benefits!$A$3:$A$581,0))),0)</f>
        <v/>
      </c>
      <c r="H174" s="4">
        <f>IFERROR(IF(INDEX(Benefits!$D$3:$D$581,MATCH($T174,Benefits!$A$3:$A$581,0))="","",INDEX(Benefits!$D$3:$D$581,MATCH($T174,Benefits!$A$3:$A$581,0))),"")</f>
        <v/>
      </c>
      <c r="I174" s="4" t="inlineStr">
        <is>
          <t>HKD</t>
        </is>
      </c>
      <c r="J174" s="17">
        <f>IF($W174="","",IF(COUNT(INDEX(prem!$B$2:$CX$2857,$W174,$U174+1))=0,"",INDEX(prem!$B$2:$CX$2857,$W174,$U174+1)))</f>
        <v/>
      </c>
      <c r="K174" s="17">
        <f>IF($W174="","",IF($M174=0,"",SUM(INDEX(prem!$B$2:$CX$2857,$W174,$U174+1):INDEX(prem!$B$2:$CX$2857,$W174,MIN($U174+10,101)))))</f>
        <v/>
      </c>
      <c r="L174" s="17">
        <f>IF($K174="","",IF($M174=0,"",$K174/$M174))</f>
        <v/>
      </c>
      <c r="M174" s="4">
        <f>IF($W174="",0,COUNT(INDEX(prem!$B$2:$CX$2857,$W174,$U174+1):INDEX(prem!$B$2:$CX$2857,$W174,MIN($U174+10,101))))</f>
        <v/>
      </c>
      <c r="N174" s="4" t="inlineStr">
        <is>
          <t>A</t>
        </is>
      </c>
      <c r="O174" s="4">
        <f>IF(COUNTIF(prem!$A$2:$A$2857,$T174&amp;"|"&amp;Client!$C$9&amp;"|"&amp;Client!$C$7&amp;"|"&amp;Client!$C$8)&gt;0,Client!$C$9,IF(Client!$C$9="S","R","S"))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IFERROR(IF(COUNT(INDEX(Benefits!$E$3:$E$581,MATCH($T174,Benefits!$A$3:$A$581,0)))=0,"",INDEX(Benefits!$E$3:$E$581,MATCH($T174,Benefits!$A$3:$A$581,0))),"")</f>
        <v/>
      </c>
      <c r="R174">
        <f>IFERROR(IF(COUNT(INDEX(Benefits!$F$3:$F$581,MATCH($T174,Benefits!$A$3:$A$581,0)))=0,"",INDEX(Benefits!$F$3:$F$581,MATCH($T174,Benefits!$A$3:$A$581,0))),"")</f>
        <v/>
      </c>
      <c r="S174" s="4">
        <f>IFERROR(IF(INDEX(Benefits!$G$3:$G$581,MATCH($T174,Benefits!$A$3:$A$581,0))="","",INDEX(Benefits!$G$3:$G$581,MATCH($T174,Benefits!$A$3:$A$581,0))),"")</f>
        <v/>
      </c>
      <c r="T174" s="19" t="inlineStr">
        <is>
          <t>F00060-01-000-07</t>
        </is>
      </c>
      <c r="U174" s="4">
        <f>MIN(IF($N174="N",Client!$C$6+1,Client!$C$6),100)</f>
        <v/>
      </c>
      <c r="V174" s="4">
        <f>$T174&amp;"|"&amp;$O174&amp;"|"&amp;Client!$C$7&amp;"|"&amp;Client!$C$8</f>
        <v/>
      </c>
      <c r="W174" s="4">
        <f>IFERROR(MATCH($V174,prem!$A$2:$A$2857,0),"")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IFERROR(IF(INDEX(Benefits!$B$3:$B$581,MATCH($T175,Benefits!$A$3:$A$581,0))="","Semi-private",INDEX(Benefits!$B$3:$B$581,MATCH($T175,Benefits!$A$3:$A$581,0))),"Semi-private")</f>
        <v/>
      </c>
      <c r="G175" s="17">
        <f>IFERROR(IF(INDEX(Benefits!$C$3:$C$581,MATCH($T175,Benefits!$A$3:$A$581,0))="",20000,INDEX(Benefits!$C$3:$C$581,MATCH($T175,Benefits!$A$3:$A$581,0))),20000)</f>
        <v/>
      </c>
      <c r="H175" s="4">
        <f>IFERROR(IF(INDEX(Benefits!$D$3:$D$581,MATCH($T175,Benefits!$A$3:$A$581,0))="","",INDEX(Benefits!$D$3:$D$581,MATCH($T175,Benefits!$A$3:$A$581,0))),"")</f>
        <v/>
      </c>
      <c r="I175" s="4" t="inlineStr">
        <is>
          <t>HKD</t>
        </is>
      </c>
      <c r="J175" s="17">
        <f>IF($W175="","",IF(COUNT(INDEX(prem!$B$2:$CX$2857,$W175,$U175+1))=0,"",INDEX(prem!$B$2:$CX$2857,$W175,$U175+1)))</f>
        <v/>
      </c>
      <c r="K175" s="17">
        <f>IF($W175="","",IF($M175=0,"",SUM(INDEX(prem!$B$2:$CX$2857,$W175,$U175+1):INDEX(prem!$B$2:$CX$2857,$W175,MIN($U175+10,101)))))</f>
        <v/>
      </c>
      <c r="L175" s="17">
        <f>IF($K175="","",IF($M175=0,"",$K175/$M175))</f>
        <v/>
      </c>
      <c r="M175" s="4">
        <f>IF($W175="",0,COUNT(INDEX(prem!$B$2:$CX$2857,$W175,$U175+1):INDEX(prem!$B$2:$CX$2857,$W175,MIN($U175+10,101))))</f>
        <v/>
      </c>
      <c r="N175" s="4" t="inlineStr">
        <is>
          <t>A</t>
        </is>
      </c>
      <c r="O175" s="4">
        <f>IF(COUNTIF(prem!$A$2:$A$2857,$T175&amp;"|"&amp;Client!$C$9&amp;"|"&amp;Client!$C$7&amp;"|"&amp;Client!$C$8)&gt;0,Client!$C$9,IF(Client!$C$9="S","R","S"))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IFERROR(IF(COUNT(INDEX(Benefits!$E$3:$E$581,MATCH($T175,Benefits!$A$3:$A$581,0)))=0,"",INDEX(Benefits!$E$3:$E$581,MATCH($T175,Benefits!$A$3:$A$581,0))),"")</f>
        <v/>
      </c>
      <c r="R175">
        <f>IFERROR(IF(COUNT(INDEX(Benefits!$F$3:$F$581,MATCH($T175,Benefits!$A$3:$A$581,0)))=0,"",INDEX(Benefits!$F$3:$F$581,MATCH($T175,Benefits!$A$3:$A$581,0))),"")</f>
        <v/>
      </c>
      <c r="S175" s="4">
        <f>IFERROR(IF(INDEX(Benefits!$G$3:$G$581,MATCH($T175,Benefits!$A$3:$A$581,0))="","",INDEX(Benefits!$G$3:$G$581,MATCH($T175,Benefits!$A$3:$A$581,0))),"")</f>
        <v/>
      </c>
      <c r="T175" s="19" t="inlineStr">
        <is>
          <t>F00060-02-000-07</t>
        </is>
      </c>
      <c r="U175" s="4">
        <f>MIN(IF($N175="N",Client!$C$6+1,Client!$C$6),100)</f>
        <v/>
      </c>
      <c r="V175" s="4">
        <f>$T175&amp;"|"&amp;$O175&amp;"|"&amp;Client!$C$7&amp;"|"&amp;Client!$C$8</f>
        <v/>
      </c>
      <c r="W175" s="4">
        <f>IFERROR(MATCH($V175,prem!$A$2:$A$2857,0),"")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IFERROR(IF(INDEX(Benefits!$B$3:$B$581,MATCH($T176,Benefits!$A$3:$A$581,0))="","Semi-private",INDEX(Benefits!$B$3:$B$581,MATCH($T176,Benefits!$A$3:$A$581,0))),"Semi-private")</f>
        <v/>
      </c>
      <c r="G176" s="17">
        <f>IFERROR(IF(INDEX(Benefits!$C$3:$C$581,MATCH($T176,Benefits!$A$3:$A$581,0))="",50000,INDEX(Benefits!$C$3:$C$581,MATCH($T176,Benefits!$A$3:$A$581,0))),50000)</f>
        <v/>
      </c>
      <c r="H176" s="4">
        <f>IFERROR(IF(INDEX(Benefits!$D$3:$D$581,MATCH($T176,Benefits!$A$3:$A$581,0))="","",INDEX(Benefits!$D$3:$D$581,MATCH($T176,Benefits!$A$3:$A$581,0))),"")</f>
        <v/>
      </c>
      <c r="I176" s="4" t="inlineStr">
        <is>
          <t>HKD</t>
        </is>
      </c>
      <c r="J176" s="17">
        <f>IF($W176="","",IF(COUNT(INDEX(prem!$B$2:$CX$2857,$W176,$U176+1))=0,"",INDEX(prem!$B$2:$CX$2857,$W176,$U176+1)))</f>
        <v/>
      </c>
      <c r="K176" s="17">
        <f>IF($W176="","",IF($M176=0,"",SUM(INDEX(prem!$B$2:$CX$2857,$W176,$U176+1):INDEX(prem!$B$2:$CX$2857,$W176,MIN($U176+10,101)))))</f>
        <v/>
      </c>
      <c r="L176" s="17">
        <f>IF($K176="","",IF($M176=0,"",$K176/$M176))</f>
        <v/>
      </c>
      <c r="M176" s="4">
        <f>IF($W176="",0,COUNT(INDEX(prem!$B$2:$CX$2857,$W176,$U176+1):INDEX(prem!$B$2:$CX$2857,$W176,MIN($U176+10,101))))</f>
        <v/>
      </c>
      <c r="N176" s="4" t="inlineStr">
        <is>
          <t>A</t>
        </is>
      </c>
      <c r="O176" s="4">
        <f>IF(COUNTIF(prem!$A$2:$A$2857,$T176&amp;"|"&amp;Client!$C$9&amp;"|"&amp;Client!$C$7&amp;"|"&amp;Client!$C$8)&gt;0,Client!$C$9,IF(Client!$C$9="S","R","S"))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IFERROR(IF(COUNT(INDEX(Benefits!$E$3:$E$581,MATCH($T176,Benefits!$A$3:$A$581,0)))=0,"",INDEX(Benefits!$E$3:$E$581,MATCH($T176,Benefits!$A$3:$A$581,0))),"")</f>
        <v/>
      </c>
      <c r="R176">
        <f>IFERROR(IF(COUNT(INDEX(Benefits!$F$3:$F$581,MATCH($T176,Benefits!$A$3:$A$581,0)))=0,"",INDEX(Benefits!$F$3:$F$581,MATCH($T176,Benefits!$A$3:$A$581,0))),"")</f>
        <v/>
      </c>
      <c r="S176" s="4">
        <f>IFERROR(IF(INDEX(Benefits!$G$3:$G$581,MATCH($T176,Benefits!$A$3:$A$581,0))="","",INDEX(Benefits!$G$3:$G$581,MATCH($T176,Benefits!$A$3:$A$581,0))),"")</f>
        <v/>
      </c>
      <c r="T176" s="19" t="inlineStr">
        <is>
          <t>F00060-03-000-07</t>
        </is>
      </c>
      <c r="U176" s="4">
        <f>MIN(IF($N176="N",Client!$C$6+1,Client!$C$6),100)</f>
        <v/>
      </c>
      <c r="V176" s="4">
        <f>$T176&amp;"|"&amp;$O176&amp;"|"&amp;Client!$C$7&amp;"|"&amp;Client!$C$8</f>
        <v/>
      </c>
      <c r="W176" s="4">
        <f>IFERROR(MATCH($V176,prem!$A$2:$A$2857,0),"")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IFERROR(IF(INDEX(Benefits!$B$3:$B$581,MATCH($T177,Benefits!$A$3:$A$581,0))="","Semi-private",INDEX(Benefits!$B$3:$B$581,MATCH($T177,Benefits!$A$3:$A$581,0))),"Semi-private")</f>
        <v/>
      </c>
      <c r="G177" s="17">
        <f>IFERROR(IF(INDEX(Benefits!$C$3:$C$581,MATCH($T177,Benefits!$A$3:$A$581,0))="",80000,INDEX(Benefits!$C$3:$C$581,MATCH($T177,Benefits!$A$3:$A$581,0))),80000)</f>
        <v/>
      </c>
      <c r="H177" s="4">
        <f>IFERROR(IF(INDEX(Benefits!$D$3:$D$581,MATCH($T177,Benefits!$A$3:$A$581,0))="","",INDEX(Benefits!$D$3:$D$581,MATCH($T177,Benefits!$A$3:$A$581,0))),"")</f>
        <v/>
      </c>
      <c r="I177" s="4" t="inlineStr">
        <is>
          <t>HKD</t>
        </is>
      </c>
      <c r="J177" s="17">
        <f>IF($W177="","",IF(COUNT(INDEX(prem!$B$2:$CX$2857,$W177,$U177+1))=0,"",INDEX(prem!$B$2:$CX$2857,$W177,$U177+1)))</f>
        <v/>
      </c>
      <c r="K177" s="17">
        <f>IF($W177="","",IF($M177=0,"",SUM(INDEX(prem!$B$2:$CX$2857,$W177,$U177+1):INDEX(prem!$B$2:$CX$2857,$W177,MIN($U177+10,101)))))</f>
        <v/>
      </c>
      <c r="L177" s="17">
        <f>IF($K177="","",IF($M177=0,"",$K177/$M177))</f>
        <v/>
      </c>
      <c r="M177" s="4">
        <f>IF($W177="",0,COUNT(INDEX(prem!$B$2:$CX$2857,$W177,$U177+1):INDEX(prem!$B$2:$CX$2857,$W177,MIN($U177+10,101))))</f>
        <v/>
      </c>
      <c r="N177" s="4" t="inlineStr">
        <is>
          <t>A</t>
        </is>
      </c>
      <c r="O177" s="4">
        <f>IF(COUNTIF(prem!$A$2:$A$2857,$T177&amp;"|"&amp;Client!$C$9&amp;"|"&amp;Client!$C$7&amp;"|"&amp;Client!$C$8)&gt;0,Client!$C$9,IF(Client!$C$9="S","R","S"))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IFERROR(IF(COUNT(INDEX(Benefits!$E$3:$E$581,MATCH($T177,Benefits!$A$3:$A$581,0)))=0,"",INDEX(Benefits!$E$3:$E$581,MATCH($T177,Benefits!$A$3:$A$581,0))),"")</f>
        <v/>
      </c>
      <c r="R177">
        <f>IFERROR(IF(COUNT(INDEX(Benefits!$F$3:$F$581,MATCH($T177,Benefits!$A$3:$A$581,0)))=0,"",INDEX(Benefits!$F$3:$F$581,MATCH($T177,Benefits!$A$3:$A$581,0))),"")</f>
        <v/>
      </c>
      <c r="S177" s="4">
        <f>IFERROR(IF(INDEX(Benefits!$G$3:$G$581,MATCH($T177,Benefits!$A$3:$A$581,0))="","",INDEX(Benefits!$G$3:$G$581,MATCH($T177,Benefits!$A$3:$A$581,0))),"")</f>
        <v/>
      </c>
      <c r="T177" s="19" t="inlineStr">
        <is>
          <t>F00060-04-000-07</t>
        </is>
      </c>
      <c r="U177" s="4">
        <f>MIN(IF($N177="N",Client!$C$6+1,Client!$C$6),100)</f>
        <v/>
      </c>
      <c r="V177" s="4">
        <f>$T177&amp;"|"&amp;$O177&amp;"|"&amp;Client!$C$7&amp;"|"&amp;Client!$C$8</f>
        <v/>
      </c>
      <c r="W177" s="4">
        <f>IFERROR(MATCH($V177,prem!$A$2:$A$2857,0),"")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IFERROR(IF(INDEX(Benefits!$B$3:$B$581,MATCH($T178,Benefits!$A$3:$A$581,0))="","Ward",INDEX(Benefits!$B$3:$B$581,MATCH($T178,Benefits!$A$3:$A$581,0))),"Ward")</f>
        <v/>
      </c>
      <c r="G178" s="17">
        <f>IFERROR(IF(INDEX(Benefits!$C$3:$C$581,MATCH($T178,Benefits!$A$3:$A$581,0))="",0,INDEX(Benefits!$C$3:$C$581,MATCH($T178,Benefits!$A$3:$A$581,0))),0)</f>
        <v/>
      </c>
      <c r="H178" s="4">
        <f>IFERROR(IF(INDEX(Benefits!$D$3:$D$581,MATCH($T178,Benefits!$A$3:$A$581,0))="","",INDEX(Benefits!$D$3:$D$581,MATCH($T178,Benefits!$A$3:$A$581,0))),"")</f>
        <v/>
      </c>
      <c r="I178" s="4" t="inlineStr">
        <is>
          <t>HKD</t>
        </is>
      </c>
      <c r="J178" s="17">
        <f>IF($W178="","",IF(COUNT(INDEX(prem!$B$2:$CX$2857,$W178,$U178+1))=0,"",INDEX(prem!$B$2:$CX$2857,$W178,$U178+1)))</f>
        <v/>
      </c>
      <c r="K178" s="17">
        <f>IF($W178="","",IF($M178=0,"",SUM(INDEX(prem!$B$2:$CX$2857,$W178,$U178+1):INDEX(prem!$B$2:$CX$2857,$W178,MIN($U178+10,101)))))</f>
        <v/>
      </c>
      <c r="L178" s="17">
        <f>IF($K178="","",IF($M178=0,"",$K178/$M178))</f>
        <v/>
      </c>
      <c r="M178" s="4">
        <f>IF($W178="",0,COUNT(INDEX(prem!$B$2:$CX$2857,$W178,$U178+1):INDEX(prem!$B$2:$CX$2857,$W178,MIN($U178+10,101))))</f>
        <v/>
      </c>
      <c r="N178" s="4" t="inlineStr">
        <is>
          <t>A</t>
        </is>
      </c>
      <c r="O178" s="4">
        <f>IF(COUNTIF(prem!$A$2:$A$2857,$T178&amp;"|"&amp;Client!$C$9&amp;"|"&amp;Client!$C$7&amp;"|"&amp;Client!$C$8)&gt;0,Client!$C$9,IF(Client!$C$9="S","R","S"))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IFERROR(IF(COUNT(INDEX(Benefits!$E$3:$E$581,MATCH($T178,Benefits!$A$3:$A$581,0)))=0,"",INDEX(Benefits!$E$3:$E$581,MATCH($T178,Benefits!$A$3:$A$581,0))),"")</f>
        <v/>
      </c>
      <c r="R178">
        <f>IFERROR(IF(COUNT(INDEX(Benefits!$F$3:$F$581,MATCH($T178,Benefits!$A$3:$A$581,0)))=0,"",INDEX(Benefits!$F$3:$F$581,MATCH($T178,Benefits!$A$3:$A$581,0))),"")</f>
        <v/>
      </c>
      <c r="S178" s="4">
        <f>IFERROR(IF(INDEX(Benefits!$G$3:$G$581,MATCH($T178,Benefits!$A$3:$A$581,0))="","",INDEX(Benefits!$G$3:$G$581,MATCH($T178,Benefits!$A$3:$A$581,0))),"")</f>
        <v/>
      </c>
      <c r="T178" s="19" t="inlineStr">
        <is>
          <t>F00060-09-000-04</t>
        </is>
      </c>
      <c r="U178" s="4">
        <f>MIN(IF($N178="N",Client!$C$6+1,Client!$C$6),100)</f>
        <v/>
      </c>
      <c r="V178" s="4">
        <f>$T178&amp;"|"&amp;$O178&amp;"|"&amp;Client!$C$7&amp;"|"&amp;Client!$C$8</f>
        <v/>
      </c>
      <c r="W178" s="4">
        <f>IFERROR(MATCH($V178,prem!$A$2:$A$2857,0),"")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IFERROR(IF(INDEX(Benefits!$B$3:$B$581,MATCH($T179,Benefits!$A$3:$A$581,0))="","Ward",INDEX(Benefits!$B$3:$B$581,MATCH($T179,Benefits!$A$3:$A$581,0))),"Ward")</f>
        <v/>
      </c>
      <c r="G179" s="17">
        <f>IFERROR(IF(INDEX(Benefits!$C$3:$C$581,MATCH($T179,Benefits!$A$3:$A$581,0))="",20000,INDEX(Benefits!$C$3:$C$581,MATCH($T179,Benefits!$A$3:$A$581,0))),20000)</f>
        <v/>
      </c>
      <c r="H179" s="4">
        <f>IFERROR(IF(INDEX(Benefits!$D$3:$D$581,MATCH($T179,Benefits!$A$3:$A$581,0))="","",INDEX(Benefits!$D$3:$D$581,MATCH($T179,Benefits!$A$3:$A$581,0))),"")</f>
        <v/>
      </c>
      <c r="I179" s="4" t="inlineStr">
        <is>
          <t>HKD</t>
        </is>
      </c>
      <c r="J179" s="17">
        <f>IF($W179="","",IF(COUNT(INDEX(prem!$B$2:$CX$2857,$W179,$U179+1))=0,"",INDEX(prem!$B$2:$CX$2857,$W179,$U179+1)))</f>
        <v/>
      </c>
      <c r="K179" s="17">
        <f>IF($W179="","",IF($M179=0,"",SUM(INDEX(prem!$B$2:$CX$2857,$W179,$U179+1):INDEX(prem!$B$2:$CX$2857,$W179,MIN($U179+10,101)))))</f>
        <v/>
      </c>
      <c r="L179" s="17">
        <f>IF($K179="","",IF($M179=0,"",$K179/$M179))</f>
        <v/>
      </c>
      <c r="M179" s="4">
        <f>IF($W179="",0,COUNT(INDEX(prem!$B$2:$CX$2857,$W179,$U179+1):INDEX(prem!$B$2:$CX$2857,$W179,MIN($U179+10,101))))</f>
        <v/>
      </c>
      <c r="N179" s="4" t="inlineStr">
        <is>
          <t>A</t>
        </is>
      </c>
      <c r="O179" s="4">
        <f>IF(COUNTIF(prem!$A$2:$A$2857,$T179&amp;"|"&amp;Client!$C$9&amp;"|"&amp;Client!$C$7&amp;"|"&amp;Client!$C$8)&gt;0,Client!$C$9,IF(Client!$C$9="S","R","S"))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IFERROR(IF(COUNT(INDEX(Benefits!$E$3:$E$581,MATCH($T179,Benefits!$A$3:$A$581,0)))=0,"",INDEX(Benefits!$E$3:$E$581,MATCH($T179,Benefits!$A$3:$A$581,0))),"")</f>
        <v/>
      </c>
      <c r="R179">
        <f>IFERROR(IF(COUNT(INDEX(Benefits!$F$3:$F$581,MATCH($T179,Benefits!$A$3:$A$581,0)))=0,"",INDEX(Benefits!$F$3:$F$581,MATCH($T179,Benefits!$A$3:$A$581,0))),"")</f>
        <v/>
      </c>
      <c r="S179" s="4">
        <f>IFERROR(IF(INDEX(Benefits!$G$3:$G$581,MATCH($T179,Benefits!$A$3:$A$581,0))="","",INDEX(Benefits!$G$3:$G$581,MATCH($T179,Benefits!$A$3:$A$581,0))),"")</f>
        <v/>
      </c>
      <c r="T179" s="19" t="inlineStr">
        <is>
          <t>F00060-10-000-04</t>
        </is>
      </c>
      <c r="U179" s="4">
        <f>MIN(IF($N179="N",Client!$C$6+1,Client!$C$6),100)</f>
        <v/>
      </c>
      <c r="V179" s="4">
        <f>$T179&amp;"|"&amp;$O179&amp;"|"&amp;Client!$C$7&amp;"|"&amp;Client!$C$8</f>
        <v/>
      </c>
      <c r="W179" s="4">
        <f>IFERROR(MATCH($V179,prem!$A$2:$A$2857,0),"")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IFERROR(IF(INDEX(Benefits!$B$3:$B$581,MATCH($T180,Benefits!$A$3:$A$581,0))="","Ward",INDEX(Benefits!$B$3:$B$581,MATCH($T180,Benefits!$A$3:$A$581,0))),"Ward")</f>
        <v/>
      </c>
      <c r="G180" s="17">
        <f>IFERROR(IF(INDEX(Benefits!$C$3:$C$581,MATCH($T180,Benefits!$A$3:$A$581,0))="",50000,INDEX(Benefits!$C$3:$C$581,MATCH($T180,Benefits!$A$3:$A$581,0))),50000)</f>
        <v/>
      </c>
      <c r="H180" s="4">
        <f>IFERROR(IF(INDEX(Benefits!$D$3:$D$581,MATCH($T180,Benefits!$A$3:$A$581,0))="","",INDEX(Benefits!$D$3:$D$581,MATCH($T180,Benefits!$A$3:$A$581,0))),"")</f>
        <v/>
      </c>
      <c r="I180" s="4" t="inlineStr">
        <is>
          <t>HKD</t>
        </is>
      </c>
      <c r="J180" s="17">
        <f>IF($W180="","",IF(COUNT(INDEX(prem!$B$2:$CX$2857,$W180,$U180+1))=0,"",INDEX(prem!$B$2:$CX$2857,$W180,$U180+1)))</f>
        <v/>
      </c>
      <c r="K180" s="17">
        <f>IF($W180="","",IF($M180=0,"",SUM(INDEX(prem!$B$2:$CX$2857,$W180,$U180+1):INDEX(prem!$B$2:$CX$2857,$W180,MIN($U180+10,101)))))</f>
        <v/>
      </c>
      <c r="L180" s="17">
        <f>IF($K180="","",IF($M180=0,"",$K180/$M180))</f>
        <v/>
      </c>
      <c r="M180" s="4">
        <f>IF($W180="",0,COUNT(INDEX(prem!$B$2:$CX$2857,$W180,$U180+1):INDEX(prem!$B$2:$CX$2857,$W180,MIN($U180+10,101))))</f>
        <v/>
      </c>
      <c r="N180" s="4" t="inlineStr">
        <is>
          <t>A</t>
        </is>
      </c>
      <c r="O180" s="4">
        <f>IF(COUNTIF(prem!$A$2:$A$2857,$T180&amp;"|"&amp;Client!$C$9&amp;"|"&amp;Client!$C$7&amp;"|"&amp;Client!$C$8)&gt;0,Client!$C$9,IF(Client!$C$9="S","R","S"))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IFERROR(IF(COUNT(INDEX(Benefits!$E$3:$E$581,MATCH($T180,Benefits!$A$3:$A$581,0)))=0,"",INDEX(Benefits!$E$3:$E$581,MATCH($T180,Benefits!$A$3:$A$581,0))),"")</f>
        <v/>
      </c>
      <c r="R180">
        <f>IFERROR(IF(COUNT(INDEX(Benefits!$F$3:$F$581,MATCH($T180,Benefits!$A$3:$A$581,0)))=0,"",INDEX(Benefits!$F$3:$F$581,MATCH($T180,Benefits!$A$3:$A$581,0))),"")</f>
        <v/>
      </c>
      <c r="S180" s="4">
        <f>IFERROR(IF(INDEX(Benefits!$G$3:$G$581,MATCH($T180,Benefits!$A$3:$A$581,0))="","",INDEX(Benefits!$G$3:$G$581,MATCH($T180,Benefits!$A$3:$A$581,0))),"")</f>
        <v/>
      </c>
      <c r="T180" s="19" t="inlineStr">
        <is>
          <t>F00060-11-000-04</t>
        </is>
      </c>
      <c r="U180" s="4">
        <f>MIN(IF($N180="N",Client!$C$6+1,Client!$C$6),100)</f>
        <v/>
      </c>
      <c r="V180" s="4">
        <f>$T180&amp;"|"&amp;$O180&amp;"|"&amp;Client!$C$7&amp;"|"&amp;Client!$C$8</f>
        <v/>
      </c>
      <c r="W180" s="4">
        <f>IFERROR(MATCH($V180,prem!$A$2:$A$2857,0),"")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IFERROR(IF(INDEX(Benefits!$B$3:$B$581,MATCH($T181,Benefits!$A$3:$A$581,0))="","Ward",INDEX(Benefits!$B$3:$B$581,MATCH($T181,Benefits!$A$3:$A$581,0))),"Ward")</f>
        <v/>
      </c>
      <c r="G181" s="17">
        <f>IFERROR(IF(INDEX(Benefits!$C$3:$C$581,MATCH($T181,Benefits!$A$3:$A$581,0))="",80000,INDEX(Benefits!$C$3:$C$581,MATCH($T181,Benefits!$A$3:$A$581,0))),80000)</f>
        <v/>
      </c>
      <c r="H181" s="4">
        <f>IFERROR(IF(INDEX(Benefits!$D$3:$D$581,MATCH($T181,Benefits!$A$3:$A$581,0))="","",INDEX(Benefits!$D$3:$D$581,MATCH($T181,Benefits!$A$3:$A$581,0))),"")</f>
        <v/>
      </c>
      <c r="I181" s="4" t="inlineStr">
        <is>
          <t>HKD</t>
        </is>
      </c>
      <c r="J181" s="17">
        <f>IF($W181="","",IF(COUNT(INDEX(prem!$B$2:$CX$2857,$W181,$U181+1))=0,"",INDEX(prem!$B$2:$CX$2857,$W181,$U181+1)))</f>
        <v/>
      </c>
      <c r="K181" s="17">
        <f>IF($W181="","",IF($M181=0,"",SUM(INDEX(prem!$B$2:$CX$2857,$W181,$U181+1):INDEX(prem!$B$2:$CX$2857,$W181,MIN($U181+10,101)))))</f>
        <v/>
      </c>
      <c r="L181" s="17">
        <f>IF($K181="","",IF($M181=0,"",$K181/$M181))</f>
        <v/>
      </c>
      <c r="M181" s="4">
        <f>IF($W181="",0,COUNT(INDEX(prem!$B$2:$CX$2857,$W181,$U181+1):INDEX(prem!$B$2:$CX$2857,$W181,MIN($U181+10,101))))</f>
        <v/>
      </c>
      <c r="N181" s="4" t="inlineStr">
        <is>
          <t>A</t>
        </is>
      </c>
      <c r="O181" s="4">
        <f>IF(COUNTIF(prem!$A$2:$A$2857,$T181&amp;"|"&amp;Client!$C$9&amp;"|"&amp;Client!$C$7&amp;"|"&amp;Client!$C$8)&gt;0,Client!$C$9,IF(Client!$C$9="S","R","S"))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IFERROR(IF(COUNT(INDEX(Benefits!$E$3:$E$581,MATCH($T181,Benefits!$A$3:$A$581,0)))=0,"",INDEX(Benefits!$E$3:$E$581,MATCH($T181,Benefits!$A$3:$A$581,0))),"")</f>
        <v/>
      </c>
      <c r="R181">
        <f>IFERROR(IF(COUNT(INDEX(Benefits!$F$3:$F$581,MATCH($T181,Benefits!$A$3:$A$581,0)))=0,"",INDEX(Benefits!$F$3:$F$581,MATCH($T181,Benefits!$A$3:$A$581,0))),"")</f>
        <v/>
      </c>
      <c r="S181" s="4">
        <f>IFERROR(IF(INDEX(Benefits!$G$3:$G$581,MATCH($T181,Benefits!$A$3:$A$581,0))="","",INDEX(Benefits!$G$3:$G$581,MATCH($T181,Benefits!$A$3:$A$581,0))),"")</f>
        <v/>
      </c>
      <c r="T181" s="19" t="inlineStr">
        <is>
          <t>F00060-12-000-04</t>
        </is>
      </c>
      <c r="U181" s="4">
        <f>MIN(IF($N181="N",Client!$C$6+1,Client!$C$6),100)</f>
        <v/>
      </c>
      <c r="V181" s="4">
        <f>$T181&amp;"|"&amp;$O181&amp;"|"&amp;Client!$C$7&amp;"|"&amp;Client!$C$8</f>
        <v/>
      </c>
      <c r="W181" s="4">
        <f>IFERROR(MATCH($V181,prem!$A$2:$A$2857,0),"")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IFERROR(IF(INDEX(Benefits!$B$3:$B$581,MATCH($T182,Benefits!$A$3:$A$581,0))="","",INDEX(Benefits!$B$3:$B$581,MATCH($T182,Benefits!$A$3:$A$581,0))),"")</f>
        <v/>
      </c>
      <c r="G182" s="17">
        <f>IFERROR(IF(INDEX(Benefits!$C$3:$C$581,MATCH($T182,Benefits!$A$3:$A$581,0))="","",INDEX(Benefits!$C$3:$C$581,MATCH($T182,Benefits!$A$3:$A$581,0))),"")</f>
        <v/>
      </c>
      <c r="H182" s="4">
        <f>IFERROR(IF(INDEX(Benefits!$D$3:$D$581,MATCH($T182,Benefits!$A$3:$A$581,0))="","",INDEX(Benefits!$D$3:$D$581,MATCH($T182,Benefits!$A$3:$A$581,0))),"")</f>
        <v/>
      </c>
      <c r="I182" s="4" t="inlineStr">
        <is>
          <t>HKD</t>
        </is>
      </c>
      <c r="J182" s="17">
        <f>IF($W182="","",IF(COUNT(INDEX(prem!$B$2:$CX$2857,$W182,$U182+1))=0,"",INDEX(prem!$B$2:$CX$2857,$W182,$U182+1)))</f>
        <v/>
      </c>
      <c r="K182" s="17">
        <f>IF($W182="","",IF($M182=0,"",SUM(INDEX(prem!$B$2:$CX$2857,$W182,$U182+1):INDEX(prem!$B$2:$CX$2857,$W182,MIN($U182+10,101)))))</f>
        <v/>
      </c>
      <c r="L182" s="17">
        <f>IF($K182="","",IF($M182=0,"",$K182/$M182))</f>
        <v/>
      </c>
      <c r="M182" s="4">
        <f>IF($W182="",0,COUNT(INDEX(prem!$B$2:$CX$2857,$W182,$U182+1):INDEX(prem!$B$2:$CX$2857,$W182,MIN($U182+10,101))))</f>
        <v/>
      </c>
      <c r="N182" s="4" t="inlineStr">
        <is>
          <t>A</t>
        </is>
      </c>
      <c r="O182" s="4">
        <f>IF(COUNTIF(prem!$A$2:$A$2857,$T182&amp;"|"&amp;Client!$C$9&amp;"|"&amp;Client!$C$7&amp;"|"&amp;Client!$C$8)&gt;0,Client!$C$9,IF(Client!$C$9="S","R","S"))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IFERROR(IF(COUNT(INDEX(Benefits!$E$3:$E$581,MATCH($T182,Benefits!$A$3:$A$581,0)))=0,"",INDEX(Benefits!$E$3:$E$581,MATCH($T182,Benefits!$A$3:$A$581,0))),"")</f>
        <v/>
      </c>
      <c r="R182">
        <f>IFERROR(IF(COUNT(INDEX(Benefits!$F$3:$F$581,MATCH($T182,Benefits!$A$3:$A$581,0)))=0,"",INDEX(Benefits!$F$3:$F$581,MATCH($T182,Benefits!$A$3:$A$581,0))),"")</f>
        <v/>
      </c>
      <c r="S182" s="4">
        <f>IFERROR(IF(INDEX(Benefits!$G$3:$G$581,MATCH($T182,Benefits!$A$3:$A$581,0))="","",INDEX(Benefits!$G$3:$G$581,MATCH($T182,Benefits!$A$3:$A$581,0))),"")</f>
        <v/>
      </c>
      <c r="T182" s="19" t="inlineStr">
        <is>
          <t>F00031-02-000-08</t>
        </is>
      </c>
      <c r="U182" s="4">
        <f>MIN(IF($N182="N",Client!$C$6+1,Client!$C$6),100)</f>
        <v/>
      </c>
      <c r="V182" s="4">
        <f>$T182&amp;"|"&amp;$O182&amp;"|"&amp;Client!$C$7&amp;"|"&amp;Client!$C$8</f>
        <v/>
      </c>
      <c r="W182" s="4">
        <f>IFERROR(MATCH($V182,prem!$A$2:$A$2857,0),"")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IFERROR(IF(INDEX(Benefits!$B$3:$B$581,MATCH($T183,Benefits!$A$3:$A$581,0))="","",INDEX(Benefits!$B$3:$B$581,MATCH($T183,Benefits!$A$3:$A$581,0))),"")</f>
        <v/>
      </c>
      <c r="G183" s="17">
        <f>IFERROR(IF(INDEX(Benefits!$C$3:$C$581,MATCH($T183,Benefits!$A$3:$A$581,0))="","",INDEX(Benefits!$C$3:$C$581,MATCH($T183,Benefits!$A$3:$A$581,0))),"")</f>
        <v/>
      </c>
      <c r="H183" s="4">
        <f>IFERROR(IF(INDEX(Benefits!$D$3:$D$581,MATCH($T183,Benefits!$A$3:$A$581,0))="","",INDEX(Benefits!$D$3:$D$581,MATCH($T183,Benefits!$A$3:$A$581,0))),"")</f>
        <v/>
      </c>
      <c r="I183" s="4" t="inlineStr">
        <is>
          <t>HKD</t>
        </is>
      </c>
      <c r="J183" s="17">
        <f>IF($W183="","",IF(COUNT(INDEX(prem!$B$2:$CX$2857,$W183,$U183+1))=0,"",INDEX(prem!$B$2:$CX$2857,$W183,$U183+1)))</f>
        <v/>
      </c>
      <c r="K183" s="17">
        <f>IF($W183="","",IF($M183=0,"",SUM(INDEX(prem!$B$2:$CX$2857,$W183,$U183+1):INDEX(prem!$B$2:$CX$2857,$W183,MIN($U183+10,101)))))</f>
        <v/>
      </c>
      <c r="L183" s="17">
        <f>IF($K183="","",IF($M183=0,"",$K183/$M183))</f>
        <v/>
      </c>
      <c r="M183" s="4">
        <f>IF($W183="",0,COUNT(INDEX(prem!$B$2:$CX$2857,$W183,$U183+1):INDEX(prem!$B$2:$CX$2857,$W183,MIN($U183+10,101))))</f>
        <v/>
      </c>
      <c r="N183" s="4" t="inlineStr">
        <is>
          <t>A</t>
        </is>
      </c>
      <c r="O183" s="4">
        <f>IF(COUNTIF(prem!$A$2:$A$2857,$T183&amp;"|"&amp;Client!$C$9&amp;"|"&amp;Client!$C$7&amp;"|"&amp;Client!$C$8)&gt;0,Client!$C$9,IF(Client!$C$9="S","R","S"))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IFERROR(IF(COUNT(INDEX(Benefits!$E$3:$E$581,MATCH($T183,Benefits!$A$3:$A$581,0)))=0,"",INDEX(Benefits!$E$3:$E$581,MATCH($T183,Benefits!$A$3:$A$581,0))),"")</f>
        <v/>
      </c>
      <c r="R183">
        <f>IFERROR(IF(COUNT(INDEX(Benefits!$F$3:$F$581,MATCH($T183,Benefits!$A$3:$A$581,0)))=0,"",INDEX(Benefits!$F$3:$F$581,MATCH($T183,Benefits!$A$3:$A$581,0))),"")</f>
        <v/>
      </c>
      <c r="S183" s="4">
        <f>IFERROR(IF(INDEX(Benefits!$G$3:$G$581,MATCH($T183,Benefits!$A$3:$A$581,0))="","",INDEX(Benefits!$G$3:$G$581,MATCH($T183,Benefits!$A$3:$A$581,0))),"")</f>
        <v/>
      </c>
      <c r="T183" s="19" t="inlineStr">
        <is>
          <t>F00031-01-000-08</t>
        </is>
      </c>
      <c r="U183" s="4">
        <f>MIN(IF($N183="N",Client!$C$6+1,Client!$C$6),100)</f>
        <v/>
      </c>
      <c r="V183" s="4">
        <f>$T183&amp;"|"&amp;$O183&amp;"|"&amp;Client!$C$7&amp;"|"&amp;Client!$C$8</f>
        <v/>
      </c>
      <c r="W183" s="4">
        <f>IFERROR(MATCH($V183,prem!$A$2:$A$2857,0),"")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IFERROR(IF(INDEX(Benefits!$B$3:$B$581,MATCH($T184,Benefits!$A$3:$A$581,0))="","",INDEX(Benefits!$B$3:$B$581,MATCH($T184,Benefits!$A$3:$A$581,0))),"")</f>
        <v/>
      </c>
      <c r="G184" s="17">
        <f>IFERROR(IF(INDEX(Benefits!$C$3:$C$581,MATCH($T184,Benefits!$A$3:$A$581,0))="","",INDEX(Benefits!$C$3:$C$581,MATCH($T184,Benefits!$A$3:$A$581,0))),"")</f>
        <v/>
      </c>
      <c r="H184" s="4">
        <f>IFERROR(IF(INDEX(Benefits!$D$3:$D$581,MATCH($T184,Benefits!$A$3:$A$581,0))="","",INDEX(Benefits!$D$3:$D$581,MATCH($T184,Benefits!$A$3:$A$581,0))),"")</f>
        <v/>
      </c>
      <c r="I184" s="4" t="inlineStr">
        <is>
          <t>HKD</t>
        </is>
      </c>
      <c r="J184" s="17">
        <f>IF($W184="","",IF(COUNT(INDEX(prem!$B$2:$CX$2857,$W184,$U184+1))=0,"",INDEX(prem!$B$2:$CX$2857,$W184,$U184+1)))</f>
        <v/>
      </c>
      <c r="K184" s="17">
        <f>IF($W184="","",IF($M184=0,"",SUM(INDEX(prem!$B$2:$CX$2857,$W184,$U184+1):INDEX(prem!$B$2:$CX$2857,$W184,MIN($U184+10,101)))))</f>
        <v/>
      </c>
      <c r="L184" s="17">
        <f>IF($K184="","",IF($M184=0,"",$K184/$M184))</f>
        <v/>
      </c>
      <c r="M184" s="4">
        <f>IF($W184="",0,COUNT(INDEX(prem!$B$2:$CX$2857,$W184,$U184+1):INDEX(prem!$B$2:$CX$2857,$W184,MIN($U184+10,101))))</f>
        <v/>
      </c>
      <c r="N184" s="4" t="inlineStr">
        <is>
          <t>A</t>
        </is>
      </c>
      <c r="O184" s="4">
        <f>IF(COUNTIF(prem!$A$2:$A$2857,$T184&amp;"|"&amp;Client!$C$9&amp;"|"&amp;Client!$C$7&amp;"|"&amp;Client!$C$8)&gt;0,Client!$C$9,IF(Client!$C$9="S","R","S"))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IFERROR(IF(COUNT(INDEX(Benefits!$E$3:$E$581,MATCH($T184,Benefits!$A$3:$A$581,0)))=0,"",INDEX(Benefits!$E$3:$E$581,MATCH($T184,Benefits!$A$3:$A$581,0))),"")</f>
        <v/>
      </c>
      <c r="R184">
        <f>IFERROR(IF(COUNT(INDEX(Benefits!$F$3:$F$581,MATCH($T184,Benefits!$A$3:$A$581,0)))=0,"",INDEX(Benefits!$F$3:$F$581,MATCH($T184,Benefits!$A$3:$A$581,0))),"")</f>
        <v/>
      </c>
      <c r="S184" s="4">
        <f>IFERROR(IF(INDEX(Benefits!$G$3:$G$581,MATCH($T184,Benefits!$A$3:$A$581,0))="","",INDEX(Benefits!$G$3:$G$581,MATCH($T184,Benefits!$A$3:$A$581,0))),"")</f>
        <v/>
      </c>
      <c r="T184" s="19" t="inlineStr">
        <is>
          <t>S00023-01-000-03</t>
        </is>
      </c>
      <c r="U184" s="4">
        <f>MIN(IF($N184="N",Client!$C$6+1,Client!$C$6),100)</f>
        <v/>
      </c>
      <c r="V184" s="4">
        <f>$T184&amp;"|"&amp;$O184&amp;"|"&amp;Client!$C$7&amp;"|"&amp;Client!$C$8</f>
        <v/>
      </c>
      <c r="W184" s="4">
        <f>IFERROR(MATCH($V184,prem!$A$2:$A$2857,0),"")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IFERROR(IF(INDEX(Benefits!$B$3:$B$581,MATCH($T185,Benefits!$A$3:$A$581,0))="","",INDEX(Benefits!$B$3:$B$581,MATCH($T185,Benefits!$A$3:$A$581,0))),"")</f>
        <v/>
      </c>
      <c r="G185" s="17">
        <f>IFERROR(IF(INDEX(Benefits!$C$3:$C$581,MATCH($T185,Benefits!$A$3:$A$581,0))="",0,INDEX(Benefits!$C$3:$C$581,MATCH($T185,Benefits!$A$3:$A$581,0))),0)</f>
        <v/>
      </c>
      <c r="H185" s="4">
        <f>IFERROR(IF(INDEX(Benefits!$D$3:$D$581,MATCH($T185,Benefits!$A$3:$A$581,0))="","",INDEX(Benefits!$D$3:$D$581,MATCH($T185,Benefits!$A$3:$A$581,0))),"")</f>
        <v/>
      </c>
      <c r="I185" s="4" t="inlineStr">
        <is>
          <t>HKD</t>
        </is>
      </c>
      <c r="J185" s="17">
        <f>IF($W185="","",IF(COUNT(INDEX(prem!$B$2:$CX$2857,$W185,$U185+1))=0,"",INDEX(prem!$B$2:$CX$2857,$W185,$U185+1)))</f>
        <v/>
      </c>
      <c r="K185" s="17">
        <f>IF($W185="","",IF($M185=0,"",SUM(INDEX(prem!$B$2:$CX$2857,$W185,$U185+1):INDEX(prem!$B$2:$CX$2857,$W185,MIN($U185+10,101)))))</f>
        <v/>
      </c>
      <c r="L185" s="17">
        <f>IF($K185="","",IF($M185=0,"",$K185/$M185))</f>
        <v/>
      </c>
      <c r="M185" s="4">
        <f>IF($W185="",0,COUNT(INDEX(prem!$B$2:$CX$2857,$W185,$U185+1):INDEX(prem!$B$2:$CX$2857,$W185,MIN($U185+10,101))))</f>
        <v/>
      </c>
      <c r="N185" s="4" t="inlineStr">
        <is>
          <t>A</t>
        </is>
      </c>
      <c r="O185" s="4">
        <f>IF(COUNTIF(prem!$A$2:$A$2857,$T185&amp;"|"&amp;Client!$C$9&amp;"|"&amp;Client!$C$7&amp;"|"&amp;Client!$C$8)&gt;0,Client!$C$9,IF(Client!$C$9="S","R","S"))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IFERROR(IF(COUNT(INDEX(Benefits!$E$3:$E$581,MATCH($T185,Benefits!$A$3:$A$581,0)))=0,"",INDEX(Benefits!$E$3:$E$581,MATCH($T185,Benefits!$A$3:$A$581,0))),"")</f>
        <v/>
      </c>
      <c r="R185">
        <f>IFERROR(IF(COUNT(INDEX(Benefits!$F$3:$F$581,MATCH($T185,Benefits!$A$3:$A$581,0)))=0,"",INDEX(Benefits!$F$3:$F$581,MATCH($T185,Benefits!$A$3:$A$581,0))),"")</f>
        <v/>
      </c>
      <c r="S185" s="4">
        <f>IFERROR(IF(INDEX(Benefits!$G$3:$G$581,MATCH($T185,Benefits!$A$3:$A$581,0))="","",INDEX(Benefits!$G$3:$G$581,MATCH($T185,Benefits!$A$3:$A$581,0))),"")</f>
        <v/>
      </c>
      <c r="T185" s="19" t="inlineStr">
        <is>
          <t>F00040-01-000-05</t>
        </is>
      </c>
      <c r="U185" s="4">
        <f>MIN(IF($N185="N",Client!$C$6+1,Client!$C$6),100)</f>
        <v/>
      </c>
      <c r="V185" s="4">
        <f>$T185&amp;"|"&amp;$O185&amp;"|"&amp;Client!$C$7&amp;"|"&amp;Client!$C$8</f>
        <v/>
      </c>
      <c r="W185" s="4">
        <f>IFERROR(MATCH($V185,prem!$A$2:$A$2857,0),"")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IFERROR(IF(INDEX(Benefits!$B$3:$B$581,MATCH($T186,Benefits!$A$3:$A$581,0))="","",INDEX(Benefits!$B$3:$B$581,MATCH($T186,Benefits!$A$3:$A$581,0))),"")</f>
        <v/>
      </c>
      <c r="G186" s="17">
        <f>IFERROR(IF(INDEX(Benefits!$C$3:$C$581,MATCH($T186,Benefits!$A$3:$A$581,0))="",12000,INDEX(Benefits!$C$3:$C$581,MATCH($T186,Benefits!$A$3:$A$581,0))),12000)</f>
        <v/>
      </c>
      <c r="H186" s="4">
        <f>IFERROR(IF(INDEX(Benefits!$D$3:$D$581,MATCH($T186,Benefits!$A$3:$A$581,0))="","",INDEX(Benefits!$D$3:$D$581,MATCH($T186,Benefits!$A$3:$A$581,0))),"")</f>
        <v/>
      </c>
      <c r="I186" s="4" t="inlineStr">
        <is>
          <t>HKD</t>
        </is>
      </c>
      <c r="J186" s="17">
        <f>IF($W186="","",IF(COUNT(INDEX(prem!$B$2:$CX$2857,$W186,$U186+1))=0,"",INDEX(prem!$B$2:$CX$2857,$W186,$U186+1)))</f>
        <v/>
      </c>
      <c r="K186" s="17">
        <f>IF($W186="","",IF($M186=0,"",SUM(INDEX(prem!$B$2:$CX$2857,$W186,$U186+1):INDEX(prem!$B$2:$CX$2857,$W186,MIN($U186+10,101)))))</f>
        <v/>
      </c>
      <c r="L186" s="17">
        <f>IF($K186="","",IF($M186=0,"",$K186/$M186))</f>
        <v/>
      </c>
      <c r="M186" s="4">
        <f>IF($W186="",0,COUNT(INDEX(prem!$B$2:$CX$2857,$W186,$U186+1):INDEX(prem!$B$2:$CX$2857,$W186,MIN($U186+10,101))))</f>
        <v/>
      </c>
      <c r="N186" s="4" t="inlineStr">
        <is>
          <t>A</t>
        </is>
      </c>
      <c r="O186" s="4">
        <f>IF(COUNTIF(prem!$A$2:$A$2857,$T186&amp;"|"&amp;Client!$C$9&amp;"|"&amp;Client!$C$7&amp;"|"&amp;Client!$C$8)&gt;0,Client!$C$9,IF(Client!$C$9="S","R","S"))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IFERROR(IF(COUNT(INDEX(Benefits!$E$3:$E$581,MATCH($T186,Benefits!$A$3:$A$581,0)))=0,"",INDEX(Benefits!$E$3:$E$581,MATCH($T186,Benefits!$A$3:$A$581,0))),"")</f>
        <v/>
      </c>
      <c r="R186">
        <f>IFERROR(IF(COUNT(INDEX(Benefits!$F$3:$F$581,MATCH($T186,Benefits!$A$3:$A$581,0)))=0,"",INDEX(Benefits!$F$3:$F$581,MATCH($T186,Benefits!$A$3:$A$581,0))),"")</f>
        <v/>
      </c>
      <c r="S186" s="4">
        <f>IFERROR(IF(INDEX(Benefits!$G$3:$G$581,MATCH($T186,Benefits!$A$3:$A$581,0))="","",INDEX(Benefits!$G$3:$G$581,MATCH($T186,Benefits!$A$3:$A$581,0))),"")</f>
        <v/>
      </c>
      <c r="T186" s="19" t="inlineStr">
        <is>
          <t>F00040-02-000-05</t>
        </is>
      </c>
      <c r="U186" s="4">
        <f>MIN(IF($N186="N",Client!$C$6+1,Client!$C$6),100)</f>
        <v/>
      </c>
      <c r="V186" s="4">
        <f>$T186&amp;"|"&amp;$O186&amp;"|"&amp;Client!$C$7&amp;"|"&amp;Client!$C$8</f>
        <v/>
      </c>
      <c r="W186" s="4">
        <f>IFERROR(MATCH($V186,prem!$A$2:$A$2857,0),"")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IFERROR(IF(INDEX(Benefits!$B$3:$B$581,MATCH($T187,Benefits!$A$3:$A$581,0))="","",INDEX(Benefits!$B$3:$B$581,MATCH($T187,Benefits!$A$3:$A$581,0))),"")</f>
        <v/>
      </c>
      <c r="G187" s="17">
        <f>IFERROR(IF(INDEX(Benefits!$C$3:$C$581,MATCH($T187,Benefits!$A$3:$A$581,0))="",40000,INDEX(Benefits!$C$3:$C$581,MATCH($T187,Benefits!$A$3:$A$581,0))),40000)</f>
        <v/>
      </c>
      <c r="H187" s="4">
        <f>IFERROR(IF(INDEX(Benefits!$D$3:$D$581,MATCH($T187,Benefits!$A$3:$A$581,0))="","",INDEX(Benefits!$D$3:$D$581,MATCH($T187,Benefits!$A$3:$A$581,0))),"")</f>
        <v/>
      </c>
      <c r="I187" s="4" t="inlineStr">
        <is>
          <t>HKD</t>
        </is>
      </c>
      <c r="J187" s="17">
        <f>IF($W187="","",IF(COUNT(INDEX(prem!$B$2:$CX$2857,$W187,$U187+1))=0,"",INDEX(prem!$B$2:$CX$2857,$W187,$U187+1)))</f>
        <v/>
      </c>
      <c r="K187" s="17">
        <f>IF($W187="","",IF($M187=0,"",SUM(INDEX(prem!$B$2:$CX$2857,$W187,$U187+1):INDEX(prem!$B$2:$CX$2857,$W187,MIN($U187+10,101)))))</f>
        <v/>
      </c>
      <c r="L187" s="17">
        <f>IF($K187="","",IF($M187=0,"",$K187/$M187))</f>
        <v/>
      </c>
      <c r="M187" s="4">
        <f>IF($W187="",0,COUNT(INDEX(prem!$B$2:$CX$2857,$W187,$U187+1):INDEX(prem!$B$2:$CX$2857,$W187,MIN($U187+10,101))))</f>
        <v/>
      </c>
      <c r="N187" s="4" t="inlineStr">
        <is>
          <t>A</t>
        </is>
      </c>
      <c r="O187" s="4">
        <f>IF(COUNTIF(prem!$A$2:$A$2857,$T187&amp;"|"&amp;Client!$C$9&amp;"|"&amp;Client!$C$7&amp;"|"&amp;Client!$C$8)&gt;0,Client!$C$9,IF(Client!$C$9="S","R","S"))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IFERROR(IF(COUNT(INDEX(Benefits!$E$3:$E$581,MATCH($T187,Benefits!$A$3:$A$581,0)))=0,"",INDEX(Benefits!$E$3:$E$581,MATCH($T187,Benefits!$A$3:$A$581,0))),"")</f>
        <v/>
      </c>
      <c r="R187">
        <f>IFERROR(IF(COUNT(INDEX(Benefits!$F$3:$F$581,MATCH($T187,Benefits!$A$3:$A$581,0)))=0,"",INDEX(Benefits!$F$3:$F$581,MATCH($T187,Benefits!$A$3:$A$581,0))),"")</f>
        <v/>
      </c>
      <c r="S187" s="4">
        <f>IFERROR(IF(INDEX(Benefits!$G$3:$G$581,MATCH($T187,Benefits!$A$3:$A$581,0))="","",INDEX(Benefits!$G$3:$G$581,MATCH($T187,Benefits!$A$3:$A$581,0))),"")</f>
        <v/>
      </c>
      <c r="T187" s="19" t="inlineStr">
        <is>
          <t>F00040-03-000-05</t>
        </is>
      </c>
      <c r="U187" s="4">
        <f>MIN(IF($N187="N",Client!$C$6+1,Client!$C$6),100)</f>
        <v/>
      </c>
      <c r="V187" s="4">
        <f>$T187&amp;"|"&amp;$O187&amp;"|"&amp;Client!$C$7&amp;"|"&amp;Client!$C$8</f>
        <v/>
      </c>
      <c r="W187" s="4">
        <f>IFERROR(MATCH($V187,prem!$A$2:$A$2857,0),"")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IFERROR(IF(INDEX(Benefits!$B$3:$B$581,MATCH($T188,Benefits!$A$3:$A$581,0))="","",INDEX(Benefits!$B$3:$B$581,MATCH($T188,Benefits!$A$3:$A$581,0))),"")</f>
        <v/>
      </c>
      <c r="G188" s="17">
        <f>IFERROR(IF(INDEX(Benefits!$C$3:$C$581,MATCH($T188,Benefits!$A$3:$A$581,0))="",80000,INDEX(Benefits!$C$3:$C$581,MATCH($T188,Benefits!$A$3:$A$581,0))),80000)</f>
        <v/>
      </c>
      <c r="H188" s="4">
        <f>IFERROR(IF(INDEX(Benefits!$D$3:$D$581,MATCH($T188,Benefits!$A$3:$A$581,0))="","",INDEX(Benefits!$D$3:$D$581,MATCH($T188,Benefits!$A$3:$A$581,0))),"")</f>
        <v/>
      </c>
      <c r="I188" s="4" t="inlineStr">
        <is>
          <t>HKD</t>
        </is>
      </c>
      <c r="J188" s="17">
        <f>IF($W188="","",IF(COUNT(INDEX(prem!$B$2:$CX$2857,$W188,$U188+1))=0,"",INDEX(prem!$B$2:$CX$2857,$W188,$U188+1)))</f>
        <v/>
      </c>
      <c r="K188" s="17">
        <f>IF($W188="","",IF($M188=0,"",SUM(INDEX(prem!$B$2:$CX$2857,$W188,$U188+1):INDEX(prem!$B$2:$CX$2857,$W188,MIN($U188+10,101)))))</f>
        <v/>
      </c>
      <c r="L188" s="17">
        <f>IF($K188="","",IF($M188=0,"",$K188/$M188))</f>
        <v/>
      </c>
      <c r="M188" s="4">
        <f>IF($W188="",0,COUNT(INDEX(prem!$B$2:$CX$2857,$W188,$U188+1):INDEX(prem!$B$2:$CX$2857,$W188,MIN($U188+10,101))))</f>
        <v/>
      </c>
      <c r="N188" s="4" t="inlineStr">
        <is>
          <t>A</t>
        </is>
      </c>
      <c r="O188" s="4">
        <f>IF(COUNTIF(prem!$A$2:$A$2857,$T188&amp;"|"&amp;Client!$C$9&amp;"|"&amp;Client!$C$7&amp;"|"&amp;Client!$C$8)&gt;0,Client!$C$9,IF(Client!$C$9="S","R","S"))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IFERROR(IF(COUNT(INDEX(Benefits!$E$3:$E$581,MATCH($T188,Benefits!$A$3:$A$581,0)))=0,"",INDEX(Benefits!$E$3:$E$581,MATCH($T188,Benefits!$A$3:$A$581,0))),"")</f>
        <v/>
      </c>
      <c r="R188">
        <f>IFERROR(IF(COUNT(INDEX(Benefits!$F$3:$F$581,MATCH($T188,Benefits!$A$3:$A$581,0)))=0,"",INDEX(Benefits!$F$3:$F$581,MATCH($T188,Benefits!$A$3:$A$581,0))),"")</f>
        <v/>
      </c>
      <c r="S188" s="4">
        <f>IFERROR(IF(INDEX(Benefits!$G$3:$G$581,MATCH($T188,Benefits!$A$3:$A$581,0))="","",INDEX(Benefits!$G$3:$G$581,MATCH($T188,Benefits!$A$3:$A$581,0))),"")</f>
        <v/>
      </c>
      <c r="T188" s="19" t="inlineStr">
        <is>
          <t>F00040-04-000-05</t>
        </is>
      </c>
      <c r="U188" s="4">
        <f>MIN(IF($N188="N",Client!$C$6+1,Client!$C$6),100)</f>
        <v/>
      </c>
      <c r="V188" s="4">
        <f>$T188&amp;"|"&amp;$O188&amp;"|"&amp;Client!$C$7&amp;"|"&amp;Client!$C$8</f>
        <v/>
      </c>
      <c r="W188" s="4">
        <f>IFERROR(MATCH($V188,prem!$A$2:$A$2857,0),"")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IFERROR(IF(INDEX(Benefits!$B$3:$B$581,MATCH($T189,Benefits!$A$3:$A$581,0))="","",INDEX(Benefits!$B$3:$B$581,MATCH($T189,Benefits!$A$3:$A$581,0))),"")</f>
        <v/>
      </c>
      <c r="G189" s="17">
        <f>IFERROR(IF(INDEX(Benefits!$C$3:$C$581,MATCH($T189,Benefits!$A$3:$A$581,0))="",0,INDEX(Benefits!$C$3:$C$581,MATCH($T189,Benefits!$A$3:$A$581,0))),0)</f>
        <v/>
      </c>
      <c r="H189" s="4">
        <f>IFERROR(IF(INDEX(Benefits!$D$3:$D$581,MATCH($T189,Benefits!$A$3:$A$581,0))="","",INDEX(Benefits!$D$3:$D$581,MATCH($T189,Benefits!$A$3:$A$581,0))),"")</f>
        <v/>
      </c>
      <c r="I189" s="4" t="inlineStr">
        <is>
          <t>HKD</t>
        </is>
      </c>
      <c r="J189" s="17">
        <f>IF($W189="","",IF(COUNT(INDEX(prem!$B$2:$CX$2857,$W189,$U189+1))=0,"",INDEX(prem!$B$2:$CX$2857,$W189,$U189+1)))</f>
        <v/>
      </c>
      <c r="K189" s="17">
        <f>IF($W189="","",IF($M189=0,"",SUM(INDEX(prem!$B$2:$CX$2857,$W189,$U189+1):INDEX(prem!$B$2:$CX$2857,$W189,MIN($U189+10,101)))))</f>
        <v/>
      </c>
      <c r="L189" s="17">
        <f>IF($K189="","",IF($M189=0,"",$K189/$M189))</f>
        <v/>
      </c>
      <c r="M189" s="4">
        <f>IF($W189="",0,COUNT(INDEX(prem!$B$2:$CX$2857,$W189,$U189+1):INDEX(prem!$B$2:$CX$2857,$W189,MIN($U189+10,101))))</f>
        <v/>
      </c>
      <c r="N189" s="4" t="inlineStr">
        <is>
          <t>A</t>
        </is>
      </c>
      <c r="O189" s="4">
        <f>IF(COUNTIF(prem!$A$2:$A$2857,$T189&amp;"|"&amp;Client!$C$9&amp;"|"&amp;Client!$C$7&amp;"|"&amp;Client!$C$8)&gt;0,Client!$C$9,IF(Client!$C$9="S","R","S"))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IFERROR(IF(COUNT(INDEX(Benefits!$E$3:$E$581,MATCH($T189,Benefits!$A$3:$A$581,0)))=0,"",INDEX(Benefits!$E$3:$E$581,MATCH($T189,Benefits!$A$3:$A$581,0))),"")</f>
        <v/>
      </c>
      <c r="R189">
        <f>IFERROR(IF(COUNT(INDEX(Benefits!$F$3:$F$581,MATCH($T189,Benefits!$A$3:$A$581,0)))=0,"",INDEX(Benefits!$F$3:$F$581,MATCH($T189,Benefits!$A$3:$A$581,0))),"")</f>
        <v/>
      </c>
      <c r="S189" s="4">
        <f>IFERROR(IF(INDEX(Benefits!$G$3:$G$581,MATCH($T189,Benefits!$A$3:$A$581,0))="","",INDEX(Benefits!$G$3:$G$581,MATCH($T189,Benefits!$A$3:$A$581,0))),"")</f>
        <v/>
      </c>
      <c r="T189" s="19" t="inlineStr">
        <is>
          <t>F00040-09-000-03</t>
        </is>
      </c>
      <c r="U189" s="4">
        <f>MIN(IF($N189="N",Client!$C$6+1,Client!$C$6),100)</f>
        <v/>
      </c>
      <c r="V189" s="4">
        <f>$T189&amp;"|"&amp;$O189&amp;"|"&amp;Client!$C$7&amp;"|"&amp;Client!$C$8</f>
        <v/>
      </c>
      <c r="W189" s="4">
        <f>IFERROR(MATCH($V189,prem!$A$2:$A$2857,0),"")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IFERROR(IF(INDEX(Benefits!$B$3:$B$581,MATCH($T190,Benefits!$A$3:$A$581,0))="","",INDEX(Benefits!$B$3:$B$581,MATCH($T190,Benefits!$A$3:$A$581,0))),"")</f>
        <v/>
      </c>
      <c r="G190" s="17">
        <f>IFERROR(IF(INDEX(Benefits!$C$3:$C$581,MATCH($T190,Benefits!$A$3:$A$581,0))="",12000,INDEX(Benefits!$C$3:$C$581,MATCH($T190,Benefits!$A$3:$A$581,0))),12000)</f>
        <v/>
      </c>
      <c r="H190" s="4">
        <f>IFERROR(IF(INDEX(Benefits!$D$3:$D$581,MATCH($T190,Benefits!$A$3:$A$581,0))="","",INDEX(Benefits!$D$3:$D$581,MATCH($T190,Benefits!$A$3:$A$581,0))),"")</f>
        <v/>
      </c>
      <c r="I190" s="4" t="inlineStr">
        <is>
          <t>HKD</t>
        </is>
      </c>
      <c r="J190" s="17">
        <f>IF($W190="","",IF(COUNT(INDEX(prem!$B$2:$CX$2857,$W190,$U190+1))=0,"",INDEX(prem!$B$2:$CX$2857,$W190,$U190+1)))</f>
        <v/>
      </c>
      <c r="K190" s="17">
        <f>IF($W190="","",IF($M190=0,"",SUM(INDEX(prem!$B$2:$CX$2857,$W190,$U190+1):INDEX(prem!$B$2:$CX$2857,$W190,MIN($U190+10,101)))))</f>
        <v/>
      </c>
      <c r="L190" s="17">
        <f>IF($K190="","",IF($M190=0,"",$K190/$M190))</f>
        <v/>
      </c>
      <c r="M190" s="4">
        <f>IF($W190="",0,COUNT(INDEX(prem!$B$2:$CX$2857,$W190,$U190+1):INDEX(prem!$B$2:$CX$2857,$W190,MIN($U190+10,101))))</f>
        <v/>
      </c>
      <c r="N190" s="4" t="inlineStr">
        <is>
          <t>A</t>
        </is>
      </c>
      <c r="O190" s="4">
        <f>IF(COUNTIF(prem!$A$2:$A$2857,$T190&amp;"|"&amp;Client!$C$9&amp;"|"&amp;Client!$C$7&amp;"|"&amp;Client!$C$8)&gt;0,Client!$C$9,IF(Client!$C$9="S","R","S"))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IFERROR(IF(COUNT(INDEX(Benefits!$E$3:$E$581,MATCH($T190,Benefits!$A$3:$A$581,0)))=0,"",INDEX(Benefits!$E$3:$E$581,MATCH($T190,Benefits!$A$3:$A$581,0))),"")</f>
        <v/>
      </c>
      <c r="R190">
        <f>IFERROR(IF(COUNT(INDEX(Benefits!$F$3:$F$581,MATCH($T190,Benefits!$A$3:$A$581,0)))=0,"",INDEX(Benefits!$F$3:$F$581,MATCH($T190,Benefits!$A$3:$A$581,0))),"")</f>
        <v/>
      </c>
      <c r="S190" s="4">
        <f>IFERROR(IF(INDEX(Benefits!$G$3:$G$581,MATCH($T190,Benefits!$A$3:$A$581,0))="","",INDEX(Benefits!$G$3:$G$581,MATCH($T190,Benefits!$A$3:$A$581,0))),"")</f>
        <v/>
      </c>
      <c r="T190" s="19" t="inlineStr">
        <is>
          <t>F00040-10-000-03</t>
        </is>
      </c>
      <c r="U190" s="4">
        <f>MIN(IF($N190="N",Client!$C$6+1,Client!$C$6),100)</f>
        <v/>
      </c>
      <c r="V190" s="4">
        <f>$T190&amp;"|"&amp;$O190&amp;"|"&amp;Client!$C$7&amp;"|"&amp;Client!$C$8</f>
        <v/>
      </c>
      <c r="W190" s="4">
        <f>IFERROR(MATCH($V190,prem!$A$2:$A$2857,0),"")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IFERROR(IF(INDEX(Benefits!$B$3:$B$581,MATCH($T191,Benefits!$A$3:$A$581,0))="","",INDEX(Benefits!$B$3:$B$581,MATCH($T191,Benefits!$A$3:$A$581,0))),"")</f>
        <v/>
      </c>
      <c r="G191" s="17">
        <f>IFERROR(IF(INDEX(Benefits!$C$3:$C$581,MATCH($T191,Benefits!$A$3:$A$581,0))="",40000,INDEX(Benefits!$C$3:$C$581,MATCH($T191,Benefits!$A$3:$A$581,0))),40000)</f>
        <v/>
      </c>
      <c r="H191" s="4">
        <f>IFERROR(IF(INDEX(Benefits!$D$3:$D$581,MATCH($T191,Benefits!$A$3:$A$581,0))="","",INDEX(Benefits!$D$3:$D$581,MATCH($T191,Benefits!$A$3:$A$581,0))),"")</f>
        <v/>
      </c>
      <c r="I191" s="4" t="inlineStr">
        <is>
          <t>HKD</t>
        </is>
      </c>
      <c r="J191" s="17">
        <f>IF($W191="","",IF(COUNT(INDEX(prem!$B$2:$CX$2857,$W191,$U191+1))=0,"",INDEX(prem!$B$2:$CX$2857,$W191,$U191+1)))</f>
        <v/>
      </c>
      <c r="K191" s="17">
        <f>IF($W191="","",IF($M191=0,"",SUM(INDEX(prem!$B$2:$CX$2857,$W191,$U191+1):INDEX(prem!$B$2:$CX$2857,$W191,MIN($U191+10,101)))))</f>
        <v/>
      </c>
      <c r="L191" s="17">
        <f>IF($K191="","",IF($M191=0,"",$K191/$M191))</f>
        <v/>
      </c>
      <c r="M191" s="4">
        <f>IF($W191="",0,COUNT(INDEX(prem!$B$2:$CX$2857,$W191,$U191+1):INDEX(prem!$B$2:$CX$2857,$W191,MIN($U191+10,101))))</f>
        <v/>
      </c>
      <c r="N191" s="4" t="inlineStr">
        <is>
          <t>A</t>
        </is>
      </c>
      <c r="O191" s="4">
        <f>IF(COUNTIF(prem!$A$2:$A$2857,$T191&amp;"|"&amp;Client!$C$9&amp;"|"&amp;Client!$C$7&amp;"|"&amp;Client!$C$8)&gt;0,Client!$C$9,IF(Client!$C$9="S","R","S"))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IFERROR(IF(COUNT(INDEX(Benefits!$E$3:$E$581,MATCH($T191,Benefits!$A$3:$A$581,0)))=0,"",INDEX(Benefits!$E$3:$E$581,MATCH($T191,Benefits!$A$3:$A$581,0))),"")</f>
        <v/>
      </c>
      <c r="R191">
        <f>IFERROR(IF(COUNT(INDEX(Benefits!$F$3:$F$581,MATCH($T191,Benefits!$A$3:$A$581,0)))=0,"",INDEX(Benefits!$F$3:$F$581,MATCH($T191,Benefits!$A$3:$A$581,0))),"")</f>
        <v/>
      </c>
      <c r="S191" s="4">
        <f>IFERROR(IF(INDEX(Benefits!$G$3:$G$581,MATCH($T191,Benefits!$A$3:$A$581,0))="","",INDEX(Benefits!$G$3:$G$581,MATCH($T191,Benefits!$A$3:$A$581,0))),"")</f>
        <v/>
      </c>
      <c r="T191" s="19" t="inlineStr">
        <is>
          <t>F00040-11-000-03</t>
        </is>
      </c>
      <c r="U191" s="4">
        <f>MIN(IF($N191="N",Client!$C$6+1,Client!$C$6),100)</f>
        <v/>
      </c>
      <c r="V191" s="4">
        <f>$T191&amp;"|"&amp;$O191&amp;"|"&amp;Client!$C$7&amp;"|"&amp;Client!$C$8</f>
        <v/>
      </c>
      <c r="W191" s="4">
        <f>IFERROR(MATCH($V191,prem!$A$2:$A$2857,0),"")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IFERROR(IF(INDEX(Benefits!$B$3:$B$581,MATCH($T192,Benefits!$A$3:$A$581,0))="","",INDEX(Benefits!$B$3:$B$581,MATCH($T192,Benefits!$A$3:$A$581,0))),"")</f>
        <v/>
      </c>
      <c r="G192" s="17">
        <f>IFERROR(IF(INDEX(Benefits!$C$3:$C$581,MATCH($T192,Benefits!$A$3:$A$581,0))="",80000,INDEX(Benefits!$C$3:$C$581,MATCH($T192,Benefits!$A$3:$A$581,0))),80000)</f>
        <v/>
      </c>
      <c r="H192" s="4">
        <f>IFERROR(IF(INDEX(Benefits!$D$3:$D$581,MATCH($T192,Benefits!$A$3:$A$581,0))="","",INDEX(Benefits!$D$3:$D$581,MATCH($T192,Benefits!$A$3:$A$581,0))),"")</f>
        <v/>
      </c>
      <c r="I192" s="4" t="inlineStr">
        <is>
          <t>HKD</t>
        </is>
      </c>
      <c r="J192" s="17">
        <f>IF($W192="","",IF(COUNT(INDEX(prem!$B$2:$CX$2857,$W192,$U192+1))=0,"",INDEX(prem!$B$2:$CX$2857,$W192,$U192+1)))</f>
        <v/>
      </c>
      <c r="K192" s="17">
        <f>IF($W192="","",IF($M192=0,"",SUM(INDEX(prem!$B$2:$CX$2857,$W192,$U192+1):INDEX(prem!$B$2:$CX$2857,$W192,MIN($U192+10,101)))))</f>
        <v/>
      </c>
      <c r="L192" s="17">
        <f>IF($K192="","",IF($M192=0,"",$K192/$M192))</f>
        <v/>
      </c>
      <c r="M192" s="4">
        <f>IF($W192="",0,COUNT(INDEX(prem!$B$2:$CX$2857,$W192,$U192+1):INDEX(prem!$B$2:$CX$2857,$W192,MIN($U192+10,101))))</f>
        <v/>
      </c>
      <c r="N192" s="4" t="inlineStr">
        <is>
          <t>A</t>
        </is>
      </c>
      <c r="O192" s="4">
        <f>IF(COUNTIF(prem!$A$2:$A$2857,$T192&amp;"|"&amp;Client!$C$9&amp;"|"&amp;Client!$C$7&amp;"|"&amp;Client!$C$8)&gt;0,Client!$C$9,IF(Client!$C$9="S","R","S"))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IFERROR(IF(COUNT(INDEX(Benefits!$E$3:$E$581,MATCH($T192,Benefits!$A$3:$A$581,0)))=0,"",INDEX(Benefits!$E$3:$E$581,MATCH($T192,Benefits!$A$3:$A$581,0))),"")</f>
        <v/>
      </c>
      <c r="R192">
        <f>IFERROR(IF(COUNT(INDEX(Benefits!$F$3:$F$581,MATCH($T192,Benefits!$A$3:$A$581,0)))=0,"",INDEX(Benefits!$F$3:$F$581,MATCH($T192,Benefits!$A$3:$A$581,0))),"")</f>
        <v/>
      </c>
      <c r="S192" s="4">
        <f>IFERROR(IF(INDEX(Benefits!$G$3:$G$581,MATCH($T192,Benefits!$A$3:$A$581,0))="","",INDEX(Benefits!$G$3:$G$581,MATCH($T192,Benefits!$A$3:$A$581,0))),"")</f>
        <v/>
      </c>
      <c r="T192" s="19" t="inlineStr">
        <is>
          <t>F00040-12-000-03</t>
        </is>
      </c>
      <c r="U192" s="4">
        <f>MIN(IF($N192="N",Client!$C$6+1,Client!$C$6),100)</f>
        <v/>
      </c>
      <c r="V192" s="4">
        <f>$T192&amp;"|"&amp;$O192&amp;"|"&amp;Client!$C$7&amp;"|"&amp;Client!$C$8</f>
        <v/>
      </c>
      <c r="W192" s="4">
        <f>IFERROR(MATCH($V192,prem!$A$2:$A$2857,0),"")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IFERROR(IF(INDEX(Benefits!$B$3:$B$581,MATCH($T193,Benefits!$A$3:$A$581,0))="","",INDEX(Benefits!$B$3:$B$581,MATCH($T193,Benefits!$A$3:$A$581,0))),"")</f>
        <v/>
      </c>
      <c r="G193" s="17">
        <f>IFERROR(IF(INDEX(Benefits!$C$3:$C$581,MATCH($T193,Benefits!$A$3:$A$581,0))="",0,INDEX(Benefits!$C$3:$C$581,MATCH($T193,Benefits!$A$3:$A$581,0))),0)</f>
        <v/>
      </c>
      <c r="H193" s="4">
        <f>IFERROR(IF(INDEX(Benefits!$D$3:$D$581,MATCH($T193,Benefits!$A$3:$A$581,0))="","",INDEX(Benefits!$D$3:$D$581,MATCH($T193,Benefits!$A$3:$A$581,0))),"")</f>
        <v/>
      </c>
      <c r="I193" s="4" t="inlineStr">
        <is>
          <t>HKD</t>
        </is>
      </c>
      <c r="J193" s="17">
        <f>IF($W193="","",IF(COUNT(INDEX(prem!$B$2:$CX$2857,$W193,$U193+1))=0,"",INDEX(prem!$B$2:$CX$2857,$W193,$U193+1)))</f>
        <v/>
      </c>
      <c r="K193" s="17">
        <f>IF($W193="","",IF($M193=0,"",SUM(INDEX(prem!$B$2:$CX$2857,$W193,$U193+1):INDEX(prem!$B$2:$CX$2857,$W193,MIN($U193+10,101)))))</f>
        <v/>
      </c>
      <c r="L193" s="17">
        <f>IF($K193="","",IF($M193=0,"",$K193/$M193))</f>
        <v/>
      </c>
      <c r="M193" s="4">
        <f>IF($W193="",0,COUNT(INDEX(prem!$B$2:$CX$2857,$W193,$U193+1):INDEX(prem!$B$2:$CX$2857,$W193,MIN($U193+10,101))))</f>
        <v/>
      </c>
      <c r="N193" s="4" t="inlineStr">
        <is>
          <t>A</t>
        </is>
      </c>
      <c r="O193" s="4">
        <f>IF(COUNTIF(prem!$A$2:$A$2857,$T193&amp;"|"&amp;Client!$C$9&amp;"|"&amp;Client!$C$7&amp;"|"&amp;Client!$C$8)&gt;0,Client!$C$9,IF(Client!$C$9="S","R","S"))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IFERROR(IF(COUNT(INDEX(Benefits!$E$3:$E$581,MATCH($T193,Benefits!$A$3:$A$581,0)))=0,"",INDEX(Benefits!$E$3:$E$581,MATCH($T193,Benefits!$A$3:$A$581,0))),"")</f>
        <v/>
      </c>
      <c r="R193">
        <f>IFERROR(IF(COUNT(INDEX(Benefits!$F$3:$F$581,MATCH($T193,Benefits!$A$3:$A$581,0)))=0,"",INDEX(Benefits!$F$3:$F$581,MATCH($T193,Benefits!$A$3:$A$581,0))),"")</f>
        <v/>
      </c>
      <c r="S193" s="4">
        <f>IFERROR(IF(INDEX(Benefits!$G$3:$G$581,MATCH($T193,Benefits!$A$3:$A$581,0))="","",INDEX(Benefits!$G$3:$G$581,MATCH($T193,Benefits!$A$3:$A$581,0))),"")</f>
        <v/>
      </c>
      <c r="T193" s="19" t="inlineStr">
        <is>
          <t>F00040-17-000-02</t>
        </is>
      </c>
      <c r="U193" s="4">
        <f>MIN(IF($N193="N",Client!$C$6+1,Client!$C$6),100)</f>
        <v/>
      </c>
      <c r="V193" s="4">
        <f>$T193&amp;"|"&amp;$O193&amp;"|"&amp;Client!$C$7&amp;"|"&amp;Client!$C$8</f>
        <v/>
      </c>
      <c r="W193" s="4">
        <f>IFERROR(MATCH($V193,prem!$A$2:$A$2857,0),"")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IFERROR(IF(INDEX(Benefits!$B$3:$B$581,MATCH($T194,Benefits!$A$3:$A$581,0))="","",INDEX(Benefits!$B$3:$B$581,MATCH($T194,Benefits!$A$3:$A$581,0))),"")</f>
        <v/>
      </c>
      <c r="G194" s="17">
        <f>IFERROR(IF(INDEX(Benefits!$C$3:$C$581,MATCH($T194,Benefits!$A$3:$A$581,0))="",15000,INDEX(Benefits!$C$3:$C$581,MATCH($T194,Benefits!$A$3:$A$581,0))),15000)</f>
        <v/>
      </c>
      <c r="H194" s="4">
        <f>IFERROR(IF(INDEX(Benefits!$D$3:$D$581,MATCH($T194,Benefits!$A$3:$A$581,0))="","",INDEX(Benefits!$D$3:$D$581,MATCH($T194,Benefits!$A$3:$A$581,0))),"")</f>
        <v/>
      </c>
      <c r="I194" s="4" t="inlineStr">
        <is>
          <t>HKD</t>
        </is>
      </c>
      <c r="J194" s="17">
        <f>IF($W194="","",IF(COUNT(INDEX(prem!$B$2:$CX$2857,$W194,$U194+1))=0,"",INDEX(prem!$B$2:$CX$2857,$W194,$U194+1)))</f>
        <v/>
      </c>
      <c r="K194" s="17">
        <f>IF($W194="","",IF($M194=0,"",SUM(INDEX(prem!$B$2:$CX$2857,$W194,$U194+1):INDEX(prem!$B$2:$CX$2857,$W194,MIN($U194+10,101)))))</f>
        <v/>
      </c>
      <c r="L194" s="17">
        <f>IF($K194="","",IF($M194=0,"",$K194/$M194))</f>
        <v/>
      </c>
      <c r="M194" s="4">
        <f>IF($W194="",0,COUNT(INDEX(prem!$B$2:$CX$2857,$W194,$U194+1):INDEX(prem!$B$2:$CX$2857,$W194,MIN($U194+10,101))))</f>
        <v/>
      </c>
      <c r="N194" s="4" t="inlineStr">
        <is>
          <t>A</t>
        </is>
      </c>
      <c r="O194" s="4">
        <f>IF(COUNTIF(prem!$A$2:$A$2857,$T194&amp;"|"&amp;Client!$C$9&amp;"|"&amp;Client!$C$7&amp;"|"&amp;Client!$C$8)&gt;0,Client!$C$9,IF(Client!$C$9="S","R","S"))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IFERROR(IF(COUNT(INDEX(Benefits!$E$3:$E$581,MATCH($T194,Benefits!$A$3:$A$581,0)))=0,"",INDEX(Benefits!$E$3:$E$581,MATCH($T194,Benefits!$A$3:$A$581,0))),"")</f>
        <v/>
      </c>
      <c r="R194">
        <f>IFERROR(IF(COUNT(INDEX(Benefits!$F$3:$F$581,MATCH($T194,Benefits!$A$3:$A$581,0)))=0,"",INDEX(Benefits!$F$3:$F$581,MATCH($T194,Benefits!$A$3:$A$581,0))),"")</f>
        <v/>
      </c>
      <c r="S194" s="4">
        <f>IFERROR(IF(INDEX(Benefits!$G$3:$G$581,MATCH($T194,Benefits!$A$3:$A$581,0))="","",INDEX(Benefits!$G$3:$G$581,MATCH($T194,Benefits!$A$3:$A$581,0))),"")</f>
        <v/>
      </c>
      <c r="T194" s="19" t="inlineStr">
        <is>
          <t>F00040-18-000-02</t>
        </is>
      </c>
      <c r="U194" s="4">
        <f>MIN(IF($N194="N",Client!$C$6+1,Client!$C$6),100)</f>
        <v/>
      </c>
      <c r="V194" s="4">
        <f>$T194&amp;"|"&amp;$O194&amp;"|"&amp;Client!$C$7&amp;"|"&amp;Client!$C$8</f>
        <v/>
      </c>
      <c r="W194" s="4">
        <f>IFERROR(MATCH($V194,prem!$A$2:$A$2857,0),"")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IFERROR(IF(INDEX(Benefits!$B$3:$B$581,MATCH($T195,Benefits!$A$3:$A$581,0))="","",INDEX(Benefits!$B$3:$B$581,MATCH($T195,Benefits!$A$3:$A$581,0))),"")</f>
        <v/>
      </c>
      <c r="G195" s="17">
        <f>IFERROR(IF(INDEX(Benefits!$C$3:$C$581,MATCH($T195,Benefits!$A$3:$A$581,0))="",50000,INDEX(Benefits!$C$3:$C$581,MATCH($T195,Benefits!$A$3:$A$581,0))),50000)</f>
        <v/>
      </c>
      <c r="H195" s="4">
        <f>IFERROR(IF(INDEX(Benefits!$D$3:$D$581,MATCH($T195,Benefits!$A$3:$A$581,0))="","",INDEX(Benefits!$D$3:$D$581,MATCH($T195,Benefits!$A$3:$A$581,0))),"")</f>
        <v/>
      </c>
      <c r="I195" s="4" t="inlineStr">
        <is>
          <t>HKD</t>
        </is>
      </c>
      <c r="J195" s="17">
        <f>IF($W195="","",IF(COUNT(INDEX(prem!$B$2:$CX$2857,$W195,$U195+1))=0,"",INDEX(prem!$B$2:$CX$2857,$W195,$U195+1)))</f>
        <v/>
      </c>
      <c r="K195" s="17">
        <f>IF($W195="","",IF($M195=0,"",SUM(INDEX(prem!$B$2:$CX$2857,$W195,$U195+1):INDEX(prem!$B$2:$CX$2857,$W195,MIN($U195+10,101)))))</f>
        <v/>
      </c>
      <c r="L195" s="17">
        <f>IF($K195="","",IF($M195=0,"",$K195/$M195))</f>
        <v/>
      </c>
      <c r="M195" s="4">
        <f>IF($W195="",0,COUNT(INDEX(prem!$B$2:$CX$2857,$W195,$U195+1):INDEX(prem!$B$2:$CX$2857,$W195,MIN($U195+10,101))))</f>
        <v/>
      </c>
      <c r="N195" s="4" t="inlineStr">
        <is>
          <t>A</t>
        </is>
      </c>
      <c r="O195" s="4">
        <f>IF(COUNTIF(prem!$A$2:$A$2857,$T195&amp;"|"&amp;Client!$C$9&amp;"|"&amp;Client!$C$7&amp;"|"&amp;Client!$C$8)&gt;0,Client!$C$9,IF(Client!$C$9="S","R","S"))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IFERROR(IF(COUNT(INDEX(Benefits!$E$3:$E$581,MATCH($T195,Benefits!$A$3:$A$581,0)))=0,"",INDEX(Benefits!$E$3:$E$581,MATCH($T195,Benefits!$A$3:$A$581,0))),"")</f>
        <v/>
      </c>
      <c r="R195">
        <f>IFERROR(IF(COUNT(INDEX(Benefits!$F$3:$F$581,MATCH($T195,Benefits!$A$3:$A$581,0)))=0,"",INDEX(Benefits!$F$3:$F$581,MATCH($T195,Benefits!$A$3:$A$581,0))),"")</f>
        <v/>
      </c>
      <c r="S195" s="4">
        <f>IFERROR(IF(INDEX(Benefits!$G$3:$G$581,MATCH($T195,Benefits!$A$3:$A$581,0))="","",INDEX(Benefits!$G$3:$G$581,MATCH($T195,Benefits!$A$3:$A$581,0))),"")</f>
        <v/>
      </c>
      <c r="T195" s="19" t="inlineStr">
        <is>
          <t>F00040-19-000-02</t>
        </is>
      </c>
      <c r="U195" s="4">
        <f>MIN(IF($N195="N",Client!$C$6+1,Client!$C$6),100)</f>
        <v/>
      </c>
      <c r="V195" s="4">
        <f>$T195&amp;"|"&amp;$O195&amp;"|"&amp;Client!$C$7&amp;"|"&amp;Client!$C$8</f>
        <v/>
      </c>
      <c r="W195" s="4">
        <f>IFERROR(MATCH($V195,prem!$A$2:$A$2857,0),"")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IFERROR(IF(INDEX(Benefits!$B$3:$B$581,MATCH($T196,Benefits!$A$3:$A$581,0))="","",INDEX(Benefits!$B$3:$B$581,MATCH($T196,Benefits!$A$3:$A$581,0))),"")</f>
        <v/>
      </c>
      <c r="G196" s="17">
        <f>IFERROR(IF(INDEX(Benefits!$C$3:$C$581,MATCH($T196,Benefits!$A$3:$A$581,0))="",80000,INDEX(Benefits!$C$3:$C$581,MATCH($T196,Benefits!$A$3:$A$581,0))),80000)</f>
        <v/>
      </c>
      <c r="H196" s="4">
        <f>IFERROR(IF(INDEX(Benefits!$D$3:$D$581,MATCH($T196,Benefits!$A$3:$A$581,0))="","",INDEX(Benefits!$D$3:$D$581,MATCH($T196,Benefits!$A$3:$A$581,0))),"")</f>
        <v/>
      </c>
      <c r="I196" s="4" t="inlineStr">
        <is>
          <t>HKD</t>
        </is>
      </c>
      <c r="J196" s="17">
        <f>IF($W196="","",IF(COUNT(INDEX(prem!$B$2:$CX$2857,$W196,$U196+1))=0,"",INDEX(prem!$B$2:$CX$2857,$W196,$U196+1)))</f>
        <v/>
      </c>
      <c r="K196" s="17">
        <f>IF($W196="","",IF($M196=0,"",SUM(INDEX(prem!$B$2:$CX$2857,$W196,$U196+1):INDEX(prem!$B$2:$CX$2857,$W196,MIN($U196+10,101)))))</f>
        <v/>
      </c>
      <c r="L196" s="17">
        <f>IF($K196="","",IF($M196=0,"",$K196/$M196))</f>
        <v/>
      </c>
      <c r="M196" s="4">
        <f>IF($W196="",0,COUNT(INDEX(prem!$B$2:$CX$2857,$W196,$U196+1):INDEX(prem!$B$2:$CX$2857,$W196,MIN($U196+10,101))))</f>
        <v/>
      </c>
      <c r="N196" s="4" t="inlineStr">
        <is>
          <t>A</t>
        </is>
      </c>
      <c r="O196" s="4">
        <f>IF(COUNTIF(prem!$A$2:$A$2857,$T196&amp;"|"&amp;Client!$C$9&amp;"|"&amp;Client!$C$7&amp;"|"&amp;Client!$C$8)&gt;0,Client!$C$9,IF(Client!$C$9="S","R","S"))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IFERROR(IF(COUNT(INDEX(Benefits!$E$3:$E$581,MATCH($T196,Benefits!$A$3:$A$581,0)))=0,"",INDEX(Benefits!$E$3:$E$581,MATCH($T196,Benefits!$A$3:$A$581,0))),"")</f>
        <v/>
      </c>
      <c r="R196">
        <f>IFERROR(IF(COUNT(INDEX(Benefits!$F$3:$F$581,MATCH($T196,Benefits!$A$3:$A$581,0)))=0,"",INDEX(Benefits!$F$3:$F$581,MATCH($T196,Benefits!$A$3:$A$581,0))),"")</f>
        <v/>
      </c>
      <c r="S196" s="4">
        <f>IFERROR(IF(INDEX(Benefits!$G$3:$G$581,MATCH($T196,Benefits!$A$3:$A$581,0))="","",INDEX(Benefits!$G$3:$G$581,MATCH($T196,Benefits!$A$3:$A$581,0))),"")</f>
        <v/>
      </c>
      <c r="T196" s="19" t="inlineStr">
        <is>
          <t>F00040-20-000-02</t>
        </is>
      </c>
      <c r="U196" s="4">
        <f>MIN(IF($N196="N",Client!$C$6+1,Client!$C$6),100)</f>
        <v/>
      </c>
      <c r="V196" s="4">
        <f>$T196&amp;"|"&amp;$O196&amp;"|"&amp;Client!$C$7&amp;"|"&amp;Client!$C$8</f>
        <v/>
      </c>
      <c r="W196" s="4">
        <f>IFERROR(MATCH($V196,prem!$A$2:$A$2857,0),"")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IFERROR(IF(INDEX(Benefits!$B$3:$B$581,MATCH($T197,Benefits!$A$3:$A$581,0))="","",INDEX(Benefits!$B$3:$B$581,MATCH($T197,Benefits!$A$3:$A$581,0))),"")</f>
        <v/>
      </c>
      <c r="G197" s="17">
        <f>IFERROR(IF(INDEX(Benefits!$C$3:$C$581,MATCH($T197,Benefits!$A$3:$A$581,0))="",0,INDEX(Benefits!$C$3:$C$581,MATCH($T197,Benefits!$A$3:$A$581,0))),0)</f>
        <v/>
      </c>
      <c r="H197" s="4">
        <f>IFERROR(IF(INDEX(Benefits!$D$3:$D$581,MATCH($T197,Benefits!$A$3:$A$581,0))="","",INDEX(Benefits!$D$3:$D$581,MATCH($T197,Benefits!$A$3:$A$581,0))),"")</f>
        <v/>
      </c>
      <c r="I197" s="4" t="inlineStr">
        <is>
          <t>HKD</t>
        </is>
      </c>
      <c r="J197" s="17">
        <f>IF($W197="","",IF(COUNT(INDEX(prem!$B$2:$CX$2857,$W197,$U197+1))=0,"",INDEX(prem!$B$2:$CX$2857,$W197,$U197+1)))</f>
        <v/>
      </c>
      <c r="K197" s="17">
        <f>IF($W197="","",IF($M197=0,"",SUM(INDEX(prem!$B$2:$CX$2857,$W197,$U197+1):INDEX(prem!$B$2:$CX$2857,$W197,MIN($U197+10,101)))))</f>
        <v/>
      </c>
      <c r="L197" s="17">
        <f>IF($K197="","",IF($M197=0,"",$K197/$M197))</f>
        <v/>
      </c>
      <c r="M197" s="4">
        <f>IF($W197="",0,COUNT(INDEX(prem!$B$2:$CX$2857,$W197,$U197+1):INDEX(prem!$B$2:$CX$2857,$W197,MIN($U197+10,101))))</f>
        <v/>
      </c>
      <c r="N197" s="4" t="inlineStr">
        <is>
          <t>A</t>
        </is>
      </c>
      <c r="O197" s="4">
        <f>IF(COUNTIF(prem!$A$2:$A$2857,$T197&amp;"|"&amp;Client!$C$9&amp;"|"&amp;Client!$C$7&amp;"|"&amp;Client!$C$8)&gt;0,Client!$C$9,IF(Client!$C$9="S","R","S"))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IFERROR(IF(COUNT(INDEX(Benefits!$E$3:$E$581,MATCH($T197,Benefits!$A$3:$A$581,0)))=0,"",INDEX(Benefits!$E$3:$E$581,MATCH($T197,Benefits!$A$3:$A$581,0))),"")</f>
        <v/>
      </c>
      <c r="R197">
        <f>IFERROR(IF(COUNT(INDEX(Benefits!$F$3:$F$581,MATCH($T197,Benefits!$A$3:$A$581,0)))=0,"",INDEX(Benefits!$F$3:$F$581,MATCH($T197,Benefits!$A$3:$A$581,0))),"")</f>
        <v/>
      </c>
      <c r="S197" s="4">
        <f>IFERROR(IF(INDEX(Benefits!$G$3:$G$581,MATCH($T197,Benefits!$A$3:$A$581,0))="","",INDEX(Benefits!$G$3:$G$581,MATCH($T197,Benefits!$A$3:$A$581,0))),"")</f>
        <v/>
      </c>
      <c r="T197" s="19" t="inlineStr">
        <is>
          <t>F00040-21-000-02</t>
        </is>
      </c>
      <c r="U197" s="4">
        <f>MIN(IF($N197="N",Client!$C$6+1,Client!$C$6),100)</f>
        <v/>
      </c>
      <c r="V197" s="4">
        <f>$T197&amp;"|"&amp;$O197&amp;"|"&amp;Client!$C$7&amp;"|"&amp;Client!$C$8</f>
        <v/>
      </c>
      <c r="W197" s="4">
        <f>IFERROR(MATCH($V197,prem!$A$2:$A$2857,0),"")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IFERROR(IF(INDEX(Benefits!$B$3:$B$581,MATCH($T198,Benefits!$A$3:$A$581,0))="","",INDEX(Benefits!$B$3:$B$581,MATCH($T198,Benefits!$A$3:$A$581,0))),"")</f>
        <v/>
      </c>
      <c r="G198" s="17">
        <f>IFERROR(IF(INDEX(Benefits!$C$3:$C$581,MATCH($T198,Benefits!$A$3:$A$581,0))="",15000,INDEX(Benefits!$C$3:$C$581,MATCH($T198,Benefits!$A$3:$A$581,0))),15000)</f>
        <v/>
      </c>
      <c r="H198" s="4">
        <f>IFERROR(IF(INDEX(Benefits!$D$3:$D$581,MATCH($T198,Benefits!$A$3:$A$581,0))="","",INDEX(Benefits!$D$3:$D$581,MATCH($T198,Benefits!$A$3:$A$581,0))),"")</f>
        <v/>
      </c>
      <c r="I198" s="4" t="inlineStr">
        <is>
          <t>HKD</t>
        </is>
      </c>
      <c r="J198" s="17">
        <f>IF($W198="","",IF(COUNT(INDEX(prem!$B$2:$CX$2857,$W198,$U198+1))=0,"",INDEX(prem!$B$2:$CX$2857,$W198,$U198+1)))</f>
        <v/>
      </c>
      <c r="K198" s="17">
        <f>IF($W198="","",IF($M198=0,"",SUM(INDEX(prem!$B$2:$CX$2857,$W198,$U198+1):INDEX(prem!$B$2:$CX$2857,$W198,MIN($U198+10,101)))))</f>
        <v/>
      </c>
      <c r="L198" s="17">
        <f>IF($K198="","",IF($M198=0,"",$K198/$M198))</f>
        <v/>
      </c>
      <c r="M198" s="4">
        <f>IF($W198="",0,COUNT(INDEX(prem!$B$2:$CX$2857,$W198,$U198+1):INDEX(prem!$B$2:$CX$2857,$W198,MIN($U198+10,101))))</f>
        <v/>
      </c>
      <c r="N198" s="4" t="inlineStr">
        <is>
          <t>A</t>
        </is>
      </c>
      <c r="O198" s="4">
        <f>IF(COUNTIF(prem!$A$2:$A$2857,$T198&amp;"|"&amp;Client!$C$9&amp;"|"&amp;Client!$C$7&amp;"|"&amp;Client!$C$8)&gt;0,Client!$C$9,IF(Client!$C$9="S","R","S"))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IFERROR(IF(COUNT(INDEX(Benefits!$E$3:$E$581,MATCH($T198,Benefits!$A$3:$A$581,0)))=0,"",INDEX(Benefits!$E$3:$E$581,MATCH($T198,Benefits!$A$3:$A$581,0))),"")</f>
        <v/>
      </c>
      <c r="R198">
        <f>IFERROR(IF(COUNT(INDEX(Benefits!$F$3:$F$581,MATCH($T198,Benefits!$A$3:$A$581,0)))=0,"",INDEX(Benefits!$F$3:$F$581,MATCH($T198,Benefits!$A$3:$A$581,0))),"")</f>
        <v/>
      </c>
      <c r="S198" s="4">
        <f>IFERROR(IF(INDEX(Benefits!$G$3:$G$581,MATCH($T198,Benefits!$A$3:$A$581,0))="","",INDEX(Benefits!$G$3:$G$581,MATCH($T198,Benefits!$A$3:$A$581,0))),"")</f>
        <v/>
      </c>
      <c r="T198" s="19" t="inlineStr">
        <is>
          <t>F00040-22-000-02</t>
        </is>
      </c>
      <c r="U198" s="4">
        <f>MIN(IF($N198="N",Client!$C$6+1,Client!$C$6),100)</f>
        <v/>
      </c>
      <c r="V198" s="4">
        <f>$T198&amp;"|"&amp;$O198&amp;"|"&amp;Client!$C$7&amp;"|"&amp;Client!$C$8</f>
        <v/>
      </c>
      <c r="W198" s="4">
        <f>IFERROR(MATCH($V198,prem!$A$2:$A$2857,0),"")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IFERROR(IF(INDEX(Benefits!$B$3:$B$581,MATCH($T199,Benefits!$A$3:$A$581,0))="","",INDEX(Benefits!$B$3:$B$581,MATCH($T199,Benefits!$A$3:$A$581,0))),"")</f>
        <v/>
      </c>
      <c r="G199" s="17">
        <f>IFERROR(IF(INDEX(Benefits!$C$3:$C$581,MATCH($T199,Benefits!$A$3:$A$581,0))="",50000,INDEX(Benefits!$C$3:$C$581,MATCH($T199,Benefits!$A$3:$A$581,0))),50000)</f>
        <v/>
      </c>
      <c r="H199" s="4">
        <f>IFERROR(IF(INDEX(Benefits!$D$3:$D$581,MATCH($T199,Benefits!$A$3:$A$581,0))="","",INDEX(Benefits!$D$3:$D$581,MATCH($T199,Benefits!$A$3:$A$581,0))),"")</f>
        <v/>
      </c>
      <c r="I199" s="4" t="inlineStr">
        <is>
          <t>HKD</t>
        </is>
      </c>
      <c r="J199" s="17">
        <f>IF($W199="","",IF(COUNT(INDEX(prem!$B$2:$CX$2857,$W199,$U199+1))=0,"",INDEX(prem!$B$2:$CX$2857,$W199,$U199+1)))</f>
        <v/>
      </c>
      <c r="K199" s="17">
        <f>IF($W199="","",IF($M199=0,"",SUM(INDEX(prem!$B$2:$CX$2857,$W199,$U199+1):INDEX(prem!$B$2:$CX$2857,$W199,MIN($U199+10,101)))))</f>
        <v/>
      </c>
      <c r="L199" s="17">
        <f>IF($K199="","",IF($M199=0,"",$K199/$M199))</f>
        <v/>
      </c>
      <c r="M199" s="4">
        <f>IF($W199="",0,COUNT(INDEX(prem!$B$2:$CX$2857,$W199,$U199+1):INDEX(prem!$B$2:$CX$2857,$W199,MIN($U199+10,101))))</f>
        <v/>
      </c>
      <c r="N199" s="4" t="inlineStr">
        <is>
          <t>A</t>
        </is>
      </c>
      <c r="O199" s="4">
        <f>IF(COUNTIF(prem!$A$2:$A$2857,$T199&amp;"|"&amp;Client!$C$9&amp;"|"&amp;Client!$C$7&amp;"|"&amp;Client!$C$8)&gt;0,Client!$C$9,IF(Client!$C$9="S","R","S"))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IFERROR(IF(COUNT(INDEX(Benefits!$E$3:$E$581,MATCH($T199,Benefits!$A$3:$A$581,0)))=0,"",INDEX(Benefits!$E$3:$E$581,MATCH($T199,Benefits!$A$3:$A$581,0))),"")</f>
        <v/>
      </c>
      <c r="R199">
        <f>IFERROR(IF(COUNT(INDEX(Benefits!$F$3:$F$581,MATCH($T199,Benefits!$A$3:$A$581,0)))=0,"",INDEX(Benefits!$F$3:$F$581,MATCH($T199,Benefits!$A$3:$A$581,0))),"")</f>
        <v/>
      </c>
      <c r="S199" s="4">
        <f>IFERROR(IF(INDEX(Benefits!$G$3:$G$581,MATCH($T199,Benefits!$A$3:$A$581,0))="","",INDEX(Benefits!$G$3:$G$581,MATCH($T199,Benefits!$A$3:$A$581,0))),"")</f>
        <v/>
      </c>
      <c r="T199" s="19" t="inlineStr">
        <is>
          <t>F00040-23-000-02</t>
        </is>
      </c>
      <c r="U199" s="4">
        <f>MIN(IF($N199="N",Client!$C$6+1,Client!$C$6),100)</f>
        <v/>
      </c>
      <c r="V199" s="4">
        <f>$T199&amp;"|"&amp;$O199&amp;"|"&amp;Client!$C$7&amp;"|"&amp;Client!$C$8</f>
        <v/>
      </c>
      <c r="W199" s="4">
        <f>IFERROR(MATCH($V199,prem!$A$2:$A$2857,0),"")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IFERROR(IF(INDEX(Benefits!$B$3:$B$581,MATCH($T200,Benefits!$A$3:$A$581,0))="","",INDEX(Benefits!$B$3:$B$581,MATCH($T200,Benefits!$A$3:$A$581,0))),"")</f>
        <v/>
      </c>
      <c r="G200" s="17">
        <f>IFERROR(IF(INDEX(Benefits!$C$3:$C$581,MATCH($T200,Benefits!$A$3:$A$581,0))="",80000,INDEX(Benefits!$C$3:$C$581,MATCH($T200,Benefits!$A$3:$A$581,0))),80000)</f>
        <v/>
      </c>
      <c r="H200" s="4">
        <f>IFERROR(IF(INDEX(Benefits!$D$3:$D$581,MATCH($T200,Benefits!$A$3:$A$581,0))="","",INDEX(Benefits!$D$3:$D$581,MATCH($T200,Benefits!$A$3:$A$581,0))),"")</f>
        <v/>
      </c>
      <c r="I200" s="4" t="inlineStr">
        <is>
          <t>HKD</t>
        </is>
      </c>
      <c r="J200" s="17">
        <f>IF($W200="","",IF(COUNT(INDEX(prem!$B$2:$CX$2857,$W200,$U200+1))=0,"",INDEX(prem!$B$2:$CX$2857,$W200,$U200+1)))</f>
        <v/>
      </c>
      <c r="K200" s="17">
        <f>IF($W200="","",IF($M200=0,"",SUM(INDEX(prem!$B$2:$CX$2857,$W200,$U200+1):INDEX(prem!$B$2:$CX$2857,$W200,MIN($U200+10,101)))))</f>
        <v/>
      </c>
      <c r="L200" s="17">
        <f>IF($K200="","",IF($M200=0,"",$K200/$M200))</f>
        <v/>
      </c>
      <c r="M200" s="4">
        <f>IF($W200="",0,COUNT(INDEX(prem!$B$2:$CX$2857,$W200,$U200+1):INDEX(prem!$B$2:$CX$2857,$W200,MIN($U200+10,101))))</f>
        <v/>
      </c>
      <c r="N200" s="4" t="inlineStr">
        <is>
          <t>A</t>
        </is>
      </c>
      <c r="O200" s="4">
        <f>IF(COUNTIF(prem!$A$2:$A$2857,$T200&amp;"|"&amp;Client!$C$9&amp;"|"&amp;Client!$C$7&amp;"|"&amp;Client!$C$8)&gt;0,Client!$C$9,IF(Client!$C$9="S","R","S"))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IFERROR(IF(COUNT(INDEX(Benefits!$E$3:$E$581,MATCH($T200,Benefits!$A$3:$A$581,0)))=0,"",INDEX(Benefits!$E$3:$E$581,MATCH($T200,Benefits!$A$3:$A$581,0))),"")</f>
        <v/>
      </c>
      <c r="R200">
        <f>IFERROR(IF(COUNT(INDEX(Benefits!$F$3:$F$581,MATCH($T200,Benefits!$A$3:$A$581,0)))=0,"",INDEX(Benefits!$F$3:$F$581,MATCH($T200,Benefits!$A$3:$A$581,0))),"")</f>
        <v/>
      </c>
      <c r="S200" s="4">
        <f>IFERROR(IF(INDEX(Benefits!$G$3:$G$581,MATCH($T200,Benefits!$A$3:$A$581,0))="","",INDEX(Benefits!$G$3:$G$581,MATCH($T200,Benefits!$A$3:$A$581,0))),"")</f>
        <v/>
      </c>
      <c r="T200" s="19" t="inlineStr">
        <is>
          <t>F00040-24-000-02</t>
        </is>
      </c>
      <c r="U200" s="4">
        <f>MIN(IF($N200="N",Client!$C$6+1,Client!$C$6),100)</f>
        <v/>
      </c>
      <c r="V200" s="4">
        <f>$T200&amp;"|"&amp;$O200&amp;"|"&amp;Client!$C$7&amp;"|"&amp;Client!$C$8</f>
        <v/>
      </c>
      <c r="W200" s="4">
        <f>IFERROR(MATCH($V200,prem!$A$2:$A$2857,0),"")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IFERROR(IF(INDEX(Benefits!$B$3:$B$581,MATCH($T201,Benefits!$A$3:$A$581,0))="","",INDEX(Benefits!$B$3:$B$581,MATCH($T201,Benefits!$A$3:$A$581,0))),"")</f>
        <v/>
      </c>
      <c r="G201" s="17">
        <f>IFERROR(IF(INDEX(Benefits!$C$3:$C$581,MATCH($T201,Benefits!$A$3:$A$581,0))="",0,INDEX(Benefits!$C$3:$C$581,MATCH($T201,Benefits!$A$3:$A$581,0))),0)</f>
        <v/>
      </c>
      <c r="H201" s="4">
        <f>IFERROR(IF(INDEX(Benefits!$D$3:$D$581,MATCH($T201,Benefits!$A$3:$A$581,0))="","",INDEX(Benefits!$D$3:$D$581,MATCH($T201,Benefits!$A$3:$A$581,0))),"")</f>
        <v/>
      </c>
      <c r="I201" s="4" t="inlineStr">
        <is>
          <t>HKD</t>
        </is>
      </c>
      <c r="J201" s="17">
        <f>IF($W201="","",IF(COUNT(INDEX(prem!$B$2:$CX$2857,$W201,$U201+1))=0,"",INDEX(prem!$B$2:$CX$2857,$W201,$U201+1)))</f>
        <v/>
      </c>
      <c r="K201" s="17">
        <f>IF($W201="","",IF($M201=0,"",SUM(INDEX(prem!$B$2:$CX$2857,$W201,$U201+1):INDEX(prem!$B$2:$CX$2857,$W201,MIN($U201+10,101)))))</f>
        <v/>
      </c>
      <c r="L201" s="17">
        <f>IF($K201="","",IF($M201=0,"",$K201/$M201))</f>
        <v/>
      </c>
      <c r="M201" s="4">
        <f>IF($W201="",0,COUNT(INDEX(prem!$B$2:$CX$2857,$W201,$U201+1):INDEX(prem!$B$2:$CX$2857,$W201,MIN($U201+10,101))))</f>
        <v/>
      </c>
      <c r="N201" s="4" t="inlineStr">
        <is>
          <t>A</t>
        </is>
      </c>
      <c r="O201" s="4">
        <f>IF(COUNTIF(prem!$A$2:$A$2857,$T201&amp;"|"&amp;Client!$C$9&amp;"|"&amp;Client!$C$7&amp;"|"&amp;Client!$C$8)&gt;0,Client!$C$9,IF(Client!$C$9="S","R","S"))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IFERROR(IF(COUNT(INDEX(Benefits!$E$3:$E$581,MATCH($T201,Benefits!$A$3:$A$581,0)))=0,"",INDEX(Benefits!$E$3:$E$581,MATCH($T201,Benefits!$A$3:$A$581,0))),"")</f>
        <v/>
      </c>
      <c r="R201">
        <f>IFERROR(IF(COUNT(INDEX(Benefits!$F$3:$F$581,MATCH($T201,Benefits!$A$3:$A$581,0)))=0,"",INDEX(Benefits!$F$3:$F$581,MATCH($T201,Benefits!$A$3:$A$581,0))),"")</f>
        <v/>
      </c>
      <c r="S201" s="4">
        <f>IFERROR(IF(INDEX(Benefits!$G$3:$G$581,MATCH($T201,Benefits!$A$3:$A$581,0))="","",INDEX(Benefits!$G$3:$G$581,MATCH($T201,Benefits!$A$3:$A$581,0))),"")</f>
        <v/>
      </c>
      <c r="T201" s="19" t="inlineStr">
        <is>
          <t>F00040-05-000-05</t>
        </is>
      </c>
      <c r="U201" s="4">
        <f>MIN(IF($N201="N",Client!$C$6+1,Client!$C$6),100)</f>
        <v/>
      </c>
      <c r="V201" s="4">
        <f>$T201&amp;"|"&amp;$O201&amp;"|"&amp;Client!$C$7&amp;"|"&amp;Client!$C$8</f>
        <v/>
      </c>
      <c r="W201" s="4">
        <f>IFERROR(MATCH($V201,prem!$A$2:$A$2857,0),"")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IFERROR(IF(INDEX(Benefits!$B$3:$B$581,MATCH($T202,Benefits!$A$3:$A$581,0))="","",INDEX(Benefits!$B$3:$B$581,MATCH($T202,Benefits!$A$3:$A$581,0))),"")</f>
        <v/>
      </c>
      <c r="G202" s="17">
        <f>IFERROR(IF(INDEX(Benefits!$C$3:$C$581,MATCH($T202,Benefits!$A$3:$A$581,0))="",12000,INDEX(Benefits!$C$3:$C$581,MATCH($T202,Benefits!$A$3:$A$581,0))),12000)</f>
        <v/>
      </c>
      <c r="H202" s="4">
        <f>IFERROR(IF(INDEX(Benefits!$D$3:$D$581,MATCH($T202,Benefits!$A$3:$A$581,0))="","",INDEX(Benefits!$D$3:$D$581,MATCH($T202,Benefits!$A$3:$A$581,0))),"")</f>
        <v/>
      </c>
      <c r="I202" s="4" t="inlineStr">
        <is>
          <t>HKD</t>
        </is>
      </c>
      <c r="J202" s="17">
        <f>IF($W202="","",IF(COUNT(INDEX(prem!$B$2:$CX$2857,$W202,$U202+1))=0,"",INDEX(prem!$B$2:$CX$2857,$W202,$U202+1)))</f>
        <v/>
      </c>
      <c r="K202" s="17">
        <f>IF($W202="","",IF($M202=0,"",SUM(INDEX(prem!$B$2:$CX$2857,$W202,$U202+1):INDEX(prem!$B$2:$CX$2857,$W202,MIN($U202+10,101)))))</f>
        <v/>
      </c>
      <c r="L202" s="17">
        <f>IF($K202="","",IF($M202=0,"",$K202/$M202))</f>
        <v/>
      </c>
      <c r="M202" s="4">
        <f>IF($W202="",0,COUNT(INDEX(prem!$B$2:$CX$2857,$W202,$U202+1):INDEX(prem!$B$2:$CX$2857,$W202,MIN($U202+10,101))))</f>
        <v/>
      </c>
      <c r="N202" s="4" t="inlineStr">
        <is>
          <t>A</t>
        </is>
      </c>
      <c r="O202" s="4">
        <f>IF(COUNTIF(prem!$A$2:$A$2857,$T202&amp;"|"&amp;Client!$C$9&amp;"|"&amp;Client!$C$7&amp;"|"&amp;Client!$C$8)&gt;0,Client!$C$9,IF(Client!$C$9="S","R","S"))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IFERROR(IF(COUNT(INDEX(Benefits!$E$3:$E$581,MATCH($T202,Benefits!$A$3:$A$581,0)))=0,"",INDEX(Benefits!$E$3:$E$581,MATCH($T202,Benefits!$A$3:$A$581,0))),"")</f>
        <v/>
      </c>
      <c r="R202">
        <f>IFERROR(IF(COUNT(INDEX(Benefits!$F$3:$F$581,MATCH($T202,Benefits!$A$3:$A$581,0)))=0,"",INDEX(Benefits!$F$3:$F$581,MATCH($T202,Benefits!$A$3:$A$581,0))),"")</f>
        <v/>
      </c>
      <c r="S202" s="4">
        <f>IFERROR(IF(INDEX(Benefits!$G$3:$G$581,MATCH($T202,Benefits!$A$3:$A$581,0))="","",INDEX(Benefits!$G$3:$G$581,MATCH($T202,Benefits!$A$3:$A$581,0))),"")</f>
        <v/>
      </c>
      <c r="T202" s="19" t="inlineStr">
        <is>
          <t>F00040-06-000-05</t>
        </is>
      </c>
      <c r="U202" s="4">
        <f>MIN(IF($N202="N",Client!$C$6+1,Client!$C$6),100)</f>
        <v/>
      </c>
      <c r="V202" s="4">
        <f>$T202&amp;"|"&amp;$O202&amp;"|"&amp;Client!$C$7&amp;"|"&amp;Client!$C$8</f>
        <v/>
      </c>
      <c r="W202" s="4">
        <f>IFERROR(MATCH($V202,prem!$A$2:$A$2857,0),"")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IFERROR(IF(INDEX(Benefits!$B$3:$B$581,MATCH($T203,Benefits!$A$3:$A$581,0))="","",INDEX(Benefits!$B$3:$B$581,MATCH($T203,Benefits!$A$3:$A$581,0))),"")</f>
        <v/>
      </c>
      <c r="G203" s="17">
        <f>IFERROR(IF(INDEX(Benefits!$C$3:$C$581,MATCH($T203,Benefits!$A$3:$A$581,0))="",40000,INDEX(Benefits!$C$3:$C$581,MATCH($T203,Benefits!$A$3:$A$581,0))),40000)</f>
        <v/>
      </c>
      <c r="H203" s="4">
        <f>IFERROR(IF(INDEX(Benefits!$D$3:$D$581,MATCH($T203,Benefits!$A$3:$A$581,0))="","",INDEX(Benefits!$D$3:$D$581,MATCH($T203,Benefits!$A$3:$A$581,0))),"")</f>
        <v/>
      </c>
      <c r="I203" s="4" t="inlineStr">
        <is>
          <t>HKD</t>
        </is>
      </c>
      <c r="J203" s="17">
        <f>IF($W203="","",IF(COUNT(INDEX(prem!$B$2:$CX$2857,$W203,$U203+1))=0,"",INDEX(prem!$B$2:$CX$2857,$W203,$U203+1)))</f>
        <v/>
      </c>
      <c r="K203" s="17">
        <f>IF($W203="","",IF($M203=0,"",SUM(INDEX(prem!$B$2:$CX$2857,$W203,$U203+1):INDEX(prem!$B$2:$CX$2857,$W203,MIN($U203+10,101)))))</f>
        <v/>
      </c>
      <c r="L203" s="17">
        <f>IF($K203="","",IF($M203=0,"",$K203/$M203))</f>
        <v/>
      </c>
      <c r="M203" s="4">
        <f>IF($W203="",0,COUNT(INDEX(prem!$B$2:$CX$2857,$W203,$U203+1):INDEX(prem!$B$2:$CX$2857,$W203,MIN($U203+10,101))))</f>
        <v/>
      </c>
      <c r="N203" s="4" t="inlineStr">
        <is>
          <t>A</t>
        </is>
      </c>
      <c r="O203" s="4">
        <f>IF(COUNTIF(prem!$A$2:$A$2857,$T203&amp;"|"&amp;Client!$C$9&amp;"|"&amp;Client!$C$7&amp;"|"&amp;Client!$C$8)&gt;0,Client!$C$9,IF(Client!$C$9="S","R","S"))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IFERROR(IF(COUNT(INDEX(Benefits!$E$3:$E$581,MATCH($T203,Benefits!$A$3:$A$581,0)))=0,"",INDEX(Benefits!$E$3:$E$581,MATCH($T203,Benefits!$A$3:$A$581,0))),"")</f>
        <v/>
      </c>
      <c r="R203">
        <f>IFERROR(IF(COUNT(INDEX(Benefits!$F$3:$F$581,MATCH($T203,Benefits!$A$3:$A$581,0)))=0,"",INDEX(Benefits!$F$3:$F$581,MATCH($T203,Benefits!$A$3:$A$581,0))),"")</f>
        <v/>
      </c>
      <c r="S203" s="4">
        <f>IFERROR(IF(INDEX(Benefits!$G$3:$G$581,MATCH($T203,Benefits!$A$3:$A$581,0))="","",INDEX(Benefits!$G$3:$G$581,MATCH($T203,Benefits!$A$3:$A$581,0))),"")</f>
        <v/>
      </c>
      <c r="T203" s="19" t="inlineStr">
        <is>
          <t>F00040-07-000-05</t>
        </is>
      </c>
      <c r="U203" s="4">
        <f>MIN(IF($N203="N",Client!$C$6+1,Client!$C$6),100)</f>
        <v/>
      </c>
      <c r="V203" s="4">
        <f>$T203&amp;"|"&amp;$O203&amp;"|"&amp;Client!$C$7&amp;"|"&amp;Client!$C$8</f>
        <v/>
      </c>
      <c r="W203" s="4">
        <f>IFERROR(MATCH($V203,prem!$A$2:$A$2857,0),"")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IFERROR(IF(INDEX(Benefits!$B$3:$B$581,MATCH($T204,Benefits!$A$3:$A$581,0))="","",INDEX(Benefits!$B$3:$B$581,MATCH($T204,Benefits!$A$3:$A$581,0))),"")</f>
        <v/>
      </c>
      <c r="G204" s="17">
        <f>IFERROR(IF(INDEX(Benefits!$C$3:$C$581,MATCH($T204,Benefits!$A$3:$A$581,0))="",80000,INDEX(Benefits!$C$3:$C$581,MATCH($T204,Benefits!$A$3:$A$581,0))),80000)</f>
        <v/>
      </c>
      <c r="H204" s="4">
        <f>IFERROR(IF(INDEX(Benefits!$D$3:$D$581,MATCH($T204,Benefits!$A$3:$A$581,0))="","",INDEX(Benefits!$D$3:$D$581,MATCH($T204,Benefits!$A$3:$A$581,0))),"")</f>
        <v/>
      </c>
      <c r="I204" s="4" t="inlineStr">
        <is>
          <t>HKD</t>
        </is>
      </c>
      <c r="J204" s="17">
        <f>IF($W204="","",IF(COUNT(INDEX(prem!$B$2:$CX$2857,$W204,$U204+1))=0,"",INDEX(prem!$B$2:$CX$2857,$W204,$U204+1)))</f>
        <v/>
      </c>
      <c r="K204" s="17">
        <f>IF($W204="","",IF($M204=0,"",SUM(INDEX(prem!$B$2:$CX$2857,$W204,$U204+1):INDEX(prem!$B$2:$CX$2857,$W204,MIN($U204+10,101)))))</f>
        <v/>
      </c>
      <c r="L204" s="17">
        <f>IF($K204="","",IF($M204=0,"",$K204/$M204))</f>
        <v/>
      </c>
      <c r="M204" s="4">
        <f>IF($W204="",0,COUNT(INDEX(prem!$B$2:$CX$2857,$W204,$U204+1):INDEX(prem!$B$2:$CX$2857,$W204,MIN($U204+10,101))))</f>
        <v/>
      </c>
      <c r="N204" s="4" t="inlineStr">
        <is>
          <t>A</t>
        </is>
      </c>
      <c r="O204" s="4">
        <f>IF(COUNTIF(prem!$A$2:$A$2857,$T204&amp;"|"&amp;Client!$C$9&amp;"|"&amp;Client!$C$7&amp;"|"&amp;Client!$C$8)&gt;0,Client!$C$9,IF(Client!$C$9="S","R","S"))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IFERROR(IF(COUNT(INDEX(Benefits!$E$3:$E$581,MATCH($T204,Benefits!$A$3:$A$581,0)))=0,"",INDEX(Benefits!$E$3:$E$581,MATCH($T204,Benefits!$A$3:$A$581,0))),"")</f>
        <v/>
      </c>
      <c r="R204">
        <f>IFERROR(IF(COUNT(INDEX(Benefits!$F$3:$F$581,MATCH($T204,Benefits!$A$3:$A$581,0)))=0,"",INDEX(Benefits!$F$3:$F$581,MATCH($T204,Benefits!$A$3:$A$581,0))),"")</f>
        <v/>
      </c>
      <c r="S204" s="4">
        <f>IFERROR(IF(INDEX(Benefits!$G$3:$G$581,MATCH($T204,Benefits!$A$3:$A$581,0))="","",INDEX(Benefits!$G$3:$G$581,MATCH($T204,Benefits!$A$3:$A$581,0))),"")</f>
        <v/>
      </c>
      <c r="T204" s="19" t="inlineStr">
        <is>
          <t>F00040-08-000-05</t>
        </is>
      </c>
      <c r="U204" s="4">
        <f>MIN(IF($N204="N",Client!$C$6+1,Client!$C$6),100)</f>
        <v/>
      </c>
      <c r="V204" s="4">
        <f>$T204&amp;"|"&amp;$O204&amp;"|"&amp;Client!$C$7&amp;"|"&amp;Client!$C$8</f>
        <v/>
      </c>
      <c r="W204" s="4">
        <f>IFERROR(MATCH($V204,prem!$A$2:$A$2857,0),"")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IFERROR(IF(INDEX(Benefits!$B$3:$B$581,MATCH($T205,Benefits!$A$3:$A$581,0))="","",INDEX(Benefits!$B$3:$B$581,MATCH($T205,Benefits!$A$3:$A$581,0))),"")</f>
        <v/>
      </c>
      <c r="G205" s="17">
        <f>IFERROR(IF(INDEX(Benefits!$C$3:$C$581,MATCH($T205,Benefits!$A$3:$A$581,0))="",0,INDEX(Benefits!$C$3:$C$581,MATCH($T205,Benefits!$A$3:$A$581,0))),0)</f>
        <v/>
      </c>
      <c r="H205" s="4">
        <f>IFERROR(IF(INDEX(Benefits!$D$3:$D$581,MATCH($T205,Benefits!$A$3:$A$581,0))="","",INDEX(Benefits!$D$3:$D$581,MATCH($T205,Benefits!$A$3:$A$581,0))),"")</f>
        <v/>
      </c>
      <c r="I205" s="4" t="inlineStr">
        <is>
          <t>HKD</t>
        </is>
      </c>
      <c r="J205" s="17">
        <f>IF($W205="","",IF(COUNT(INDEX(prem!$B$2:$CX$2857,$W205,$U205+1))=0,"",INDEX(prem!$B$2:$CX$2857,$W205,$U205+1)))</f>
        <v/>
      </c>
      <c r="K205" s="17">
        <f>IF($W205="","",IF($M205=0,"",SUM(INDEX(prem!$B$2:$CX$2857,$W205,$U205+1):INDEX(prem!$B$2:$CX$2857,$W205,MIN($U205+10,101)))))</f>
        <v/>
      </c>
      <c r="L205" s="17">
        <f>IF($K205="","",IF($M205=0,"",$K205/$M205))</f>
        <v/>
      </c>
      <c r="M205" s="4">
        <f>IF($W205="",0,COUNT(INDEX(prem!$B$2:$CX$2857,$W205,$U205+1):INDEX(prem!$B$2:$CX$2857,$W205,MIN($U205+10,101))))</f>
        <v/>
      </c>
      <c r="N205" s="4" t="inlineStr">
        <is>
          <t>A</t>
        </is>
      </c>
      <c r="O205" s="4">
        <f>IF(COUNTIF(prem!$A$2:$A$2857,$T205&amp;"|"&amp;Client!$C$9&amp;"|"&amp;Client!$C$7&amp;"|"&amp;Client!$C$8)&gt;0,Client!$C$9,IF(Client!$C$9="S","R","S"))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IFERROR(IF(COUNT(INDEX(Benefits!$E$3:$E$581,MATCH($T205,Benefits!$A$3:$A$581,0)))=0,"",INDEX(Benefits!$E$3:$E$581,MATCH($T205,Benefits!$A$3:$A$581,0))),"")</f>
        <v/>
      </c>
      <c r="R205">
        <f>IFERROR(IF(COUNT(INDEX(Benefits!$F$3:$F$581,MATCH($T205,Benefits!$A$3:$A$581,0)))=0,"",INDEX(Benefits!$F$3:$F$581,MATCH($T205,Benefits!$A$3:$A$581,0))),"")</f>
        <v/>
      </c>
      <c r="S205" s="4">
        <f>IFERROR(IF(INDEX(Benefits!$G$3:$G$581,MATCH($T205,Benefits!$A$3:$A$581,0))="","",INDEX(Benefits!$G$3:$G$581,MATCH($T205,Benefits!$A$3:$A$581,0))),"")</f>
        <v/>
      </c>
      <c r="T205" s="19" t="inlineStr">
        <is>
          <t>F00040-13-000-03</t>
        </is>
      </c>
      <c r="U205" s="4">
        <f>MIN(IF($N205="N",Client!$C$6+1,Client!$C$6),100)</f>
        <v/>
      </c>
      <c r="V205" s="4">
        <f>$T205&amp;"|"&amp;$O205&amp;"|"&amp;Client!$C$7&amp;"|"&amp;Client!$C$8</f>
        <v/>
      </c>
      <c r="W205" s="4">
        <f>IFERROR(MATCH($V205,prem!$A$2:$A$2857,0),"")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IFERROR(IF(INDEX(Benefits!$B$3:$B$581,MATCH($T206,Benefits!$A$3:$A$581,0))="","",INDEX(Benefits!$B$3:$B$581,MATCH($T206,Benefits!$A$3:$A$581,0))),"")</f>
        <v/>
      </c>
      <c r="G206" s="17">
        <f>IFERROR(IF(INDEX(Benefits!$C$3:$C$581,MATCH($T206,Benefits!$A$3:$A$581,0))="",12000,INDEX(Benefits!$C$3:$C$581,MATCH($T206,Benefits!$A$3:$A$581,0))),12000)</f>
        <v/>
      </c>
      <c r="H206" s="4">
        <f>IFERROR(IF(INDEX(Benefits!$D$3:$D$581,MATCH($T206,Benefits!$A$3:$A$581,0))="","",INDEX(Benefits!$D$3:$D$581,MATCH($T206,Benefits!$A$3:$A$581,0))),"")</f>
        <v/>
      </c>
      <c r="I206" s="4" t="inlineStr">
        <is>
          <t>HKD</t>
        </is>
      </c>
      <c r="J206" s="17">
        <f>IF($W206="","",IF(COUNT(INDEX(prem!$B$2:$CX$2857,$W206,$U206+1))=0,"",INDEX(prem!$B$2:$CX$2857,$W206,$U206+1)))</f>
        <v/>
      </c>
      <c r="K206" s="17">
        <f>IF($W206="","",IF($M206=0,"",SUM(INDEX(prem!$B$2:$CX$2857,$W206,$U206+1):INDEX(prem!$B$2:$CX$2857,$W206,MIN($U206+10,101)))))</f>
        <v/>
      </c>
      <c r="L206" s="17">
        <f>IF($K206="","",IF($M206=0,"",$K206/$M206))</f>
        <v/>
      </c>
      <c r="M206" s="4">
        <f>IF($W206="",0,COUNT(INDEX(prem!$B$2:$CX$2857,$W206,$U206+1):INDEX(prem!$B$2:$CX$2857,$W206,MIN($U206+10,101))))</f>
        <v/>
      </c>
      <c r="N206" s="4" t="inlineStr">
        <is>
          <t>A</t>
        </is>
      </c>
      <c r="O206" s="4">
        <f>IF(COUNTIF(prem!$A$2:$A$2857,$T206&amp;"|"&amp;Client!$C$9&amp;"|"&amp;Client!$C$7&amp;"|"&amp;Client!$C$8)&gt;0,Client!$C$9,IF(Client!$C$9="S","R","S"))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IFERROR(IF(COUNT(INDEX(Benefits!$E$3:$E$581,MATCH($T206,Benefits!$A$3:$A$581,0)))=0,"",INDEX(Benefits!$E$3:$E$581,MATCH($T206,Benefits!$A$3:$A$581,0))),"")</f>
        <v/>
      </c>
      <c r="R206">
        <f>IFERROR(IF(COUNT(INDEX(Benefits!$F$3:$F$581,MATCH($T206,Benefits!$A$3:$A$581,0)))=0,"",INDEX(Benefits!$F$3:$F$581,MATCH($T206,Benefits!$A$3:$A$581,0))),"")</f>
        <v/>
      </c>
      <c r="S206" s="4">
        <f>IFERROR(IF(INDEX(Benefits!$G$3:$G$581,MATCH($T206,Benefits!$A$3:$A$581,0))="","",INDEX(Benefits!$G$3:$G$581,MATCH($T206,Benefits!$A$3:$A$581,0))),"")</f>
        <v/>
      </c>
      <c r="T206" s="19" t="inlineStr">
        <is>
          <t>F00040-14-000-03</t>
        </is>
      </c>
      <c r="U206" s="4">
        <f>MIN(IF($N206="N",Client!$C$6+1,Client!$C$6),100)</f>
        <v/>
      </c>
      <c r="V206" s="4">
        <f>$T206&amp;"|"&amp;$O206&amp;"|"&amp;Client!$C$7&amp;"|"&amp;Client!$C$8</f>
        <v/>
      </c>
      <c r="W206" s="4">
        <f>IFERROR(MATCH($V206,prem!$A$2:$A$2857,0),"")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IFERROR(IF(INDEX(Benefits!$B$3:$B$581,MATCH($T207,Benefits!$A$3:$A$581,0))="","",INDEX(Benefits!$B$3:$B$581,MATCH($T207,Benefits!$A$3:$A$581,0))),"")</f>
        <v/>
      </c>
      <c r="G207" s="17">
        <f>IFERROR(IF(INDEX(Benefits!$C$3:$C$581,MATCH($T207,Benefits!$A$3:$A$581,0))="",40000,INDEX(Benefits!$C$3:$C$581,MATCH($T207,Benefits!$A$3:$A$581,0))),40000)</f>
        <v/>
      </c>
      <c r="H207" s="4">
        <f>IFERROR(IF(INDEX(Benefits!$D$3:$D$581,MATCH($T207,Benefits!$A$3:$A$581,0))="","",INDEX(Benefits!$D$3:$D$581,MATCH($T207,Benefits!$A$3:$A$581,0))),"")</f>
        <v/>
      </c>
      <c r="I207" s="4" t="inlineStr">
        <is>
          <t>HKD</t>
        </is>
      </c>
      <c r="J207" s="17">
        <f>IF($W207="","",IF(COUNT(INDEX(prem!$B$2:$CX$2857,$W207,$U207+1))=0,"",INDEX(prem!$B$2:$CX$2857,$W207,$U207+1)))</f>
        <v/>
      </c>
      <c r="K207" s="17">
        <f>IF($W207="","",IF($M207=0,"",SUM(INDEX(prem!$B$2:$CX$2857,$W207,$U207+1):INDEX(prem!$B$2:$CX$2857,$W207,MIN($U207+10,101)))))</f>
        <v/>
      </c>
      <c r="L207" s="17">
        <f>IF($K207="","",IF($M207=0,"",$K207/$M207))</f>
        <v/>
      </c>
      <c r="M207" s="4">
        <f>IF($W207="",0,COUNT(INDEX(prem!$B$2:$CX$2857,$W207,$U207+1):INDEX(prem!$B$2:$CX$2857,$W207,MIN($U207+10,101))))</f>
        <v/>
      </c>
      <c r="N207" s="4" t="inlineStr">
        <is>
          <t>A</t>
        </is>
      </c>
      <c r="O207" s="4">
        <f>IF(COUNTIF(prem!$A$2:$A$2857,$T207&amp;"|"&amp;Client!$C$9&amp;"|"&amp;Client!$C$7&amp;"|"&amp;Client!$C$8)&gt;0,Client!$C$9,IF(Client!$C$9="S","R","S"))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IFERROR(IF(COUNT(INDEX(Benefits!$E$3:$E$581,MATCH($T207,Benefits!$A$3:$A$581,0)))=0,"",INDEX(Benefits!$E$3:$E$581,MATCH($T207,Benefits!$A$3:$A$581,0))),"")</f>
        <v/>
      </c>
      <c r="R207">
        <f>IFERROR(IF(COUNT(INDEX(Benefits!$F$3:$F$581,MATCH($T207,Benefits!$A$3:$A$581,0)))=0,"",INDEX(Benefits!$F$3:$F$581,MATCH($T207,Benefits!$A$3:$A$581,0))),"")</f>
        <v/>
      </c>
      <c r="S207" s="4">
        <f>IFERROR(IF(INDEX(Benefits!$G$3:$G$581,MATCH($T207,Benefits!$A$3:$A$581,0))="","",INDEX(Benefits!$G$3:$G$581,MATCH($T207,Benefits!$A$3:$A$581,0))),"")</f>
        <v/>
      </c>
      <c r="T207" s="19" t="inlineStr">
        <is>
          <t>F00040-15-000-03</t>
        </is>
      </c>
      <c r="U207" s="4">
        <f>MIN(IF($N207="N",Client!$C$6+1,Client!$C$6),100)</f>
        <v/>
      </c>
      <c r="V207" s="4">
        <f>$T207&amp;"|"&amp;$O207&amp;"|"&amp;Client!$C$7&amp;"|"&amp;Client!$C$8</f>
        <v/>
      </c>
      <c r="W207" s="4">
        <f>IFERROR(MATCH($V207,prem!$A$2:$A$2857,0),"")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IFERROR(IF(INDEX(Benefits!$B$3:$B$581,MATCH($T208,Benefits!$A$3:$A$581,0))="","",INDEX(Benefits!$B$3:$B$581,MATCH($T208,Benefits!$A$3:$A$581,0))),"")</f>
        <v/>
      </c>
      <c r="G208" s="17">
        <f>IFERROR(IF(INDEX(Benefits!$C$3:$C$581,MATCH($T208,Benefits!$A$3:$A$581,0))="",80000,INDEX(Benefits!$C$3:$C$581,MATCH($T208,Benefits!$A$3:$A$581,0))),80000)</f>
        <v/>
      </c>
      <c r="H208" s="4">
        <f>IFERROR(IF(INDEX(Benefits!$D$3:$D$581,MATCH($T208,Benefits!$A$3:$A$581,0))="","",INDEX(Benefits!$D$3:$D$581,MATCH($T208,Benefits!$A$3:$A$581,0))),"")</f>
        <v/>
      </c>
      <c r="I208" s="4" t="inlineStr">
        <is>
          <t>HKD</t>
        </is>
      </c>
      <c r="J208" s="17">
        <f>IF($W208="","",IF(COUNT(INDEX(prem!$B$2:$CX$2857,$W208,$U208+1))=0,"",INDEX(prem!$B$2:$CX$2857,$W208,$U208+1)))</f>
        <v/>
      </c>
      <c r="K208" s="17">
        <f>IF($W208="","",IF($M208=0,"",SUM(INDEX(prem!$B$2:$CX$2857,$W208,$U208+1):INDEX(prem!$B$2:$CX$2857,$W208,MIN($U208+10,101)))))</f>
        <v/>
      </c>
      <c r="L208" s="17">
        <f>IF($K208="","",IF($M208=0,"",$K208/$M208))</f>
        <v/>
      </c>
      <c r="M208" s="4">
        <f>IF($W208="",0,COUNT(INDEX(prem!$B$2:$CX$2857,$W208,$U208+1):INDEX(prem!$B$2:$CX$2857,$W208,MIN($U208+10,101))))</f>
        <v/>
      </c>
      <c r="N208" s="4" t="inlineStr">
        <is>
          <t>A</t>
        </is>
      </c>
      <c r="O208" s="4">
        <f>IF(COUNTIF(prem!$A$2:$A$2857,$T208&amp;"|"&amp;Client!$C$9&amp;"|"&amp;Client!$C$7&amp;"|"&amp;Client!$C$8)&gt;0,Client!$C$9,IF(Client!$C$9="S","R","S"))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IFERROR(IF(COUNT(INDEX(Benefits!$E$3:$E$581,MATCH($T208,Benefits!$A$3:$A$581,0)))=0,"",INDEX(Benefits!$E$3:$E$581,MATCH($T208,Benefits!$A$3:$A$581,0))),"")</f>
        <v/>
      </c>
      <c r="R208">
        <f>IFERROR(IF(COUNT(INDEX(Benefits!$F$3:$F$581,MATCH($T208,Benefits!$A$3:$A$581,0)))=0,"",INDEX(Benefits!$F$3:$F$581,MATCH($T208,Benefits!$A$3:$A$581,0))),"")</f>
        <v/>
      </c>
      <c r="S208" s="4">
        <f>IFERROR(IF(INDEX(Benefits!$G$3:$G$581,MATCH($T208,Benefits!$A$3:$A$581,0))="","",INDEX(Benefits!$G$3:$G$581,MATCH($T208,Benefits!$A$3:$A$581,0))),"")</f>
        <v/>
      </c>
      <c r="T208" s="19" t="inlineStr">
        <is>
          <t>F00040-16-000-03</t>
        </is>
      </c>
      <c r="U208" s="4">
        <f>MIN(IF($N208="N",Client!$C$6+1,Client!$C$6),100)</f>
        <v/>
      </c>
      <c r="V208" s="4">
        <f>$T208&amp;"|"&amp;$O208&amp;"|"&amp;Client!$C$7&amp;"|"&amp;Client!$C$8</f>
        <v/>
      </c>
      <c r="W208" s="4">
        <f>IFERROR(MATCH($V208,prem!$A$2:$A$2857,0),"")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IFERROR(IF(INDEX(Benefits!$B$3:$B$581,MATCH($T209,Benefits!$A$3:$A$581,0))="","",INDEX(Benefits!$B$3:$B$581,MATCH($T209,Benefits!$A$3:$A$581,0))),"")</f>
        <v/>
      </c>
      <c r="G209" s="17">
        <f>IFERROR(IF(INDEX(Benefits!$C$3:$C$581,MATCH($T209,Benefits!$A$3:$A$581,0))="","",INDEX(Benefits!$C$3:$C$581,MATCH($T209,Benefits!$A$3:$A$581,0))),"")</f>
        <v/>
      </c>
      <c r="H209" s="4">
        <f>IFERROR(IF(INDEX(Benefits!$D$3:$D$581,MATCH($T209,Benefits!$A$3:$A$581,0))="","",INDEX(Benefits!$D$3:$D$581,MATCH($T209,Benefits!$A$3:$A$581,0))),"")</f>
        <v/>
      </c>
      <c r="I209" s="4" t="inlineStr">
        <is>
          <t>HKD</t>
        </is>
      </c>
      <c r="J209" s="17">
        <f>IF($W209="","",IF(COUNT(INDEX(prem!$B$2:$CX$2857,$W209,$U209+1))=0,"",INDEX(prem!$B$2:$CX$2857,$W209,$U209+1)))</f>
        <v/>
      </c>
      <c r="K209" s="17">
        <f>IF($W209="","",IF($M209=0,"",SUM(INDEX(prem!$B$2:$CX$2857,$W209,$U209+1):INDEX(prem!$B$2:$CX$2857,$W209,MIN($U209+10,101)))))</f>
        <v/>
      </c>
      <c r="L209" s="17">
        <f>IF($K209="","",IF($M209=0,"",$K209/$M209))</f>
        <v/>
      </c>
      <c r="M209" s="4">
        <f>IF($W209="",0,COUNT(INDEX(prem!$B$2:$CX$2857,$W209,$U209+1):INDEX(prem!$B$2:$CX$2857,$W209,MIN($U209+10,101))))</f>
        <v/>
      </c>
      <c r="N209" s="4" t="inlineStr">
        <is>
          <t>A</t>
        </is>
      </c>
      <c r="O209" s="4">
        <f>IF(COUNTIF(prem!$A$2:$A$2857,$T209&amp;"|"&amp;Client!$C$9&amp;"|"&amp;Client!$C$7&amp;"|"&amp;Client!$C$8)&gt;0,Client!$C$9,IF(Client!$C$9="S","R","S"))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IFERROR(IF(COUNT(INDEX(Benefits!$E$3:$E$581,MATCH($T209,Benefits!$A$3:$A$581,0)))=0,"",INDEX(Benefits!$E$3:$E$581,MATCH($T209,Benefits!$A$3:$A$581,0))),"")</f>
        <v/>
      </c>
      <c r="R209">
        <f>IFERROR(IF(COUNT(INDEX(Benefits!$F$3:$F$581,MATCH($T209,Benefits!$A$3:$A$581,0)))=0,"",INDEX(Benefits!$F$3:$F$581,MATCH($T209,Benefits!$A$3:$A$581,0))),"")</f>
        <v/>
      </c>
      <c r="S209" s="4">
        <f>IFERROR(IF(INDEX(Benefits!$G$3:$G$581,MATCH($T209,Benefits!$A$3:$A$581,0))="","",INDEX(Benefits!$G$3:$G$581,MATCH($T209,Benefits!$A$3:$A$581,0))),"")</f>
        <v/>
      </c>
      <c r="T209" s="19" t="inlineStr">
        <is>
          <t>S00020-01-000-02</t>
        </is>
      </c>
      <c r="U209" s="4">
        <f>MIN(IF($N209="N",Client!$C$6+1,Client!$C$6),100)</f>
        <v/>
      </c>
      <c r="V209" s="4">
        <f>$T209&amp;"|"&amp;$O209&amp;"|"&amp;Client!$C$7&amp;"|"&amp;Client!$C$8</f>
        <v/>
      </c>
      <c r="W209" s="4">
        <f>IFERROR(MATCH($V209,prem!$A$2:$A$2857,0),"")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IFERROR(IF(INDEX(Benefits!$B$3:$B$581,MATCH($T210,Benefits!$A$3:$A$581,0))="","",INDEX(Benefits!$B$3:$B$581,MATCH($T210,Benefits!$A$3:$A$581,0))),"")</f>
        <v/>
      </c>
      <c r="G210" s="17">
        <f>IFERROR(IF(INDEX(Benefits!$C$3:$C$581,MATCH($T210,Benefits!$A$3:$A$581,0))="","",INDEX(Benefits!$C$3:$C$581,MATCH($T210,Benefits!$A$3:$A$581,0))),"")</f>
        <v/>
      </c>
      <c r="H210" s="4">
        <f>IFERROR(IF(INDEX(Benefits!$D$3:$D$581,MATCH($T210,Benefits!$A$3:$A$581,0))="","",INDEX(Benefits!$D$3:$D$581,MATCH($T210,Benefits!$A$3:$A$581,0))),"")</f>
        <v/>
      </c>
      <c r="I210" s="4" t="inlineStr">
        <is>
          <t>HKD</t>
        </is>
      </c>
      <c r="J210" s="17">
        <f>IF($W210="","",IF(COUNT(INDEX(prem!$B$2:$CX$2857,$W210,$U210+1))=0,"",INDEX(prem!$B$2:$CX$2857,$W210,$U210+1)))</f>
        <v/>
      </c>
      <c r="K210" s="17">
        <f>IF($W210="","",IF($M210=0,"",SUM(INDEX(prem!$B$2:$CX$2857,$W210,$U210+1):INDEX(prem!$B$2:$CX$2857,$W210,MIN($U210+10,101)))))</f>
        <v/>
      </c>
      <c r="L210" s="17">
        <f>IF($K210="","",IF($M210=0,"",$K210/$M210))</f>
        <v/>
      </c>
      <c r="M210" s="4">
        <f>IF($W210="",0,COUNT(INDEX(prem!$B$2:$CX$2857,$W210,$U210+1):INDEX(prem!$B$2:$CX$2857,$W210,MIN($U210+10,101))))</f>
        <v/>
      </c>
      <c r="N210" s="4" t="inlineStr">
        <is>
          <t>A</t>
        </is>
      </c>
      <c r="O210" s="4">
        <f>IF(COUNTIF(prem!$A$2:$A$2857,$T210&amp;"|"&amp;Client!$C$9&amp;"|"&amp;Client!$C$7&amp;"|"&amp;Client!$C$8)&gt;0,Client!$C$9,IF(Client!$C$9="S","R","S"))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IFERROR(IF(COUNT(INDEX(Benefits!$E$3:$E$581,MATCH($T210,Benefits!$A$3:$A$581,0)))=0,"",INDEX(Benefits!$E$3:$E$581,MATCH($T210,Benefits!$A$3:$A$581,0))),"")</f>
        <v/>
      </c>
      <c r="R210">
        <f>IFERROR(IF(COUNT(INDEX(Benefits!$F$3:$F$581,MATCH($T210,Benefits!$A$3:$A$581,0)))=0,"",INDEX(Benefits!$F$3:$F$581,MATCH($T210,Benefits!$A$3:$A$581,0))),"")</f>
        <v/>
      </c>
      <c r="S210" s="4">
        <f>IFERROR(IF(INDEX(Benefits!$G$3:$G$581,MATCH($T210,Benefits!$A$3:$A$581,0))="","",INDEX(Benefits!$G$3:$G$581,MATCH($T210,Benefits!$A$3:$A$581,0))),"")</f>
        <v/>
      </c>
      <c r="T210" s="19" t="inlineStr">
        <is>
          <t>F00029-02-000-06</t>
        </is>
      </c>
      <c r="U210" s="4">
        <f>MIN(IF($N210="N",Client!$C$6+1,Client!$C$6),100)</f>
        <v/>
      </c>
      <c r="V210" s="4">
        <f>$T210&amp;"|"&amp;$O210&amp;"|"&amp;Client!$C$7&amp;"|"&amp;Client!$C$8</f>
        <v/>
      </c>
      <c r="W210" s="4">
        <f>IFERROR(MATCH($V210,prem!$A$2:$A$2857,0),"")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IFERROR(IF(INDEX(Benefits!$B$3:$B$581,MATCH($T211,Benefits!$A$3:$A$581,0))="","",INDEX(Benefits!$B$3:$B$581,MATCH($T211,Benefits!$A$3:$A$581,0))),"")</f>
        <v/>
      </c>
      <c r="G211" s="17">
        <f>IFERROR(IF(INDEX(Benefits!$C$3:$C$581,MATCH($T211,Benefits!$A$3:$A$581,0))="","",INDEX(Benefits!$C$3:$C$581,MATCH($T211,Benefits!$A$3:$A$581,0))),"")</f>
        <v/>
      </c>
      <c r="H211" s="4">
        <f>IFERROR(IF(INDEX(Benefits!$D$3:$D$581,MATCH($T211,Benefits!$A$3:$A$581,0))="","",INDEX(Benefits!$D$3:$D$581,MATCH($T211,Benefits!$A$3:$A$581,0))),"")</f>
        <v/>
      </c>
      <c r="I211" s="4" t="inlineStr">
        <is>
          <t>HKD</t>
        </is>
      </c>
      <c r="J211" s="17">
        <f>IF($W211="","",IF(COUNT(INDEX(prem!$B$2:$CX$2857,$W211,$U211+1))=0,"",INDEX(prem!$B$2:$CX$2857,$W211,$U211+1)))</f>
        <v/>
      </c>
      <c r="K211" s="17">
        <f>IF($W211="","",IF($M211=0,"",SUM(INDEX(prem!$B$2:$CX$2857,$W211,$U211+1):INDEX(prem!$B$2:$CX$2857,$W211,MIN($U211+10,101)))))</f>
        <v/>
      </c>
      <c r="L211" s="17">
        <f>IF($K211="","",IF($M211=0,"",$K211/$M211))</f>
        <v/>
      </c>
      <c r="M211" s="4">
        <f>IF($W211="",0,COUNT(INDEX(prem!$B$2:$CX$2857,$W211,$U211+1):INDEX(prem!$B$2:$CX$2857,$W211,MIN($U211+10,101))))</f>
        <v/>
      </c>
      <c r="N211" s="4" t="inlineStr">
        <is>
          <t>A</t>
        </is>
      </c>
      <c r="O211" s="4">
        <f>IF(COUNTIF(prem!$A$2:$A$2857,$T211&amp;"|"&amp;Client!$C$9&amp;"|"&amp;Client!$C$7&amp;"|"&amp;Client!$C$8)&gt;0,Client!$C$9,IF(Client!$C$9="S","R","S"))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IFERROR(IF(COUNT(INDEX(Benefits!$E$3:$E$581,MATCH($T211,Benefits!$A$3:$A$581,0)))=0,"",INDEX(Benefits!$E$3:$E$581,MATCH($T211,Benefits!$A$3:$A$581,0))),"")</f>
        <v/>
      </c>
      <c r="R211">
        <f>IFERROR(IF(COUNT(INDEX(Benefits!$F$3:$F$581,MATCH($T211,Benefits!$A$3:$A$581,0)))=0,"",INDEX(Benefits!$F$3:$F$581,MATCH($T211,Benefits!$A$3:$A$581,0))),"")</f>
        <v/>
      </c>
      <c r="S211" s="4">
        <f>IFERROR(IF(INDEX(Benefits!$G$3:$G$581,MATCH($T211,Benefits!$A$3:$A$581,0))="","",INDEX(Benefits!$G$3:$G$581,MATCH($T211,Benefits!$A$3:$A$581,0))),"")</f>
        <v/>
      </c>
      <c r="T211" s="19" t="inlineStr">
        <is>
          <t>F00029-02-001-06</t>
        </is>
      </c>
      <c r="U211" s="4">
        <f>MIN(IF($N211="N",Client!$C$6+1,Client!$C$6),100)</f>
        <v/>
      </c>
      <c r="V211" s="4">
        <f>$T211&amp;"|"&amp;$O211&amp;"|"&amp;Client!$C$7&amp;"|"&amp;Client!$C$8</f>
        <v/>
      </c>
      <c r="W211" s="4">
        <f>IFERROR(MATCH($V211,prem!$A$2:$A$2857,0),"")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IFERROR(IF(INDEX(Benefits!$B$3:$B$581,MATCH($T212,Benefits!$A$3:$A$581,0))="","",INDEX(Benefits!$B$3:$B$581,MATCH($T212,Benefits!$A$3:$A$581,0))),"")</f>
        <v/>
      </c>
      <c r="G212" s="17">
        <f>IFERROR(IF(INDEX(Benefits!$C$3:$C$581,MATCH($T212,Benefits!$A$3:$A$581,0))="","",INDEX(Benefits!$C$3:$C$581,MATCH($T212,Benefits!$A$3:$A$581,0))),"")</f>
        <v/>
      </c>
      <c r="H212" s="4">
        <f>IFERROR(IF(INDEX(Benefits!$D$3:$D$581,MATCH($T212,Benefits!$A$3:$A$581,0))="","",INDEX(Benefits!$D$3:$D$581,MATCH($T212,Benefits!$A$3:$A$581,0))),"")</f>
        <v/>
      </c>
      <c r="I212" s="4" t="inlineStr">
        <is>
          <t>HKD</t>
        </is>
      </c>
      <c r="J212" s="17">
        <f>IF($W212="","",IF(COUNT(INDEX(prem!$B$2:$CX$2857,$W212,$U212+1))=0,"",INDEX(prem!$B$2:$CX$2857,$W212,$U212+1)))</f>
        <v/>
      </c>
      <c r="K212" s="17">
        <f>IF($W212="","",IF($M212=0,"",SUM(INDEX(prem!$B$2:$CX$2857,$W212,$U212+1):INDEX(prem!$B$2:$CX$2857,$W212,MIN($U212+10,101)))))</f>
        <v/>
      </c>
      <c r="L212" s="17">
        <f>IF($K212="","",IF($M212=0,"",$K212/$M212))</f>
        <v/>
      </c>
      <c r="M212" s="4">
        <f>IF($W212="",0,COUNT(INDEX(prem!$B$2:$CX$2857,$W212,$U212+1):INDEX(prem!$B$2:$CX$2857,$W212,MIN($U212+10,101))))</f>
        <v/>
      </c>
      <c r="N212" s="4" t="inlineStr">
        <is>
          <t>A</t>
        </is>
      </c>
      <c r="O212" s="4">
        <f>IF(COUNTIF(prem!$A$2:$A$2857,$T212&amp;"|"&amp;Client!$C$9&amp;"|"&amp;Client!$C$7&amp;"|"&amp;Client!$C$8)&gt;0,Client!$C$9,IF(Client!$C$9="S","R","S"))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IFERROR(IF(COUNT(INDEX(Benefits!$E$3:$E$581,MATCH($T212,Benefits!$A$3:$A$581,0)))=0,"",INDEX(Benefits!$E$3:$E$581,MATCH($T212,Benefits!$A$3:$A$581,0))),"")</f>
        <v/>
      </c>
      <c r="R212">
        <f>IFERROR(IF(COUNT(INDEX(Benefits!$F$3:$F$581,MATCH($T212,Benefits!$A$3:$A$581,0)))=0,"",INDEX(Benefits!$F$3:$F$581,MATCH($T212,Benefits!$A$3:$A$581,0))),"")</f>
        <v/>
      </c>
      <c r="S212" s="4">
        <f>IFERROR(IF(INDEX(Benefits!$G$3:$G$581,MATCH($T212,Benefits!$A$3:$A$581,0))="","",INDEX(Benefits!$G$3:$G$581,MATCH($T212,Benefits!$A$3:$A$581,0))),"")</f>
        <v/>
      </c>
      <c r="T212" s="19" t="inlineStr">
        <is>
          <t>F00029-03-000-06</t>
        </is>
      </c>
      <c r="U212" s="4">
        <f>MIN(IF($N212="N",Client!$C$6+1,Client!$C$6),100)</f>
        <v/>
      </c>
      <c r="V212" s="4">
        <f>$T212&amp;"|"&amp;$O212&amp;"|"&amp;Client!$C$7&amp;"|"&amp;Client!$C$8</f>
        <v/>
      </c>
      <c r="W212" s="4">
        <f>IFERROR(MATCH($V212,prem!$A$2:$A$2857,0),"")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IFERROR(IF(INDEX(Benefits!$B$3:$B$581,MATCH($T213,Benefits!$A$3:$A$581,0))="","",INDEX(Benefits!$B$3:$B$581,MATCH($T213,Benefits!$A$3:$A$581,0))),"")</f>
        <v/>
      </c>
      <c r="G213" s="17">
        <f>IFERROR(IF(INDEX(Benefits!$C$3:$C$581,MATCH($T213,Benefits!$A$3:$A$581,0))="","",INDEX(Benefits!$C$3:$C$581,MATCH($T213,Benefits!$A$3:$A$581,0))),"")</f>
        <v/>
      </c>
      <c r="H213" s="4">
        <f>IFERROR(IF(INDEX(Benefits!$D$3:$D$581,MATCH($T213,Benefits!$A$3:$A$581,0))="","",INDEX(Benefits!$D$3:$D$581,MATCH($T213,Benefits!$A$3:$A$581,0))),"")</f>
        <v/>
      </c>
      <c r="I213" s="4" t="inlineStr">
        <is>
          <t>HKD</t>
        </is>
      </c>
      <c r="J213" s="17">
        <f>IF($W213="","",IF(COUNT(INDEX(prem!$B$2:$CX$2857,$W213,$U213+1))=0,"",INDEX(prem!$B$2:$CX$2857,$W213,$U213+1)))</f>
        <v/>
      </c>
      <c r="K213" s="17">
        <f>IF($W213="","",IF($M213=0,"",SUM(INDEX(prem!$B$2:$CX$2857,$W213,$U213+1):INDEX(prem!$B$2:$CX$2857,$W213,MIN($U213+10,101)))))</f>
        <v/>
      </c>
      <c r="L213" s="17">
        <f>IF($K213="","",IF($M213=0,"",$K213/$M213))</f>
        <v/>
      </c>
      <c r="M213" s="4">
        <f>IF($W213="",0,COUNT(INDEX(prem!$B$2:$CX$2857,$W213,$U213+1):INDEX(prem!$B$2:$CX$2857,$W213,MIN($U213+10,101))))</f>
        <v/>
      </c>
      <c r="N213" s="4" t="inlineStr">
        <is>
          <t>A</t>
        </is>
      </c>
      <c r="O213" s="4">
        <f>IF(COUNTIF(prem!$A$2:$A$2857,$T213&amp;"|"&amp;Client!$C$9&amp;"|"&amp;Client!$C$7&amp;"|"&amp;Client!$C$8)&gt;0,Client!$C$9,IF(Client!$C$9="S","R","S"))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IFERROR(IF(COUNT(INDEX(Benefits!$E$3:$E$581,MATCH($T213,Benefits!$A$3:$A$581,0)))=0,"",INDEX(Benefits!$E$3:$E$581,MATCH($T213,Benefits!$A$3:$A$581,0))),"")</f>
        <v/>
      </c>
      <c r="R213">
        <f>IFERROR(IF(COUNT(INDEX(Benefits!$F$3:$F$581,MATCH($T213,Benefits!$A$3:$A$581,0)))=0,"",INDEX(Benefits!$F$3:$F$581,MATCH($T213,Benefits!$A$3:$A$581,0))),"")</f>
        <v/>
      </c>
      <c r="S213" s="4">
        <f>IFERROR(IF(INDEX(Benefits!$G$3:$G$581,MATCH($T213,Benefits!$A$3:$A$581,0))="","",INDEX(Benefits!$G$3:$G$581,MATCH($T213,Benefits!$A$3:$A$581,0))),"")</f>
        <v/>
      </c>
      <c r="T213" s="19" t="inlineStr">
        <is>
          <t>F00029-03-001-06</t>
        </is>
      </c>
      <c r="U213" s="4">
        <f>MIN(IF($N213="N",Client!$C$6+1,Client!$C$6),100)</f>
        <v/>
      </c>
      <c r="V213" s="4">
        <f>$T213&amp;"|"&amp;$O213&amp;"|"&amp;Client!$C$7&amp;"|"&amp;Client!$C$8</f>
        <v/>
      </c>
      <c r="W213" s="4">
        <f>IFERROR(MATCH($V213,prem!$A$2:$A$2857,0),"")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IFERROR(IF(INDEX(Benefits!$B$3:$B$581,MATCH($T214,Benefits!$A$3:$A$581,0))="","",INDEX(Benefits!$B$3:$B$581,MATCH($T214,Benefits!$A$3:$A$581,0))),"")</f>
        <v/>
      </c>
      <c r="G214" s="17">
        <f>IFERROR(IF(INDEX(Benefits!$C$3:$C$581,MATCH($T214,Benefits!$A$3:$A$581,0))="","",INDEX(Benefits!$C$3:$C$581,MATCH($T214,Benefits!$A$3:$A$581,0))),"")</f>
        <v/>
      </c>
      <c r="H214" s="4">
        <f>IFERROR(IF(INDEX(Benefits!$D$3:$D$581,MATCH($T214,Benefits!$A$3:$A$581,0))="","",INDEX(Benefits!$D$3:$D$581,MATCH($T214,Benefits!$A$3:$A$581,0))),"")</f>
        <v/>
      </c>
      <c r="I214" s="4" t="inlineStr">
        <is>
          <t>HKD</t>
        </is>
      </c>
      <c r="J214" s="17">
        <f>IF($W214="","",IF(COUNT(INDEX(prem!$B$2:$CX$2857,$W214,$U214+1))=0,"",INDEX(prem!$B$2:$CX$2857,$W214,$U214+1)))</f>
        <v/>
      </c>
      <c r="K214" s="17">
        <f>IF($W214="","",IF($M214=0,"",SUM(INDEX(prem!$B$2:$CX$2857,$W214,$U214+1):INDEX(prem!$B$2:$CX$2857,$W214,MIN($U214+10,101)))))</f>
        <v/>
      </c>
      <c r="L214" s="17">
        <f>IF($K214="","",IF($M214=0,"",$K214/$M214))</f>
        <v/>
      </c>
      <c r="M214" s="4">
        <f>IF($W214="",0,COUNT(INDEX(prem!$B$2:$CX$2857,$W214,$U214+1):INDEX(prem!$B$2:$CX$2857,$W214,MIN($U214+10,101))))</f>
        <v/>
      </c>
      <c r="N214" s="4" t="inlineStr">
        <is>
          <t>A</t>
        </is>
      </c>
      <c r="O214" s="4">
        <f>IF(COUNTIF(prem!$A$2:$A$2857,$T214&amp;"|"&amp;Client!$C$9&amp;"|"&amp;Client!$C$7&amp;"|"&amp;Client!$C$8)&gt;0,Client!$C$9,IF(Client!$C$9="S","R","S"))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IFERROR(IF(COUNT(INDEX(Benefits!$E$3:$E$581,MATCH($T214,Benefits!$A$3:$A$581,0)))=0,"",INDEX(Benefits!$E$3:$E$581,MATCH($T214,Benefits!$A$3:$A$581,0))),"")</f>
        <v/>
      </c>
      <c r="R214">
        <f>IFERROR(IF(COUNT(INDEX(Benefits!$F$3:$F$581,MATCH($T214,Benefits!$A$3:$A$581,0)))=0,"",INDEX(Benefits!$F$3:$F$581,MATCH($T214,Benefits!$A$3:$A$581,0))),"")</f>
        <v/>
      </c>
      <c r="S214" s="4">
        <f>IFERROR(IF(INDEX(Benefits!$G$3:$G$581,MATCH($T214,Benefits!$A$3:$A$581,0))="","",INDEX(Benefits!$G$3:$G$581,MATCH($T214,Benefits!$A$3:$A$581,0))),"")</f>
        <v/>
      </c>
      <c r="T214" s="19" t="inlineStr">
        <is>
          <t>F00029-01-000-06</t>
        </is>
      </c>
      <c r="U214" s="4">
        <f>MIN(IF($N214="N",Client!$C$6+1,Client!$C$6),100)</f>
        <v/>
      </c>
      <c r="V214" s="4">
        <f>$T214&amp;"|"&amp;$O214&amp;"|"&amp;Client!$C$7&amp;"|"&amp;Client!$C$8</f>
        <v/>
      </c>
      <c r="W214" s="4">
        <f>IFERROR(MATCH($V214,prem!$A$2:$A$2857,0),"")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IFERROR(IF(INDEX(Benefits!$B$3:$B$581,MATCH($T215,Benefits!$A$3:$A$581,0))="","",INDEX(Benefits!$B$3:$B$581,MATCH($T215,Benefits!$A$3:$A$581,0))),"")</f>
        <v/>
      </c>
      <c r="G215" s="17">
        <f>IFERROR(IF(INDEX(Benefits!$C$3:$C$581,MATCH($T215,Benefits!$A$3:$A$581,0))="","",INDEX(Benefits!$C$3:$C$581,MATCH($T215,Benefits!$A$3:$A$581,0))),"")</f>
        <v/>
      </c>
      <c r="H215" s="4">
        <f>IFERROR(IF(INDEX(Benefits!$D$3:$D$581,MATCH($T215,Benefits!$A$3:$A$581,0))="","",INDEX(Benefits!$D$3:$D$581,MATCH($T215,Benefits!$A$3:$A$581,0))),"")</f>
        <v/>
      </c>
      <c r="I215" s="4" t="inlineStr">
        <is>
          <t>HKD</t>
        </is>
      </c>
      <c r="J215" s="17">
        <f>IF($W215="","",IF(COUNT(INDEX(prem!$B$2:$CX$2857,$W215,$U215+1))=0,"",INDEX(prem!$B$2:$CX$2857,$W215,$U215+1)))</f>
        <v/>
      </c>
      <c r="K215" s="17">
        <f>IF($W215="","",IF($M215=0,"",SUM(INDEX(prem!$B$2:$CX$2857,$W215,$U215+1):INDEX(prem!$B$2:$CX$2857,$W215,MIN($U215+10,101)))))</f>
        <v/>
      </c>
      <c r="L215" s="17">
        <f>IF($K215="","",IF($M215=0,"",$K215/$M215))</f>
        <v/>
      </c>
      <c r="M215" s="4">
        <f>IF($W215="",0,COUNT(INDEX(prem!$B$2:$CX$2857,$W215,$U215+1):INDEX(prem!$B$2:$CX$2857,$W215,MIN($U215+10,101))))</f>
        <v/>
      </c>
      <c r="N215" s="4" t="inlineStr">
        <is>
          <t>A</t>
        </is>
      </c>
      <c r="O215" s="4">
        <f>IF(COUNTIF(prem!$A$2:$A$2857,$T215&amp;"|"&amp;Client!$C$9&amp;"|"&amp;Client!$C$7&amp;"|"&amp;Client!$C$8)&gt;0,Client!$C$9,IF(Client!$C$9="S","R","S"))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IFERROR(IF(COUNT(INDEX(Benefits!$E$3:$E$581,MATCH($T215,Benefits!$A$3:$A$581,0)))=0,"",INDEX(Benefits!$E$3:$E$581,MATCH($T215,Benefits!$A$3:$A$581,0))),"")</f>
        <v/>
      </c>
      <c r="R215">
        <f>IFERROR(IF(COUNT(INDEX(Benefits!$F$3:$F$581,MATCH($T215,Benefits!$A$3:$A$581,0)))=0,"",INDEX(Benefits!$F$3:$F$581,MATCH($T215,Benefits!$A$3:$A$581,0))),"")</f>
        <v/>
      </c>
      <c r="S215" s="4">
        <f>IFERROR(IF(INDEX(Benefits!$G$3:$G$581,MATCH($T215,Benefits!$A$3:$A$581,0))="","",INDEX(Benefits!$G$3:$G$581,MATCH($T215,Benefits!$A$3:$A$581,0))),"")</f>
        <v/>
      </c>
      <c r="T215" s="19" t="inlineStr">
        <is>
          <t>F00029-01-001-06</t>
        </is>
      </c>
      <c r="U215" s="4">
        <f>MIN(IF($N215="N",Client!$C$6+1,Client!$C$6),100)</f>
        <v/>
      </c>
      <c r="V215" s="4">
        <f>$T215&amp;"|"&amp;$O215&amp;"|"&amp;Client!$C$7&amp;"|"&amp;Client!$C$8</f>
        <v/>
      </c>
      <c r="W215" s="4">
        <f>IFERROR(MATCH($V215,prem!$A$2:$A$2857,0),"")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IFERROR(IF(INDEX(Benefits!$B$3:$B$581,MATCH($T216,Benefits!$A$3:$A$581,0))="","",INDEX(Benefits!$B$3:$B$581,MATCH($T216,Benefits!$A$3:$A$581,0))),"")</f>
        <v/>
      </c>
      <c r="G216" s="17">
        <f>IFERROR(IF(INDEX(Benefits!$C$3:$C$581,MATCH($T216,Benefits!$A$3:$A$581,0))="",0,INDEX(Benefits!$C$3:$C$581,MATCH($T216,Benefits!$A$3:$A$581,0))),0)</f>
        <v/>
      </c>
      <c r="H216" s="4">
        <f>IFERROR(IF(INDEX(Benefits!$D$3:$D$581,MATCH($T216,Benefits!$A$3:$A$581,0))="","",INDEX(Benefits!$D$3:$D$581,MATCH($T216,Benefits!$A$3:$A$581,0))),"")</f>
        <v/>
      </c>
      <c r="I216" s="4" t="inlineStr">
        <is>
          <t>HKD</t>
        </is>
      </c>
      <c r="J216" s="17">
        <f>IF($W216="","",IF(COUNT(INDEX(prem!$B$2:$CX$2857,$W216,$U216+1))=0,"",INDEX(prem!$B$2:$CX$2857,$W216,$U216+1)))</f>
        <v/>
      </c>
      <c r="K216" s="17">
        <f>IF($W216="","",IF($M216=0,"",SUM(INDEX(prem!$B$2:$CX$2857,$W216,$U216+1):INDEX(prem!$B$2:$CX$2857,$W216,MIN($U216+10,101)))))</f>
        <v/>
      </c>
      <c r="L216" s="17">
        <f>IF($K216="","",IF($M216=0,"",$K216/$M216))</f>
        <v/>
      </c>
      <c r="M216" s="4">
        <f>IF($W216="",0,COUNT(INDEX(prem!$B$2:$CX$2857,$W216,$U216+1):INDEX(prem!$B$2:$CX$2857,$W216,MIN($U216+10,101))))</f>
        <v/>
      </c>
      <c r="N216" s="4" t="inlineStr">
        <is>
          <t>A</t>
        </is>
      </c>
      <c r="O216" s="4">
        <f>IF(COUNTIF(prem!$A$2:$A$2857,$T216&amp;"|"&amp;Client!$C$9&amp;"|"&amp;Client!$C$7&amp;"|"&amp;Client!$C$8)&gt;0,Client!$C$9,IF(Client!$C$9="S","R","S"))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IFERROR(IF(COUNT(INDEX(Benefits!$E$3:$E$581,MATCH($T216,Benefits!$A$3:$A$581,0)))=0,"",INDEX(Benefits!$E$3:$E$581,MATCH($T216,Benefits!$A$3:$A$581,0))),"")</f>
        <v/>
      </c>
      <c r="R216">
        <f>IFERROR(IF(COUNT(INDEX(Benefits!$F$3:$F$581,MATCH($T216,Benefits!$A$3:$A$581,0)))=0,"",INDEX(Benefits!$F$3:$F$581,MATCH($T216,Benefits!$A$3:$A$581,0))),"")</f>
        <v/>
      </c>
      <c r="S216" s="4">
        <f>IFERROR(IF(INDEX(Benefits!$G$3:$G$581,MATCH($T216,Benefits!$A$3:$A$581,0))="","",INDEX(Benefits!$G$3:$G$581,MATCH($T216,Benefits!$A$3:$A$581,0))),"")</f>
        <v/>
      </c>
      <c r="T216" s="19" t="inlineStr">
        <is>
          <t>F00035-01-000-05</t>
        </is>
      </c>
      <c r="U216" s="4">
        <f>MIN(IF($N216="N",Client!$C$6+1,Client!$C$6),100)</f>
        <v/>
      </c>
      <c r="V216" s="4">
        <f>$T216&amp;"|"&amp;$O216&amp;"|"&amp;Client!$C$7&amp;"|"&amp;Client!$C$8</f>
        <v/>
      </c>
      <c r="W216" s="4">
        <f>IFERROR(MATCH($V216,prem!$A$2:$A$2857,0),"")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IFERROR(IF(INDEX(Benefits!$B$3:$B$581,MATCH($T217,Benefits!$A$3:$A$581,0))="","",INDEX(Benefits!$B$3:$B$581,MATCH($T217,Benefits!$A$3:$A$581,0))),"")</f>
        <v/>
      </c>
      <c r="G217" s="17">
        <f>IFERROR(IF(INDEX(Benefits!$C$3:$C$581,MATCH($T217,Benefits!$A$3:$A$581,0))="",12000,INDEX(Benefits!$C$3:$C$581,MATCH($T217,Benefits!$A$3:$A$581,0))),12000)</f>
        <v/>
      </c>
      <c r="H217" s="4">
        <f>IFERROR(IF(INDEX(Benefits!$D$3:$D$581,MATCH($T217,Benefits!$A$3:$A$581,0))="","",INDEX(Benefits!$D$3:$D$581,MATCH($T217,Benefits!$A$3:$A$581,0))),"")</f>
        <v/>
      </c>
      <c r="I217" s="4" t="inlineStr">
        <is>
          <t>HKD</t>
        </is>
      </c>
      <c r="J217" s="17">
        <f>IF($W217="","",IF(COUNT(INDEX(prem!$B$2:$CX$2857,$W217,$U217+1))=0,"",INDEX(prem!$B$2:$CX$2857,$W217,$U217+1)))</f>
        <v/>
      </c>
      <c r="K217" s="17">
        <f>IF($W217="","",IF($M217=0,"",SUM(INDEX(prem!$B$2:$CX$2857,$W217,$U217+1):INDEX(prem!$B$2:$CX$2857,$W217,MIN($U217+10,101)))))</f>
        <v/>
      </c>
      <c r="L217" s="17">
        <f>IF($K217="","",IF($M217=0,"",$K217/$M217))</f>
        <v/>
      </c>
      <c r="M217" s="4">
        <f>IF($W217="",0,COUNT(INDEX(prem!$B$2:$CX$2857,$W217,$U217+1):INDEX(prem!$B$2:$CX$2857,$W217,MIN($U217+10,101))))</f>
        <v/>
      </c>
      <c r="N217" s="4" t="inlineStr">
        <is>
          <t>A</t>
        </is>
      </c>
      <c r="O217" s="4">
        <f>IF(COUNTIF(prem!$A$2:$A$2857,$T217&amp;"|"&amp;Client!$C$9&amp;"|"&amp;Client!$C$7&amp;"|"&amp;Client!$C$8)&gt;0,Client!$C$9,IF(Client!$C$9="S","R","S"))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IFERROR(IF(COUNT(INDEX(Benefits!$E$3:$E$581,MATCH($T217,Benefits!$A$3:$A$581,0)))=0,"",INDEX(Benefits!$E$3:$E$581,MATCH($T217,Benefits!$A$3:$A$581,0))),"")</f>
        <v/>
      </c>
      <c r="R217">
        <f>IFERROR(IF(COUNT(INDEX(Benefits!$F$3:$F$581,MATCH($T217,Benefits!$A$3:$A$581,0)))=0,"",INDEX(Benefits!$F$3:$F$581,MATCH($T217,Benefits!$A$3:$A$581,0))),"")</f>
        <v/>
      </c>
      <c r="S217" s="4">
        <f>IFERROR(IF(INDEX(Benefits!$G$3:$G$581,MATCH($T217,Benefits!$A$3:$A$581,0))="","",INDEX(Benefits!$G$3:$G$581,MATCH($T217,Benefits!$A$3:$A$581,0))),"")</f>
        <v/>
      </c>
      <c r="T217" s="19" t="inlineStr">
        <is>
          <t>F00035-02-000-05</t>
        </is>
      </c>
      <c r="U217" s="4">
        <f>MIN(IF($N217="N",Client!$C$6+1,Client!$C$6),100)</f>
        <v/>
      </c>
      <c r="V217" s="4">
        <f>$T217&amp;"|"&amp;$O217&amp;"|"&amp;Client!$C$7&amp;"|"&amp;Client!$C$8</f>
        <v/>
      </c>
      <c r="W217" s="4">
        <f>IFERROR(MATCH($V217,prem!$A$2:$A$2857,0),"")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IFERROR(IF(INDEX(Benefits!$B$3:$B$581,MATCH($T218,Benefits!$A$3:$A$581,0))="","",INDEX(Benefits!$B$3:$B$581,MATCH($T218,Benefits!$A$3:$A$581,0))),"")</f>
        <v/>
      </c>
      <c r="G218" s="17">
        <f>IFERROR(IF(INDEX(Benefits!$C$3:$C$581,MATCH($T218,Benefits!$A$3:$A$581,0))="",40000,INDEX(Benefits!$C$3:$C$581,MATCH($T218,Benefits!$A$3:$A$581,0))),40000)</f>
        <v/>
      </c>
      <c r="H218" s="4">
        <f>IFERROR(IF(INDEX(Benefits!$D$3:$D$581,MATCH($T218,Benefits!$A$3:$A$581,0))="","",INDEX(Benefits!$D$3:$D$581,MATCH($T218,Benefits!$A$3:$A$581,0))),"")</f>
        <v/>
      </c>
      <c r="I218" s="4" t="inlineStr">
        <is>
          <t>HKD</t>
        </is>
      </c>
      <c r="J218" s="17">
        <f>IF($W218="","",IF(COUNT(INDEX(prem!$B$2:$CX$2857,$W218,$U218+1))=0,"",INDEX(prem!$B$2:$CX$2857,$W218,$U218+1)))</f>
        <v/>
      </c>
      <c r="K218" s="17">
        <f>IF($W218="","",IF($M218=0,"",SUM(INDEX(prem!$B$2:$CX$2857,$W218,$U218+1):INDEX(prem!$B$2:$CX$2857,$W218,MIN($U218+10,101)))))</f>
        <v/>
      </c>
      <c r="L218" s="17">
        <f>IF($K218="","",IF($M218=0,"",$K218/$M218))</f>
        <v/>
      </c>
      <c r="M218" s="4">
        <f>IF($W218="",0,COUNT(INDEX(prem!$B$2:$CX$2857,$W218,$U218+1):INDEX(prem!$B$2:$CX$2857,$W218,MIN($U218+10,101))))</f>
        <v/>
      </c>
      <c r="N218" s="4" t="inlineStr">
        <is>
          <t>A</t>
        </is>
      </c>
      <c r="O218" s="4">
        <f>IF(COUNTIF(prem!$A$2:$A$2857,$T218&amp;"|"&amp;Client!$C$9&amp;"|"&amp;Client!$C$7&amp;"|"&amp;Client!$C$8)&gt;0,Client!$C$9,IF(Client!$C$9="S","R","S"))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IFERROR(IF(COUNT(INDEX(Benefits!$E$3:$E$581,MATCH($T218,Benefits!$A$3:$A$581,0)))=0,"",INDEX(Benefits!$E$3:$E$581,MATCH($T218,Benefits!$A$3:$A$581,0))),"")</f>
        <v/>
      </c>
      <c r="R218">
        <f>IFERROR(IF(COUNT(INDEX(Benefits!$F$3:$F$581,MATCH($T218,Benefits!$A$3:$A$581,0)))=0,"",INDEX(Benefits!$F$3:$F$581,MATCH($T218,Benefits!$A$3:$A$581,0))),"")</f>
        <v/>
      </c>
      <c r="S218" s="4">
        <f>IFERROR(IF(INDEX(Benefits!$G$3:$G$581,MATCH($T218,Benefits!$A$3:$A$581,0))="","",INDEX(Benefits!$G$3:$G$581,MATCH($T218,Benefits!$A$3:$A$581,0))),"")</f>
        <v/>
      </c>
      <c r="T218" s="19" t="inlineStr">
        <is>
          <t>F00035-03-000-05</t>
        </is>
      </c>
      <c r="U218" s="4">
        <f>MIN(IF($N218="N",Client!$C$6+1,Client!$C$6),100)</f>
        <v/>
      </c>
      <c r="V218" s="4">
        <f>$T218&amp;"|"&amp;$O218&amp;"|"&amp;Client!$C$7&amp;"|"&amp;Client!$C$8</f>
        <v/>
      </c>
      <c r="W218" s="4">
        <f>IFERROR(MATCH($V218,prem!$A$2:$A$2857,0),"")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IFERROR(IF(INDEX(Benefits!$B$3:$B$581,MATCH($T219,Benefits!$A$3:$A$581,0))="","",INDEX(Benefits!$B$3:$B$581,MATCH($T219,Benefits!$A$3:$A$581,0))),"")</f>
        <v/>
      </c>
      <c r="G219" s="17">
        <f>IFERROR(IF(INDEX(Benefits!$C$3:$C$581,MATCH($T219,Benefits!$A$3:$A$581,0))="",80000,INDEX(Benefits!$C$3:$C$581,MATCH($T219,Benefits!$A$3:$A$581,0))),80000)</f>
        <v/>
      </c>
      <c r="H219" s="4">
        <f>IFERROR(IF(INDEX(Benefits!$D$3:$D$581,MATCH($T219,Benefits!$A$3:$A$581,0))="","",INDEX(Benefits!$D$3:$D$581,MATCH($T219,Benefits!$A$3:$A$581,0))),"")</f>
        <v/>
      </c>
      <c r="I219" s="4" t="inlineStr">
        <is>
          <t>HKD</t>
        </is>
      </c>
      <c r="J219" s="17">
        <f>IF($W219="","",IF(COUNT(INDEX(prem!$B$2:$CX$2857,$W219,$U219+1))=0,"",INDEX(prem!$B$2:$CX$2857,$W219,$U219+1)))</f>
        <v/>
      </c>
      <c r="K219" s="17">
        <f>IF($W219="","",IF($M219=0,"",SUM(INDEX(prem!$B$2:$CX$2857,$W219,$U219+1):INDEX(prem!$B$2:$CX$2857,$W219,MIN($U219+10,101)))))</f>
        <v/>
      </c>
      <c r="L219" s="17">
        <f>IF($K219="","",IF($M219=0,"",$K219/$M219))</f>
        <v/>
      </c>
      <c r="M219" s="4">
        <f>IF($W219="",0,COUNT(INDEX(prem!$B$2:$CX$2857,$W219,$U219+1):INDEX(prem!$B$2:$CX$2857,$W219,MIN($U219+10,101))))</f>
        <v/>
      </c>
      <c r="N219" s="4" t="inlineStr">
        <is>
          <t>A</t>
        </is>
      </c>
      <c r="O219" s="4">
        <f>IF(COUNTIF(prem!$A$2:$A$2857,$T219&amp;"|"&amp;Client!$C$9&amp;"|"&amp;Client!$C$7&amp;"|"&amp;Client!$C$8)&gt;0,Client!$C$9,IF(Client!$C$9="S","R","S"))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IFERROR(IF(COUNT(INDEX(Benefits!$E$3:$E$581,MATCH($T219,Benefits!$A$3:$A$581,0)))=0,"",INDEX(Benefits!$E$3:$E$581,MATCH($T219,Benefits!$A$3:$A$581,0))),"")</f>
        <v/>
      </c>
      <c r="R219">
        <f>IFERROR(IF(COUNT(INDEX(Benefits!$F$3:$F$581,MATCH($T219,Benefits!$A$3:$A$581,0)))=0,"",INDEX(Benefits!$F$3:$F$581,MATCH($T219,Benefits!$A$3:$A$581,0))),"")</f>
        <v/>
      </c>
      <c r="S219" s="4">
        <f>IFERROR(IF(INDEX(Benefits!$G$3:$G$581,MATCH($T219,Benefits!$A$3:$A$581,0))="","",INDEX(Benefits!$G$3:$G$581,MATCH($T219,Benefits!$A$3:$A$581,0))),"")</f>
        <v/>
      </c>
      <c r="T219" s="19" t="inlineStr">
        <is>
          <t>F00035-04-000-05</t>
        </is>
      </c>
      <c r="U219" s="4">
        <f>MIN(IF($N219="N",Client!$C$6+1,Client!$C$6),100)</f>
        <v/>
      </c>
      <c r="V219" s="4">
        <f>$T219&amp;"|"&amp;$O219&amp;"|"&amp;Client!$C$7&amp;"|"&amp;Client!$C$8</f>
        <v/>
      </c>
      <c r="W219" s="4">
        <f>IFERROR(MATCH($V219,prem!$A$2:$A$2857,0),"")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IFERROR(IF(INDEX(Benefits!$B$3:$B$581,MATCH($T220,Benefits!$A$3:$A$581,0))="","",INDEX(Benefits!$B$3:$B$581,MATCH($T220,Benefits!$A$3:$A$581,0))),"")</f>
        <v/>
      </c>
      <c r="G220" s="17">
        <f>IFERROR(IF(INDEX(Benefits!$C$3:$C$581,MATCH($T220,Benefits!$A$3:$A$581,0))="",0,INDEX(Benefits!$C$3:$C$581,MATCH($T220,Benefits!$A$3:$A$581,0))),0)</f>
        <v/>
      </c>
      <c r="H220" s="4">
        <f>IFERROR(IF(INDEX(Benefits!$D$3:$D$581,MATCH($T220,Benefits!$A$3:$A$581,0))="","",INDEX(Benefits!$D$3:$D$581,MATCH($T220,Benefits!$A$3:$A$581,0))),"")</f>
        <v/>
      </c>
      <c r="I220" s="4" t="inlineStr">
        <is>
          <t>HKD</t>
        </is>
      </c>
      <c r="J220" s="17">
        <f>IF($W220="","",IF(COUNT(INDEX(prem!$B$2:$CX$2857,$W220,$U220+1))=0,"",INDEX(prem!$B$2:$CX$2857,$W220,$U220+1)))</f>
        <v/>
      </c>
      <c r="K220" s="17">
        <f>IF($W220="","",IF($M220=0,"",SUM(INDEX(prem!$B$2:$CX$2857,$W220,$U220+1):INDEX(prem!$B$2:$CX$2857,$W220,MIN($U220+10,101)))))</f>
        <v/>
      </c>
      <c r="L220" s="17">
        <f>IF($K220="","",IF($M220=0,"",$K220/$M220))</f>
        <v/>
      </c>
      <c r="M220" s="4">
        <f>IF($W220="",0,COUNT(INDEX(prem!$B$2:$CX$2857,$W220,$U220+1):INDEX(prem!$B$2:$CX$2857,$W220,MIN($U220+10,101))))</f>
        <v/>
      </c>
      <c r="N220" s="4" t="inlineStr">
        <is>
          <t>A</t>
        </is>
      </c>
      <c r="O220" s="4">
        <f>IF(COUNTIF(prem!$A$2:$A$2857,$T220&amp;"|"&amp;Client!$C$9&amp;"|"&amp;Client!$C$7&amp;"|"&amp;Client!$C$8)&gt;0,Client!$C$9,IF(Client!$C$9="S","R","S"))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IFERROR(IF(COUNT(INDEX(Benefits!$E$3:$E$581,MATCH($T220,Benefits!$A$3:$A$581,0)))=0,"",INDEX(Benefits!$E$3:$E$581,MATCH($T220,Benefits!$A$3:$A$581,0))),"")</f>
        <v/>
      </c>
      <c r="R220">
        <f>IFERROR(IF(COUNT(INDEX(Benefits!$F$3:$F$581,MATCH($T220,Benefits!$A$3:$A$581,0)))=0,"",INDEX(Benefits!$F$3:$F$581,MATCH($T220,Benefits!$A$3:$A$581,0))),"")</f>
        <v/>
      </c>
      <c r="S220" s="4">
        <f>IFERROR(IF(INDEX(Benefits!$G$3:$G$581,MATCH($T220,Benefits!$A$3:$A$581,0))="","",INDEX(Benefits!$G$3:$G$581,MATCH($T220,Benefits!$A$3:$A$581,0))),"")</f>
        <v/>
      </c>
      <c r="T220" s="19" t="inlineStr">
        <is>
          <t>F00035-05-000-01</t>
        </is>
      </c>
      <c r="U220" s="4">
        <f>MIN(IF($N220="N",Client!$C$6+1,Client!$C$6),100)</f>
        <v/>
      </c>
      <c r="V220" s="4">
        <f>$T220&amp;"|"&amp;$O220&amp;"|"&amp;Client!$C$7&amp;"|"&amp;Client!$C$8</f>
        <v/>
      </c>
      <c r="W220" s="4">
        <f>IFERROR(MATCH($V220,prem!$A$2:$A$2857,0),"")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IFERROR(IF(INDEX(Benefits!$B$3:$B$581,MATCH($T221,Benefits!$A$3:$A$581,0))="","",INDEX(Benefits!$B$3:$B$581,MATCH($T221,Benefits!$A$3:$A$581,0))),"")</f>
        <v/>
      </c>
      <c r="G221" s="17">
        <f>IFERROR(IF(INDEX(Benefits!$C$3:$C$581,MATCH($T221,Benefits!$A$3:$A$581,0))="",12000,INDEX(Benefits!$C$3:$C$581,MATCH($T221,Benefits!$A$3:$A$581,0))),12000)</f>
        <v/>
      </c>
      <c r="H221" s="4">
        <f>IFERROR(IF(INDEX(Benefits!$D$3:$D$581,MATCH($T221,Benefits!$A$3:$A$581,0))="","",INDEX(Benefits!$D$3:$D$581,MATCH($T221,Benefits!$A$3:$A$581,0))),"")</f>
        <v/>
      </c>
      <c r="I221" s="4" t="inlineStr">
        <is>
          <t>HKD</t>
        </is>
      </c>
      <c r="J221" s="17">
        <f>IF($W221="","",IF(COUNT(INDEX(prem!$B$2:$CX$2857,$W221,$U221+1))=0,"",INDEX(prem!$B$2:$CX$2857,$W221,$U221+1)))</f>
        <v/>
      </c>
      <c r="K221" s="17">
        <f>IF($W221="","",IF($M221=0,"",SUM(INDEX(prem!$B$2:$CX$2857,$W221,$U221+1):INDEX(prem!$B$2:$CX$2857,$W221,MIN($U221+10,101)))))</f>
        <v/>
      </c>
      <c r="L221" s="17">
        <f>IF($K221="","",IF($M221=0,"",$K221/$M221))</f>
        <v/>
      </c>
      <c r="M221" s="4">
        <f>IF($W221="",0,COUNT(INDEX(prem!$B$2:$CX$2857,$W221,$U221+1):INDEX(prem!$B$2:$CX$2857,$W221,MIN($U221+10,101))))</f>
        <v/>
      </c>
      <c r="N221" s="4" t="inlineStr">
        <is>
          <t>A</t>
        </is>
      </c>
      <c r="O221" s="4">
        <f>IF(COUNTIF(prem!$A$2:$A$2857,$T221&amp;"|"&amp;Client!$C$9&amp;"|"&amp;Client!$C$7&amp;"|"&amp;Client!$C$8)&gt;0,Client!$C$9,IF(Client!$C$9="S","R","S"))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IFERROR(IF(COUNT(INDEX(Benefits!$E$3:$E$581,MATCH($T221,Benefits!$A$3:$A$581,0)))=0,"",INDEX(Benefits!$E$3:$E$581,MATCH($T221,Benefits!$A$3:$A$581,0))),"")</f>
        <v/>
      </c>
      <c r="R221">
        <f>IFERROR(IF(COUNT(INDEX(Benefits!$F$3:$F$581,MATCH($T221,Benefits!$A$3:$A$581,0)))=0,"",INDEX(Benefits!$F$3:$F$581,MATCH($T221,Benefits!$A$3:$A$581,0))),"")</f>
        <v/>
      </c>
      <c r="S221" s="4">
        <f>IFERROR(IF(INDEX(Benefits!$G$3:$G$581,MATCH($T221,Benefits!$A$3:$A$581,0))="","",INDEX(Benefits!$G$3:$G$581,MATCH($T221,Benefits!$A$3:$A$581,0))),"")</f>
        <v/>
      </c>
      <c r="T221" s="19" t="inlineStr">
        <is>
          <t>F00035-06-000-01</t>
        </is>
      </c>
      <c r="U221" s="4">
        <f>MIN(IF($N221="N",Client!$C$6+1,Client!$C$6),100)</f>
        <v/>
      </c>
      <c r="V221" s="4">
        <f>$T221&amp;"|"&amp;$O221&amp;"|"&amp;Client!$C$7&amp;"|"&amp;Client!$C$8</f>
        <v/>
      </c>
      <c r="W221" s="4">
        <f>IFERROR(MATCH($V221,prem!$A$2:$A$2857,0),"")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IFERROR(IF(INDEX(Benefits!$B$3:$B$581,MATCH($T222,Benefits!$A$3:$A$581,0))="","",INDEX(Benefits!$B$3:$B$581,MATCH($T222,Benefits!$A$3:$A$581,0))),"")</f>
        <v/>
      </c>
      <c r="G222" s="17">
        <f>IFERROR(IF(INDEX(Benefits!$C$3:$C$581,MATCH($T222,Benefits!$A$3:$A$581,0))="",40000,INDEX(Benefits!$C$3:$C$581,MATCH($T222,Benefits!$A$3:$A$581,0))),40000)</f>
        <v/>
      </c>
      <c r="H222" s="4">
        <f>IFERROR(IF(INDEX(Benefits!$D$3:$D$581,MATCH($T222,Benefits!$A$3:$A$581,0))="","",INDEX(Benefits!$D$3:$D$581,MATCH($T222,Benefits!$A$3:$A$581,0))),"")</f>
        <v/>
      </c>
      <c r="I222" s="4" t="inlineStr">
        <is>
          <t>HKD</t>
        </is>
      </c>
      <c r="J222" s="17">
        <f>IF($W222="","",IF(COUNT(INDEX(prem!$B$2:$CX$2857,$W222,$U222+1))=0,"",INDEX(prem!$B$2:$CX$2857,$W222,$U222+1)))</f>
        <v/>
      </c>
      <c r="K222" s="17">
        <f>IF($W222="","",IF($M222=0,"",SUM(INDEX(prem!$B$2:$CX$2857,$W222,$U222+1):INDEX(prem!$B$2:$CX$2857,$W222,MIN($U222+10,101)))))</f>
        <v/>
      </c>
      <c r="L222" s="17">
        <f>IF($K222="","",IF($M222=0,"",$K222/$M222))</f>
        <v/>
      </c>
      <c r="M222" s="4">
        <f>IF($W222="",0,COUNT(INDEX(prem!$B$2:$CX$2857,$W222,$U222+1):INDEX(prem!$B$2:$CX$2857,$W222,MIN($U222+10,101))))</f>
        <v/>
      </c>
      <c r="N222" s="4" t="inlineStr">
        <is>
          <t>A</t>
        </is>
      </c>
      <c r="O222" s="4">
        <f>IF(COUNTIF(prem!$A$2:$A$2857,$T222&amp;"|"&amp;Client!$C$9&amp;"|"&amp;Client!$C$7&amp;"|"&amp;Client!$C$8)&gt;0,Client!$C$9,IF(Client!$C$9="S","R","S"))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IFERROR(IF(COUNT(INDEX(Benefits!$E$3:$E$581,MATCH($T222,Benefits!$A$3:$A$581,0)))=0,"",INDEX(Benefits!$E$3:$E$581,MATCH($T222,Benefits!$A$3:$A$581,0))),"")</f>
        <v/>
      </c>
      <c r="R222">
        <f>IFERROR(IF(COUNT(INDEX(Benefits!$F$3:$F$581,MATCH($T222,Benefits!$A$3:$A$581,0)))=0,"",INDEX(Benefits!$F$3:$F$581,MATCH($T222,Benefits!$A$3:$A$581,0))),"")</f>
        <v/>
      </c>
      <c r="S222" s="4">
        <f>IFERROR(IF(INDEX(Benefits!$G$3:$G$581,MATCH($T222,Benefits!$A$3:$A$581,0))="","",INDEX(Benefits!$G$3:$G$581,MATCH($T222,Benefits!$A$3:$A$581,0))),"")</f>
        <v/>
      </c>
      <c r="T222" s="19" t="inlineStr">
        <is>
          <t>F00035-07-000-01</t>
        </is>
      </c>
      <c r="U222" s="4">
        <f>MIN(IF($N222="N",Client!$C$6+1,Client!$C$6),100)</f>
        <v/>
      </c>
      <c r="V222" s="4">
        <f>$T222&amp;"|"&amp;$O222&amp;"|"&amp;Client!$C$7&amp;"|"&amp;Client!$C$8</f>
        <v/>
      </c>
      <c r="W222" s="4">
        <f>IFERROR(MATCH($V222,prem!$A$2:$A$2857,0),"")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IFERROR(IF(INDEX(Benefits!$B$3:$B$581,MATCH($T223,Benefits!$A$3:$A$581,0))="","",INDEX(Benefits!$B$3:$B$581,MATCH($T223,Benefits!$A$3:$A$581,0))),"")</f>
        <v/>
      </c>
      <c r="G223" s="17">
        <f>IFERROR(IF(INDEX(Benefits!$C$3:$C$581,MATCH($T223,Benefits!$A$3:$A$581,0))="",80000,INDEX(Benefits!$C$3:$C$581,MATCH($T223,Benefits!$A$3:$A$581,0))),80000)</f>
        <v/>
      </c>
      <c r="H223" s="4">
        <f>IFERROR(IF(INDEX(Benefits!$D$3:$D$581,MATCH($T223,Benefits!$A$3:$A$581,0))="","",INDEX(Benefits!$D$3:$D$581,MATCH($T223,Benefits!$A$3:$A$581,0))),"")</f>
        <v/>
      </c>
      <c r="I223" s="4" t="inlineStr">
        <is>
          <t>HKD</t>
        </is>
      </c>
      <c r="J223" s="17">
        <f>IF($W223="","",IF(COUNT(INDEX(prem!$B$2:$CX$2857,$W223,$U223+1))=0,"",INDEX(prem!$B$2:$CX$2857,$W223,$U223+1)))</f>
        <v/>
      </c>
      <c r="K223" s="17">
        <f>IF($W223="","",IF($M223=0,"",SUM(INDEX(prem!$B$2:$CX$2857,$W223,$U223+1):INDEX(prem!$B$2:$CX$2857,$W223,MIN($U223+10,101)))))</f>
        <v/>
      </c>
      <c r="L223" s="17">
        <f>IF($K223="","",IF($M223=0,"",$K223/$M223))</f>
        <v/>
      </c>
      <c r="M223" s="4">
        <f>IF($W223="",0,COUNT(INDEX(prem!$B$2:$CX$2857,$W223,$U223+1):INDEX(prem!$B$2:$CX$2857,$W223,MIN($U223+10,101))))</f>
        <v/>
      </c>
      <c r="N223" s="4" t="inlineStr">
        <is>
          <t>A</t>
        </is>
      </c>
      <c r="O223" s="4">
        <f>IF(COUNTIF(prem!$A$2:$A$2857,$T223&amp;"|"&amp;Client!$C$9&amp;"|"&amp;Client!$C$7&amp;"|"&amp;Client!$C$8)&gt;0,Client!$C$9,IF(Client!$C$9="S","R","S"))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IFERROR(IF(COUNT(INDEX(Benefits!$E$3:$E$581,MATCH($T223,Benefits!$A$3:$A$581,0)))=0,"",INDEX(Benefits!$E$3:$E$581,MATCH($T223,Benefits!$A$3:$A$581,0))),"")</f>
        <v/>
      </c>
      <c r="R223">
        <f>IFERROR(IF(COUNT(INDEX(Benefits!$F$3:$F$581,MATCH($T223,Benefits!$A$3:$A$581,0)))=0,"",INDEX(Benefits!$F$3:$F$581,MATCH($T223,Benefits!$A$3:$A$581,0))),"")</f>
        <v/>
      </c>
      <c r="S223" s="4">
        <f>IFERROR(IF(INDEX(Benefits!$G$3:$G$581,MATCH($T223,Benefits!$A$3:$A$581,0))="","",INDEX(Benefits!$G$3:$G$581,MATCH($T223,Benefits!$A$3:$A$581,0))),"")</f>
        <v/>
      </c>
      <c r="T223" s="19" t="inlineStr">
        <is>
          <t>F00035-08-000-01</t>
        </is>
      </c>
      <c r="U223" s="4">
        <f>MIN(IF($N223="N",Client!$C$6+1,Client!$C$6),100)</f>
        <v/>
      </c>
      <c r="V223" s="4">
        <f>$T223&amp;"|"&amp;$O223&amp;"|"&amp;Client!$C$7&amp;"|"&amp;Client!$C$8</f>
        <v/>
      </c>
      <c r="W223" s="4">
        <f>IFERROR(MATCH($V223,prem!$A$2:$A$2857,0),"")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IFERROR(IF(INDEX(Benefits!$B$3:$B$581,MATCH($T224,Benefits!$A$3:$A$581,0))="","",INDEX(Benefits!$B$3:$B$581,MATCH($T224,Benefits!$A$3:$A$581,0))),"")</f>
        <v/>
      </c>
      <c r="G224" s="17">
        <f>IFERROR(IF(INDEX(Benefits!$C$3:$C$581,MATCH($T224,Benefits!$A$3:$A$581,0))="","",INDEX(Benefits!$C$3:$C$581,MATCH($T224,Benefits!$A$3:$A$581,0))),"")</f>
        <v/>
      </c>
      <c r="H224" s="4">
        <f>IFERROR(IF(INDEX(Benefits!$D$3:$D$581,MATCH($T224,Benefits!$A$3:$A$581,0))="","",INDEX(Benefits!$D$3:$D$581,MATCH($T224,Benefits!$A$3:$A$581,0))),"")</f>
        <v/>
      </c>
      <c r="I224" s="4" t="inlineStr">
        <is>
          <t>HKD</t>
        </is>
      </c>
      <c r="J224" s="17">
        <f>IF($W224="","",IF(COUNT(INDEX(prem!$B$2:$CX$2857,$W224,$U224+1))=0,"",INDEX(prem!$B$2:$CX$2857,$W224,$U224+1)))</f>
        <v/>
      </c>
      <c r="K224" s="17">
        <f>IF($W224="","",IF($M224=0,"",SUM(INDEX(prem!$B$2:$CX$2857,$W224,$U224+1):INDEX(prem!$B$2:$CX$2857,$W224,MIN($U224+10,101)))))</f>
        <v/>
      </c>
      <c r="L224" s="17">
        <f>IF($K224="","",IF($M224=0,"",$K224/$M224))</f>
        <v/>
      </c>
      <c r="M224" s="4">
        <f>IF($W224="",0,COUNT(INDEX(prem!$B$2:$CX$2857,$W224,$U224+1):INDEX(prem!$B$2:$CX$2857,$W224,MIN($U224+10,101))))</f>
        <v/>
      </c>
      <c r="N224" s="4" t="inlineStr">
        <is>
          <t>A</t>
        </is>
      </c>
      <c r="O224" s="4">
        <f>IF(COUNTIF(prem!$A$2:$A$2857,$T224&amp;"|"&amp;Client!$C$9&amp;"|"&amp;Client!$C$7&amp;"|"&amp;Client!$C$8)&gt;0,Client!$C$9,IF(Client!$C$9="S","R","S"))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IFERROR(IF(COUNT(INDEX(Benefits!$E$3:$E$581,MATCH($T224,Benefits!$A$3:$A$581,0)))=0,"",INDEX(Benefits!$E$3:$E$581,MATCH($T224,Benefits!$A$3:$A$581,0))),"")</f>
        <v/>
      </c>
      <c r="R224">
        <f>IFERROR(IF(COUNT(INDEX(Benefits!$F$3:$F$581,MATCH($T224,Benefits!$A$3:$A$581,0)))=0,"",INDEX(Benefits!$F$3:$F$581,MATCH($T224,Benefits!$A$3:$A$581,0))),"")</f>
        <v/>
      </c>
      <c r="S224" s="4">
        <f>IFERROR(IF(INDEX(Benefits!$G$3:$G$581,MATCH($T224,Benefits!$A$3:$A$581,0))="","",INDEX(Benefits!$G$3:$G$581,MATCH($T224,Benefits!$A$3:$A$581,0))),"")</f>
        <v/>
      </c>
      <c r="T224" s="19" t="inlineStr">
        <is>
          <t>F00012-01-000-03</t>
        </is>
      </c>
      <c r="U224" s="4">
        <f>MIN(IF($N224="N",Client!$C$6+1,Client!$C$6),100)</f>
        <v/>
      </c>
      <c r="V224" s="4">
        <f>$T224&amp;"|"&amp;$O224&amp;"|"&amp;Client!$C$7&amp;"|"&amp;Client!$C$8</f>
        <v/>
      </c>
      <c r="W224" s="4">
        <f>IFERROR(MATCH($V224,prem!$A$2:$A$2857,0),"")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IFERROR(IF(INDEX(Benefits!$B$3:$B$581,MATCH($T225,Benefits!$A$3:$A$581,0))="","Semi-private",INDEX(Benefits!$B$3:$B$581,MATCH($T225,Benefits!$A$3:$A$581,0))),"Semi-private")</f>
        <v/>
      </c>
      <c r="G225" s="17">
        <f>IFERROR(IF(INDEX(Benefits!$C$3:$C$581,MATCH($T225,Benefits!$A$3:$A$581,0))="",0,INDEX(Benefits!$C$3:$C$581,MATCH($T225,Benefits!$A$3:$A$581,0))),0)</f>
        <v/>
      </c>
      <c r="H225" s="4">
        <f>IFERROR(IF(INDEX(Benefits!$D$3:$D$581,MATCH($T225,Benefits!$A$3:$A$581,0))="","",INDEX(Benefits!$D$3:$D$581,MATCH($T225,Benefits!$A$3:$A$581,0))),"")</f>
        <v/>
      </c>
      <c r="I225" s="4" t="inlineStr">
        <is>
          <t>HKD</t>
        </is>
      </c>
      <c r="J225" s="17">
        <f>IF($W225="","",IF(COUNT(INDEX(prem!$B$2:$CX$2857,$W225,$U225+1))=0,"",INDEX(prem!$B$2:$CX$2857,$W225,$U225+1)))</f>
        <v/>
      </c>
      <c r="K225" s="17">
        <f>IF($W225="","",IF($M225=0,"",SUM(INDEX(prem!$B$2:$CX$2857,$W225,$U225+1):INDEX(prem!$B$2:$CX$2857,$W225,MIN($U225+10,101)))))</f>
        <v/>
      </c>
      <c r="L225" s="17">
        <f>IF($K225="","",IF($M225=0,"",$K225/$M225))</f>
        <v/>
      </c>
      <c r="M225" s="4">
        <f>IF($W225="",0,COUNT(INDEX(prem!$B$2:$CX$2857,$W225,$U225+1):INDEX(prem!$B$2:$CX$2857,$W225,MIN($U225+10,101))))</f>
        <v/>
      </c>
      <c r="N225" s="4" t="inlineStr">
        <is>
          <t>A</t>
        </is>
      </c>
      <c r="O225" s="4">
        <f>IF(COUNTIF(prem!$A$2:$A$2857,$T225&amp;"|"&amp;Client!$C$9&amp;"|"&amp;Client!$C$7&amp;"|"&amp;Client!$C$8)&gt;0,Client!$C$9,IF(Client!$C$9="S","R","S"))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IFERROR(IF(COUNT(INDEX(Benefits!$E$3:$E$581,MATCH($T225,Benefits!$A$3:$A$581,0)))=0,"",INDEX(Benefits!$E$3:$E$581,MATCH($T225,Benefits!$A$3:$A$581,0))),"")</f>
        <v/>
      </c>
      <c r="R225">
        <f>IFERROR(IF(COUNT(INDEX(Benefits!$F$3:$F$581,MATCH($T225,Benefits!$A$3:$A$581,0)))=0,"",INDEX(Benefits!$F$3:$F$581,MATCH($T225,Benefits!$A$3:$A$581,0))),"")</f>
        <v/>
      </c>
      <c r="S225" s="4">
        <f>IFERROR(IF(INDEX(Benefits!$G$3:$G$581,MATCH($T225,Benefits!$A$3:$A$581,0))="","",INDEX(Benefits!$G$3:$G$581,MATCH($T225,Benefits!$A$3:$A$581,0))),"")</f>
        <v/>
      </c>
      <c r="T225" s="19" t="inlineStr">
        <is>
          <t>F00016-01-000-06</t>
        </is>
      </c>
      <c r="U225" s="4">
        <f>MIN(IF($N225="N",Client!$C$6+1,Client!$C$6),100)</f>
        <v/>
      </c>
      <c r="V225" s="4">
        <f>$T225&amp;"|"&amp;$O225&amp;"|"&amp;Client!$C$7&amp;"|"&amp;Client!$C$8</f>
        <v/>
      </c>
      <c r="W225" s="4">
        <f>IFERROR(MATCH($V225,prem!$A$2:$A$2857,0),"")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IFERROR(IF(INDEX(Benefits!$B$3:$B$581,MATCH($T226,Benefits!$A$3:$A$581,0))="","Semi-private",INDEX(Benefits!$B$3:$B$581,MATCH($T226,Benefits!$A$3:$A$581,0))),"Semi-private")</f>
        <v/>
      </c>
      <c r="G226" s="17">
        <f>IFERROR(IF(INDEX(Benefits!$C$3:$C$581,MATCH($T226,Benefits!$A$3:$A$581,0))="",15000,INDEX(Benefits!$C$3:$C$581,MATCH($T226,Benefits!$A$3:$A$581,0))),15000)</f>
        <v/>
      </c>
      <c r="H226" s="4">
        <f>IFERROR(IF(INDEX(Benefits!$D$3:$D$581,MATCH($T226,Benefits!$A$3:$A$581,0))="","",INDEX(Benefits!$D$3:$D$581,MATCH($T226,Benefits!$A$3:$A$581,0))),"")</f>
        <v/>
      </c>
      <c r="I226" s="4" t="inlineStr">
        <is>
          <t>HKD</t>
        </is>
      </c>
      <c r="J226" s="17">
        <f>IF($W226="","",IF(COUNT(INDEX(prem!$B$2:$CX$2857,$W226,$U226+1))=0,"",INDEX(prem!$B$2:$CX$2857,$W226,$U226+1)))</f>
        <v/>
      </c>
      <c r="K226" s="17">
        <f>IF($W226="","",IF($M226=0,"",SUM(INDEX(prem!$B$2:$CX$2857,$W226,$U226+1):INDEX(prem!$B$2:$CX$2857,$W226,MIN($U226+10,101)))))</f>
        <v/>
      </c>
      <c r="L226" s="17">
        <f>IF($K226="","",IF($M226=0,"",$K226/$M226))</f>
        <v/>
      </c>
      <c r="M226" s="4">
        <f>IF($W226="",0,COUNT(INDEX(prem!$B$2:$CX$2857,$W226,$U226+1):INDEX(prem!$B$2:$CX$2857,$W226,MIN($U226+10,101))))</f>
        <v/>
      </c>
      <c r="N226" s="4" t="inlineStr">
        <is>
          <t>A</t>
        </is>
      </c>
      <c r="O226" s="4">
        <f>IF(COUNTIF(prem!$A$2:$A$2857,$T226&amp;"|"&amp;Client!$C$9&amp;"|"&amp;Client!$C$7&amp;"|"&amp;Client!$C$8)&gt;0,Client!$C$9,IF(Client!$C$9="S","R","S"))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IFERROR(IF(COUNT(INDEX(Benefits!$E$3:$E$581,MATCH($T226,Benefits!$A$3:$A$581,0)))=0,"",INDEX(Benefits!$E$3:$E$581,MATCH($T226,Benefits!$A$3:$A$581,0))),"")</f>
        <v/>
      </c>
      <c r="R226">
        <f>IFERROR(IF(COUNT(INDEX(Benefits!$F$3:$F$581,MATCH($T226,Benefits!$A$3:$A$581,0)))=0,"",INDEX(Benefits!$F$3:$F$581,MATCH($T226,Benefits!$A$3:$A$581,0))),"")</f>
        <v/>
      </c>
      <c r="S226" s="4">
        <f>IFERROR(IF(INDEX(Benefits!$G$3:$G$581,MATCH($T226,Benefits!$A$3:$A$581,0))="","",INDEX(Benefits!$G$3:$G$581,MATCH($T226,Benefits!$A$3:$A$581,0))),"")</f>
        <v/>
      </c>
      <c r="T226" s="19" t="inlineStr">
        <is>
          <t>F00016-02-000-06</t>
        </is>
      </c>
      <c r="U226" s="4">
        <f>MIN(IF($N226="N",Client!$C$6+1,Client!$C$6),100)</f>
        <v/>
      </c>
      <c r="V226" s="4">
        <f>$T226&amp;"|"&amp;$O226&amp;"|"&amp;Client!$C$7&amp;"|"&amp;Client!$C$8</f>
        <v/>
      </c>
      <c r="W226" s="4">
        <f>IFERROR(MATCH($V226,prem!$A$2:$A$2857,0),"")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IFERROR(IF(INDEX(Benefits!$B$3:$B$581,MATCH($T227,Benefits!$A$3:$A$581,0))="","Semi-private",INDEX(Benefits!$B$3:$B$581,MATCH($T227,Benefits!$A$3:$A$581,0))),"Semi-private")</f>
        <v/>
      </c>
      <c r="G227" s="17">
        <f>IFERROR(IF(INDEX(Benefits!$C$3:$C$581,MATCH($T227,Benefits!$A$3:$A$581,0))="",25000,INDEX(Benefits!$C$3:$C$581,MATCH($T227,Benefits!$A$3:$A$581,0))),25000)</f>
        <v/>
      </c>
      <c r="H227" s="4">
        <f>IFERROR(IF(INDEX(Benefits!$D$3:$D$581,MATCH($T227,Benefits!$A$3:$A$581,0))="","",INDEX(Benefits!$D$3:$D$581,MATCH($T227,Benefits!$A$3:$A$581,0))),"")</f>
        <v/>
      </c>
      <c r="I227" s="4" t="inlineStr">
        <is>
          <t>HKD</t>
        </is>
      </c>
      <c r="J227" s="17">
        <f>IF($W227="","",IF(COUNT(INDEX(prem!$B$2:$CX$2857,$W227,$U227+1))=0,"",INDEX(prem!$B$2:$CX$2857,$W227,$U227+1)))</f>
        <v/>
      </c>
      <c r="K227" s="17">
        <f>IF($W227="","",IF($M227=0,"",SUM(INDEX(prem!$B$2:$CX$2857,$W227,$U227+1):INDEX(prem!$B$2:$CX$2857,$W227,MIN($U227+10,101)))))</f>
        <v/>
      </c>
      <c r="L227" s="17">
        <f>IF($K227="","",IF($M227=0,"",$K227/$M227))</f>
        <v/>
      </c>
      <c r="M227" s="4">
        <f>IF($W227="",0,COUNT(INDEX(prem!$B$2:$CX$2857,$W227,$U227+1):INDEX(prem!$B$2:$CX$2857,$W227,MIN($U227+10,101))))</f>
        <v/>
      </c>
      <c r="N227" s="4" t="inlineStr">
        <is>
          <t>A</t>
        </is>
      </c>
      <c r="O227" s="4">
        <f>IF(COUNTIF(prem!$A$2:$A$2857,$T227&amp;"|"&amp;Client!$C$9&amp;"|"&amp;Client!$C$7&amp;"|"&amp;Client!$C$8)&gt;0,Client!$C$9,IF(Client!$C$9="S","R","S"))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IFERROR(IF(COUNT(INDEX(Benefits!$E$3:$E$581,MATCH($T227,Benefits!$A$3:$A$581,0)))=0,"",INDEX(Benefits!$E$3:$E$581,MATCH($T227,Benefits!$A$3:$A$581,0))),"")</f>
        <v/>
      </c>
      <c r="R227">
        <f>IFERROR(IF(COUNT(INDEX(Benefits!$F$3:$F$581,MATCH($T227,Benefits!$A$3:$A$581,0)))=0,"",INDEX(Benefits!$F$3:$F$581,MATCH($T227,Benefits!$A$3:$A$581,0))),"")</f>
        <v/>
      </c>
      <c r="S227" s="4">
        <f>IFERROR(IF(INDEX(Benefits!$G$3:$G$581,MATCH($T227,Benefits!$A$3:$A$581,0))="","",INDEX(Benefits!$G$3:$G$581,MATCH($T227,Benefits!$A$3:$A$581,0))),"")</f>
        <v/>
      </c>
      <c r="T227" s="19" t="inlineStr">
        <is>
          <t>F00016-03-000-06</t>
        </is>
      </c>
      <c r="U227" s="4">
        <f>MIN(IF($N227="N",Client!$C$6+1,Client!$C$6),100)</f>
        <v/>
      </c>
      <c r="V227" s="4">
        <f>$T227&amp;"|"&amp;$O227&amp;"|"&amp;Client!$C$7&amp;"|"&amp;Client!$C$8</f>
        <v/>
      </c>
      <c r="W227" s="4">
        <f>IFERROR(MATCH($V227,prem!$A$2:$A$2857,0),"")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IFERROR(IF(INDEX(Benefits!$B$3:$B$581,MATCH($T228,Benefits!$A$3:$A$581,0))="","Semi-private",INDEX(Benefits!$B$3:$B$581,MATCH($T228,Benefits!$A$3:$A$581,0))),"Semi-private")</f>
        <v/>
      </c>
      <c r="G228" s="17">
        <f>IFERROR(IF(INDEX(Benefits!$C$3:$C$581,MATCH($T228,Benefits!$A$3:$A$581,0))="",50000,INDEX(Benefits!$C$3:$C$581,MATCH($T228,Benefits!$A$3:$A$581,0))),50000)</f>
        <v/>
      </c>
      <c r="H228" s="4">
        <f>IFERROR(IF(INDEX(Benefits!$D$3:$D$581,MATCH($T228,Benefits!$A$3:$A$581,0))="","",INDEX(Benefits!$D$3:$D$581,MATCH($T228,Benefits!$A$3:$A$581,0))),"")</f>
        <v/>
      </c>
      <c r="I228" s="4" t="inlineStr">
        <is>
          <t>HKD</t>
        </is>
      </c>
      <c r="J228" s="17">
        <f>IF($W228="","",IF(COUNT(INDEX(prem!$B$2:$CX$2857,$W228,$U228+1))=0,"",INDEX(prem!$B$2:$CX$2857,$W228,$U228+1)))</f>
        <v/>
      </c>
      <c r="K228" s="17">
        <f>IF($W228="","",IF($M228=0,"",SUM(INDEX(prem!$B$2:$CX$2857,$W228,$U228+1):INDEX(prem!$B$2:$CX$2857,$W228,MIN($U228+10,101)))))</f>
        <v/>
      </c>
      <c r="L228" s="17">
        <f>IF($K228="","",IF($M228=0,"",$K228/$M228))</f>
        <v/>
      </c>
      <c r="M228" s="4">
        <f>IF($W228="",0,COUNT(INDEX(prem!$B$2:$CX$2857,$W228,$U228+1):INDEX(prem!$B$2:$CX$2857,$W228,MIN($U228+10,101))))</f>
        <v/>
      </c>
      <c r="N228" s="4" t="inlineStr">
        <is>
          <t>A</t>
        </is>
      </c>
      <c r="O228" s="4">
        <f>IF(COUNTIF(prem!$A$2:$A$2857,$T228&amp;"|"&amp;Client!$C$9&amp;"|"&amp;Client!$C$7&amp;"|"&amp;Client!$C$8)&gt;0,Client!$C$9,IF(Client!$C$9="S","R","S"))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IFERROR(IF(COUNT(INDEX(Benefits!$E$3:$E$581,MATCH($T228,Benefits!$A$3:$A$581,0)))=0,"",INDEX(Benefits!$E$3:$E$581,MATCH($T228,Benefits!$A$3:$A$581,0))),"")</f>
        <v/>
      </c>
      <c r="R228">
        <f>IFERROR(IF(COUNT(INDEX(Benefits!$F$3:$F$581,MATCH($T228,Benefits!$A$3:$A$581,0)))=0,"",INDEX(Benefits!$F$3:$F$581,MATCH($T228,Benefits!$A$3:$A$581,0))),"")</f>
        <v/>
      </c>
      <c r="S228" s="4">
        <f>IFERROR(IF(INDEX(Benefits!$G$3:$G$581,MATCH($T228,Benefits!$A$3:$A$581,0))="","",INDEX(Benefits!$G$3:$G$581,MATCH($T228,Benefits!$A$3:$A$581,0))),"")</f>
        <v/>
      </c>
      <c r="T228" s="19" t="inlineStr">
        <is>
          <t>F00016-04-000-06</t>
        </is>
      </c>
      <c r="U228" s="4">
        <f>MIN(IF($N228="N",Client!$C$6+1,Client!$C$6),100)</f>
        <v/>
      </c>
      <c r="V228" s="4">
        <f>$T228&amp;"|"&amp;$O228&amp;"|"&amp;Client!$C$7&amp;"|"&amp;Client!$C$8</f>
        <v/>
      </c>
      <c r="W228" s="4">
        <f>IFERROR(MATCH($V228,prem!$A$2:$A$2857,0),"")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IFERROR(IF(INDEX(Benefits!$B$3:$B$581,MATCH($T229,Benefits!$A$3:$A$581,0))="","Semi-private",INDEX(Benefits!$B$3:$B$581,MATCH($T229,Benefits!$A$3:$A$581,0))),"Semi-private")</f>
        <v/>
      </c>
      <c r="G229" s="17">
        <f>IFERROR(IF(INDEX(Benefits!$C$3:$C$581,MATCH($T229,Benefits!$A$3:$A$581,0))="",75000,INDEX(Benefits!$C$3:$C$581,MATCH($T229,Benefits!$A$3:$A$581,0))),75000)</f>
        <v/>
      </c>
      <c r="H229" s="4">
        <f>IFERROR(IF(INDEX(Benefits!$D$3:$D$581,MATCH($T229,Benefits!$A$3:$A$581,0))="","",INDEX(Benefits!$D$3:$D$581,MATCH($T229,Benefits!$A$3:$A$581,0))),"")</f>
        <v/>
      </c>
      <c r="I229" s="4" t="inlineStr">
        <is>
          <t>HKD</t>
        </is>
      </c>
      <c r="J229" s="17">
        <f>IF($W229="","",IF(COUNT(INDEX(prem!$B$2:$CX$2857,$W229,$U229+1))=0,"",INDEX(prem!$B$2:$CX$2857,$W229,$U229+1)))</f>
        <v/>
      </c>
      <c r="K229" s="17">
        <f>IF($W229="","",IF($M229=0,"",SUM(INDEX(prem!$B$2:$CX$2857,$W229,$U229+1):INDEX(prem!$B$2:$CX$2857,$W229,MIN($U229+10,101)))))</f>
        <v/>
      </c>
      <c r="L229" s="17">
        <f>IF($K229="","",IF($M229=0,"",$K229/$M229))</f>
        <v/>
      </c>
      <c r="M229" s="4">
        <f>IF($W229="",0,COUNT(INDEX(prem!$B$2:$CX$2857,$W229,$U229+1):INDEX(prem!$B$2:$CX$2857,$W229,MIN($U229+10,101))))</f>
        <v/>
      </c>
      <c r="N229" s="4" t="inlineStr">
        <is>
          <t>A</t>
        </is>
      </c>
      <c r="O229" s="4">
        <f>IF(COUNTIF(prem!$A$2:$A$2857,$T229&amp;"|"&amp;Client!$C$9&amp;"|"&amp;Client!$C$7&amp;"|"&amp;Client!$C$8)&gt;0,Client!$C$9,IF(Client!$C$9="S","R","S"))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IFERROR(IF(COUNT(INDEX(Benefits!$E$3:$E$581,MATCH($T229,Benefits!$A$3:$A$581,0)))=0,"",INDEX(Benefits!$E$3:$E$581,MATCH($T229,Benefits!$A$3:$A$581,0))),"")</f>
        <v/>
      </c>
      <c r="R229">
        <f>IFERROR(IF(COUNT(INDEX(Benefits!$F$3:$F$581,MATCH($T229,Benefits!$A$3:$A$581,0)))=0,"",INDEX(Benefits!$F$3:$F$581,MATCH($T229,Benefits!$A$3:$A$581,0))),"")</f>
        <v/>
      </c>
      <c r="S229" s="4">
        <f>IFERROR(IF(INDEX(Benefits!$G$3:$G$581,MATCH($T229,Benefits!$A$3:$A$581,0))="","",INDEX(Benefits!$G$3:$G$581,MATCH($T229,Benefits!$A$3:$A$581,0))),"")</f>
        <v/>
      </c>
      <c r="T229" s="19" t="inlineStr">
        <is>
          <t>F00016-05-000-05</t>
        </is>
      </c>
      <c r="U229" s="4">
        <f>MIN(IF($N229="N",Client!$C$6+1,Client!$C$6),100)</f>
        <v/>
      </c>
      <c r="V229" s="4">
        <f>$T229&amp;"|"&amp;$O229&amp;"|"&amp;Client!$C$7&amp;"|"&amp;Client!$C$8</f>
        <v/>
      </c>
      <c r="W229" s="4">
        <f>IFERROR(MATCH($V229,prem!$A$2:$A$2857,0),"")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IFERROR(IF(INDEX(Benefits!$B$3:$B$581,MATCH($T230,Benefits!$A$3:$A$581,0))="","Ward",INDEX(Benefits!$B$3:$B$581,MATCH($T230,Benefits!$A$3:$A$581,0))),"Ward")</f>
        <v/>
      </c>
      <c r="G230" s="17">
        <f>IFERROR(IF(INDEX(Benefits!$C$3:$C$581,MATCH($T230,Benefits!$A$3:$A$581,0))="",0,INDEX(Benefits!$C$3:$C$581,MATCH($T230,Benefits!$A$3:$A$581,0))),0)</f>
        <v/>
      </c>
      <c r="H230" s="4">
        <f>IFERROR(IF(INDEX(Benefits!$D$3:$D$581,MATCH($T230,Benefits!$A$3:$A$581,0))="","",INDEX(Benefits!$D$3:$D$581,MATCH($T230,Benefits!$A$3:$A$581,0))),"")</f>
        <v/>
      </c>
      <c r="I230" s="4" t="inlineStr">
        <is>
          <t>HKD</t>
        </is>
      </c>
      <c r="J230" s="17">
        <f>IF($W230="","",IF(COUNT(INDEX(prem!$B$2:$CX$2857,$W230,$U230+1))=0,"",INDEX(prem!$B$2:$CX$2857,$W230,$U230+1)))</f>
        <v/>
      </c>
      <c r="K230" s="17">
        <f>IF($W230="","",IF($M230=0,"",SUM(INDEX(prem!$B$2:$CX$2857,$W230,$U230+1):INDEX(prem!$B$2:$CX$2857,$W230,MIN($U230+10,101)))))</f>
        <v/>
      </c>
      <c r="L230" s="17">
        <f>IF($K230="","",IF($M230=0,"",$K230/$M230))</f>
        <v/>
      </c>
      <c r="M230" s="4">
        <f>IF($W230="",0,COUNT(INDEX(prem!$B$2:$CX$2857,$W230,$U230+1):INDEX(prem!$B$2:$CX$2857,$W230,MIN($U230+10,101))))</f>
        <v/>
      </c>
      <c r="N230" s="4" t="inlineStr">
        <is>
          <t>A</t>
        </is>
      </c>
      <c r="O230" s="4">
        <f>IF(COUNTIF(prem!$A$2:$A$2857,$T230&amp;"|"&amp;Client!$C$9&amp;"|"&amp;Client!$C$7&amp;"|"&amp;Client!$C$8)&gt;0,Client!$C$9,IF(Client!$C$9="S","R","S"))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IFERROR(IF(COUNT(INDEX(Benefits!$E$3:$E$581,MATCH($T230,Benefits!$A$3:$A$581,0)))=0,"",INDEX(Benefits!$E$3:$E$581,MATCH($T230,Benefits!$A$3:$A$581,0))),"")</f>
        <v/>
      </c>
      <c r="R230">
        <f>IFERROR(IF(COUNT(INDEX(Benefits!$F$3:$F$581,MATCH($T230,Benefits!$A$3:$A$581,0)))=0,"",INDEX(Benefits!$F$3:$F$581,MATCH($T230,Benefits!$A$3:$A$581,0))),"")</f>
        <v/>
      </c>
      <c r="S230" s="4">
        <f>IFERROR(IF(INDEX(Benefits!$G$3:$G$581,MATCH($T230,Benefits!$A$3:$A$581,0))="","",INDEX(Benefits!$G$3:$G$581,MATCH($T230,Benefits!$A$3:$A$581,0))),"")</f>
        <v/>
      </c>
      <c r="T230" s="19" t="inlineStr">
        <is>
          <t>F00016-06-000-04</t>
        </is>
      </c>
      <c r="U230" s="4">
        <f>MIN(IF($N230="N",Client!$C$6+1,Client!$C$6),100)</f>
        <v/>
      </c>
      <c r="V230" s="4">
        <f>$T230&amp;"|"&amp;$O230&amp;"|"&amp;Client!$C$7&amp;"|"&amp;Client!$C$8</f>
        <v/>
      </c>
      <c r="W230" s="4">
        <f>IFERROR(MATCH($V230,prem!$A$2:$A$2857,0),"")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IFERROR(IF(INDEX(Benefits!$B$3:$B$581,MATCH($T231,Benefits!$A$3:$A$581,0))="","Ward",INDEX(Benefits!$B$3:$B$581,MATCH($T231,Benefits!$A$3:$A$581,0))),"Ward")</f>
        <v/>
      </c>
      <c r="G231" s="17">
        <f>IFERROR(IF(INDEX(Benefits!$C$3:$C$581,MATCH($T231,Benefits!$A$3:$A$581,0))="",15000,INDEX(Benefits!$C$3:$C$581,MATCH($T231,Benefits!$A$3:$A$581,0))),15000)</f>
        <v/>
      </c>
      <c r="H231" s="4">
        <f>IFERROR(IF(INDEX(Benefits!$D$3:$D$581,MATCH($T231,Benefits!$A$3:$A$581,0))="","",INDEX(Benefits!$D$3:$D$581,MATCH($T231,Benefits!$A$3:$A$581,0))),"")</f>
        <v/>
      </c>
      <c r="I231" s="4" t="inlineStr">
        <is>
          <t>HKD</t>
        </is>
      </c>
      <c r="J231" s="17">
        <f>IF($W231="","",IF(COUNT(INDEX(prem!$B$2:$CX$2857,$W231,$U231+1))=0,"",INDEX(prem!$B$2:$CX$2857,$W231,$U231+1)))</f>
        <v/>
      </c>
      <c r="K231" s="17">
        <f>IF($W231="","",IF($M231=0,"",SUM(INDEX(prem!$B$2:$CX$2857,$W231,$U231+1):INDEX(prem!$B$2:$CX$2857,$W231,MIN($U231+10,101)))))</f>
        <v/>
      </c>
      <c r="L231" s="17">
        <f>IF($K231="","",IF($M231=0,"",$K231/$M231))</f>
        <v/>
      </c>
      <c r="M231" s="4">
        <f>IF($W231="",0,COUNT(INDEX(prem!$B$2:$CX$2857,$W231,$U231+1):INDEX(prem!$B$2:$CX$2857,$W231,MIN($U231+10,101))))</f>
        <v/>
      </c>
      <c r="N231" s="4" t="inlineStr">
        <is>
          <t>A</t>
        </is>
      </c>
      <c r="O231" s="4">
        <f>IF(COUNTIF(prem!$A$2:$A$2857,$T231&amp;"|"&amp;Client!$C$9&amp;"|"&amp;Client!$C$7&amp;"|"&amp;Client!$C$8)&gt;0,Client!$C$9,IF(Client!$C$9="S","R","S"))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IFERROR(IF(COUNT(INDEX(Benefits!$E$3:$E$581,MATCH($T231,Benefits!$A$3:$A$581,0)))=0,"",INDEX(Benefits!$E$3:$E$581,MATCH($T231,Benefits!$A$3:$A$581,0))),"")</f>
        <v/>
      </c>
      <c r="R231">
        <f>IFERROR(IF(COUNT(INDEX(Benefits!$F$3:$F$581,MATCH($T231,Benefits!$A$3:$A$581,0)))=0,"",INDEX(Benefits!$F$3:$F$581,MATCH($T231,Benefits!$A$3:$A$581,0))),"")</f>
        <v/>
      </c>
      <c r="S231" s="4">
        <f>IFERROR(IF(INDEX(Benefits!$G$3:$G$581,MATCH($T231,Benefits!$A$3:$A$581,0))="","",INDEX(Benefits!$G$3:$G$581,MATCH($T231,Benefits!$A$3:$A$581,0))),"")</f>
        <v/>
      </c>
      <c r="T231" s="19" t="inlineStr">
        <is>
          <t>F00016-07-000-04</t>
        </is>
      </c>
      <c r="U231" s="4">
        <f>MIN(IF($N231="N",Client!$C$6+1,Client!$C$6),100)</f>
        <v/>
      </c>
      <c r="V231" s="4">
        <f>$T231&amp;"|"&amp;$O231&amp;"|"&amp;Client!$C$7&amp;"|"&amp;Client!$C$8</f>
        <v/>
      </c>
      <c r="W231" s="4">
        <f>IFERROR(MATCH($V231,prem!$A$2:$A$2857,0),"")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IFERROR(IF(INDEX(Benefits!$B$3:$B$581,MATCH($T232,Benefits!$A$3:$A$581,0))="","Ward",INDEX(Benefits!$B$3:$B$581,MATCH($T232,Benefits!$A$3:$A$581,0))),"Ward")</f>
        <v/>
      </c>
      <c r="G232" s="17">
        <f>IFERROR(IF(INDEX(Benefits!$C$3:$C$581,MATCH($T232,Benefits!$A$3:$A$581,0))="",25000,INDEX(Benefits!$C$3:$C$581,MATCH($T232,Benefits!$A$3:$A$581,0))),25000)</f>
        <v/>
      </c>
      <c r="H232" s="4">
        <f>IFERROR(IF(INDEX(Benefits!$D$3:$D$581,MATCH($T232,Benefits!$A$3:$A$581,0))="","",INDEX(Benefits!$D$3:$D$581,MATCH($T232,Benefits!$A$3:$A$581,0))),"")</f>
        <v/>
      </c>
      <c r="I232" s="4" t="inlineStr">
        <is>
          <t>HKD</t>
        </is>
      </c>
      <c r="J232" s="17">
        <f>IF($W232="","",IF(COUNT(INDEX(prem!$B$2:$CX$2857,$W232,$U232+1))=0,"",INDEX(prem!$B$2:$CX$2857,$W232,$U232+1)))</f>
        <v/>
      </c>
      <c r="K232" s="17">
        <f>IF($W232="","",IF($M232=0,"",SUM(INDEX(prem!$B$2:$CX$2857,$W232,$U232+1):INDEX(prem!$B$2:$CX$2857,$W232,MIN($U232+10,101)))))</f>
        <v/>
      </c>
      <c r="L232" s="17">
        <f>IF($K232="","",IF($M232=0,"",$K232/$M232))</f>
        <v/>
      </c>
      <c r="M232" s="4">
        <f>IF($W232="",0,COUNT(INDEX(prem!$B$2:$CX$2857,$W232,$U232+1):INDEX(prem!$B$2:$CX$2857,$W232,MIN($U232+10,101))))</f>
        <v/>
      </c>
      <c r="N232" s="4" t="inlineStr">
        <is>
          <t>A</t>
        </is>
      </c>
      <c r="O232" s="4">
        <f>IF(COUNTIF(prem!$A$2:$A$2857,$T232&amp;"|"&amp;Client!$C$9&amp;"|"&amp;Client!$C$7&amp;"|"&amp;Client!$C$8)&gt;0,Client!$C$9,IF(Client!$C$9="S","R","S"))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IFERROR(IF(COUNT(INDEX(Benefits!$E$3:$E$581,MATCH($T232,Benefits!$A$3:$A$581,0)))=0,"",INDEX(Benefits!$E$3:$E$581,MATCH($T232,Benefits!$A$3:$A$581,0))),"")</f>
        <v/>
      </c>
      <c r="R232">
        <f>IFERROR(IF(COUNT(INDEX(Benefits!$F$3:$F$581,MATCH($T232,Benefits!$A$3:$A$581,0)))=0,"",INDEX(Benefits!$F$3:$F$581,MATCH($T232,Benefits!$A$3:$A$581,0))),"")</f>
        <v/>
      </c>
      <c r="S232" s="4">
        <f>IFERROR(IF(INDEX(Benefits!$G$3:$G$581,MATCH($T232,Benefits!$A$3:$A$581,0))="","",INDEX(Benefits!$G$3:$G$581,MATCH($T232,Benefits!$A$3:$A$581,0))),"")</f>
        <v/>
      </c>
      <c r="T232" s="19" t="inlineStr">
        <is>
          <t>F00016-08-000-04</t>
        </is>
      </c>
      <c r="U232" s="4">
        <f>MIN(IF($N232="N",Client!$C$6+1,Client!$C$6),100)</f>
        <v/>
      </c>
      <c r="V232" s="4">
        <f>$T232&amp;"|"&amp;$O232&amp;"|"&amp;Client!$C$7&amp;"|"&amp;Client!$C$8</f>
        <v/>
      </c>
      <c r="W232" s="4">
        <f>IFERROR(MATCH($V232,prem!$A$2:$A$2857,0),"")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IFERROR(IF(INDEX(Benefits!$B$3:$B$581,MATCH($T233,Benefits!$A$3:$A$581,0))="","",INDEX(Benefits!$B$3:$B$581,MATCH($T233,Benefits!$A$3:$A$581,0))),"")</f>
        <v/>
      </c>
      <c r="G233" s="17">
        <f>IFERROR(IF(INDEX(Benefits!$C$3:$C$581,MATCH($T233,Benefits!$A$3:$A$581,0))="","",INDEX(Benefits!$C$3:$C$581,MATCH($T233,Benefits!$A$3:$A$581,0))),"")</f>
        <v/>
      </c>
      <c r="H233" s="4">
        <f>IFERROR(IF(INDEX(Benefits!$D$3:$D$581,MATCH($T233,Benefits!$A$3:$A$581,0))="","",INDEX(Benefits!$D$3:$D$581,MATCH($T233,Benefits!$A$3:$A$581,0))),"")</f>
        <v/>
      </c>
      <c r="I233" s="4" t="inlineStr">
        <is>
          <t>HKD</t>
        </is>
      </c>
      <c r="J233" s="17">
        <f>IF($W233="","",IF(COUNT(INDEX(prem!$B$2:$CX$2857,$W233,$U233+1))=0,"",INDEX(prem!$B$2:$CX$2857,$W233,$U233+1)))</f>
        <v/>
      </c>
      <c r="K233" s="17">
        <f>IF($W233="","",IF($M233=0,"",SUM(INDEX(prem!$B$2:$CX$2857,$W233,$U233+1):INDEX(prem!$B$2:$CX$2857,$W233,MIN($U233+10,101)))))</f>
        <v/>
      </c>
      <c r="L233" s="17">
        <f>IF($K233="","",IF($M233=0,"",$K233/$M233))</f>
        <v/>
      </c>
      <c r="M233" s="4">
        <f>IF($W233="",0,COUNT(INDEX(prem!$B$2:$CX$2857,$W233,$U233+1):INDEX(prem!$B$2:$CX$2857,$W233,MIN($U233+10,101))))</f>
        <v/>
      </c>
      <c r="N233" s="4" t="inlineStr">
        <is>
          <t>A</t>
        </is>
      </c>
      <c r="O233" s="4">
        <f>IF(COUNTIF(prem!$A$2:$A$2857,$T233&amp;"|"&amp;Client!$C$9&amp;"|"&amp;Client!$C$7&amp;"|"&amp;Client!$C$8)&gt;0,Client!$C$9,IF(Client!$C$9="S","R","S"))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IFERROR(IF(COUNT(INDEX(Benefits!$E$3:$E$581,MATCH($T233,Benefits!$A$3:$A$581,0)))=0,"",INDEX(Benefits!$E$3:$E$581,MATCH($T233,Benefits!$A$3:$A$581,0))),"")</f>
        <v/>
      </c>
      <c r="R233">
        <f>IFERROR(IF(COUNT(INDEX(Benefits!$F$3:$F$581,MATCH($T233,Benefits!$A$3:$A$581,0)))=0,"",INDEX(Benefits!$F$3:$F$581,MATCH($T233,Benefits!$A$3:$A$581,0))),"")</f>
        <v/>
      </c>
      <c r="S233" s="4">
        <f>IFERROR(IF(INDEX(Benefits!$G$3:$G$581,MATCH($T233,Benefits!$A$3:$A$581,0))="","",INDEX(Benefits!$G$3:$G$581,MATCH($T233,Benefits!$A$3:$A$581,0))),"")</f>
        <v/>
      </c>
      <c r="T233" s="19" t="inlineStr">
        <is>
          <t>S00031-01-000-02</t>
        </is>
      </c>
      <c r="U233" s="4">
        <f>MIN(IF($N233="N",Client!$C$6+1,Client!$C$6),100)</f>
        <v/>
      </c>
      <c r="V233" s="4">
        <f>$T233&amp;"|"&amp;$O233&amp;"|"&amp;Client!$C$7&amp;"|"&amp;Client!$C$8</f>
        <v/>
      </c>
      <c r="W233" s="4">
        <f>IFERROR(MATCH($V233,prem!$A$2:$A$2857,0),"")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IFERROR(IF(INDEX(Benefits!$B$3:$B$581,MATCH($T234,Benefits!$A$3:$A$581,0))="","",INDEX(Benefits!$B$3:$B$581,MATCH($T234,Benefits!$A$3:$A$581,0))),"")</f>
        <v/>
      </c>
      <c r="G234" s="17">
        <f>IFERROR(IF(INDEX(Benefits!$C$3:$C$581,MATCH($T234,Benefits!$A$3:$A$581,0))="","",INDEX(Benefits!$C$3:$C$581,MATCH($T234,Benefits!$A$3:$A$581,0))),"")</f>
        <v/>
      </c>
      <c r="H234" s="4">
        <f>IFERROR(IF(INDEX(Benefits!$D$3:$D$581,MATCH($T234,Benefits!$A$3:$A$581,0))="","",INDEX(Benefits!$D$3:$D$581,MATCH($T234,Benefits!$A$3:$A$581,0))),"")</f>
        <v/>
      </c>
      <c r="I234" s="4" t="inlineStr">
        <is>
          <t>HKD</t>
        </is>
      </c>
      <c r="J234" s="17">
        <f>IF($W234="","",IF(COUNT(INDEX(prem!$B$2:$CX$2857,$W234,$U234+1))=0,"",INDEX(prem!$B$2:$CX$2857,$W234,$U234+1)))</f>
        <v/>
      </c>
      <c r="K234" s="17">
        <f>IF($W234="","",IF($M234=0,"",SUM(INDEX(prem!$B$2:$CX$2857,$W234,$U234+1):INDEX(prem!$B$2:$CX$2857,$W234,MIN($U234+10,101)))))</f>
        <v/>
      </c>
      <c r="L234" s="17">
        <f>IF($K234="","",IF($M234=0,"",$K234/$M234))</f>
        <v/>
      </c>
      <c r="M234" s="4">
        <f>IF($W234="",0,COUNT(INDEX(prem!$B$2:$CX$2857,$W234,$U234+1):INDEX(prem!$B$2:$CX$2857,$W234,MIN($U234+10,101))))</f>
        <v/>
      </c>
      <c r="N234" s="4" t="inlineStr">
        <is>
          <t>A</t>
        </is>
      </c>
      <c r="O234" s="4">
        <f>IF(COUNTIF(prem!$A$2:$A$2857,$T234&amp;"|"&amp;Client!$C$9&amp;"|"&amp;Client!$C$7&amp;"|"&amp;Client!$C$8)&gt;0,Client!$C$9,IF(Client!$C$9="S","R","S"))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IFERROR(IF(COUNT(INDEX(Benefits!$E$3:$E$581,MATCH($T234,Benefits!$A$3:$A$581,0)))=0,"",INDEX(Benefits!$E$3:$E$581,MATCH($T234,Benefits!$A$3:$A$581,0))),"")</f>
        <v/>
      </c>
      <c r="R234">
        <f>IFERROR(IF(COUNT(INDEX(Benefits!$F$3:$F$581,MATCH($T234,Benefits!$A$3:$A$581,0)))=0,"",INDEX(Benefits!$F$3:$F$581,MATCH($T234,Benefits!$A$3:$A$581,0))),"")</f>
        <v/>
      </c>
      <c r="S234" s="4">
        <f>IFERROR(IF(INDEX(Benefits!$G$3:$G$581,MATCH($T234,Benefits!$A$3:$A$581,0))="","",INDEX(Benefits!$G$3:$G$581,MATCH($T234,Benefits!$A$3:$A$581,0))),"")</f>
        <v/>
      </c>
      <c r="T234" s="19" t="inlineStr">
        <is>
          <t>S00021-01-000-02</t>
        </is>
      </c>
      <c r="U234" s="4">
        <f>MIN(IF($N234="N",Client!$C$6+1,Client!$C$6),100)</f>
        <v/>
      </c>
      <c r="V234" s="4">
        <f>$T234&amp;"|"&amp;$O234&amp;"|"&amp;Client!$C$7&amp;"|"&amp;Client!$C$8</f>
        <v/>
      </c>
      <c r="W234" s="4">
        <f>IFERROR(MATCH($V234,prem!$A$2:$A$2857,0),"")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IFERROR(IF(INDEX(Benefits!$B$3:$B$581,MATCH($T235,Benefits!$A$3:$A$581,0))="","",INDEX(Benefits!$B$3:$B$581,MATCH($T235,Benefits!$A$3:$A$581,0))),"")</f>
        <v/>
      </c>
      <c r="G235" s="17">
        <f>IFERROR(IF(INDEX(Benefits!$C$3:$C$581,MATCH($T235,Benefits!$A$3:$A$581,0))="","",INDEX(Benefits!$C$3:$C$581,MATCH($T235,Benefits!$A$3:$A$581,0))),"")</f>
        <v/>
      </c>
      <c r="H235" s="4">
        <f>IFERROR(IF(INDEX(Benefits!$D$3:$D$581,MATCH($T235,Benefits!$A$3:$A$581,0))="","",INDEX(Benefits!$D$3:$D$581,MATCH($T235,Benefits!$A$3:$A$581,0))),"")</f>
        <v/>
      </c>
      <c r="I235" s="4" t="inlineStr">
        <is>
          <t>HKD</t>
        </is>
      </c>
      <c r="J235" s="17">
        <f>IF($W235="","",IF(COUNT(INDEX(prem!$B$2:$CX$2857,$W235,$U235+1))=0,"",INDEX(prem!$B$2:$CX$2857,$W235,$U235+1)))</f>
        <v/>
      </c>
      <c r="K235" s="17">
        <f>IF($W235="","",IF($M235=0,"",SUM(INDEX(prem!$B$2:$CX$2857,$W235,$U235+1):INDEX(prem!$B$2:$CX$2857,$W235,MIN($U235+10,101)))))</f>
        <v/>
      </c>
      <c r="L235" s="17">
        <f>IF($K235="","",IF($M235=0,"",$K235/$M235))</f>
        <v/>
      </c>
      <c r="M235" s="4">
        <f>IF($W235="",0,COUNT(INDEX(prem!$B$2:$CX$2857,$W235,$U235+1):INDEX(prem!$B$2:$CX$2857,$W235,MIN($U235+10,101))))</f>
        <v/>
      </c>
      <c r="N235" s="4" t="inlineStr">
        <is>
          <t>A</t>
        </is>
      </c>
      <c r="O235" s="4">
        <f>IF(COUNTIF(prem!$A$2:$A$2857,$T235&amp;"|"&amp;Client!$C$9&amp;"|"&amp;Client!$C$7&amp;"|"&amp;Client!$C$8)&gt;0,Client!$C$9,IF(Client!$C$9="S","R","S"))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IFERROR(IF(COUNT(INDEX(Benefits!$E$3:$E$581,MATCH($T235,Benefits!$A$3:$A$581,0)))=0,"",INDEX(Benefits!$E$3:$E$581,MATCH($T235,Benefits!$A$3:$A$581,0))),"")</f>
        <v/>
      </c>
      <c r="R235">
        <f>IFERROR(IF(COUNT(INDEX(Benefits!$F$3:$F$581,MATCH($T235,Benefits!$A$3:$A$581,0)))=0,"",INDEX(Benefits!$F$3:$F$581,MATCH($T235,Benefits!$A$3:$A$581,0))),"")</f>
        <v/>
      </c>
      <c r="S235" s="4">
        <f>IFERROR(IF(INDEX(Benefits!$G$3:$G$581,MATCH($T235,Benefits!$A$3:$A$581,0))="","",INDEX(Benefits!$G$3:$G$581,MATCH($T235,Benefits!$A$3:$A$581,0))),"")</f>
        <v/>
      </c>
      <c r="T235" s="19" t="inlineStr">
        <is>
          <t>F00024-01-000-03</t>
        </is>
      </c>
      <c r="U235" s="4">
        <f>MIN(IF($N235="N",Client!$C$6+1,Client!$C$6),100)</f>
        <v/>
      </c>
      <c r="V235" s="4">
        <f>$T235&amp;"|"&amp;$O235&amp;"|"&amp;Client!$C$7&amp;"|"&amp;Client!$C$8</f>
        <v/>
      </c>
      <c r="W235" s="4">
        <f>IFERROR(MATCH($V235,prem!$A$2:$A$2857,0),"")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IFERROR(IF(INDEX(Benefits!$B$3:$B$581,MATCH($T236,Benefits!$A$3:$A$581,0))="","Private",INDEX(Benefits!$B$3:$B$581,MATCH($T236,Benefits!$A$3:$A$581,0))),"Private")</f>
        <v/>
      </c>
      <c r="G236" s="17">
        <f>IFERROR(IF(INDEX(Benefits!$C$3:$C$581,MATCH($T236,Benefits!$A$3:$A$581,0))="","",INDEX(Benefits!$C$3:$C$581,MATCH($T236,Benefits!$A$3:$A$581,0))),"")</f>
        <v/>
      </c>
      <c r="H236" s="4">
        <f>IFERROR(IF(INDEX(Benefits!$D$3:$D$581,MATCH($T236,Benefits!$A$3:$A$581,0))="","",INDEX(Benefits!$D$3:$D$581,MATCH($T236,Benefits!$A$3:$A$581,0))),"")</f>
        <v/>
      </c>
      <c r="I236" s="4" t="inlineStr">
        <is>
          <t>HKD</t>
        </is>
      </c>
      <c r="J236" s="17">
        <f>IF($W236="","",IF(COUNT(INDEX(prem!$B$2:$CX$2857,$W236,$U236+1))=0,"",INDEX(prem!$B$2:$CX$2857,$W236,$U236+1)))</f>
        <v/>
      </c>
      <c r="K236" s="17">
        <f>IF($W236="","",IF($M236=0,"",SUM(INDEX(prem!$B$2:$CX$2857,$W236,$U236+1):INDEX(prem!$B$2:$CX$2857,$W236,MIN($U236+10,101)))))</f>
        <v/>
      </c>
      <c r="L236" s="17">
        <f>IF($K236="","",IF($M236=0,"",$K236/$M236))</f>
        <v/>
      </c>
      <c r="M236" s="4">
        <f>IF($W236="",0,COUNT(INDEX(prem!$B$2:$CX$2857,$W236,$U236+1):INDEX(prem!$B$2:$CX$2857,$W236,MIN($U236+10,101))))</f>
        <v/>
      </c>
      <c r="N236" s="4" t="inlineStr">
        <is>
          <t>A</t>
        </is>
      </c>
      <c r="O236" s="4">
        <f>IF(COUNTIF(prem!$A$2:$A$2857,$T236&amp;"|"&amp;Client!$C$9&amp;"|"&amp;Client!$C$7&amp;"|"&amp;Client!$C$8)&gt;0,Client!$C$9,IF(Client!$C$9="S","R","S"))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IFERROR(IF(COUNT(INDEX(Benefits!$E$3:$E$581,MATCH($T236,Benefits!$A$3:$A$581,0)))=0,"",INDEX(Benefits!$E$3:$E$581,MATCH($T236,Benefits!$A$3:$A$581,0))),"")</f>
        <v/>
      </c>
      <c r="R236">
        <f>IFERROR(IF(COUNT(INDEX(Benefits!$F$3:$F$581,MATCH($T236,Benefits!$A$3:$A$581,0)))=0,"",INDEX(Benefits!$F$3:$F$581,MATCH($T236,Benefits!$A$3:$A$581,0))),"")</f>
        <v/>
      </c>
      <c r="S236" s="4">
        <f>IFERROR(IF(INDEX(Benefits!$G$3:$G$581,MATCH($T236,Benefits!$A$3:$A$581,0))="","",INDEX(Benefits!$G$3:$G$581,MATCH($T236,Benefits!$A$3:$A$581,0))),"")</f>
        <v/>
      </c>
      <c r="T236" s="19" t="inlineStr">
        <is>
          <t>F00030-02-000-03</t>
        </is>
      </c>
      <c r="U236" s="4">
        <f>MIN(IF($N236="N",Client!$C$6+1,Client!$C$6),100)</f>
        <v/>
      </c>
      <c r="V236" s="4">
        <f>$T236&amp;"|"&amp;$O236&amp;"|"&amp;Client!$C$7&amp;"|"&amp;Client!$C$8</f>
        <v/>
      </c>
      <c r="W236" s="4">
        <f>IFERROR(MATCH($V236,prem!$A$2:$A$2857,0),"")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IFERROR(IF(INDEX(Benefits!$B$3:$B$581,MATCH($T237,Benefits!$A$3:$A$581,0))="","Private",INDEX(Benefits!$B$3:$B$581,MATCH($T237,Benefits!$A$3:$A$581,0))),"Private")</f>
        <v/>
      </c>
      <c r="G237" s="17">
        <f>IFERROR(IF(INDEX(Benefits!$C$3:$C$581,MATCH($T237,Benefits!$A$3:$A$581,0))="","",INDEX(Benefits!$C$3:$C$581,MATCH($T237,Benefits!$A$3:$A$581,0))),"")</f>
        <v/>
      </c>
      <c r="H237" s="4">
        <f>IFERROR(IF(INDEX(Benefits!$D$3:$D$581,MATCH($T237,Benefits!$A$3:$A$581,0))="","",INDEX(Benefits!$D$3:$D$581,MATCH($T237,Benefits!$A$3:$A$581,0))),"")</f>
        <v/>
      </c>
      <c r="I237" s="4" t="inlineStr">
        <is>
          <t>HKD</t>
        </is>
      </c>
      <c r="J237" s="17">
        <f>IF($W237="","",IF(COUNT(INDEX(prem!$B$2:$CX$2857,$W237,$U237+1))=0,"",INDEX(prem!$B$2:$CX$2857,$W237,$U237+1)))</f>
        <v/>
      </c>
      <c r="K237" s="17">
        <f>IF($W237="","",IF($M237=0,"",SUM(INDEX(prem!$B$2:$CX$2857,$W237,$U237+1):INDEX(prem!$B$2:$CX$2857,$W237,MIN($U237+10,101)))))</f>
        <v/>
      </c>
      <c r="L237" s="17">
        <f>IF($K237="","",IF($M237=0,"",$K237/$M237))</f>
        <v/>
      </c>
      <c r="M237" s="4">
        <f>IF($W237="",0,COUNT(INDEX(prem!$B$2:$CX$2857,$W237,$U237+1):INDEX(prem!$B$2:$CX$2857,$W237,MIN($U237+10,101))))</f>
        <v/>
      </c>
      <c r="N237" s="4" t="inlineStr">
        <is>
          <t>A</t>
        </is>
      </c>
      <c r="O237" s="4">
        <f>IF(COUNTIF(prem!$A$2:$A$2857,$T237&amp;"|"&amp;Client!$C$9&amp;"|"&amp;Client!$C$7&amp;"|"&amp;Client!$C$8)&gt;0,Client!$C$9,IF(Client!$C$9="S","R","S"))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IFERROR(IF(COUNT(INDEX(Benefits!$E$3:$E$581,MATCH($T237,Benefits!$A$3:$A$581,0)))=0,"",INDEX(Benefits!$E$3:$E$581,MATCH($T237,Benefits!$A$3:$A$581,0))),"")</f>
        <v/>
      </c>
      <c r="R237">
        <f>IFERROR(IF(COUNT(INDEX(Benefits!$F$3:$F$581,MATCH($T237,Benefits!$A$3:$A$581,0)))=0,"",INDEX(Benefits!$F$3:$F$581,MATCH($T237,Benefits!$A$3:$A$581,0))),"")</f>
        <v/>
      </c>
      <c r="S237" s="4">
        <f>IFERROR(IF(INDEX(Benefits!$G$3:$G$581,MATCH($T237,Benefits!$A$3:$A$581,0))="","",INDEX(Benefits!$G$3:$G$581,MATCH($T237,Benefits!$A$3:$A$581,0))),"")</f>
        <v/>
      </c>
      <c r="T237" s="19" t="inlineStr">
        <is>
          <t>F00030-02-001-03</t>
        </is>
      </c>
      <c r="U237" s="4">
        <f>MIN(IF($N237="N",Client!$C$6+1,Client!$C$6),100)</f>
        <v/>
      </c>
      <c r="V237" s="4">
        <f>$T237&amp;"|"&amp;$O237&amp;"|"&amp;Client!$C$7&amp;"|"&amp;Client!$C$8</f>
        <v/>
      </c>
      <c r="W237" s="4">
        <f>IFERROR(MATCH($V237,prem!$A$2:$A$2857,0),"")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IFERROR(IF(INDEX(Benefits!$B$3:$B$581,MATCH($T238,Benefits!$A$3:$A$581,0))="","Semi-private",INDEX(Benefits!$B$3:$B$581,MATCH($T238,Benefits!$A$3:$A$581,0))),"Semi-private")</f>
        <v/>
      </c>
      <c r="G238" s="17">
        <f>IFERROR(IF(INDEX(Benefits!$C$3:$C$581,MATCH($T238,Benefits!$A$3:$A$581,0))="","",INDEX(Benefits!$C$3:$C$581,MATCH($T238,Benefits!$A$3:$A$581,0))),"")</f>
        <v/>
      </c>
      <c r="H238" s="4">
        <f>IFERROR(IF(INDEX(Benefits!$D$3:$D$581,MATCH($T238,Benefits!$A$3:$A$581,0))="","",INDEX(Benefits!$D$3:$D$581,MATCH($T238,Benefits!$A$3:$A$581,0))),"")</f>
        <v/>
      </c>
      <c r="I238" s="4" t="inlineStr">
        <is>
          <t>HKD</t>
        </is>
      </c>
      <c r="J238" s="17">
        <f>IF($W238="","",IF(COUNT(INDEX(prem!$B$2:$CX$2857,$W238,$U238+1))=0,"",INDEX(prem!$B$2:$CX$2857,$W238,$U238+1)))</f>
        <v/>
      </c>
      <c r="K238" s="17">
        <f>IF($W238="","",IF($M238=0,"",SUM(INDEX(prem!$B$2:$CX$2857,$W238,$U238+1):INDEX(prem!$B$2:$CX$2857,$W238,MIN($U238+10,101)))))</f>
        <v/>
      </c>
      <c r="L238" s="17">
        <f>IF($K238="","",IF($M238=0,"",$K238/$M238))</f>
        <v/>
      </c>
      <c r="M238" s="4">
        <f>IF($W238="",0,COUNT(INDEX(prem!$B$2:$CX$2857,$W238,$U238+1):INDEX(prem!$B$2:$CX$2857,$W238,MIN($U238+10,101))))</f>
        <v/>
      </c>
      <c r="N238" s="4" t="inlineStr">
        <is>
          <t>A</t>
        </is>
      </c>
      <c r="O238" s="4">
        <f>IF(COUNTIF(prem!$A$2:$A$2857,$T238&amp;"|"&amp;Client!$C$9&amp;"|"&amp;Client!$C$7&amp;"|"&amp;Client!$C$8)&gt;0,Client!$C$9,IF(Client!$C$9="S","R","S"))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IFERROR(IF(COUNT(INDEX(Benefits!$E$3:$E$581,MATCH($T238,Benefits!$A$3:$A$581,0)))=0,"",INDEX(Benefits!$E$3:$E$581,MATCH($T238,Benefits!$A$3:$A$581,0))),"")</f>
        <v/>
      </c>
      <c r="R238">
        <f>IFERROR(IF(COUNT(INDEX(Benefits!$F$3:$F$581,MATCH($T238,Benefits!$A$3:$A$581,0)))=0,"",INDEX(Benefits!$F$3:$F$581,MATCH($T238,Benefits!$A$3:$A$581,0))),"")</f>
        <v/>
      </c>
      <c r="S238" s="4">
        <f>IFERROR(IF(INDEX(Benefits!$G$3:$G$581,MATCH($T238,Benefits!$A$3:$A$581,0))="","",INDEX(Benefits!$G$3:$G$581,MATCH($T238,Benefits!$A$3:$A$581,0))),"")</f>
        <v/>
      </c>
      <c r="T238" s="19" t="inlineStr">
        <is>
          <t>F00030-01-000-03</t>
        </is>
      </c>
      <c r="U238" s="4">
        <f>MIN(IF($N238="N",Client!$C$6+1,Client!$C$6),100)</f>
        <v/>
      </c>
      <c r="V238" s="4">
        <f>$T238&amp;"|"&amp;$O238&amp;"|"&amp;Client!$C$7&amp;"|"&amp;Client!$C$8</f>
        <v/>
      </c>
      <c r="W238" s="4">
        <f>IFERROR(MATCH($V238,prem!$A$2:$A$2857,0),"")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IFERROR(IF(INDEX(Benefits!$B$3:$B$581,MATCH($T239,Benefits!$A$3:$A$581,0))="","Semi-private",INDEX(Benefits!$B$3:$B$581,MATCH($T239,Benefits!$A$3:$A$581,0))),"Semi-private")</f>
        <v/>
      </c>
      <c r="G239" s="17">
        <f>IFERROR(IF(INDEX(Benefits!$C$3:$C$581,MATCH($T239,Benefits!$A$3:$A$581,0))="","",INDEX(Benefits!$C$3:$C$581,MATCH($T239,Benefits!$A$3:$A$581,0))),"")</f>
        <v/>
      </c>
      <c r="H239" s="4">
        <f>IFERROR(IF(INDEX(Benefits!$D$3:$D$581,MATCH($T239,Benefits!$A$3:$A$581,0))="","",INDEX(Benefits!$D$3:$D$581,MATCH($T239,Benefits!$A$3:$A$581,0))),"")</f>
        <v/>
      </c>
      <c r="I239" s="4" t="inlineStr">
        <is>
          <t>HKD</t>
        </is>
      </c>
      <c r="J239" s="17">
        <f>IF($W239="","",IF(COUNT(INDEX(prem!$B$2:$CX$2857,$W239,$U239+1))=0,"",INDEX(prem!$B$2:$CX$2857,$W239,$U239+1)))</f>
        <v/>
      </c>
      <c r="K239" s="17">
        <f>IF($W239="","",IF($M239=0,"",SUM(INDEX(prem!$B$2:$CX$2857,$W239,$U239+1):INDEX(prem!$B$2:$CX$2857,$W239,MIN($U239+10,101)))))</f>
        <v/>
      </c>
      <c r="L239" s="17">
        <f>IF($K239="","",IF($M239=0,"",$K239/$M239))</f>
        <v/>
      </c>
      <c r="M239" s="4">
        <f>IF($W239="",0,COUNT(INDEX(prem!$B$2:$CX$2857,$W239,$U239+1):INDEX(prem!$B$2:$CX$2857,$W239,MIN($U239+10,101))))</f>
        <v/>
      </c>
      <c r="N239" s="4" t="inlineStr">
        <is>
          <t>A</t>
        </is>
      </c>
      <c r="O239" s="4">
        <f>IF(COUNTIF(prem!$A$2:$A$2857,$T239&amp;"|"&amp;Client!$C$9&amp;"|"&amp;Client!$C$7&amp;"|"&amp;Client!$C$8)&gt;0,Client!$C$9,IF(Client!$C$9="S","R","S"))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IFERROR(IF(COUNT(INDEX(Benefits!$E$3:$E$581,MATCH($T239,Benefits!$A$3:$A$581,0)))=0,"",INDEX(Benefits!$E$3:$E$581,MATCH($T239,Benefits!$A$3:$A$581,0))),"")</f>
        <v/>
      </c>
      <c r="R239">
        <f>IFERROR(IF(COUNT(INDEX(Benefits!$F$3:$F$581,MATCH($T239,Benefits!$A$3:$A$581,0)))=0,"",INDEX(Benefits!$F$3:$F$581,MATCH($T239,Benefits!$A$3:$A$581,0))),"")</f>
        <v/>
      </c>
      <c r="S239" s="4">
        <f>IFERROR(IF(INDEX(Benefits!$G$3:$G$581,MATCH($T239,Benefits!$A$3:$A$581,0))="","",INDEX(Benefits!$G$3:$G$581,MATCH($T239,Benefits!$A$3:$A$581,0))),"")</f>
        <v/>
      </c>
      <c r="T239" s="19" t="inlineStr">
        <is>
          <t>F00030-01-001-03</t>
        </is>
      </c>
      <c r="U239" s="4">
        <f>MIN(IF($N239="N",Client!$C$6+1,Client!$C$6),100)</f>
        <v/>
      </c>
      <c r="V239" s="4">
        <f>$T239&amp;"|"&amp;$O239&amp;"|"&amp;Client!$C$7&amp;"|"&amp;Client!$C$8</f>
        <v/>
      </c>
      <c r="W239" s="4">
        <f>IFERROR(MATCH($V239,prem!$A$2:$A$2857,0),"")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IFERROR(IF(INDEX(Benefits!$B$3:$B$581,MATCH($T240,Benefits!$A$3:$A$581,0))="","",INDEX(Benefits!$B$3:$B$581,MATCH($T240,Benefits!$A$3:$A$581,0))),"")</f>
        <v/>
      </c>
      <c r="G240" s="17">
        <f>IFERROR(IF(INDEX(Benefits!$C$3:$C$581,MATCH($T240,Benefits!$A$3:$A$581,0))="","",INDEX(Benefits!$C$3:$C$581,MATCH($T240,Benefits!$A$3:$A$581,0))),"")</f>
        <v/>
      </c>
      <c r="H240" s="4">
        <f>IFERROR(IF(INDEX(Benefits!$D$3:$D$581,MATCH($T240,Benefits!$A$3:$A$581,0))="","",INDEX(Benefits!$D$3:$D$581,MATCH($T240,Benefits!$A$3:$A$581,0))),"")</f>
        <v/>
      </c>
      <c r="I240" s="4" t="inlineStr">
        <is>
          <t>HKD</t>
        </is>
      </c>
      <c r="J240" s="17">
        <f>IF($W240="","",IF(COUNT(INDEX(prem!$B$2:$CX$2857,$W240,$U240+1))=0,"",INDEX(prem!$B$2:$CX$2857,$W240,$U240+1)))</f>
        <v/>
      </c>
      <c r="K240" s="17">
        <f>IF($W240="","",IF($M240=0,"",SUM(INDEX(prem!$B$2:$CX$2857,$W240,$U240+1):INDEX(prem!$B$2:$CX$2857,$W240,MIN($U240+10,101)))))</f>
        <v/>
      </c>
      <c r="L240" s="17">
        <f>IF($K240="","",IF($M240=0,"",$K240/$M240))</f>
        <v/>
      </c>
      <c r="M240" s="4">
        <f>IF($W240="",0,COUNT(INDEX(prem!$B$2:$CX$2857,$W240,$U240+1):INDEX(prem!$B$2:$CX$2857,$W240,MIN($U240+10,101))))</f>
        <v/>
      </c>
      <c r="N240" s="4" t="inlineStr">
        <is>
          <t>A</t>
        </is>
      </c>
      <c r="O240" s="4">
        <f>IF(COUNTIF(prem!$A$2:$A$2857,$T240&amp;"|"&amp;Client!$C$9&amp;"|"&amp;Client!$C$7&amp;"|"&amp;Client!$C$8)&gt;0,Client!$C$9,IF(Client!$C$9="S","R","S"))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IFERROR(IF(COUNT(INDEX(Benefits!$E$3:$E$581,MATCH($T240,Benefits!$A$3:$A$581,0)))=0,"",INDEX(Benefits!$E$3:$E$581,MATCH($T240,Benefits!$A$3:$A$581,0))),"")</f>
        <v/>
      </c>
      <c r="R240">
        <f>IFERROR(IF(COUNT(INDEX(Benefits!$F$3:$F$581,MATCH($T240,Benefits!$A$3:$A$581,0)))=0,"",INDEX(Benefits!$F$3:$F$581,MATCH($T240,Benefits!$A$3:$A$581,0))),"")</f>
        <v/>
      </c>
      <c r="S240" s="4">
        <f>IFERROR(IF(INDEX(Benefits!$G$3:$G$581,MATCH($T240,Benefits!$A$3:$A$581,0))="","",INDEX(Benefits!$G$3:$G$581,MATCH($T240,Benefits!$A$3:$A$581,0))),"")</f>
        <v/>
      </c>
      <c r="T240" s="19" t="inlineStr">
        <is>
          <t>S00016-01-000-02</t>
        </is>
      </c>
      <c r="U240" s="4">
        <f>MIN(IF($N240="N",Client!$C$6+1,Client!$C$6),100)</f>
        <v/>
      </c>
      <c r="V240" s="4">
        <f>$T240&amp;"|"&amp;$O240&amp;"|"&amp;Client!$C$7&amp;"|"&amp;Client!$C$8</f>
        <v/>
      </c>
      <c r="W240" s="4">
        <f>IFERROR(MATCH($V240,prem!$A$2:$A$2857,0),"")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IFERROR(IF(INDEX(Benefits!$B$3:$B$581,MATCH($T241,Benefits!$A$3:$A$581,0))="","Ward",INDEX(Benefits!$B$3:$B$581,MATCH($T241,Benefits!$A$3:$A$581,0))),"Ward")</f>
        <v/>
      </c>
      <c r="G241" s="17">
        <f>IFERROR(IF(INDEX(Benefits!$C$3:$C$581,MATCH($T241,Benefits!$A$3:$A$581,0))="","",INDEX(Benefits!$C$3:$C$581,MATCH($T241,Benefits!$A$3:$A$581,0))),"")</f>
        <v/>
      </c>
      <c r="H241" s="4">
        <f>IFERROR(IF(INDEX(Benefits!$D$3:$D$581,MATCH($T241,Benefits!$A$3:$A$581,0))="","",INDEX(Benefits!$D$3:$D$581,MATCH($T241,Benefits!$A$3:$A$581,0))),"")</f>
        <v/>
      </c>
      <c r="I241" s="4" t="inlineStr">
        <is>
          <t>HKD</t>
        </is>
      </c>
      <c r="J241" s="17">
        <f>IF($W241="","",IF(COUNT(INDEX(prem!$B$2:$CX$2857,$W241,$U241+1))=0,"",INDEX(prem!$B$2:$CX$2857,$W241,$U241+1)))</f>
        <v/>
      </c>
      <c r="K241" s="17">
        <f>IF($W241="","",IF($M241=0,"",SUM(INDEX(prem!$B$2:$CX$2857,$W241,$U241+1):INDEX(prem!$B$2:$CX$2857,$W241,MIN($U241+10,101)))))</f>
        <v/>
      </c>
      <c r="L241" s="17">
        <f>IF($K241="","",IF($M241=0,"",$K241/$M241))</f>
        <v/>
      </c>
      <c r="M241" s="4">
        <f>IF($W241="",0,COUNT(INDEX(prem!$B$2:$CX$2857,$W241,$U241+1):INDEX(prem!$B$2:$CX$2857,$W241,MIN($U241+10,101))))</f>
        <v/>
      </c>
      <c r="N241" s="4" t="inlineStr">
        <is>
          <t>A</t>
        </is>
      </c>
      <c r="O241" s="4">
        <f>IF(COUNTIF(prem!$A$2:$A$2857,$T241&amp;"|"&amp;Client!$C$9&amp;"|"&amp;Client!$C$7&amp;"|"&amp;Client!$C$8)&gt;0,Client!$C$9,IF(Client!$C$9="S","R","S"))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IFERROR(IF(COUNT(INDEX(Benefits!$E$3:$E$581,MATCH($T241,Benefits!$A$3:$A$581,0)))=0,"",INDEX(Benefits!$E$3:$E$581,MATCH($T241,Benefits!$A$3:$A$581,0))),"")</f>
        <v/>
      </c>
      <c r="R241">
        <f>IFERROR(IF(COUNT(INDEX(Benefits!$F$3:$F$581,MATCH($T241,Benefits!$A$3:$A$581,0)))=0,"",INDEX(Benefits!$F$3:$F$581,MATCH($T241,Benefits!$A$3:$A$581,0))),"")</f>
        <v/>
      </c>
      <c r="S241" s="4">
        <f>IFERROR(IF(INDEX(Benefits!$G$3:$G$581,MATCH($T241,Benefits!$A$3:$A$581,0))="","",INDEX(Benefits!$G$3:$G$581,MATCH($T241,Benefits!$A$3:$A$581,0))),"")</f>
        <v/>
      </c>
      <c r="T241" s="19" t="inlineStr">
        <is>
          <t>F00052-01-000-01</t>
        </is>
      </c>
      <c r="U241" s="4">
        <f>MIN(IF($N241="N",Client!$C$6+1,Client!$C$6),100)</f>
        <v/>
      </c>
      <c r="V241" s="4">
        <f>$T241&amp;"|"&amp;$O241&amp;"|"&amp;Client!$C$7&amp;"|"&amp;Client!$C$8</f>
        <v/>
      </c>
      <c r="W241" s="4">
        <f>IFERROR(MATCH($V241,prem!$A$2:$A$2857,0),"")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IFERROR(IF(INDEX(Benefits!$B$3:$B$581,MATCH($T242,Benefits!$A$3:$A$581,0))="","Semi-private",INDEX(Benefits!$B$3:$B$581,MATCH($T242,Benefits!$A$3:$A$581,0))),"Semi-private")</f>
        <v/>
      </c>
      <c r="G242" s="17">
        <f>IFERROR(IF(INDEX(Benefits!$C$3:$C$581,MATCH($T242,Benefits!$A$3:$A$581,0))="","",INDEX(Benefits!$C$3:$C$581,MATCH($T242,Benefits!$A$3:$A$581,0))),"")</f>
        <v/>
      </c>
      <c r="H242" s="4">
        <f>IFERROR(IF(INDEX(Benefits!$D$3:$D$581,MATCH($T242,Benefits!$A$3:$A$581,0))="","",INDEX(Benefits!$D$3:$D$581,MATCH($T242,Benefits!$A$3:$A$581,0))),"")</f>
        <v/>
      </c>
      <c r="I242" s="4" t="inlineStr">
        <is>
          <t>HKD</t>
        </is>
      </c>
      <c r="J242" s="17">
        <f>IF($W242="","",IF(COUNT(INDEX(prem!$B$2:$CX$2857,$W242,$U242+1))=0,"",INDEX(prem!$B$2:$CX$2857,$W242,$U242+1)))</f>
        <v/>
      </c>
      <c r="K242" s="17">
        <f>IF($W242="","",IF($M242=0,"",SUM(INDEX(prem!$B$2:$CX$2857,$W242,$U242+1):INDEX(prem!$B$2:$CX$2857,$W242,MIN($U242+10,101)))))</f>
        <v/>
      </c>
      <c r="L242" s="17">
        <f>IF($K242="","",IF($M242=0,"",$K242/$M242))</f>
        <v/>
      </c>
      <c r="M242" s="4">
        <f>IF($W242="",0,COUNT(INDEX(prem!$B$2:$CX$2857,$W242,$U242+1):INDEX(prem!$B$2:$CX$2857,$W242,MIN($U242+10,101))))</f>
        <v/>
      </c>
      <c r="N242" s="4" t="inlineStr">
        <is>
          <t>A</t>
        </is>
      </c>
      <c r="O242" s="4">
        <f>IF(COUNTIF(prem!$A$2:$A$2857,$T242&amp;"|"&amp;Client!$C$9&amp;"|"&amp;Client!$C$7&amp;"|"&amp;Client!$C$8)&gt;0,Client!$C$9,IF(Client!$C$9="S","R","S"))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IFERROR(IF(COUNT(INDEX(Benefits!$E$3:$E$581,MATCH($T242,Benefits!$A$3:$A$581,0)))=0,"",INDEX(Benefits!$E$3:$E$581,MATCH($T242,Benefits!$A$3:$A$581,0))),"")</f>
        <v/>
      </c>
      <c r="R242">
        <f>IFERROR(IF(COUNT(INDEX(Benefits!$F$3:$F$581,MATCH($T242,Benefits!$A$3:$A$581,0)))=0,"",INDEX(Benefits!$F$3:$F$581,MATCH($T242,Benefits!$A$3:$A$581,0))),"")</f>
        <v/>
      </c>
      <c r="S242" s="4">
        <f>IFERROR(IF(INDEX(Benefits!$G$3:$G$581,MATCH($T242,Benefits!$A$3:$A$581,0))="","",INDEX(Benefits!$G$3:$G$581,MATCH($T242,Benefits!$A$3:$A$581,0))),"")</f>
        <v/>
      </c>
      <c r="T242" s="19" t="inlineStr">
        <is>
          <t>F00052-02-000-01</t>
        </is>
      </c>
      <c r="U242" s="4">
        <f>MIN(IF($N242="N",Client!$C$6+1,Client!$C$6),100)</f>
        <v/>
      </c>
      <c r="V242" s="4">
        <f>$T242&amp;"|"&amp;$O242&amp;"|"&amp;Client!$C$7&amp;"|"&amp;Client!$C$8</f>
        <v/>
      </c>
      <c r="W242" s="4">
        <f>IFERROR(MATCH($V242,prem!$A$2:$A$2857,0),"")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IFERROR(IF(INDEX(Benefits!$B$3:$B$581,MATCH($T243,Benefits!$A$3:$A$581,0))="","Semi-private",INDEX(Benefits!$B$3:$B$581,MATCH($T243,Benefits!$A$3:$A$581,0))),"Semi-private")</f>
        <v/>
      </c>
      <c r="G243" s="17">
        <f>IFERROR(IF(INDEX(Benefits!$C$3:$C$581,MATCH($T243,Benefits!$A$3:$A$581,0))="","",INDEX(Benefits!$C$3:$C$581,MATCH($T243,Benefits!$A$3:$A$581,0))),"")</f>
        <v/>
      </c>
      <c r="H243" s="4">
        <f>IFERROR(IF(INDEX(Benefits!$D$3:$D$581,MATCH($T243,Benefits!$A$3:$A$581,0))="","",INDEX(Benefits!$D$3:$D$581,MATCH($T243,Benefits!$A$3:$A$581,0))),"")</f>
        <v/>
      </c>
      <c r="I243" s="4" t="inlineStr">
        <is>
          <t>HKD</t>
        </is>
      </c>
      <c r="J243" s="17">
        <f>IF($W243="","",IF(COUNT(INDEX(prem!$B$2:$CX$2857,$W243,$U243+1))=0,"",INDEX(prem!$B$2:$CX$2857,$W243,$U243+1)))</f>
        <v/>
      </c>
      <c r="K243" s="17">
        <f>IF($W243="","",IF($M243=0,"",SUM(INDEX(prem!$B$2:$CX$2857,$W243,$U243+1):INDEX(prem!$B$2:$CX$2857,$W243,MIN($U243+10,101)))))</f>
        <v/>
      </c>
      <c r="L243" s="17">
        <f>IF($K243="","",IF($M243=0,"",$K243/$M243))</f>
        <v/>
      </c>
      <c r="M243" s="4">
        <f>IF($W243="",0,COUNT(INDEX(prem!$B$2:$CX$2857,$W243,$U243+1):INDEX(prem!$B$2:$CX$2857,$W243,MIN($U243+10,101))))</f>
        <v/>
      </c>
      <c r="N243" s="4" t="inlineStr">
        <is>
          <t>A</t>
        </is>
      </c>
      <c r="O243" s="4">
        <f>IF(COUNTIF(prem!$A$2:$A$2857,$T243&amp;"|"&amp;Client!$C$9&amp;"|"&amp;Client!$C$7&amp;"|"&amp;Client!$C$8)&gt;0,Client!$C$9,IF(Client!$C$9="S","R","S"))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IFERROR(IF(COUNT(INDEX(Benefits!$E$3:$E$581,MATCH($T243,Benefits!$A$3:$A$581,0)))=0,"",INDEX(Benefits!$E$3:$E$581,MATCH($T243,Benefits!$A$3:$A$581,0))),"")</f>
        <v/>
      </c>
      <c r="R243">
        <f>IFERROR(IF(COUNT(INDEX(Benefits!$F$3:$F$581,MATCH($T243,Benefits!$A$3:$A$581,0)))=0,"",INDEX(Benefits!$F$3:$F$581,MATCH($T243,Benefits!$A$3:$A$581,0))),"")</f>
        <v/>
      </c>
      <c r="S243" s="4">
        <f>IFERROR(IF(INDEX(Benefits!$G$3:$G$581,MATCH($T243,Benefits!$A$3:$A$581,0))="","",INDEX(Benefits!$G$3:$G$581,MATCH($T243,Benefits!$A$3:$A$581,0))),"")</f>
        <v/>
      </c>
      <c r="T243" s="19" t="inlineStr">
        <is>
          <t>F00052-02-001-01</t>
        </is>
      </c>
      <c r="U243" s="4">
        <f>MIN(IF($N243="N",Client!$C$6+1,Client!$C$6),100)</f>
        <v/>
      </c>
      <c r="V243" s="4">
        <f>$T243&amp;"|"&amp;$O243&amp;"|"&amp;Client!$C$7&amp;"|"&amp;Client!$C$8</f>
        <v/>
      </c>
      <c r="W243" s="4">
        <f>IFERROR(MATCH($V243,prem!$A$2:$A$2857,0),"")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IFERROR(IF(INDEX(Benefits!$B$3:$B$581,MATCH($T244,Benefits!$A$3:$A$581,0))="","Standard Private",INDEX(Benefits!$B$3:$B$581,MATCH($T244,Benefits!$A$3:$A$581,0))),"Standard Private")</f>
        <v/>
      </c>
      <c r="G244" s="17">
        <f>IFERROR(IF(INDEX(Benefits!$C$3:$C$581,MATCH($T244,Benefits!$A$3:$A$581,0))="","",INDEX(Benefits!$C$3:$C$581,MATCH($T244,Benefits!$A$3:$A$581,0))),"")</f>
        <v/>
      </c>
      <c r="H244" s="4">
        <f>IFERROR(IF(INDEX(Benefits!$D$3:$D$581,MATCH($T244,Benefits!$A$3:$A$581,0))="","",INDEX(Benefits!$D$3:$D$581,MATCH($T244,Benefits!$A$3:$A$581,0))),"")</f>
        <v/>
      </c>
      <c r="I244" s="4" t="inlineStr">
        <is>
          <t>HKD</t>
        </is>
      </c>
      <c r="J244" s="17">
        <f>IF($W244="","",IF(COUNT(INDEX(prem!$B$2:$CX$2857,$W244,$U244+1))=0,"",INDEX(prem!$B$2:$CX$2857,$W244,$U244+1)))</f>
        <v/>
      </c>
      <c r="K244" s="17">
        <f>IF($W244="","",IF($M244=0,"",SUM(INDEX(prem!$B$2:$CX$2857,$W244,$U244+1):INDEX(prem!$B$2:$CX$2857,$W244,MIN($U244+10,101)))))</f>
        <v/>
      </c>
      <c r="L244" s="17">
        <f>IF($K244="","",IF($M244=0,"",$K244/$M244))</f>
        <v/>
      </c>
      <c r="M244" s="4">
        <f>IF($W244="",0,COUNT(INDEX(prem!$B$2:$CX$2857,$W244,$U244+1):INDEX(prem!$B$2:$CX$2857,$W244,MIN($U244+10,101))))</f>
        <v/>
      </c>
      <c r="N244" s="4" t="inlineStr">
        <is>
          <t>A</t>
        </is>
      </c>
      <c r="O244" s="4">
        <f>IF(COUNTIF(prem!$A$2:$A$2857,$T244&amp;"|"&amp;Client!$C$9&amp;"|"&amp;Client!$C$7&amp;"|"&amp;Client!$C$8)&gt;0,Client!$C$9,IF(Client!$C$9="S","R","S"))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IFERROR(IF(COUNT(INDEX(Benefits!$E$3:$E$581,MATCH($T244,Benefits!$A$3:$A$581,0)))=0,"",INDEX(Benefits!$E$3:$E$581,MATCH($T244,Benefits!$A$3:$A$581,0))),"")</f>
        <v/>
      </c>
      <c r="R244">
        <f>IFERROR(IF(COUNT(INDEX(Benefits!$F$3:$F$581,MATCH($T244,Benefits!$A$3:$A$581,0)))=0,"",INDEX(Benefits!$F$3:$F$581,MATCH($T244,Benefits!$A$3:$A$581,0))),"")</f>
        <v/>
      </c>
      <c r="S244" s="4">
        <f>IFERROR(IF(INDEX(Benefits!$G$3:$G$581,MATCH($T244,Benefits!$A$3:$A$581,0))="","",INDEX(Benefits!$G$3:$G$581,MATCH($T244,Benefits!$A$3:$A$581,0))),"")</f>
        <v/>
      </c>
      <c r="T244" s="19" t="inlineStr">
        <is>
          <t>F00052-03-000-01</t>
        </is>
      </c>
      <c r="U244" s="4">
        <f>MIN(IF($N244="N",Client!$C$6+1,Client!$C$6),100)</f>
        <v/>
      </c>
      <c r="V244" s="4">
        <f>$T244&amp;"|"&amp;$O244&amp;"|"&amp;Client!$C$7&amp;"|"&amp;Client!$C$8</f>
        <v/>
      </c>
      <c r="W244" s="4">
        <f>IFERROR(MATCH($V244,prem!$A$2:$A$2857,0),"")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IFERROR(IF(INDEX(Benefits!$B$3:$B$581,MATCH($T245,Benefits!$A$3:$A$581,0))="","Standard Private",INDEX(Benefits!$B$3:$B$581,MATCH($T245,Benefits!$A$3:$A$581,0))),"Standard Private")</f>
        <v/>
      </c>
      <c r="G245" s="17">
        <f>IFERROR(IF(INDEX(Benefits!$C$3:$C$581,MATCH($T245,Benefits!$A$3:$A$581,0))="","",INDEX(Benefits!$C$3:$C$581,MATCH($T245,Benefits!$A$3:$A$581,0))),"")</f>
        <v/>
      </c>
      <c r="H245" s="4">
        <f>IFERROR(IF(INDEX(Benefits!$D$3:$D$581,MATCH($T245,Benefits!$A$3:$A$581,0))="","",INDEX(Benefits!$D$3:$D$581,MATCH($T245,Benefits!$A$3:$A$581,0))),"")</f>
        <v/>
      </c>
      <c r="I245" s="4" t="inlineStr">
        <is>
          <t>HKD</t>
        </is>
      </c>
      <c r="J245" s="17">
        <f>IF($W245="","",IF(COUNT(INDEX(prem!$B$2:$CX$2857,$W245,$U245+1))=0,"",INDEX(prem!$B$2:$CX$2857,$W245,$U245+1)))</f>
        <v/>
      </c>
      <c r="K245" s="17">
        <f>IF($W245="","",IF($M245=0,"",SUM(INDEX(prem!$B$2:$CX$2857,$W245,$U245+1):INDEX(prem!$B$2:$CX$2857,$W245,MIN($U245+10,101)))))</f>
        <v/>
      </c>
      <c r="L245" s="17">
        <f>IF($K245="","",IF($M245=0,"",$K245/$M245))</f>
        <v/>
      </c>
      <c r="M245" s="4">
        <f>IF($W245="",0,COUNT(INDEX(prem!$B$2:$CX$2857,$W245,$U245+1):INDEX(prem!$B$2:$CX$2857,$W245,MIN($U245+10,101))))</f>
        <v/>
      </c>
      <c r="N245" s="4" t="inlineStr">
        <is>
          <t>A</t>
        </is>
      </c>
      <c r="O245" s="4">
        <f>IF(COUNTIF(prem!$A$2:$A$2857,$T245&amp;"|"&amp;Client!$C$9&amp;"|"&amp;Client!$C$7&amp;"|"&amp;Client!$C$8)&gt;0,Client!$C$9,IF(Client!$C$9="S","R","S"))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IFERROR(IF(COUNT(INDEX(Benefits!$E$3:$E$581,MATCH($T245,Benefits!$A$3:$A$581,0)))=0,"",INDEX(Benefits!$E$3:$E$581,MATCH($T245,Benefits!$A$3:$A$581,0))),"")</f>
        <v/>
      </c>
      <c r="R245">
        <f>IFERROR(IF(COUNT(INDEX(Benefits!$F$3:$F$581,MATCH($T245,Benefits!$A$3:$A$581,0)))=0,"",INDEX(Benefits!$F$3:$F$581,MATCH($T245,Benefits!$A$3:$A$581,0))),"")</f>
        <v/>
      </c>
      <c r="S245" s="4">
        <f>IFERROR(IF(INDEX(Benefits!$G$3:$G$581,MATCH($T245,Benefits!$A$3:$A$581,0))="","",INDEX(Benefits!$G$3:$G$581,MATCH($T245,Benefits!$A$3:$A$581,0))),"")</f>
        <v/>
      </c>
      <c r="T245" s="19" t="inlineStr">
        <is>
          <t>F00052-03-001-01</t>
        </is>
      </c>
      <c r="U245" s="4">
        <f>MIN(IF($N245="N",Client!$C$6+1,Client!$C$6),100)</f>
        <v/>
      </c>
      <c r="V245" s="4">
        <f>$T245&amp;"|"&amp;$O245&amp;"|"&amp;Client!$C$7&amp;"|"&amp;Client!$C$8</f>
        <v/>
      </c>
      <c r="W245" s="4">
        <f>IFERROR(MATCH($V245,prem!$A$2:$A$2857,0),"")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IFERROR(IF(INDEX(Benefits!$B$3:$B$581,MATCH($T246,Benefits!$A$3:$A$581,0))="","",INDEX(Benefits!$B$3:$B$581,MATCH($T246,Benefits!$A$3:$A$581,0))),"")</f>
        <v/>
      </c>
      <c r="G246" s="17">
        <f>IFERROR(IF(INDEX(Benefits!$C$3:$C$581,MATCH($T246,Benefits!$A$3:$A$581,0))="",0,INDEX(Benefits!$C$3:$C$581,MATCH($T246,Benefits!$A$3:$A$581,0))),0)</f>
        <v/>
      </c>
      <c r="H246" s="4">
        <f>IFERROR(IF(INDEX(Benefits!$D$3:$D$581,MATCH($T246,Benefits!$A$3:$A$581,0))="","",INDEX(Benefits!$D$3:$D$581,MATCH($T246,Benefits!$A$3:$A$581,0))),"")</f>
        <v/>
      </c>
      <c r="I246" s="4" t="inlineStr">
        <is>
          <t>HKD</t>
        </is>
      </c>
      <c r="J246" s="17">
        <f>IF($W246="","",IF(COUNT(INDEX(prem!$B$2:$CX$2857,$W246,$U246+1))=0,"",INDEX(prem!$B$2:$CX$2857,$W246,$U246+1)))</f>
        <v/>
      </c>
      <c r="K246" s="17">
        <f>IF($W246="","",IF($M246=0,"",SUM(INDEX(prem!$B$2:$CX$2857,$W246,$U246+1):INDEX(prem!$B$2:$CX$2857,$W246,MIN($U246+10,101)))))</f>
        <v/>
      </c>
      <c r="L246" s="17">
        <f>IF($K246="","",IF($M246=0,"",$K246/$M246))</f>
        <v/>
      </c>
      <c r="M246" s="4">
        <f>IF($W246="",0,COUNT(INDEX(prem!$B$2:$CX$2857,$W246,$U246+1):INDEX(prem!$B$2:$CX$2857,$W246,MIN($U246+10,101))))</f>
        <v/>
      </c>
      <c r="N246" s="4" t="inlineStr">
        <is>
          <t>A</t>
        </is>
      </c>
      <c r="O246" s="4">
        <f>IF(COUNTIF(prem!$A$2:$A$2857,$T246&amp;"|"&amp;Client!$C$9&amp;"|"&amp;Client!$C$7&amp;"|"&amp;Client!$C$8)&gt;0,Client!$C$9,IF(Client!$C$9="S","R","S"))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IFERROR(IF(COUNT(INDEX(Benefits!$E$3:$E$581,MATCH($T246,Benefits!$A$3:$A$581,0)))=0,"",INDEX(Benefits!$E$3:$E$581,MATCH($T246,Benefits!$A$3:$A$581,0))),"")</f>
        <v/>
      </c>
      <c r="R246">
        <f>IFERROR(IF(COUNT(INDEX(Benefits!$F$3:$F$581,MATCH($T246,Benefits!$A$3:$A$581,0)))=0,"",INDEX(Benefits!$F$3:$F$581,MATCH($T246,Benefits!$A$3:$A$581,0))),"")</f>
        <v/>
      </c>
      <c r="S246" s="4">
        <f>IFERROR(IF(INDEX(Benefits!$G$3:$G$581,MATCH($T246,Benefits!$A$3:$A$581,0))="","",INDEX(Benefits!$G$3:$G$581,MATCH($T246,Benefits!$A$3:$A$581,0))),"")</f>
        <v/>
      </c>
      <c r="T246" s="19" t="inlineStr">
        <is>
          <t>F00062-01-000-02</t>
        </is>
      </c>
      <c r="U246" s="4">
        <f>MIN(IF($N246="N",Client!$C$6+1,Client!$C$6),100)</f>
        <v/>
      </c>
      <c r="V246" s="4">
        <f>$T246&amp;"|"&amp;$O246&amp;"|"&amp;Client!$C$7&amp;"|"&amp;Client!$C$8</f>
        <v/>
      </c>
      <c r="W246" s="4">
        <f>IFERROR(MATCH($V246,prem!$A$2:$A$2857,0),"")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IFERROR(IF(INDEX(Benefits!$B$3:$B$581,MATCH($T247,Benefits!$A$3:$A$581,0))="","",INDEX(Benefits!$B$3:$B$581,MATCH($T247,Benefits!$A$3:$A$581,0))),"")</f>
        <v/>
      </c>
      <c r="G247" s="17">
        <f>IFERROR(IF(INDEX(Benefits!$C$3:$C$581,MATCH($T247,Benefits!$A$3:$A$581,0))="",20000,INDEX(Benefits!$C$3:$C$581,MATCH($T247,Benefits!$A$3:$A$581,0))),20000)</f>
        <v/>
      </c>
      <c r="H247" s="4">
        <f>IFERROR(IF(INDEX(Benefits!$D$3:$D$581,MATCH($T247,Benefits!$A$3:$A$581,0))="","",INDEX(Benefits!$D$3:$D$581,MATCH($T247,Benefits!$A$3:$A$581,0))),"")</f>
        <v/>
      </c>
      <c r="I247" s="4" t="inlineStr">
        <is>
          <t>HKD</t>
        </is>
      </c>
      <c r="J247" s="17">
        <f>IF($W247="","",IF(COUNT(INDEX(prem!$B$2:$CX$2857,$W247,$U247+1))=0,"",INDEX(prem!$B$2:$CX$2857,$W247,$U247+1)))</f>
        <v/>
      </c>
      <c r="K247" s="17">
        <f>IF($W247="","",IF($M247=0,"",SUM(INDEX(prem!$B$2:$CX$2857,$W247,$U247+1):INDEX(prem!$B$2:$CX$2857,$W247,MIN($U247+10,101)))))</f>
        <v/>
      </c>
      <c r="L247" s="17">
        <f>IF($K247="","",IF($M247=0,"",$K247/$M247))</f>
        <v/>
      </c>
      <c r="M247" s="4">
        <f>IF($W247="",0,COUNT(INDEX(prem!$B$2:$CX$2857,$W247,$U247+1):INDEX(prem!$B$2:$CX$2857,$W247,MIN($U247+10,101))))</f>
        <v/>
      </c>
      <c r="N247" s="4" t="inlineStr">
        <is>
          <t>A</t>
        </is>
      </c>
      <c r="O247" s="4">
        <f>IF(COUNTIF(prem!$A$2:$A$2857,$T247&amp;"|"&amp;Client!$C$9&amp;"|"&amp;Client!$C$7&amp;"|"&amp;Client!$C$8)&gt;0,Client!$C$9,IF(Client!$C$9="S","R","S"))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IFERROR(IF(COUNT(INDEX(Benefits!$E$3:$E$581,MATCH($T247,Benefits!$A$3:$A$581,0)))=0,"",INDEX(Benefits!$E$3:$E$581,MATCH($T247,Benefits!$A$3:$A$581,0))),"")</f>
        <v/>
      </c>
      <c r="R247">
        <f>IFERROR(IF(COUNT(INDEX(Benefits!$F$3:$F$581,MATCH($T247,Benefits!$A$3:$A$581,0)))=0,"",INDEX(Benefits!$F$3:$F$581,MATCH($T247,Benefits!$A$3:$A$581,0))),"")</f>
        <v/>
      </c>
      <c r="S247" s="4">
        <f>IFERROR(IF(INDEX(Benefits!$G$3:$G$581,MATCH($T247,Benefits!$A$3:$A$581,0))="","",INDEX(Benefits!$G$3:$G$581,MATCH($T247,Benefits!$A$3:$A$581,0))),"")</f>
        <v/>
      </c>
      <c r="T247" s="19" t="inlineStr">
        <is>
          <t>F00062-02-000-02</t>
        </is>
      </c>
      <c r="U247" s="4">
        <f>MIN(IF($N247="N",Client!$C$6+1,Client!$C$6),100)</f>
        <v/>
      </c>
      <c r="V247" s="4">
        <f>$T247&amp;"|"&amp;$O247&amp;"|"&amp;Client!$C$7&amp;"|"&amp;Client!$C$8</f>
        <v/>
      </c>
      <c r="W247" s="4">
        <f>IFERROR(MATCH($V247,prem!$A$2:$A$2857,0),"")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IFERROR(IF(INDEX(Benefits!$B$3:$B$581,MATCH($T248,Benefits!$A$3:$A$581,0))="","",INDEX(Benefits!$B$3:$B$581,MATCH($T248,Benefits!$A$3:$A$581,0))),"")</f>
        <v/>
      </c>
      <c r="G248" s="17">
        <f>IFERROR(IF(INDEX(Benefits!$C$3:$C$581,MATCH($T248,Benefits!$A$3:$A$581,0))="",50000,INDEX(Benefits!$C$3:$C$581,MATCH($T248,Benefits!$A$3:$A$581,0))),50000)</f>
        <v/>
      </c>
      <c r="H248" s="4">
        <f>IFERROR(IF(INDEX(Benefits!$D$3:$D$581,MATCH($T248,Benefits!$A$3:$A$581,0))="","",INDEX(Benefits!$D$3:$D$581,MATCH($T248,Benefits!$A$3:$A$581,0))),"")</f>
        <v/>
      </c>
      <c r="I248" s="4" t="inlineStr">
        <is>
          <t>HKD</t>
        </is>
      </c>
      <c r="J248" s="17">
        <f>IF($W248="","",IF(COUNT(INDEX(prem!$B$2:$CX$2857,$W248,$U248+1))=0,"",INDEX(prem!$B$2:$CX$2857,$W248,$U248+1)))</f>
        <v/>
      </c>
      <c r="K248" s="17">
        <f>IF($W248="","",IF($M248=0,"",SUM(INDEX(prem!$B$2:$CX$2857,$W248,$U248+1):INDEX(prem!$B$2:$CX$2857,$W248,MIN($U248+10,101)))))</f>
        <v/>
      </c>
      <c r="L248" s="17">
        <f>IF($K248="","",IF($M248=0,"",$K248/$M248))</f>
        <v/>
      </c>
      <c r="M248" s="4">
        <f>IF($W248="",0,COUNT(INDEX(prem!$B$2:$CX$2857,$W248,$U248+1):INDEX(prem!$B$2:$CX$2857,$W248,MIN($U248+10,101))))</f>
        <v/>
      </c>
      <c r="N248" s="4" t="inlineStr">
        <is>
          <t>A</t>
        </is>
      </c>
      <c r="O248" s="4">
        <f>IF(COUNTIF(prem!$A$2:$A$2857,$T248&amp;"|"&amp;Client!$C$9&amp;"|"&amp;Client!$C$7&amp;"|"&amp;Client!$C$8)&gt;0,Client!$C$9,IF(Client!$C$9="S","R","S"))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IFERROR(IF(COUNT(INDEX(Benefits!$E$3:$E$581,MATCH($T248,Benefits!$A$3:$A$581,0)))=0,"",INDEX(Benefits!$E$3:$E$581,MATCH($T248,Benefits!$A$3:$A$581,0))),"")</f>
        <v/>
      </c>
      <c r="R248">
        <f>IFERROR(IF(COUNT(INDEX(Benefits!$F$3:$F$581,MATCH($T248,Benefits!$A$3:$A$581,0)))=0,"",INDEX(Benefits!$F$3:$F$581,MATCH($T248,Benefits!$A$3:$A$581,0))),"")</f>
        <v/>
      </c>
      <c r="S248" s="4">
        <f>IFERROR(IF(INDEX(Benefits!$G$3:$G$581,MATCH($T248,Benefits!$A$3:$A$581,0))="","",INDEX(Benefits!$G$3:$G$581,MATCH($T248,Benefits!$A$3:$A$581,0))),"")</f>
        <v/>
      </c>
      <c r="T248" s="19" t="inlineStr">
        <is>
          <t>F00062-03-000-02</t>
        </is>
      </c>
      <c r="U248" s="4">
        <f>MIN(IF($N248="N",Client!$C$6+1,Client!$C$6),100)</f>
        <v/>
      </c>
      <c r="V248" s="4">
        <f>$T248&amp;"|"&amp;$O248&amp;"|"&amp;Client!$C$7&amp;"|"&amp;Client!$C$8</f>
        <v/>
      </c>
      <c r="W248" s="4">
        <f>IFERROR(MATCH($V248,prem!$A$2:$A$2857,0),"")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IFERROR(IF(INDEX(Benefits!$B$3:$B$581,MATCH($T249,Benefits!$A$3:$A$581,0))="","",INDEX(Benefits!$B$3:$B$581,MATCH($T249,Benefits!$A$3:$A$581,0))),"")</f>
        <v/>
      </c>
      <c r="G249" s="17">
        <f>IFERROR(IF(INDEX(Benefits!$C$3:$C$581,MATCH($T249,Benefits!$A$3:$A$581,0))="",0,INDEX(Benefits!$C$3:$C$581,MATCH($T249,Benefits!$A$3:$A$581,0))),0)</f>
        <v/>
      </c>
      <c r="H249" s="4">
        <f>IFERROR(IF(INDEX(Benefits!$D$3:$D$581,MATCH($T249,Benefits!$A$3:$A$581,0))="","",INDEX(Benefits!$D$3:$D$581,MATCH($T249,Benefits!$A$3:$A$581,0))),"")</f>
        <v/>
      </c>
      <c r="I249" s="4" t="inlineStr">
        <is>
          <t>USD</t>
        </is>
      </c>
      <c r="J249" s="17">
        <f>IF($W249="","",IF(COUNT(INDEX(prem!$B$2:$CX$2857,$W249,$U249+1))=0,"",INDEX(prem!$B$2:$CX$2857,$W249,$U249+1)))</f>
        <v/>
      </c>
      <c r="K249" s="17">
        <f>IF($W249="","",IF($M249=0,"",SUM(INDEX(prem!$B$2:$CX$2857,$W249,$U249+1):INDEX(prem!$B$2:$CX$2857,$W249,MIN($U249+10,101)))))</f>
        <v/>
      </c>
      <c r="L249" s="17">
        <f>IF($K249="","",IF($M249=0,"",$K249/$M249))</f>
        <v/>
      </c>
      <c r="M249" s="4">
        <f>IF($W249="",0,COUNT(INDEX(prem!$B$2:$CX$2857,$W249,$U249+1):INDEX(prem!$B$2:$CX$2857,$W249,MIN($U249+10,101))))</f>
        <v/>
      </c>
      <c r="N249" s="4" t="inlineStr">
        <is>
          <t>A</t>
        </is>
      </c>
      <c r="O249" s="4">
        <f>IF(COUNTIF(prem!$A$2:$A$2857,$T249&amp;"|"&amp;Client!$C$9&amp;"|"&amp;Client!$C$7&amp;"|"&amp;Client!$C$8)&gt;0,Client!$C$9,IF(Client!$C$9="S","R","S"))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IFERROR(IF(COUNT(INDEX(Benefits!$E$3:$E$581,MATCH($T249,Benefits!$A$3:$A$581,0)))=0,"",INDEX(Benefits!$E$3:$E$581,MATCH($T249,Benefits!$A$3:$A$581,0))),"")</f>
        <v/>
      </c>
      <c r="R249">
        <f>IFERROR(IF(COUNT(INDEX(Benefits!$F$3:$F$581,MATCH($T249,Benefits!$A$3:$A$581,0)))=0,"",INDEX(Benefits!$F$3:$F$581,MATCH($T249,Benefits!$A$3:$A$581,0))),"")</f>
        <v/>
      </c>
      <c r="S249" s="4">
        <f>IFERROR(IF(INDEX(Benefits!$G$3:$G$581,MATCH($T249,Benefits!$A$3:$A$581,0))="","",INDEX(Benefits!$G$3:$G$581,MATCH($T249,Benefits!$A$3:$A$581,0))),"")</f>
        <v/>
      </c>
      <c r="T249" s="19" t="inlineStr">
        <is>
          <t>F00062-04-000-02</t>
        </is>
      </c>
      <c r="U249" s="4">
        <f>MIN(IF($N249="N",Client!$C$6+1,Client!$C$6),100)</f>
        <v/>
      </c>
      <c r="V249" s="4">
        <f>$T249&amp;"|"&amp;$O249&amp;"|"&amp;Client!$C$7&amp;"|"&amp;Client!$C$8</f>
        <v/>
      </c>
      <c r="W249" s="4">
        <f>IFERROR(MATCH($V249,prem!$A$2:$A$2857,0),"")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IFERROR(IF(INDEX(Benefits!$B$3:$B$581,MATCH($T250,Benefits!$A$3:$A$581,0))="","",INDEX(Benefits!$B$3:$B$581,MATCH($T250,Benefits!$A$3:$A$581,0))),"")</f>
        <v/>
      </c>
      <c r="G250" s="17">
        <f>IFERROR(IF(INDEX(Benefits!$C$3:$C$581,MATCH($T250,Benefits!$A$3:$A$581,0))="",2500,INDEX(Benefits!$C$3:$C$581,MATCH($T250,Benefits!$A$3:$A$581,0))),2500)</f>
        <v/>
      </c>
      <c r="H250" s="4">
        <f>IFERROR(IF(INDEX(Benefits!$D$3:$D$581,MATCH($T250,Benefits!$A$3:$A$581,0))="","",INDEX(Benefits!$D$3:$D$581,MATCH($T250,Benefits!$A$3:$A$581,0))),"")</f>
        <v/>
      </c>
      <c r="I250" s="4" t="inlineStr">
        <is>
          <t>USD</t>
        </is>
      </c>
      <c r="J250" s="17">
        <f>IF($W250="","",IF(COUNT(INDEX(prem!$B$2:$CX$2857,$W250,$U250+1))=0,"",INDEX(prem!$B$2:$CX$2857,$W250,$U250+1)))</f>
        <v/>
      </c>
      <c r="K250" s="17">
        <f>IF($W250="","",IF($M250=0,"",SUM(INDEX(prem!$B$2:$CX$2857,$W250,$U250+1):INDEX(prem!$B$2:$CX$2857,$W250,MIN($U250+10,101)))))</f>
        <v/>
      </c>
      <c r="L250" s="17">
        <f>IF($K250="","",IF($M250=0,"",$K250/$M250))</f>
        <v/>
      </c>
      <c r="M250" s="4">
        <f>IF($W250="",0,COUNT(INDEX(prem!$B$2:$CX$2857,$W250,$U250+1):INDEX(prem!$B$2:$CX$2857,$W250,MIN($U250+10,101))))</f>
        <v/>
      </c>
      <c r="N250" s="4" t="inlineStr">
        <is>
          <t>A</t>
        </is>
      </c>
      <c r="O250" s="4">
        <f>IF(COUNTIF(prem!$A$2:$A$2857,$T250&amp;"|"&amp;Client!$C$9&amp;"|"&amp;Client!$C$7&amp;"|"&amp;Client!$C$8)&gt;0,Client!$C$9,IF(Client!$C$9="S","R","S"))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IFERROR(IF(COUNT(INDEX(Benefits!$E$3:$E$581,MATCH($T250,Benefits!$A$3:$A$581,0)))=0,"",INDEX(Benefits!$E$3:$E$581,MATCH($T250,Benefits!$A$3:$A$581,0))),"")</f>
        <v/>
      </c>
      <c r="R250">
        <f>IFERROR(IF(COUNT(INDEX(Benefits!$F$3:$F$581,MATCH($T250,Benefits!$A$3:$A$581,0)))=0,"",INDEX(Benefits!$F$3:$F$581,MATCH($T250,Benefits!$A$3:$A$581,0))),"")</f>
        <v/>
      </c>
      <c r="S250" s="4">
        <f>IFERROR(IF(INDEX(Benefits!$G$3:$G$581,MATCH($T250,Benefits!$A$3:$A$581,0))="","",INDEX(Benefits!$G$3:$G$581,MATCH($T250,Benefits!$A$3:$A$581,0))),"")</f>
        <v/>
      </c>
      <c r="T250" s="19" t="inlineStr">
        <is>
          <t>F00062-05-000-02</t>
        </is>
      </c>
      <c r="U250" s="4">
        <f>MIN(IF($N250="N",Client!$C$6+1,Client!$C$6),100)</f>
        <v/>
      </c>
      <c r="V250" s="4">
        <f>$T250&amp;"|"&amp;$O250&amp;"|"&amp;Client!$C$7&amp;"|"&amp;Client!$C$8</f>
        <v/>
      </c>
      <c r="W250" s="4">
        <f>IFERROR(MATCH($V250,prem!$A$2:$A$2857,0),"")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IFERROR(IF(INDEX(Benefits!$B$3:$B$581,MATCH($T251,Benefits!$A$3:$A$581,0))="","",INDEX(Benefits!$B$3:$B$581,MATCH($T251,Benefits!$A$3:$A$581,0))),"")</f>
        <v/>
      </c>
      <c r="G251" s="17">
        <f>IFERROR(IF(INDEX(Benefits!$C$3:$C$581,MATCH($T251,Benefits!$A$3:$A$581,0))="",6250,INDEX(Benefits!$C$3:$C$581,MATCH($T251,Benefits!$A$3:$A$581,0))),6250)</f>
        <v/>
      </c>
      <c r="H251" s="4">
        <f>IFERROR(IF(INDEX(Benefits!$D$3:$D$581,MATCH($T251,Benefits!$A$3:$A$581,0))="","",INDEX(Benefits!$D$3:$D$581,MATCH($T251,Benefits!$A$3:$A$581,0))),"")</f>
        <v/>
      </c>
      <c r="I251" s="4" t="inlineStr">
        <is>
          <t>USD</t>
        </is>
      </c>
      <c r="J251" s="17">
        <f>IF($W251="","",IF(COUNT(INDEX(prem!$B$2:$CX$2857,$W251,$U251+1))=0,"",INDEX(prem!$B$2:$CX$2857,$W251,$U251+1)))</f>
        <v/>
      </c>
      <c r="K251" s="17">
        <f>IF($W251="","",IF($M251=0,"",SUM(INDEX(prem!$B$2:$CX$2857,$W251,$U251+1):INDEX(prem!$B$2:$CX$2857,$W251,MIN($U251+10,101)))))</f>
        <v/>
      </c>
      <c r="L251" s="17">
        <f>IF($K251="","",IF($M251=0,"",$K251/$M251))</f>
        <v/>
      </c>
      <c r="M251" s="4">
        <f>IF($W251="",0,COUNT(INDEX(prem!$B$2:$CX$2857,$W251,$U251+1):INDEX(prem!$B$2:$CX$2857,$W251,MIN($U251+10,101))))</f>
        <v/>
      </c>
      <c r="N251" s="4" t="inlineStr">
        <is>
          <t>A</t>
        </is>
      </c>
      <c r="O251" s="4">
        <f>IF(COUNTIF(prem!$A$2:$A$2857,$T251&amp;"|"&amp;Client!$C$9&amp;"|"&amp;Client!$C$7&amp;"|"&amp;Client!$C$8)&gt;0,Client!$C$9,IF(Client!$C$9="S","R","S"))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IFERROR(IF(COUNT(INDEX(Benefits!$E$3:$E$581,MATCH($T251,Benefits!$A$3:$A$581,0)))=0,"",INDEX(Benefits!$E$3:$E$581,MATCH($T251,Benefits!$A$3:$A$581,0))),"")</f>
        <v/>
      </c>
      <c r="R251">
        <f>IFERROR(IF(COUNT(INDEX(Benefits!$F$3:$F$581,MATCH($T251,Benefits!$A$3:$A$581,0)))=0,"",INDEX(Benefits!$F$3:$F$581,MATCH($T251,Benefits!$A$3:$A$581,0))),"")</f>
        <v/>
      </c>
      <c r="S251" s="4">
        <f>IFERROR(IF(INDEX(Benefits!$G$3:$G$581,MATCH($T251,Benefits!$A$3:$A$581,0))="","",INDEX(Benefits!$G$3:$G$581,MATCH($T251,Benefits!$A$3:$A$581,0))),"")</f>
        <v/>
      </c>
      <c r="T251" s="19" t="inlineStr">
        <is>
          <t>F00062-06-000-02</t>
        </is>
      </c>
      <c r="U251" s="4">
        <f>MIN(IF($N251="N",Client!$C$6+1,Client!$C$6),100)</f>
        <v/>
      </c>
      <c r="V251" s="4">
        <f>$T251&amp;"|"&amp;$O251&amp;"|"&amp;Client!$C$7&amp;"|"&amp;Client!$C$8</f>
        <v/>
      </c>
      <c r="W251" s="4">
        <f>IFERROR(MATCH($V251,prem!$A$2:$A$2857,0),"")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IFERROR(IF(INDEX(Benefits!$B$3:$B$581,MATCH($T252,Benefits!$A$3:$A$581,0))="","",INDEX(Benefits!$B$3:$B$581,MATCH($T252,Benefits!$A$3:$A$581,0))),"")</f>
        <v/>
      </c>
      <c r="G252" s="17">
        <f>IFERROR(IF(INDEX(Benefits!$C$3:$C$581,MATCH($T252,Benefits!$A$3:$A$581,0))="","",INDEX(Benefits!$C$3:$C$581,MATCH($T252,Benefits!$A$3:$A$581,0))),"")</f>
        <v/>
      </c>
      <c r="H252" s="4">
        <f>IFERROR(IF(INDEX(Benefits!$D$3:$D$581,MATCH($T252,Benefits!$A$3:$A$581,0))="","",INDEX(Benefits!$D$3:$D$581,MATCH($T252,Benefits!$A$3:$A$581,0))),"")</f>
        <v/>
      </c>
      <c r="I252" s="4" t="inlineStr">
        <is>
          <t>HKD</t>
        </is>
      </c>
      <c r="J252" s="17">
        <f>IF($W252="","",IF(COUNT(INDEX(prem!$B$2:$CX$2857,$W252,$U252+1))=0,"",INDEX(prem!$B$2:$CX$2857,$W252,$U252+1)))</f>
        <v/>
      </c>
      <c r="K252" s="17">
        <f>IF($W252="","",IF($M252=0,"",SUM(INDEX(prem!$B$2:$CX$2857,$W252,$U252+1):INDEX(prem!$B$2:$CX$2857,$W252,MIN($U252+10,101)))))</f>
        <v/>
      </c>
      <c r="L252" s="17">
        <f>IF($K252="","",IF($M252=0,"",$K252/$M252))</f>
        <v/>
      </c>
      <c r="M252" s="4">
        <f>IF($W252="",0,COUNT(INDEX(prem!$B$2:$CX$2857,$W252,$U252+1):INDEX(prem!$B$2:$CX$2857,$W252,MIN($U252+10,101))))</f>
        <v/>
      </c>
      <c r="N252" s="4" t="inlineStr">
        <is>
          <t>A</t>
        </is>
      </c>
      <c r="O252" s="4">
        <f>IF(COUNTIF(prem!$A$2:$A$2857,$T252&amp;"|"&amp;Client!$C$9&amp;"|"&amp;Client!$C$7&amp;"|"&amp;Client!$C$8)&gt;0,Client!$C$9,IF(Client!$C$9="S","R","S"))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IFERROR(IF(COUNT(INDEX(Benefits!$E$3:$E$581,MATCH($T252,Benefits!$A$3:$A$581,0)))=0,"",INDEX(Benefits!$E$3:$E$581,MATCH($T252,Benefits!$A$3:$A$581,0))),"")</f>
        <v/>
      </c>
      <c r="R252">
        <f>IFERROR(IF(COUNT(INDEX(Benefits!$F$3:$F$581,MATCH($T252,Benefits!$A$3:$A$581,0)))=0,"",INDEX(Benefits!$F$3:$F$581,MATCH($T252,Benefits!$A$3:$A$581,0))),"")</f>
        <v/>
      </c>
      <c r="S252" s="4">
        <f>IFERROR(IF(INDEX(Benefits!$G$3:$G$581,MATCH($T252,Benefits!$A$3:$A$581,0))="","",INDEX(Benefits!$G$3:$G$581,MATCH($T252,Benefits!$A$3:$A$581,0))),"")</f>
        <v/>
      </c>
      <c r="T252" s="19" t="inlineStr">
        <is>
          <t>S00039-01-000-02</t>
        </is>
      </c>
      <c r="U252" s="4">
        <f>MIN(IF($N252="N",Client!$C$6+1,Client!$C$6),100)</f>
        <v/>
      </c>
      <c r="V252" s="4">
        <f>$T252&amp;"|"&amp;$O252&amp;"|"&amp;Client!$C$7&amp;"|"&amp;Client!$C$8</f>
        <v/>
      </c>
      <c r="W252" s="4">
        <f>IFERROR(MATCH($V252,prem!$A$2:$A$2857,0),"")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''BetterCare'' Medical Insurance Plan</t>
        </is>
      </c>
      <c r="C253" s="4" t="inlineStr">
        <is>
          <t>Flexi</t>
        </is>
      </c>
      <c r="D253" s="20" t="inlineStr">
        <is>
          <t>Renewal only</t>
        </is>
      </c>
      <c r="E253" s="4" t="inlineStr">
        <is>
          <t>Benefit Level 1 with SMM (HKD)</t>
        </is>
      </c>
      <c r="F253" s="4">
        <f>IFERROR(IF(INDEX(Benefits!$B$3:$B$581,MATCH($T253,Benefits!$A$3:$A$581,0))="","",INDEX(Benefits!$B$3:$B$581,MATCH($T253,Benefits!$A$3:$A$581,0))),"")</f>
        <v/>
      </c>
      <c r="G253" s="17">
        <f>IFERROR(IF(INDEX(Benefits!$C$3:$C$581,MATCH($T253,Benefits!$A$3:$A$581,0))="","",INDEX(Benefits!$C$3:$C$581,MATCH($T253,Benefits!$A$3:$A$581,0))),"")</f>
        <v/>
      </c>
      <c r="H253" s="4">
        <f>IFERROR(IF(INDEX(Benefits!$D$3:$D$581,MATCH($T253,Benefits!$A$3:$A$581,0))="","",INDEX(Benefits!$D$3:$D$581,MATCH($T253,Benefits!$A$3:$A$581,0))),"")</f>
        <v/>
      </c>
      <c r="I253" s="4" t="inlineStr">
        <is>
          <t>HKD</t>
        </is>
      </c>
      <c r="J253" s="17">
        <f>IF($W253="","",IF(COUNT(INDEX(prem!$B$2:$CX$2857,$W253,$U253+1))=0,"",INDEX(prem!$B$2:$CX$2857,$W253,$U253+1)))</f>
        <v/>
      </c>
      <c r="K253" s="17">
        <f>IF($W253="","",IF($M253=0,"",SUM(INDEX(prem!$B$2:$CX$2857,$W253,$U253+1):INDEX(prem!$B$2:$CX$2857,$W253,MIN($U253+10,101)))))</f>
        <v/>
      </c>
      <c r="L253" s="17">
        <f>IF($K253="","",IF($M253=0,"",$K253/$M253))</f>
        <v/>
      </c>
      <c r="M253" s="4">
        <f>IF($W253="",0,COUNT(INDEX(prem!$B$2:$CX$2857,$W253,$U253+1):INDEX(prem!$B$2:$CX$2857,$W253,MIN($U253+10,101))))</f>
        <v/>
      </c>
      <c r="N253" s="4" t="inlineStr">
        <is>
          <t>A</t>
        </is>
      </c>
      <c r="O253" s="4">
        <f>IF(COUNTIF(prem!$A$2:$A$2857,$T253&amp;"|"&amp;Client!$C$9&amp;"|"&amp;Client!$C$7&amp;"|"&amp;Client!$C$8)&gt;0,Client!$C$9,IF(Client!$C$9="S","R","S"))</f>
        <v/>
      </c>
      <c r="P253" s="4" t="inlineStr">
        <is>
          <t>Y</t>
        </is>
      </c>
      <c r="Q253" s="18">
        <f>IFERROR(IF(COUNT(INDEX(Benefits!$E$3:$E$581,MATCH($T253,Benefits!$A$3:$A$581,0)))=0,"",INDEX(Benefits!$E$3:$E$581,MATCH($T253,Benefits!$A$3:$A$581,0))),"")</f>
        <v/>
      </c>
      <c r="R253">
        <f>IFERROR(IF(COUNT(INDEX(Benefits!$F$3:$F$581,MATCH($T253,Benefits!$A$3:$A$581,0)))=0,"",INDEX(Benefits!$F$3:$F$581,MATCH($T253,Benefits!$A$3:$A$581,0))),"")</f>
        <v/>
      </c>
      <c r="S253" s="4">
        <f>IFERROR(IF(INDEX(Benefits!$G$3:$G$581,MATCH($T253,Benefits!$A$3:$A$581,0))="","",INDEX(Benefits!$G$3:$G$581,MATCH($T253,Benefits!$A$3:$A$581,0))),"")</f>
        <v/>
      </c>
      <c r="T253" s="19" t="inlineStr">
        <is>
          <t>F00021-01-000-03</t>
        </is>
      </c>
      <c r="U253" s="4">
        <f>MIN(IF($N253="N",Client!$C$6+1,Client!$C$6),100)</f>
        <v/>
      </c>
      <c r="V253" s="4">
        <f>$T253&amp;"|"&amp;$O253&amp;"|"&amp;Client!$C$7&amp;"|"&amp;Client!$C$8</f>
        <v/>
      </c>
      <c r="W253" s="4">
        <f>IFERROR(MATCH($V253,prem!$A$2:$A$2857,0),"")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''BetterCare'' Medical Insurance Plan</t>
        </is>
      </c>
      <c r="C254" s="4" t="inlineStr">
        <is>
          <t>Flexi</t>
        </is>
      </c>
      <c r="D254" s="20" t="inlineStr">
        <is>
          <t>Renewal only</t>
        </is>
      </c>
      <c r="E254" s="4" t="inlineStr">
        <is>
          <t>Benefit Level 1 with SMM (USD)</t>
        </is>
      </c>
      <c r="F254" s="4">
        <f>IFERROR(IF(INDEX(Benefits!$B$3:$B$581,MATCH($T254,Benefits!$A$3:$A$581,0))="","",INDEX(Benefits!$B$3:$B$581,MATCH($T254,Benefits!$A$3:$A$581,0))),"")</f>
        <v/>
      </c>
      <c r="G254" s="17">
        <f>IFERROR(IF(INDEX(Benefits!$C$3:$C$581,MATCH($T254,Benefits!$A$3:$A$581,0))="","",INDEX(Benefits!$C$3:$C$581,MATCH($T254,Benefits!$A$3:$A$581,0))),"")</f>
        <v/>
      </c>
      <c r="H254" s="4">
        <f>IFERROR(IF(INDEX(Benefits!$D$3:$D$581,MATCH($T254,Benefits!$A$3:$A$581,0))="","",INDEX(Benefits!$D$3:$D$581,MATCH($T254,Benefits!$A$3:$A$581,0))),"")</f>
        <v/>
      </c>
      <c r="I254" s="4" t="inlineStr">
        <is>
          <t>USD</t>
        </is>
      </c>
      <c r="J254" s="17">
        <f>IF($W254="","",IF(COUNT(INDEX(prem!$B$2:$CX$2857,$W254,$U254+1))=0,"",INDEX(prem!$B$2:$CX$2857,$W254,$U254+1)))</f>
        <v/>
      </c>
      <c r="K254" s="17">
        <f>IF($W254="","",IF($M254=0,"",SUM(INDEX(prem!$B$2:$CX$2857,$W254,$U254+1):INDEX(prem!$B$2:$CX$2857,$W254,MIN($U254+10,101)))))</f>
        <v/>
      </c>
      <c r="L254" s="17">
        <f>IF($K254="","",IF($M254=0,"",$K254/$M254))</f>
        <v/>
      </c>
      <c r="M254" s="4">
        <f>IF($W254="",0,COUNT(INDEX(prem!$B$2:$CX$2857,$W254,$U254+1):INDEX(prem!$B$2:$CX$2857,$W254,MIN($U254+10,101))))</f>
        <v/>
      </c>
      <c r="N254" s="4" t="inlineStr">
        <is>
          <t>A</t>
        </is>
      </c>
      <c r="O254" s="4">
        <f>IF(COUNTIF(prem!$A$2:$A$2857,$T254&amp;"|"&amp;Client!$C$9&amp;"|"&amp;Client!$C$7&amp;"|"&amp;Client!$C$8)&gt;0,Client!$C$9,IF(Client!$C$9="S","R","S"))</f>
        <v/>
      </c>
      <c r="P254" s="4" t="inlineStr">
        <is>
          <t>Y</t>
        </is>
      </c>
      <c r="Q254" s="18">
        <f>IFERROR(IF(COUNT(INDEX(Benefits!$E$3:$E$581,MATCH($T254,Benefits!$A$3:$A$581,0)))=0,"",INDEX(Benefits!$E$3:$E$581,MATCH($T254,Benefits!$A$3:$A$581,0))),"")</f>
        <v/>
      </c>
      <c r="R254">
        <f>IFERROR(IF(COUNT(INDEX(Benefits!$F$3:$F$581,MATCH($T254,Benefits!$A$3:$A$581,0)))=0,"",INDEX(Benefits!$F$3:$F$581,MATCH($T254,Benefits!$A$3:$A$581,0))),"")</f>
        <v/>
      </c>
      <c r="S254" s="4">
        <f>IFERROR(IF(INDEX(Benefits!$G$3:$G$581,MATCH($T254,Benefits!$A$3:$A$581,0))="","",INDEX(Benefits!$G$3:$G$581,MATCH($T254,Benefits!$A$3:$A$581,0))),"")</f>
        <v/>
      </c>
      <c r="T254" s="19" t="inlineStr">
        <is>
          <t>F00021-04-000-03</t>
        </is>
      </c>
      <c r="U254" s="4">
        <f>MIN(IF($N254="N",Client!$C$6+1,Client!$C$6),100)</f>
        <v/>
      </c>
      <c r="V254" s="4">
        <f>$T254&amp;"|"&amp;$O254&amp;"|"&amp;Client!$C$7&amp;"|"&amp;Client!$C$8</f>
        <v/>
      </c>
      <c r="W254" s="4">
        <f>IFERROR(MATCH($V254,prem!$A$2:$A$2857,0),"")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''BetterCare'' Medical Insurance Plan</t>
        </is>
      </c>
      <c r="C255" s="4" t="inlineStr">
        <is>
          <t>Flexi</t>
        </is>
      </c>
      <c r="D255" s="20" t="inlineStr">
        <is>
          <t>Renewal only</t>
        </is>
      </c>
      <c r="E255" s="4" t="inlineStr">
        <is>
          <t>Benefit Level 2 with SMM (HKD)</t>
        </is>
      </c>
      <c r="F255" s="4">
        <f>IFERROR(IF(INDEX(Benefits!$B$3:$B$581,MATCH($T255,Benefits!$A$3:$A$581,0))="","",INDEX(Benefits!$B$3:$B$581,MATCH($T255,Benefits!$A$3:$A$581,0))),"")</f>
        <v/>
      </c>
      <c r="G255" s="17">
        <f>IFERROR(IF(INDEX(Benefits!$C$3:$C$581,MATCH($T255,Benefits!$A$3:$A$581,0))="","",INDEX(Benefits!$C$3:$C$581,MATCH($T255,Benefits!$A$3:$A$581,0))),"")</f>
        <v/>
      </c>
      <c r="H255" s="4">
        <f>IFERROR(IF(INDEX(Benefits!$D$3:$D$581,MATCH($T255,Benefits!$A$3:$A$581,0))="","",INDEX(Benefits!$D$3:$D$581,MATCH($T255,Benefits!$A$3:$A$581,0))),"")</f>
        <v/>
      </c>
      <c r="I255" s="4" t="inlineStr">
        <is>
          <t>HKD</t>
        </is>
      </c>
      <c r="J255" s="17">
        <f>IF($W255="","",IF(COUNT(INDEX(prem!$B$2:$CX$2857,$W255,$U255+1))=0,"",INDEX(prem!$B$2:$CX$2857,$W255,$U255+1)))</f>
        <v/>
      </c>
      <c r="K255" s="17">
        <f>IF($W255="","",IF($M255=0,"",SUM(INDEX(prem!$B$2:$CX$2857,$W255,$U255+1):INDEX(prem!$B$2:$CX$2857,$W255,MIN($U255+10,101)))))</f>
        <v/>
      </c>
      <c r="L255" s="17">
        <f>IF($K255="","",IF($M255=0,"",$K255/$M255))</f>
        <v/>
      </c>
      <c r="M255" s="4">
        <f>IF($W255="",0,COUNT(INDEX(prem!$B$2:$CX$2857,$W255,$U255+1):INDEX(prem!$B$2:$CX$2857,$W255,MIN($U255+10,101))))</f>
        <v/>
      </c>
      <c r="N255" s="4" t="inlineStr">
        <is>
          <t>A</t>
        </is>
      </c>
      <c r="O255" s="4">
        <f>IF(COUNTIF(prem!$A$2:$A$2857,$T255&amp;"|"&amp;Client!$C$9&amp;"|"&amp;Client!$C$7&amp;"|"&amp;Client!$C$8)&gt;0,Client!$C$9,IF(Client!$C$9="S","R","S"))</f>
        <v/>
      </c>
      <c r="P255" s="4" t="inlineStr">
        <is>
          <t>Y</t>
        </is>
      </c>
      <c r="Q255" s="18">
        <f>IFERROR(IF(COUNT(INDEX(Benefits!$E$3:$E$581,MATCH($T255,Benefits!$A$3:$A$581,0)))=0,"",INDEX(Benefits!$E$3:$E$581,MATCH($T255,Benefits!$A$3:$A$581,0))),"")</f>
        <v/>
      </c>
      <c r="R255">
        <f>IFERROR(IF(COUNT(INDEX(Benefits!$F$3:$F$581,MATCH($T255,Benefits!$A$3:$A$581,0)))=0,"",INDEX(Benefits!$F$3:$F$581,MATCH($T255,Benefits!$A$3:$A$581,0))),"")</f>
        <v/>
      </c>
      <c r="S255" s="4">
        <f>IFERROR(IF(INDEX(Benefits!$G$3:$G$581,MATCH($T255,Benefits!$A$3:$A$581,0))="","",INDEX(Benefits!$G$3:$G$581,MATCH($T255,Benefits!$A$3:$A$581,0))),"")</f>
        <v/>
      </c>
      <c r="T255" s="19" t="inlineStr">
        <is>
          <t>F00021-02-000-03</t>
        </is>
      </c>
      <c r="U255" s="4">
        <f>MIN(IF($N255="N",Client!$C$6+1,Client!$C$6),100)</f>
        <v/>
      </c>
      <c r="V255" s="4">
        <f>$T255&amp;"|"&amp;$O255&amp;"|"&amp;Client!$C$7&amp;"|"&amp;Client!$C$8</f>
        <v/>
      </c>
      <c r="W255" s="4">
        <f>IFERROR(MATCH($V255,prem!$A$2:$A$2857,0),"")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''BetterCare'' Medical Insurance Plan</t>
        </is>
      </c>
      <c r="C256" s="4" t="inlineStr">
        <is>
          <t>Flexi</t>
        </is>
      </c>
      <c r="D256" s="20" t="inlineStr">
        <is>
          <t>Renewal only</t>
        </is>
      </c>
      <c r="E256" s="4" t="inlineStr">
        <is>
          <t>Benefit Level 2 with SMM (USD)</t>
        </is>
      </c>
      <c r="F256" s="4">
        <f>IFERROR(IF(INDEX(Benefits!$B$3:$B$581,MATCH($T256,Benefits!$A$3:$A$581,0))="","",INDEX(Benefits!$B$3:$B$581,MATCH($T256,Benefits!$A$3:$A$581,0))),"")</f>
        <v/>
      </c>
      <c r="G256" s="17">
        <f>IFERROR(IF(INDEX(Benefits!$C$3:$C$581,MATCH($T256,Benefits!$A$3:$A$581,0))="","",INDEX(Benefits!$C$3:$C$581,MATCH($T256,Benefits!$A$3:$A$581,0))),"")</f>
        <v/>
      </c>
      <c r="H256" s="4">
        <f>IFERROR(IF(INDEX(Benefits!$D$3:$D$581,MATCH($T256,Benefits!$A$3:$A$581,0))="","",INDEX(Benefits!$D$3:$D$581,MATCH($T256,Benefits!$A$3:$A$581,0))),"")</f>
        <v/>
      </c>
      <c r="I256" s="4" t="inlineStr">
        <is>
          <t>USD</t>
        </is>
      </c>
      <c r="J256" s="17">
        <f>IF($W256="","",IF(COUNT(INDEX(prem!$B$2:$CX$2857,$W256,$U256+1))=0,"",INDEX(prem!$B$2:$CX$2857,$W256,$U256+1)))</f>
        <v/>
      </c>
      <c r="K256" s="17">
        <f>IF($W256="","",IF($M256=0,"",SUM(INDEX(prem!$B$2:$CX$2857,$W256,$U256+1):INDEX(prem!$B$2:$CX$2857,$W256,MIN($U256+10,101)))))</f>
        <v/>
      </c>
      <c r="L256" s="17">
        <f>IF($K256="","",IF($M256=0,"",$K256/$M256))</f>
        <v/>
      </c>
      <c r="M256" s="4">
        <f>IF($W256="",0,COUNT(INDEX(prem!$B$2:$CX$2857,$W256,$U256+1):INDEX(prem!$B$2:$CX$2857,$W256,MIN($U256+10,101))))</f>
        <v/>
      </c>
      <c r="N256" s="4" t="inlineStr">
        <is>
          <t>A</t>
        </is>
      </c>
      <c r="O256" s="4">
        <f>IF(COUNTIF(prem!$A$2:$A$2857,$T256&amp;"|"&amp;Client!$C$9&amp;"|"&amp;Client!$C$7&amp;"|"&amp;Client!$C$8)&gt;0,Client!$C$9,IF(Client!$C$9="S","R","S"))</f>
        <v/>
      </c>
      <c r="P256" s="4" t="inlineStr">
        <is>
          <t>Y</t>
        </is>
      </c>
      <c r="Q256" s="18">
        <f>IFERROR(IF(COUNT(INDEX(Benefits!$E$3:$E$581,MATCH($T256,Benefits!$A$3:$A$581,0)))=0,"",INDEX(Benefits!$E$3:$E$581,MATCH($T256,Benefits!$A$3:$A$581,0))),"")</f>
        <v/>
      </c>
      <c r="R256">
        <f>IFERROR(IF(COUNT(INDEX(Benefits!$F$3:$F$581,MATCH($T256,Benefits!$A$3:$A$581,0)))=0,"",INDEX(Benefits!$F$3:$F$581,MATCH($T256,Benefits!$A$3:$A$581,0))),"")</f>
        <v/>
      </c>
      <c r="S256" s="4">
        <f>IFERROR(IF(INDEX(Benefits!$G$3:$G$581,MATCH($T256,Benefits!$A$3:$A$581,0))="","",INDEX(Benefits!$G$3:$G$581,MATCH($T256,Benefits!$A$3:$A$581,0))),"")</f>
        <v/>
      </c>
      <c r="T256" s="19" t="inlineStr">
        <is>
          <t>F00021-05-000-03</t>
        </is>
      </c>
      <c r="U256" s="4">
        <f>MIN(IF($N256="N",Client!$C$6+1,Client!$C$6),100)</f>
        <v/>
      </c>
      <c r="V256" s="4">
        <f>$T256&amp;"|"&amp;$O256&amp;"|"&amp;Client!$C$7&amp;"|"&amp;Client!$C$8</f>
        <v/>
      </c>
      <c r="W256" s="4">
        <f>IFERROR(MATCH($V256,prem!$A$2:$A$2857,0),"")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''BetterCare'' Medical Insurance Plan</t>
        </is>
      </c>
      <c r="C257" s="4" t="inlineStr">
        <is>
          <t>Flexi</t>
        </is>
      </c>
      <c r="D257" s="20" t="inlineStr">
        <is>
          <t>Renewal only</t>
        </is>
      </c>
      <c r="E257" s="4" t="inlineStr">
        <is>
          <t>Benefit Level 3 with SMM (HKD)</t>
        </is>
      </c>
      <c r="F257" s="4">
        <f>IFERROR(IF(INDEX(Benefits!$B$3:$B$581,MATCH($T257,Benefits!$A$3:$A$581,0))="","",INDEX(Benefits!$B$3:$B$581,MATCH($T257,Benefits!$A$3:$A$581,0))),"")</f>
        <v/>
      </c>
      <c r="G257" s="17">
        <f>IFERROR(IF(INDEX(Benefits!$C$3:$C$581,MATCH($T257,Benefits!$A$3:$A$581,0))="","",INDEX(Benefits!$C$3:$C$581,MATCH($T257,Benefits!$A$3:$A$581,0))),"")</f>
        <v/>
      </c>
      <c r="H257" s="4">
        <f>IFERROR(IF(INDEX(Benefits!$D$3:$D$581,MATCH($T257,Benefits!$A$3:$A$581,0))="","",INDEX(Benefits!$D$3:$D$581,MATCH($T257,Benefits!$A$3:$A$581,0))),"")</f>
        <v/>
      </c>
      <c r="I257" s="4" t="inlineStr">
        <is>
          <t>HKD</t>
        </is>
      </c>
      <c r="J257" s="17">
        <f>IF($W257="","",IF(COUNT(INDEX(prem!$B$2:$CX$2857,$W257,$U257+1))=0,"",INDEX(prem!$B$2:$CX$2857,$W257,$U257+1)))</f>
        <v/>
      </c>
      <c r="K257" s="17">
        <f>IF($W257="","",IF($M257=0,"",SUM(INDEX(prem!$B$2:$CX$2857,$W257,$U257+1):INDEX(prem!$B$2:$CX$2857,$W257,MIN($U257+10,101)))))</f>
        <v/>
      </c>
      <c r="L257" s="17">
        <f>IF($K257="","",IF($M257=0,"",$K257/$M257))</f>
        <v/>
      </c>
      <c r="M257" s="4">
        <f>IF($W257="",0,COUNT(INDEX(prem!$B$2:$CX$2857,$W257,$U257+1):INDEX(prem!$B$2:$CX$2857,$W257,MIN($U257+10,101))))</f>
        <v/>
      </c>
      <c r="N257" s="4" t="inlineStr">
        <is>
          <t>A</t>
        </is>
      </c>
      <c r="O257" s="4">
        <f>IF(COUNTIF(prem!$A$2:$A$2857,$T257&amp;"|"&amp;Client!$C$9&amp;"|"&amp;Client!$C$7&amp;"|"&amp;Client!$C$8)&gt;0,Client!$C$9,IF(Client!$C$9="S","R","S"))</f>
        <v/>
      </c>
      <c r="P257" s="4" t="inlineStr">
        <is>
          <t>Y</t>
        </is>
      </c>
      <c r="Q257" s="18">
        <f>IFERROR(IF(COUNT(INDEX(Benefits!$E$3:$E$581,MATCH($T257,Benefits!$A$3:$A$581,0)))=0,"",INDEX(Benefits!$E$3:$E$581,MATCH($T257,Benefits!$A$3:$A$581,0))),"")</f>
        <v/>
      </c>
      <c r="R257">
        <f>IFERROR(IF(COUNT(INDEX(Benefits!$F$3:$F$581,MATCH($T257,Benefits!$A$3:$A$581,0)))=0,"",INDEX(Benefits!$F$3:$F$581,MATCH($T257,Benefits!$A$3:$A$581,0))),"")</f>
        <v/>
      </c>
      <c r="S257" s="4">
        <f>IFERROR(IF(INDEX(Benefits!$G$3:$G$581,MATCH($T257,Benefits!$A$3:$A$581,0))="","",INDEX(Benefits!$G$3:$G$581,MATCH($T257,Benefits!$A$3:$A$581,0))),"")</f>
        <v/>
      </c>
      <c r="T257" s="19" t="inlineStr">
        <is>
          <t>F00021-03-000-03</t>
        </is>
      </c>
      <c r="U257" s="4">
        <f>MIN(IF($N257="N",Client!$C$6+1,Client!$C$6),100)</f>
        <v/>
      </c>
      <c r="V257" s="4">
        <f>$T257&amp;"|"&amp;$O257&amp;"|"&amp;Client!$C$7&amp;"|"&amp;Client!$C$8</f>
        <v/>
      </c>
      <c r="W257" s="4">
        <f>IFERROR(MATCH($V257,prem!$A$2:$A$2857,0),"")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''BetterCare'' Medical Insurance Plan</t>
        </is>
      </c>
      <c r="C258" s="4" t="inlineStr">
        <is>
          <t>Flexi</t>
        </is>
      </c>
      <c r="D258" s="20" t="inlineStr">
        <is>
          <t>Renewal only</t>
        </is>
      </c>
      <c r="E258" s="4" t="inlineStr">
        <is>
          <t>Benefit Level 3 with SMM (USD)</t>
        </is>
      </c>
      <c r="F258" s="4">
        <f>IFERROR(IF(INDEX(Benefits!$B$3:$B$581,MATCH($T258,Benefits!$A$3:$A$581,0))="","",INDEX(Benefits!$B$3:$B$581,MATCH($T258,Benefits!$A$3:$A$581,0))),"")</f>
        <v/>
      </c>
      <c r="G258" s="17">
        <f>IFERROR(IF(INDEX(Benefits!$C$3:$C$581,MATCH($T258,Benefits!$A$3:$A$581,0))="","",INDEX(Benefits!$C$3:$C$581,MATCH($T258,Benefits!$A$3:$A$581,0))),"")</f>
        <v/>
      </c>
      <c r="H258" s="4">
        <f>IFERROR(IF(INDEX(Benefits!$D$3:$D$581,MATCH($T258,Benefits!$A$3:$A$581,0))="","",INDEX(Benefits!$D$3:$D$581,MATCH($T258,Benefits!$A$3:$A$581,0))),"")</f>
        <v/>
      </c>
      <c r="I258" s="4" t="inlineStr">
        <is>
          <t>USD</t>
        </is>
      </c>
      <c r="J258" s="17">
        <f>IF($W258="","",IF(COUNT(INDEX(prem!$B$2:$CX$2857,$W258,$U258+1))=0,"",INDEX(prem!$B$2:$CX$2857,$W258,$U258+1)))</f>
        <v/>
      </c>
      <c r="K258" s="17">
        <f>IF($W258="","",IF($M258=0,"",SUM(INDEX(prem!$B$2:$CX$2857,$W258,$U258+1):INDEX(prem!$B$2:$CX$2857,$W258,MIN($U258+10,101)))))</f>
        <v/>
      </c>
      <c r="L258" s="17">
        <f>IF($K258="","",IF($M258=0,"",$K258/$M258))</f>
        <v/>
      </c>
      <c r="M258" s="4">
        <f>IF($W258="",0,COUNT(INDEX(prem!$B$2:$CX$2857,$W258,$U258+1):INDEX(prem!$B$2:$CX$2857,$W258,MIN($U258+10,101))))</f>
        <v/>
      </c>
      <c r="N258" s="4" t="inlineStr">
        <is>
          <t>A</t>
        </is>
      </c>
      <c r="O258" s="4">
        <f>IF(COUNTIF(prem!$A$2:$A$2857,$T258&amp;"|"&amp;Client!$C$9&amp;"|"&amp;Client!$C$7&amp;"|"&amp;Client!$C$8)&gt;0,Client!$C$9,IF(Client!$C$9="S","R","S"))</f>
        <v/>
      </c>
      <c r="P258" s="4" t="inlineStr">
        <is>
          <t>Y</t>
        </is>
      </c>
      <c r="Q258" s="18">
        <f>IFERROR(IF(COUNT(INDEX(Benefits!$E$3:$E$581,MATCH($T258,Benefits!$A$3:$A$581,0)))=0,"",INDEX(Benefits!$E$3:$E$581,MATCH($T258,Benefits!$A$3:$A$581,0))),"")</f>
        <v/>
      </c>
      <c r="R258">
        <f>IFERROR(IF(COUNT(INDEX(Benefits!$F$3:$F$581,MATCH($T258,Benefits!$A$3:$A$581,0)))=0,"",INDEX(Benefits!$F$3:$F$581,MATCH($T258,Benefits!$A$3:$A$581,0))),"")</f>
        <v/>
      </c>
      <c r="S258" s="4">
        <f>IFERROR(IF(INDEX(Benefits!$G$3:$G$581,MATCH($T258,Benefits!$A$3:$A$581,0))="","",INDEX(Benefits!$G$3:$G$581,MATCH($T258,Benefits!$A$3:$A$581,0))),"")</f>
        <v/>
      </c>
      <c r="T258" s="19" t="inlineStr">
        <is>
          <t>F00021-06-000-03</t>
        </is>
      </c>
      <c r="U258" s="4">
        <f>MIN(IF($N258="N",Client!$C$6+1,Client!$C$6),100)</f>
        <v/>
      </c>
      <c r="V258" s="4">
        <f>$T258&amp;"|"&amp;$O258&amp;"|"&amp;Client!$C$7&amp;"|"&amp;Client!$C$8</f>
        <v/>
      </c>
      <c r="W258" s="4">
        <f>IFERROR(MATCH($V258,prem!$A$2:$A$2857,0),"")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''ChampCare''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1 - Asia (HKD 36,000 Deductible + HKD 36,000 Benefit Contribution Amount)</t>
        </is>
      </c>
      <c r="F259" s="4">
        <f>IFERROR(IF(INDEX(Benefits!$B$3:$B$581,MATCH($T259,Benefits!$A$3:$A$581,0))="","",INDEX(Benefits!$B$3:$B$581,MATCH($T259,Benefits!$A$3:$A$581,0))),"")</f>
        <v/>
      </c>
      <c r="G259" s="17">
        <f>IFERROR(IF(INDEX(Benefits!$C$3:$C$581,MATCH($T259,Benefits!$A$3:$A$581,0))="",36000,INDEX(Benefits!$C$3:$C$581,MATCH($T259,Benefits!$A$3:$A$581,0))),36000)</f>
        <v/>
      </c>
      <c r="H259" s="4">
        <f>IFERROR(IF(INDEX(Benefits!$D$3:$D$581,MATCH($T259,Benefits!$A$3:$A$581,0))="","Asia",INDEX(Benefits!$D$3:$D$581,MATCH($T259,Benefits!$A$3:$A$581,0))),"Asia")</f>
        <v/>
      </c>
      <c r="I259" s="4" t="inlineStr">
        <is>
          <t>HKD</t>
        </is>
      </c>
      <c r="J259" s="17">
        <f>IF($W259="","",IF(COUNT(INDEX(prem!$B$2:$CX$2857,$W259,$U259+1))=0,"",INDEX(prem!$B$2:$CX$2857,$W259,$U259+1)))</f>
        <v/>
      </c>
      <c r="K259" s="17">
        <f>IF($W259="","",IF($M259=0,"",SUM(INDEX(prem!$B$2:$CX$2857,$W259,$U259+1):INDEX(prem!$B$2:$CX$2857,$W259,MIN($U259+10,101)))))</f>
        <v/>
      </c>
      <c r="L259" s="17">
        <f>IF($K259="","",IF($M259=0,"",$K259/$M259))</f>
        <v/>
      </c>
      <c r="M259" s="4">
        <f>IF($W259="",0,COUNT(INDEX(prem!$B$2:$CX$2857,$W259,$U259+1):INDEX(prem!$B$2:$CX$2857,$W259,MIN($U259+10,101))))</f>
        <v/>
      </c>
      <c r="N259" s="4" t="inlineStr">
        <is>
          <t>A</t>
        </is>
      </c>
      <c r="O259" s="4">
        <f>IF(COUNTIF(prem!$A$2:$A$2857,$T259&amp;"|"&amp;Client!$C$9&amp;"|"&amp;Client!$C$7&amp;"|"&amp;Client!$C$8)&gt;0,Client!$C$9,IF(Client!$C$9="S","R","S"))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IFERROR(IF(COUNT(INDEX(Benefits!$E$3:$E$581,MATCH($T259,Benefits!$A$3:$A$581,0)))=0,"",INDEX(Benefits!$E$3:$E$581,MATCH($T259,Benefits!$A$3:$A$581,0))),"")</f>
        <v/>
      </c>
      <c r="R259">
        <f>IFERROR(IF(COUNT(INDEX(Benefits!$F$3:$F$581,MATCH($T259,Benefits!$A$3:$A$581,0)))=0,"",INDEX(Benefits!$F$3:$F$581,MATCH($T259,Benefits!$A$3:$A$581,0))),"")</f>
        <v/>
      </c>
      <c r="S259" s="4">
        <f>IFERROR(IF(INDEX(Benefits!$G$3:$G$581,MATCH($T259,Benefits!$A$3:$A$581,0))="","",INDEX(Benefits!$G$3:$G$581,MATCH($T259,Benefits!$A$3:$A$581,0))),"")</f>
        <v/>
      </c>
      <c r="T259" s="19" t="inlineStr">
        <is>
          <t>F00077-01-000-01</t>
        </is>
      </c>
      <c r="U259" s="4">
        <f>MIN(IF($N259="N",Client!$C$6+1,Client!$C$6),100)</f>
        <v/>
      </c>
      <c r="V259" s="4">
        <f>$T259&amp;"|"&amp;$O259&amp;"|"&amp;Client!$C$7&amp;"|"&amp;Client!$C$8</f>
        <v/>
      </c>
      <c r="W259" s="4">
        <f>IFERROR(MATCH($V259,prem!$A$2:$A$2857,0),"")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''ChampCare''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1 - Asia (USD 4,640 Deductible + USD 4,640 Benefit Contribution Amount)</t>
        </is>
      </c>
      <c r="F260" s="4">
        <f>IFERROR(IF(INDEX(Benefits!$B$3:$B$581,MATCH($T260,Benefits!$A$3:$A$581,0))="","",INDEX(Benefits!$B$3:$B$581,MATCH($T260,Benefits!$A$3:$A$581,0))),"")</f>
        <v/>
      </c>
      <c r="G260" s="17">
        <f>IFERROR(IF(INDEX(Benefits!$C$3:$C$581,MATCH($T260,Benefits!$A$3:$A$581,0))="",4640,INDEX(Benefits!$C$3:$C$581,MATCH($T260,Benefits!$A$3:$A$581,0))),4640)</f>
        <v/>
      </c>
      <c r="H260" s="4">
        <f>IFERROR(IF(INDEX(Benefits!$D$3:$D$581,MATCH($T260,Benefits!$A$3:$A$581,0))="","Asia",INDEX(Benefits!$D$3:$D$581,MATCH($T260,Benefits!$A$3:$A$581,0))),"Asia")</f>
        <v/>
      </c>
      <c r="I260" s="4" t="inlineStr">
        <is>
          <t>USD</t>
        </is>
      </c>
      <c r="J260" s="17">
        <f>IF($W260="","",IF(COUNT(INDEX(prem!$B$2:$CX$2857,$W260,$U260+1))=0,"",INDEX(prem!$B$2:$CX$2857,$W260,$U260+1)))</f>
        <v/>
      </c>
      <c r="K260" s="17">
        <f>IF($W260="","",IF($M260=0,"",SUM(INDEX(prem!$B$2:$CX$2857,$W260,$U260+1):INDEX(prem!$B$2:$CX$2857,$W260,MIN($U260+10,101)))))</f>
        <v/>
      </c>
      <c r="L260" s="17">
        <f>IF($K260="","",IF($M260=0,"",$K260/$M260))</f>
        <v/>
      </c>
      <c r="M260" s="4">
        <f>IF($W260="",0,COUNT(INDEX(prem!$B$2:$CX$2857,$W260,$U260+1):INDEX(prem!$B$2:$CX$2857,$W260,MIN($U260+10,101))))</f>
        <v/>
      </c>
      <c r="N260" s="4" t="inlineStr">
        <is>
          <t>A</t>
        </is>
      </c>
      <c r="O260" s="4">
        <f>IF(COUNTIF(prem!$A$2:$A$2857,$T260&amp;"|"&amp;Client!$C$9&amp;"|"&amp;Client!$C$7&amp;"|"&amp;Client!$C$8)&gt;0,Client!$C$9,IF(Client!$C$9="S","R","S"))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IFERROR(IF(COUNT(INDEX(Benefits!$E$3:$E$581,MATCH($T260,Benefits!$A$3:$A$581,0)))=0,"",INDEX(Benefits!$E$3:$E$581,MATCH($T260,Benefits!$A$3:$A$581,0))),"")</f>
        <v/>
      </c>
      <c r="R260">
        <f>IFERROR(IF(COUNT(INDEX(Benefits!$F$3:$F$581,MATCH($T260,Benefits!$A$3:$A$581,0)))=0,"",INDEX(Benefits!$F$3:$F$581,MATCH($T260,Benefits!$A$3:$A$581,0))),"")</f>
        <v/>
      </c>
      <c r="S260" s="4">
        <f>IFERROR(IF(INDEX(Benefits!$G$3:$G$581,MATCH($T260,Benefits!$A$3:$A$581,0))="","",INDEX(Benefits!$G$3:$G$581,MATCH($T260,Benefits!$A$3:$A$581,0))),"")</f>
        <v/>
      </c>
      <c r="T260" s="19" t="inlineStr">
        <is>
          <t>F00077-08-000-01</t>
        </is>
      </c>
      <c r="U260" s="4">
        <f>MIN(IF($N260="N",Client!$C$6+1,Client!$C$6),100)</f>
        <v/>
      </c>
      <c r="V260" s="4">
        <f>$T260&amp;"|"&amp;$O260&amp;"|"&amp;Client!$C$7&amp;"|"&amp;Client!$C$8</f>
        <v/>
      </c>
      <c r="W260" s="4">
        <f>IFERROR(MATCH($V260,prem!$A$2:$A$2857,0),"")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''ChampCare''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2 - Asia (HKD 18,000 Deductible + HKD 18,000 Benefit Contribution Amount)</t>
        </is>
      </c>
      <c r="F261" s="4">
        <f>IFERROR(IF(INDEX(Benefits!$B$3:$B$581,MATCH($T261,Benefits!$A$3:$A$581,0))="","",INDEX(Benefits!$B$3:$B$581,MATCH($T261,Benefits!$A$3:$A$581,0))),"")</f>
        <v/>
      </c>
      <c r="G261" s="17">
        <f>IFERROR(IF(INDEX(Benefits!$C$3:$C$581,MATCH($T261,Benefits!$A$3:$A$581,0))="",18000,INDEX(Benefits!$C$3:$C$581,MATCH($T261,Benefits!$A$3:$A$581,0))),18000)</f>
        <v/>
      </c>
      <c r="H261" s="4">
        <f>IFERROR(IF(INDEX(Benefits!$D$3:$D$581,MATCH($T261,Benefits!$A$3:$A$581,0))="","Asia",INDEX(Benefits!$D$3:$D$581,MATCH($T261,Benefits!$A$3:$A$581,0))),"Asia")</f>
        <v/>
      </c>
      <c r="I261" s="4" t="inlineStr">
        <is>
          <t>HKD</t>
        </is>
      </c>
      <c r="J261" s="17">
        <f>IF($W261="","",IF(COUNT(INDEX(prem!$B$2:$CX$2857,$W261,$U261+1))=0,"",INDEX(prem!$B$2:$CX$2857,$W261,$U261+1)))</f>
        <v/>
      </c>
      <c r="K261" s="17">
        <f>IF($W261="","",IF($M261=0,"",SUM(INDEX(prem!$B$2:$CX$2857,$W261,$U261+1):INDEX(prem!$B$2:$CX$2857,$W261,MIN($U261+10,101)))))</f>
        <v/>
      </c>
      <c r="L261" s="17">
        <f>IF($K261="","",IF($M261=0,"",$K261/$M261))</f>
        <v/>
      </c>
      <c r="M261" s="4">
        <f>IF($W261="",0,COUNT(INDEX(prem!$B$2:$CX$2857,$W261,$U261+1):INDEX(prem!$B$2:$CX$2857,$W261,MIN($U261+10,101))))</f>
        <v/>
      </c>
      <c r="N261" s="4" t="inlineStr">
        <is>
          <t>A</t>
        </is>
      </c>
      <c r="O261" s="4">
        <f>IF(COUNTIF(prem!$A$2:$A$2857,$T261&amp;"|"&amp;Client!$C$9&amp;"|"&amp;Client!$C$7&amp;"|"&amp;Client!$C$8)&gt;0,Client!$C$9,IF(Client!$C$9="S","R","S"))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IFERROR(IF(COUNT(INDEX(Benefits!$E$3:$E$581,MATCH($T261,Benefits!$A$3:$A$581,0)))=0,"",INDEX(Benefits!$E$3:$E$581,MATCH($T261,Benefits!$A$3:$A$581,0))),"")</f>
        <v/>
      </c>
      <c r="R261">
        <f>IFERROR(IF(COUNT(INDEX(Benefits!$F$3:$F$581,MATCH($T261,Benefits!$A$3:$A$581,0)))=0,"",INDEX(Benefits!$F$3:$F$581,MATCH($T261,Benefits!$A$3:$A$581,0))),"")</f>
        <v/>
      </c>
      <c r="S261" s="4">
        <f>IFERROR(IF(INDEX(Benefits!$G$3:$G$581,MATCH($T261,Benefits!$A$3:$A$581,0))="","",INDEX(Benefits!$G$3:$G$581,MATCH($T261,Benefits!$A$3:$A$581,0))),"")</f>
        <v/>
      </c>
      <c r="T261" s="19" t="inlineStr">
        <is>
          <t>F00077-02-000-01</t>
        </is>
      </c>
      <c r="U261" s="4">
        <f>MIN(IF($N261="N",Client!$C$6+1,Client!$C$6),100)</f>
        <v/>
      </c>
      <c r="V261" s="4">
        <f>$T261&amp;"|"&amp;$O261&amp;"|"&amp;Client!$C$7&amp;"|"&amp;Client!$C$8</f>
        <v/>
      </c>
      <c r="W261" s="4">
        <f>IFERROR(MATCH($V261,prem!$A$2:$A$2857,0),"")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''ChampCare''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2 - Asia (USD 2,320 Deductible + USD 2,320 Benefit Contribution Amount)</t>
        </is>
      </c>
      <c r="F262" s="4">
        <f>IFERROR(IF(INDEX(Benefits!$B$3:$B$581,MATCH($T262,Benefits!$A$3:$A$581,0))="","",INDEX(Benefits!$B$3:$B$581,MATCH($T262,Benefits!$A$3:$A$581,0))),"")</f>
        <v/>
      </c>
      <c r="G262" s="17">
        <f>IFERROR(IF(INDEX(Benefits!$C$3:$C$581,MATCH($T262,Benefits!$A$3:$A$581,0))="",2320,INDEX(Benefits!$C$3:$C$581,MATCH($T262,Benefits!$A$3:$A$581,0))),2320)</f>
        <v/>
      </c>
      <c r="H262" s="4">
        <f>IFERROR(IF(INDEX(Benefits!$D$3:$D$581,MATCH($T262,Benefits!$A$3:$A$581,0))="","Asia",INDEX(Benefits!$D$3:$D$581,MATCH($T262,Benefits!$A$3:$A$581,0))),"Asia")</f>
        <v/>
      </c>
      <c r="I262" s="4" t="inlineStr">
        <is>
          <t>USD</t>
        </is>
      </c>
      <c r="J262" s="17">
        <f>IF($W262="","",IF(COUNT(INDEX(prem!$B$2:$CX$2857,$W262,$U262+1))=0,"",INDEX(prem!$B$2:$CX$2857,$W262,$U262+1)))</f>
        <v/>
      </c>
      <c r="K262" s="17">
        <f>IF($W262="","",IF($M262=0,"",SUM(INDEX(prem!$B$2:$CX$2857,$W262,$U262+1):INDEX(prem!$B$2:$CX$2857,$W262,MIN($U262+10,101)))))</f>
        <v/>
      </c>
      <c r="L262" s="17">
        <f>IF($K262="","",IF($M262=0,"",$K262/$M262))</f>
        <v/>
      </c>
      <c r="M262" s="4">
        <f>IF($W262="",0,COUNT(INDEX(prem!$B$2:$CX$2857,$W262,$U262+1):INDEX(prem!$B$2:$CX$2857,$W262,MIN($U262+10,101))))</f>
        <v/>
      </c>
      <c r="N262" s="4" t="inlineStr">
        <is>
          <t>A</t>
        </is>
      </c>
      <c r="O262" s="4">
        <f>IF(COUNTIF(prem!$A$2:$A$2857,$T262&amp;"|"&amp;Client!$C$9&amp;"|"&amp;Client!$C$7&amp;"|"&amp;Client!$C$8)&gt;0,Client!$C$9,IF(Client!$C$9="S","R","S"))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IFERROR(IF(COUNT(INDEX(Benefits!$E$3:$E$581,MATCH($T262,Benefits!$A$3:$A$581,0)))=0,"",INDEX(Benefits!$E$3:$E$581,MATCH($T262,Benefits!$A$3:$A$581,0))),"")</f>
        <v/>
      </c>
      <c r="R262">
        <f>IFERROR(IF(COUNT(INDEX(Benefits!$F$3:$F$581,MATCH($T262,Benefits!$A$3:$A$581,0)))=0,"",INDEX(Benefits!$F$3:$F$581,MATCH($T262,Benefits!$A$3:$A$581,0))),"")</f>
        <v/>
      </c>
      <c r="S262" s="4">
        <f>IFERROR(IF(INDEX(Benefits!$G$3:$G$581,MATCH($T262,Benefits!$A$3:$A$581,0))="","",INDEX(Benefits!$G$3:$G$581,MATCH($T262,Benefits!$A$3:$A$581,0))),"")</f>
        <v/>
      </c>
      <c r="T262" s="19" t="inlineStr">
        <is>
          <t>F00077-09-000-01</t>
        </is>
      </c>
      <c r="U262" s="4">
        <f>MIN(IF($N262="N",Client!$C$6+1,Client!$C$6),100)</f>
        <v/>
      </c>
      <c r="V262" s="4">
        <f>$T262&amp;"|"&amp;$O262&amp;"|"&amp;Client!$C$7&amp;"|"&amp;Client!$C$8</f>
        <v/>
      </c>
      <c r="W262" s="4">
        <f>IFERROR(MATCH($V262,prem!$A$2:$A$2857,0),"")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''ChampCare''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3 - Asia (HKD 0 Deductible + HKD 0 Benefit Contribution Amount)</t>
        </is>
      </c>
      <c r="F263" s="4">
        <f>IFERROR(IF(INDEX(Benefits!$B$3:$B$581,MATCH($T263,Benefits!$A$3:$A$581,0))="","",INDEX(Benefits!$B$3:$B$581,MATCH($T263,Benefits!$A$3:$A$581,0))),"")</f>
        <v/>
      </c>
      <c r="G263" s="17">
        <f>IFERROR(IF(INDEX(Benefits!$C$3:$C$581,MATCH($T263,Benefits!$A$3:$A$581,0))="",0,INDEX(Benefits!$C$3:$C$581,MATCH($T263,Benefits!$A$3:$A$581,0))),0)</f>
        <v/>
      </c>
      <c r="H263" s="4">
        <f>IFERROR(IF(INDEX(Benefits!$D$3:$D$581,MATCH($T263,Benefits!$A$3:$A$581,0))="","Asia",INDEX(Benefits!$D$3:$D$581,MATCH($T263,Benefits!$A$3:$A$581,0))),"Asia")</f>
        <v/>
      </c>
      <c r="I263" s="4" t="inlineStr">
        <is>
          <t>HKD</t>
        </is>
      </c>
      <c r="J263" s="17">
        <f>IF($W263="","",IF(COUNT(INDEX(prem!$B$2:$CX$2857,$W263,$U263+1))=0,"",INDEX(prem!$B$2:$CX$2857,$W263,$U263+1)))</f>
        <v/>
      </c>
      <c r="K263" s="17">
        <f>IF($W263="","",IF($M263=0,"",SUM(INDEX(prem!$B$2:$CX$2857,$W263,$U263+1):INDEX(prem!$B$2:$CX$2857,$W263,MIN($U263+10,101)))))</f>
        <v/>
      </c>
      <c r="L263" s="17">
        <f>IF($K263="","",IF($M263=0,"",$K263/$M263))</f>
        <v/>
      </c>
      <c r="M263" s="4">
        <f>IF($W263="",0,COUNT(INDEX(prem!$B$2:$CX$2857,$W263,$U263+1):INDEX(prem!$B$2:$CX$2857,$W263,MIN($U263+10,101))))</f>
        <v/>
      </c>
      <c r="N263" s="4" t="inlineStr">
        <is>
          <t>A</t>
        </is>
      </c>
      <c r="O263" s="4">
        <f>IF(COUNTIF(prem!$A$2:$A$2857,$T263&amp;"|"&amp;Client!$C$9&amp;"|"&amp;Client!$C$7&amp;"|"&amp;Client!$C$8)&gt;0,Client!$C$9,IF(Client!$C$9="S","R","S"))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IFERROR(IF(COUNT(INDEX(Benefits!$E$3:$E$581,MATCH($T263,Benefits!$A$3:$A$581,0)))=0,"",INDEX(Benefits!$E$3:$E$581,MATCH($T263,Benefits!$A$3:$A$581,0))),"")</f>
        <v/>
      </c>
      <c r="R263">
        <f>IFERROR(IF(COUNT(INDEX(Benefits!$F$3:$F$581,MATCH($T263,Benefits!$A$3:$A$581,0)))=0,"",INDEX(Benefits!$F$3:$F$581,MATCH($T263,Benefits!$A$3:$A$581,0))),"")</f>
        <v/>
      </c>
      <c r="S263" s="4">
        <f>IFERROR(IF(INDEX(Benefits!$G$3:$G$581,MATCH($T263,Benefits!$A$3:$A$581,0))="","",INDEX(Benefits!$G$3:$G$581,MATCH($T263,Benefits!$A$3:$A$581,0))),"")</f>
        <v/>
      </c>
      <c r="T263" s="19" t="inlineStr">
        <is>
          <t>F00077-03-000-01</t>
        </is>
      </c>
      <c r="U263" s="4">
        <f>MIN(IF($N263="N",Client!$C$6+1,Client!$C$6),100)</f>
        <v/>
      </c>
      <c r="V263" s="4">
        <f>$T263&amp;"|"&amp;$O263&amp;"|"&amp;Client!$C$7&amp;"|"&amp;Client!$C$8</f>
        <v/>
      </c>
      <c r="W263" s="4">
        <f>IFERROR(MATCH($V263,prem!$A$2:$A$2857,0),"")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''ChampCare''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3 - Asia (USD 0 Deductible + USD 0 Benefit Contribution Amount)</t>
        </is>
      </c>
      <c r="F264" s="4">
        <f>IFERROR(IF(INDEX(Benefits!$B$3:$B$581,MATCH($T264,Benefits!$A$3:$A$581,0))="","",INDEX(Benefits!$B$3:$B$581,MATCH($T264,Benefits!$A$3:$A$581,0))),"")</f>
        <v/>
      </c>
      <c r="G264" s="17">
        <f>IFERROR(IF(INDEX(Benefits!$C$3:$C$581,MATCH($T264,Benefits!$A$3:$A$581,0))="",0,INDEX(Benefits!$C$3:$C$581,MATCH($T264,Benefits!$A$3:$A$581,0))),0)</f>
        <v/>
      </c>
      <c r="H264" s="4">
        <f>IFERROR(IF(INDEX(Benefits!$D$3:$D$581,MATCH($T264,Benefits!$A$3:$A$581,0))="","Asia",INDEX(Benefits!$D$3:$D$581,MATCH($T264,Benefits!$A$3:$A$581,0))),"Asia")</f>
        <v/>
      </c>
      <c r="I264" s="4" t="inlineStr">
        <is>
          <t>USD</t>
        </is>
      </c>
      <c r="J264" s="17">
        <f>IF($W264="","",IF(COUNT(INDEX(prem!$B$2:$CX$2857,$W264,$U264+1))=0,"",INDEX(prem!$B$2:$CX$2857,$W264,$U264+1)))</f>
        <v/>
      </c>
      <c r="K264" s="17">
        <f>IF($W264="","",IF($M264=0,"",SUM(INDEX(prem!$B$2:$CX$2857,$W264,$U264+1):INDEX(prem!$B$2:$CX$2857,$W264,MIN($U264+10,101)))))</f>
        <v/>
      </c>
      <c r="L264" s="17">
        <f>IF($K264="","",IF($M264=0,"",$K264/$M264))</f>
        <v/>
      </c>
      <c r="M264" s="4">
        <f>IF($W264="",0,COUNT(INDEX(prem!$B$2:$CX$2857,$W264,$U264+1):INDEX(prem!$B$2:$CX$2857,$W264,MIN($U264+10,101))))</f>
        <v/>
      </c>
      <c r="N264" s="4" t="inlineStr">
        <is>
          <t>A</t>
        </is>
      </c>
      <c r="O264" s="4">
        <f>IF(COUNTIF(prem!$A$2:$A$2857,$T264&amp;"|"&amp;Client!$C$9&amp;"|"&amp;Client!$C$7&amp;"|"&amp;Client!$C$8)&gt;0,Client!$C$9,IF(Client!$C$9="S","R","S"))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IFERROR(IF(COUNT(INDEX(Benefits!$E$3:$E$581,MATCH($T264,Benefits!$A$3:$A$581,0)))=0,"",INDEX(Benefits!$E$3:$E$581,MATCH($T264,Benefits!$A$3:$A$581,0))),"")</f>
        <v/>
      </c>
      <c r="R264">
        <f>IFERROR(IF(COUNT(INDEX(Benefits!$F$3:$F$581,MATCH($T264,Benefits!$A$3:$A$581,0)))=0,"",INDEX(Benefits!$F$3:$F$581,MATCH($T264,Benefits!$A$3:$A$581,0))),"")</f>
        <v/>
      </c>
      <c r="S264" s="4">
        <f>IFERROR(IF(INDEX(Benefits!$G$3:$G$581,MATCH($T264,Benefits!$A$3:$A$581,0))="","",INDEX(Benefits!$G$3:$G$581,MATCH($T264,Benefits!$A$3:$A$581,0))),"")</f>
        <v/>
      </c>
      <c r="T264" s="19" t="inlineStr">
        <is>
          <t>F00077-10-000-01</t>
        </is>
      </c>
      <c r="U264" s="4">
        <f>MIN(IF($N264="N",Client!$C$6+1,Client!$C$6),100)</f>
        <v/>
      </c>
      <c r="V264" s="4">
        <f>$T264&amp;"|"&amp;$O264&amp;"|"&amp;Client!$C$7&amp;"|"&amp;Client!$C$8</f>
        <v/>
      </c>
      <c r="W264" s="4">
        <f>IFERROR(MATCH($V264,prem!$A$2:$A$2857,0),"")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''ChampCare''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4 - Worldwide excluding USA (HKD 18,000 Deductible + HKD 18,000 Benefit Contribution Amount)</t>
        </is>
      </c>
      <c r="F265" s="4">
        <f>IFERROR(IF(INDEX(Benefits!$B$3:$B$581,MATCH($T265,Benefits!$A$3:$A$581,0))="","",INDEX(Benefits!$B$3:$B$581,MATCH($T265,Benefits!$A$3:$A$581,0))),"")</f>
        <v/>
      </c>
      <c r="G265" s="17">
        <f>IFERROR(IF(INDEX(Benefits!$C$3:$C$581,MATCH($T265,Benefits!$A$3:$A$581,0))="",18000,INDEX(Benefits!$C$3:$C$581,MATCH($T265,Benefits!$A$3:$A$581,0))),18000)</f>
        <v/>
      </c>
      <c r="H265" s="4">
        <f>IFERROR(IF(INDEX(Benefits!$D$3:$D$581,MATCH($T265,Benefits!$A$3:$A$581,0))="","Worldwide excl. USA",INDEX(Benefits!$D$3:$D$581,MATCH($T265,Benefits!$A$3:$A$581,0))),"Worldwide excl. USA")</f>
        <v/>
      </c>
      <c r="I265" s="4" t="inlineStr">
        <is>
          <t>HKD</t>
        </is>
      </c>
      <c r="J265" s="17">
        <f>IF($W265="","",IF(COUNT(INDEX(prem!$B$2:$CX$2857,$W265,$U265+1))=0,"",INDEX(prem!$B$2:$CX$2857,$W265,$U265+1)))</f>
        <v/>
      </c>
      <c r="K265" s="17">
        <f>IF($W265="","",IF($M265=0,"",SUM(INDEX(prem!$B$2:$CX$2857,$W265,$U265+1):INDEX(prem!$B$2:$CX$2857,$W265,MIN($U265+10,101)))))</f>
        <v/>
      </c>
      <c r="L265" s="17">
        <f>IF($K265="","",IF($M265=0,"",$K265/$M265))</f>
        <v/>
      </c>
      <c r="M265" s="4">
        <f>IF($W265="",0,COUNT(INDEX(prem!$B$2:$CX$2857,$W265,$U265+1):INDEX(prem!$B$2:$CX$2857,$W265,MIN($U265+10,101))))</f>
        <v/>
      </c>
      <c r="N265" s="4" t="inlineStr">
        <is>
          <t>A</t>
        </is>
      </c>
      <c r="O265" s="4">
        <f>IF(COUNTIF(prem!$A$2:$A$2857,$T265&amp;"|"&amp;Client!$C$9&amp;"|"&amp;Client!$C$7&amp;"|"&amp;Client!$C$8)&gt;0,Client!$C$9,IF(Client!$C$9="S","R","S"))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IFERROR(IF(COUNT(INDEX(Benefits!$E$3:$E$581,MATCH($T265,Benefits!$A$3:$A$581,0)))=0,"",INDEX(Benefits!$E$3:$E$581,MATCH($T265,Benefits!$A$3:$A$581,0))),"")</f>
        <v/>
      </c>
      <c r="R265">
        <f>IFERROR(IF(COUNT(INDEX(Benefits!$F$3:$F$581,MATCH($T265,Benefits!$A$3:$A$581,0)))=0,"",INDEX(Benefits!$F$3:$F$581,MATCH($T265,Benefits!$A$3:$A$581,0))),"")</f>
        <v/>
      </c>
      <c r="S265" s="4">
        <f>IFERROR(IF(INDEX(Benefits!$G$3:$G$581,MATCH($T265,Benefits!$A$3:$A$581,0))="","",INDEX(Benefits!$G$3:$G$581,MATCH($T265,Benefits!$A$3:$A$581,0))),"")</f>
        <v/>
      </c>
      <c r="T265" s="19" t="inlineStr">
        <is>
          <t>F00077-04-000-01</t>
        </is>
      </c>
      <c r="U265" s="4">
        <f>MIN(IF($N265="N",Client!$C$6+1,Client!$C$6),100)</f>
        <v/>
      </c>
      <c r="V265" s="4">
        <f>$T265&amp;"|"&amp;$O265&amp;"|"&amp;Client!$C$7&amp;"|"&amp;Client!$C$8</f>
        <v/>
      </c>
      <c r="W265" s="4">
        <f>IFERROR(MATCH($V265,prem!$A$2:$A$2857,0),"")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''ChampCare''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4 - Worldwide excluding USA (USD 2,320 Deductible + USD 2,320 Benefit Contribution Amount)</t>
        </is>
      </c>
      <c r="F266" s="4">
        <f>IFERROR(IF(INDEX(Benefits!$B$3:$B$581,MATCH($T266,Benefits!$A$3:$A$581,0))="","",INDEX(Benefits!$B$3:$B$581,MATCH($T266,Benefits!$A$3:$A$581,0))),"")</f>
        <v/>
      </c>
      <c r="G266" s="17">
        <f>IFERROR(IF(INDEX(Benefits!$C$3:$C$581,MATCH($T266,Benefits!$A$3:$A$581,0))="",2320,INDEX(Benefits!$C$3:$C$581,MATCH($T266,Benefits!$A$3:$A$581,0))),2320)</f>
        <v/>
      </c>
      <c r="H266" s="4">
        <f>IFERROR(IF(INDEX(Benefits!$D$3:$D$581,MATCH($T266,Benefits!$A$3:$A$581,0))="","Worldwide excl. USA",INDEX(Benefits!$D$3:$D$581,MATCH($T266,Benefits!$A$3:$A$581,0))),"Worldwide excl. USA")</f>
        <v/>
      </c>
      <c r="I266" s="4" t="inlineStr">
        <is>
          <t>USD</t>
        </is>
      </c>
      <c r="J266" s="17">
        <f>IF($W266="","",IF(COUNT(INDEX(prem!$B$2:$CX$2857,$W266,$U266+1))=0,"",INDEX(prem!$B$2:$CX$2857,$W266,$U266+1)))</f>
        <v/>
      </c>
      <c r="K266" s="17">
        <f>IF($W266="","",IF($M266=0,"",SUM(INDEX(prem!$B$2:$CX$2857,$W266,$U266+1):INDEX(prem!$B$2:$CX$2857,$W266,MIN($U266+10,101)))))</f>
        <v/>
      </c>
      <c r="L266" s="17">
        <f>IF($K266="","",IF($M266=0,"",$K266/$M266))</f>
        <v/>
      </c>
      <c r="M266" s="4">
        <f>IF($W266="",0,COUNT(INDEX(prem!$B$2:$CX$2857,$W266,$U266+1):INDEX(prem!$B$2:$CX$2857,$W266,MIN($U266+10,101))))</f>
        <v/>
      </c>
      <c r="N266" s="4" t="inlineStr">
        <is>
          <t>A</t>
        </is>
      </c>
      <c r="O266" s="4">
        <f>IF(COUNTIF(prem!$A$2:$A$2857,$T266&amp;"|"&amp;Client!$C$9&amp;"|"&amp;Client!$C$7&amp;"|"&amp;Client!$C$8)&gt;0,Client!$C$9,IF(Client!$C$9="S","R","S"))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IFERROR(IF(COUNT(INDEX(Benefits!$E$3:$E$581,MATCH($T266,Benefits!$A$3:$A$581,0)))=0,"",INDEX(Benefits!$E$3:$E$581,MATCH($T266,Benefits!$A$3:$A$581,0))),"")</f>
        <v/>
      </c>
      <c r="R266">
        <f>IFERROR(IF(COUNT(INDEX(Benefits!$F$3:$F$581,MATCH($T266,Benefits!$A$3:$A$581,0)))=0,"",INDEX(Benefits!$F$3:$F$581,MATCH($T266,Benefits!$A$3:$A$581,0))),"")</f>
        <v/>
      </c>
      <c r="S266" s="4">
        <f>IFERROR(IF(INDEX(Benefits!$G$3:$G$581,MATCH($T266,Benefits!$A$3:$A$581,0))="","",INDEX(Benefits!$G$3:$G$581,MATCH($T266,Benefits!$A$3:$A$581,0))),"")</f>
        <v/>
      </c>
      <c r="T266" s="19" t="inlineStr">
        <is>
          <t>F00077-11-000-01</t>
        </is>
      </c>
      <c r="U266" s="4">
        <f>MIN(IF($N266="N",Client!$C$6+1,Client!$C$6),100)</f>
        <v/>
      </c>
      <c r="V266" s="4">
        <f>$T266&amp;"|"&amp;$O266&amp;"|"&amp;Client!$C$7&amp;"|"&amp;Client!$C$8</f>
        <v/>
      </c>
      <c r="W266" s="4">
        <f>IFERROR(MATCH($V266,prem!$A$2:$A$2857,0),"")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''ChampCare'' Medical Insurance Plan</t>
        </is>
      </c>
      <c r="C267" s="4" t="inlineStr">
        <is>
          <t>Flexi</t>
        </is>
      </c>
      <c r="D267" s="4" t="inlineStr">
        <is>
          <t>Open</t>
        </is>
      </c>
      <c r="E267" s="4" t="inlineStr">
        <is>
          <t>Benefit Level 5 - Worldwide excluding USA (HKD 0 Deductible + HKD 0 Benefit Contribution Amount)</t>
        </is>
      </c>
      <c r="F267" s="4">
        <f>IFERROR(IF(INDEX(Benefits!$B$3:$B$581,MATCH($T267,Benefits!$A$3:$A$581,0))="","",INDEX(Benefits!$B$3:$B$581,MATCH($T267,Benefits!$A$3:$A$581,0))),"")</f>
        <v/>
      </c>
      <c r="G267" s="17">
        <f>IFERROR(IF(INDEX(Benefits!$C$3:$C$581,MATCH($T267,Benefits!$A$3:$A$581,0))="",0,INDEX(Benefits!$C$3:$C$581,MATCH($T267,Benefits!$A$3:$A$581,0))),0)</f>
        <v/>
      </c>
      <c r="H267" s="4">
        <f>IFERROR(IF(INDEX(Benefits!$D$3:$D$581,MATCH($T267,Benefits!$A$3:$A$581,0))="","Worldwide excl. USA",INDEX(Benefits!$D$3:$D$581,MATCH($T267,Benefits!$A$3:$A$581,0))),"Worldwide excl. USA")</f>
        <v/>
      </c>
      <c r="I267" s="4" t="inlineStr">
        <is>
          <t>HKD</t>
        </is>
      </c>
      <c r="J267" s="17">
        <f>IF($W267="","",IF(COUNT(INDEX(prem!$B$2:$CX$2857,$W267,$U267+1))=0,"",INDEX(prem!$B$2:$CX$2857,$W267,$U267+1)))</f>
        <v/>
      </c>
      <c r="K267" s="17">
        <f>IF($W267="","",IF($M267=0,"",SUM(INDEX(prem!$B$2:$CX$2857,$W267,$U267+1):INDEX(prem!$B$2:$CX$2857,$W267,MIN($U267+10,101)))))</f>
        <v/>
      </c>
      <c r="L267" s="17">
        <f>IF($K267="","",IF($M267=0,"",$K267/$M267))</f>
        <v/>
      </c>
      <c r="M267" s="4">
        <f>IF($W267="",0,COUNT(INDEX(prem!$B$2:$CX$2857,$W267,$U267+1):INDEX(prem!$B$2:$CX$2857,$W267,MIN($U267+10,101))))</f>
        <v/>
      </c>
      <c r="N267" s="4" t="inlineStr">
        <is>
          <t>A</t>
        </is>
      </c>
      <c r="O267" s="4">
        <f>IF(COUNTIF(prem!$A$2:$A$2857,$T267&amp;"|"&amp;Client!$C$9&amp;"|"&amp;Client!$C$7&amp;"|"&amp;Client!$C$8)&gt;0,Client!$C$9,IF(Client!$C$9="S","R","S"))</f>
        <v/>
      </c>
      <c r="P267" s="4" t="inlineStr">
        <is>
          <t>N</t>
        </is>
      </c>
      <c r="Q267" s="18">
        <f>IFERROR(IF(COUNT(INDEX(Benefits!$E$3:$E$581,MATCH($T267,Benefits!$A$3:$A$581,0)))=0,"",INDEX(Benefits!$E$3:$E$581,MATCH($T267,Benefits!$A$3:$A$581,0))),"")</f>
        <v/>
      </c>
      <c r="R267">
        <f>IFERROR(IF(COUNT(INDEX(Benefits!$F$3:$F$581,MATCH($T267,Benefits!$A$3:$A$581,0)))=0,"",INDEX(Benefits!$F$3:$F$581,MATCH($T267,Benefits!$A$3:$A$581,0))),"")</f>
        <v/>
      </c>
      <c r="S267" s="4">
        <f>IFERROR(IF(INDEX(Benefits!$G$3:$G$581,MATCH($T267,Benefits!$A$3:$A$581,0))="","",INDEX(Benefits!$G$3:$G$581,MATCH($T267,Benefits!$A$3:$A$581,0))),"")</f>
        <v/>
      </c>
      <c r="T267" s="19" t="inlineStr">
        <is>
          <t>F00077-05-000-01</t>
        </is>
      </c>
      <c r="U267" s="4">
        <f>MIN(IF($N267="N",Client!$C$6+1,Client!$C$6),100)</f>
        <v/>
      </c>
      <c r="V267" s="4">
        <f>$T267&amp;"|"&amp;$O267&amp;"|"&amp;Client!$C$7&amp;"|"&amp;Client!$C$8</f>
        <v/>
      </c>
      <c r="W267" s="4">
        <f>IFERROR(MATCH($V267,prem!$A$2:$A$2857,0),"")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''ChampCare'' Medical Insurance Plan</t>
        </is>
      </c>
      <c r="C268" s="4" t="inlineStr">
        <is>
          <t>Flexi</t>
        </is>
      </c>
      <c r="D268" s="4" t="inlineStr">
        <is>
          <t>Open</t>
        </is>
      </c>
      <c r="E268" s="4" t="inlineStr">
        <is>
          <t>Benefit Level 5 - Worldwide excluding USA (USD 0 Deductible + USD 0 Benefit Contribution Amount)</t>
        </is>
      </c>
      <c r="F268" s="4">
        <f>IFERROR(IF(INDEX(Benefits!$B$3:$B$581,MATCH($T268,Benefits!$A$3:$A$581,0))="","",INDEX(Benefits!$B$3:$B$581,MATCH($T268,Benefits!$A$3:$A$581,0))),"")</f>
        <v/>
      </c>
      <c r="G268" s="17">
        <f>IFERROR(IF(INDEX(Benefits!$C$3:$C$581,MATCH($T268,Benefits!$A$3:$A$581,0))="",0,INDEX(Benefits!$C$3:$C$581,MATCH($T268,Benefits!$A$3:$A$581,0))),0)</f>
        <v/>
      </c>
      <c r="H268" s="4">
        <f>IFERROR(IF(INDEX(Benefits!$D$3:$D$581,MATCH($T268,Benefits!$A$3:$A$581,0))="","Worldwide excl. USA",INDEX(Benefits!$D$3:$D$581,MATCH($T268,Benefits!$A$3:$A$581,0))),"Worldwide excl. USA")</f>
        <v/>
      </c>
      <c r="I268" s="4" t="inlineStr">
        <is>
          <t>USD</t>
        </is>
      </c>
      <c r="J268" s="17">
        <f>IF($W268="","",IF(COUNT(INDEX(prem!$B$2:$CX$2857,$W268,$U268+1))=0,"",INDEX(prem!$B$2:$CX$2857,$W268,$U268+1)))</f>
        <v/>
      </c>
      <c r="K268" s="17">
        <f>IF($W268="","",IF($M268=0,"",SUM(INDEX(prem!$B$2:$CX$2857,$W268,$U268+1):INDEX(prem!$B$2:$CX$2857,$W268,MIN($U268+10,101)))))</f>
        <v/>
      </c>
      <c r="L268" s="17">
        <f>IF($K268="","",IF($M268=0,"",$K268/$M268))</f>
        <v/>
      </c>
      <c r="M268" s="4">
        <f>IF($W268="",0,COUNT(INDEX(prem!$B$2:$CX$2857,$W268,$U268+1):INDEX(prem!$B$2:$CX$2857,$W268,MIN($U268+10,101))))</f>
        <v/>
      </c>
      <c r="N268" s="4" t="inlineStr">
        <is>
          <t>A</t>
        </is>
      </c>
      <c r="O268" s="4">
        <f>IF(COUNTIF(prem!$A$2:$A$2857,$T268&amp;"|"&amp;Client!$C$9&amp;"|"&amp;Client!$C$7&amp;"|"&amp;Client!$C$8)&gt;0,Client!$C$9,IF(Client!$C$9="S","R","S"))</f>
        <v/>
      </c>
      <c r="P268" s="4" t="inlineStr">
        <is>
          <t>N</t>
        </is>
      </c>
      <c r="Q268" s="18">
        <f>IFERROR(IF(COUNT(INDEX(Benefits!$E$3:$E$581,MATCH($T268,Benefits!$A$3:$A$581,0)))=0,"",INDEX(Benefits!$E$3:$E$581,MATCH($T268,Benefits!$A$3:$A$581,0))),"")</f>
        <v/>
      </c>
      <c r="R268">
        <f>IFERROR(IF(COUNT(INDEX(Benefits!$F$3:$F$581,MATCH($T268,Benefits!$A$3:$A$581,0)))=0,"",INDEX(Benefits!$F$3:$F$581,MATCH($T268,Benefits!$A$3:$A$581,0))),"")</f>
        <v/>
      </c>
      <c r="S268" s="4">
        <f>IFERROR(IF(INDEX(Benefits!$G$3:$G$581,MATCH($T268,Benefits!$A$3:$A$581,0))="","",INDEX(Benefits!$G$3:$G$581,MATCH($T268,Benefits!$A$3:$A$581,0))),"")</f>
        <v/>
      </c>
      <c r="T268" s="19" t="inlineStr">
        <is>
          <t>F00077-12-000-01</t>
        </is>
      </c>
      <c r="U268" s="4">
        <f>MIN(IF($N268="N",Client!$C$6+1,Client!$C$6),100)</f>
        <v/>
      </c>
      <c r="V268" s="4">
        <f>$T268&amp;"|"&amp;$O268&amp;"|"&amp;Client!$C$7&amp;"|"&amp;Client!$C$8</f>
        <v/>
      </c>
      <c r="W268" s="4">
        <f>IFERROR(MATCH($V268,prem!$A$2:$A$2857,0),"")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''ChampCare'' Medical Insurance Plan</t>
        </is>
      </c>
      <c r="C269" s="4" t="inlineStr">
        <is>
          <t>Flexi</t>
        </is>
      </c>
      <c r="D269" s="4" t="inlineStr">
        <is>
          <t>Open</t>
        </is>
      </c>
      <c r="E269" s="4" t="inlineStr">
        <is>
          <t>Benefit Level 6 - Worldwide (HKD 18,000 Deductible + HKD 18,000 Benefit Contribution Amount)</t>
        </is>
      </c>
      <c r="F269" s="4">
        <f>IFERROR(IF(INDEX(Benefits!$B$3:$B$581,MATCH($T269,Benefits!$A$3:$A$581,0))="","",INDEX(Benefits!$B$3:$B$581,MATCH($T269,Benefits!$A$3:$A$581,0))),"")</f>
        <v/>
      </c>
      <c r="G269" s="17">
        <f>IFERROR(IF(INDEX(Benefits!$C$3:$C$581,MATCH($T269,Benefits!$A$3:$A$581,0))="",18000,INDEX(Benefits!$C$3:$C$581,MATCH($T269,Benefits!$A$3:$A$581,0))),18000)</f>
        <v/>
      </c>
      <c r="H269" s="4">
        <f>IFERROR(IF(INDEX(Benefits!$D$3:$D$581,MATCH($T269,Benefits!$A$3:$A$581,0))="","Worldwide",INDEX(Benefits!$D$3:$D$581,MATCH($T269,Benefits!$A$3:$A$581,0))),"Worldwide")</f>
        <v/>
      </c>
      <c r="I269" s="4" t="inlineStr">
        <is>
          <t>HKD</t>
        </is>
      </c>
      <c r="J269" s="17">
        <f>IF($W269="","",IF(COUNT(INDEX(prem!$B$2:$CX$2857,$W269,$U269+1))=0,"",INDEX(prem!$B$2:$CX$2857,$W269,$U269+1)))</f>
        <v/>
      </c>
      <c r="K269" s="17">
        <f>IF($W269="","",IF($M269=0,"",SUM(INDEX(prem!$B$2:$CX$2857,$W269,$U269+1):INDEX(prem!$B$2:$CX$2857,$W269,MIN($U269+10,101)))))</f>
        <v/>
      </c>
      <c r="L269" s="17">
        <f>IF($K269="","",IF($M269=0,"",$K269/$M269))</f>
        <v/>
      </c>
      <c r="M269" s="4">
        <f>IF($W269="",0,COUNT(INDEX(prem!$B$2:$CX$2857,$W269,$U269+1):INDEX(prem!$B$2:$CX$2857,$W269,MIN($U269+10,101))))</f>
        <v/>
      </c>
      <c r="N269" s="4" t="inlineStr">
        <is>
          <t>A</t>
        </is>
      </c>
      <c r="O269" s="4">
        <f>IF(COUNTIF(prem!$A$2:$A$2857,$T269&amp;"|"&amp;Client!$C$9&amp;"|"&amp;Client!$C$7&amp;"|"&amp;Client!$C$8)&gt;0,Client!$C$9,IF(Client!$C$9="S","R","S"))</f>
        <v/>
      </c>
      <c r="P269" s="4" t="inlineStr">
        <is>
          <t>N</t>
        </is>
      </c>
      <c r="Q269" s="18">
        <f>IFERROR(IF(COUNT(INDEX(Benefits!$E$3:$E$581,MATCH($T269,Benefits!$A$3:$A$581,0)))=0,"",INDEX(Benefits!$E$3:$E$581,MATCH($T269,Benefits!$A$3:$A$581,0))),"")</f>
        <v/>
      </c>
      <c r="R269">
        <f>IFERROR(IF(COUNT(INDEX(Benefits!$F$3:$F$581,MATCH($T269,Benefits!$A$3:$A$581,0)))=0,"",INDEX(Benefits!$F$3:$F$581,MATCH($T269,Benefits!$A$3:$A$581,0))),"")</f>
        <v/>
      </c>
      <c r="S269" s="4">
        <f>IFERROR(IF(INDEX(Benefits!$G$3:$G$581,MATCH($T269,Benefits!$A$3:$A$581,0))="","",INDEX(Benefits!$G$3:$G$581,MATCH($T269,Benefits!$A$3:$A$581,0))),"")</f>
        <v/>
      </c>
      <c r="T269" s="19" t="inlineStr">
        <is>
          <t>F00077-06-000-01</t>
        </is>
      </c>
      <c r="U269" s="4">
        <f>MIN(IF($N269="N",Client!$C$6+1,Client!$C$6),100)</f>
        <v/>
      </c>
      <c r="V269" s="4">
        <f>$T269&amp;"|"&amp;$O269&amp;"|"&amp;Client!$C$7&amp;"|"&amp;Client!$C$8</f>
        <v/>
      </c>
      <c r="W269" s="4">
        <f>IFERROR(MATCH($V269,prem!$A$2:$A$2857,0),"")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''ChampCare'' Medical Insurance Plan</t>
        </is>
      </c>
      <c r="C270" s="4" t="inlineStr">
        <is>
          <t>Flexi</t>
        </is>
      </c>
      <c r="D270" s="4" t="inlineStr">
        <is>
          <t>Open</t>
        </is>
      </c>
      <c r="E270" s="4" t="inlineStr">
        <is>
          <t>Benefit Level 6 - Worldwide (USD 2,320 Deductible + USD 2,320 Benefit Contribution Amount)</t>
        </is>
      </c>
      <c r="F270" s="4">
        <f>IFERROR(IF(INDEX(Benefits!$B$3:$B$581,MATCH($T270,Benefits!$A$3:$A$581,0))="","",INDEX(Benefits!$B$3:$B$581,MATCH($T270,Benefits!$A$3:$A$581,0))),"")</f>
        <v/>
      </c>
      <c r="G270" s="17">
        <f>IFERROR(IF(INDEX(Benefits!$C$3:$C$581,MATCH($T270,Benefits!$A$3:$A$581,0))="",2320,INDEX(Benefits!$C$3:$C$581,MATCH($T270,Benefits!$A$3:$A$581,0))),2320)</f>
        <v/>
      </c>
      <c r="H270" s="4">
        <f>IFERROR(IF(INDEX(Benefits!$D$3:$D$581,MATCH($T270,Benefits!$A$3:$A$581,0))="","Worldwide",INDEX(Benefits!$D$3:$D$581,MATCH($T270,Benefits!$A$3:$A$581,0))),"Worldwide")</f>
        <v/>
      </c>
      <c r="I270" s="4" t="inlineStr">
        <is>
          <t>USD</t>
        </is>
      </c>
      <c r="J270" s="17">
        <f>IF($W270="","",IF(COUNT(INDEX(prem!$B$2:$CX$2857,$W270,$U270+1))=0,"",INDEX(prem!$B$2:$CX$2857,$W270,$U270+1)))</f>
        <v/>
      </c>
      <c r="K270" s="17">
        <f>IF($W270="","",IF($M270=0,"",SUM(INDEX(prem!$B$2:$CX$2857,$W270,$U270+1):INDEX(prem!$B$2:$CX$2857,$W270,MIN($U270+10,101)))))</f>
        <v/>
      </c>
      <c r="L270" s="17">
        <f>IF($K270="","",IF($M270=0,"",$K270/$M270))</f>
        <v/>
      </c>
      <c r="M270" s="4">
        <f>IF($W270="",0,COUNT(INDEX(prem!$B$2:$CX$2857,$W270,$U270+1):INDEX(prem!$B$2:$CX$2857,$W270,MIN($U270+10,101))))</f>
        <v/>
      </c>
      <c r="N270" s="4" t="inlineStr">
        <is>
          <t>A</t>
        </is>
      </c>
      <c r="O270" s="4">
        <f>IF(COUNTIF(prem!$A$2:$A$2857,$T270&amp;"|"&amp;Client!$C$9&amp;"|"&amp;Client!$C$7&amp;"|"&amp;Client!$C$8)&gt;0,Client!$C$9,IF(Client!$C$9="S","R","S"))</f>
        <v/>
      </c>
      <c r="P270" s="4" t="inlineStr">
        <is>
          <t>N</t>
        </is>
      </c>
      <c r="Q270" s="18">
        <f>IFERROR(IF(COUNT(INDEX(Benefits!$E$3:$E$581,MATCH($T270,Benefits!$A$3:$A$581,0)))=0,"",INDEX(Benefits!$E$3:$E$581,MATCH($T270,Benefits!$A$3:$A$581,0))),"")</f>
        <v/>
      </c>
      <c r="R270">
        <f>IFERROR(IF(COUNT(INDEX(Benefits!$F$3:$F$581,MATCH($T270,Benefits!$A$3:$A$581,0)))=0,"",INDEX(Benefits!$F$3:$F$581,MATCH($T270,Benefits!$A$3:$A$581,0))),"")</f>
        <v/>
      </c>
      <c r="S270" s="4">
        <f>IFERROR(IF(INDEX(Benefits!$G$3:$G$581,MATCH($T270,Benefits!$A$3:$A$581,0))="","",INDEX(Benefits!$G$3:$G$581,MATCH($T270,Benefits!$A$3:$A$581,0))),"")</f>
        <v/>
      </c>
      <c r="T270" s="19" t="inlineStr">
        <is>
          <t>F00077-13-000-01</t>
        </is>
      </c>
      <c r="U270" s="4">
        <f>MIN(IF($N270="N",Client!$C$6+1,Client!$C$6),100)</f>
        <v/>
      </c>
      <c r="V270" s="4">
        <f>$T270&amp;"|"&amp;$O270&amp;"|"&amp;Client!$C$7&amp;"|"&amp;Client!$C$8</f>
        <v/>
      </c>
      <c r="W270" s="4">
        <f>IFERROR(MATCH($V270,prem!$A$2:$A$2857,0),"")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''ChampCare'' Medical Insurance Plan</t>
        </is>
      </c>
      <c r="C271" s="4" t="inlineStr">
        <is>
          <t>Flexi</t>
        </is>
      </c>
      <c r="D271" s="4" t="inlineStr">
        <is>
          <t>Open</t>
        </is>
      </c>
      <c r="E271" s="4" t="inlineStr">
        <is>
          <t>Benefit Level 7 - Worldwide (HKD 0 Deductible + HKD 0 Benefit Contribution Amount)</t>
        </is>
      </c>
      <c r="F271" s="4">
        <f>IFERROR(IF(INDEX(Benefits!$B$3:$B$581,MATCH($T271,Benefits!$A$3:$A$581,0))="","",INDEX(Benefits!$B$3:$B$581,MATCH($T271,Benefits!$A$3:$A$581,0))),"")</f>
        <v/>
      </c>
      <c r="G271" s="17">
        <f>IFERROR(IF(INDEX(Benefits!$C$3:$C$581,MATCH($T271,Benefits!$A$3:$A$581,0))="",0,INDEX(Benefits!$C$3:$C$581,MATCH($T271,Benefits!$A$3:$A$581,0))),0)</f>
        <v/>
      </c>
      <c r="H271" s="4">
        <f>IFERROR(IF(INDEX(Benefits!$D$3:$D$581,MATCH($T271,Benefits!$A$3:$A$581,0))="","Worldwide",INDEX(Benefits!$D$3:$D$581,MATCH($T271,Benefits!$A$3:$A$581,0))),"Worldwide")</f>
        <v/>
      </c>
      <c r="I271" s="4" t="inlineStr">
        <is>
          <t>HKD</t>
        </is>
      </c>
      <c r="J271" s="17">
        <f>IF($W271="","",IF(COUNT(INDEX(prem!$B$2:$CX$2857,$W271,$U271+1))=0,"",INDEX(prem!$B$2:$CX$2857,$W271,$U271+1)))</f>
        <v/>
      </c>
      <c r="K271" s="17">
        <f>IF($W271="","",IF($M271=0,"",SUM(INDEX(prem!$B$2:$CX$2857,$W271,$U271+1):INDEX(prem!$B$2:$CX$2857,$W271,MIN($U271+10,101)))))</f>
        <v/>
      </c>
      <c r="L271" s="17">
        <f>IF($K271="","",IF($M271=0,"",$K271/$M271))</f>
        <v/>
      </c>
      <c r="M271" s="4">
        <f>IF($W271="",0,COUNT(INDEX(prem!$B$2:$CX$2857,$W271,$U271+1):INDEX(prem!$B$2:$CX$2857,$W271,MIN($U271+10,101))))</f>
        <v/>
      </c>
      <c r="N271" s="4" t="inlineStr">
        <is>
          <t>A</t>
        </is>
      </c>
      <c r="O271" s="4">
        <f>IF(COUNTIF(prem!$A$2:$A$2857,$T271&amp;"|"&amp;Client!$C$9&amp;"|"&amp;Client!$C$7&amp;"|"&amp;Client!$C$8)&gt;0,Client!$C$9,IF(Client!$C$9="S","R","S"))</f>
        <v/>
      </c>
      <c r="P271" s="4" t="inlineStr">
        <is>
          <t>N</t>
        </is>
      </c>
      <c r="Q271" s="18">
        <f>IFERROR(IF(COUNT(INDEX(Benefits!$E$3:$E$581,MATCH($T271,Benefits!$A$3:$A$581,0)))=0,"",INDEX(Benefits!$E$3:$E$581,MATCH($T271,Benefits!$A$3:$A$581,0))),"")</f>
        <v/>
      </c>
      <c r="R271">
        <f>IFERROR(IF(COUNT(INDEX(Benefits!$F$3:$F$581,MATCH($T271,Benefits!$A$3:$A$581,0)))=0,"",INDEX(Benefits!$F$3:$F$581,MATCH($T271,Benefits!$A$3:$A$581,0))),"")</f>
        <v/>
      </c>
      <c r="S271" s="4">
        <f>IFERROR(IF(INDEX(Benefits!$G$3:$G$581,MATCH($T271,Benefits!$A$3:$A$581,0))="","",INDEX(Benefits!$G$3:$G$581,MATCH($T271,Benefits!$A$3:$A$581,0))),"")</f>
        <v/>
      </c>
      <c r="T271" s="19" t="inlineStr">
        <is>
          <t>F00077-07-000-01</t>
        </is>
      </c>
      <c r="U271" s="4">
        <f>MIN(IF($N271="N",Client!$C$6+1,Client!$C$6),100)</f>
        <v/>
      </c>
      <c r="V271" s="4">
        <f>$T271&amp;"|"&amp;$O271&amp;"|"&amp;Client!$C$7&amp;"|"&amp;Client!$C$8</f>
        <v/>
      </c>
      <c r="W271" s="4">
        <f>IFERROR(MATCH($V271,prem!$A$2:$A$2857,0),"")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''ChampCare'' Medical Insurance Plan</t>
        </is>
      </c>
      <c r="C272" s="4" t="inlineStr">
        <is>
          <t>Flexi</t>
        </is>
      </c>
      <c r="D272" s="4" t="inlineStr">
        <is>
          <t>Open</t>
        </is>
      </c>
      <c r="E272" s="4" t="inlineStr">
        <is>
          <t>Benefit Level 7 - Worldwide (USD 0 Deductible + USD 0 Benefit Contribution Amount)</t>
        </is>
      </c>
      <c r="F272" s="4">
        <f>IFERROR(IF(INDEX(Benefits!$B$3:$B$581,MATCH($T272,Benefits!$A$3:$A$581,0))="","",INDEX(Benefits!$B$3:$B$581,MATCH($T272,Benefits!$A$3:$A$581,0))),"")</f>
        <v/>
      </c>
      <c r="G272" s="17">
        <f>IFERROR(IF(INDEX(Benefits!$C$3:$C$581,MATCH($T272,Benefits!$A$3:$A$581,0))="",0,INDEX(Benefits!$C$3:$C$581,MATCH($T272,Benefits!$A$3:$A$581,0))),0)</f>
        <v/>
      </c>
      <c r="H272" s="4">
        <f>IFERROR(IF(INDEX(Benefits!$D$3:$D$581,MATCH($T272,Benefits!$A$3:$A$581,0))="","Worldwide",INDEX(Benefits!$D$3:$D$581,MATCH($T272,Benefits!$A$3:$A$581,0))),"Worldwide")</f>
        <v/>
      </c>
      <c r="I272" s="4" t="inlineStr">
        <is>
          <t>USD</t>
        </is>
      </c>
      <c r="J272" s="17">
        <f>IF($W272="","",IF(COUNT(INDEX(prem!$B$2:$CX$2857,$W272,$U272+1))=0,"",INDEX(prem!$B$2:$CX$2857,$W272,$U272+1)))</f>
        <v/>
      </c>
      <c r="K272" s="17">
        <f>IF($W272="","",IF($M272=0,"",SUM(INDEX(prem!$B$2:$CX$2857,$W272,$U272+1):INDEX(prem!$B$2:$CX$2857,$W272,MIN($U272+10,101)))))</f>
        <v/>
      </c>
      <c r="L272" s="17">
        <f>IF($K272="","",IF($M272=0,"",$K272/$M272))</f>
        <v/>
      </c>
      <c r="M272" s="4">
        <f>IF($W272="",0,COUNT(INDEX(prem!$B$2:$CX$2857,$W272,$U272+1):INDEX(prem!$B$2:$CX$2857,$W272,MIN($U272+10,101))))</f>
        <v/>
      </c>
      <c r="N272" s="4" t="inlineStr">
        <is>
          <t>A</t>
        </is>
      </c>
      <c r="O272" s="4">
        <f>IF(COUNTIF(prem!$A$2:$A$2857,$T272&amp;"|"&amp;Client!$C$9&amp;"|"&amp;Client!$C$7&amp;"|"&amp;Client!$C$8)&gt;0,Client!$C$9,IF(Client!$C$9="S","R","S"))</f>
        <v/>
      </c>
      <c r="P272" s="4" t="inlineStr">
        <is>
          <t>N</t>
        </is>
      </c>
      <c r="Q272" s="18">
        <f>IFERROR(IF(COUNT(INDEX(Benefits!$E$3:$E$581,MATCH($T272,Benefits!$A$3:$A$581,0)))=0,"",INDEX(Benefits!$E$3:$E$581,MATCH($T272,Benefits!$A$3:$A$581,0))),"")</f>
        <v/>
      </c>
      <c r="R272">
        <f>IFERROR(IF(COUNT(INDEX(Benefits!$F$3:$F$581,MATCH($T272,Benefits!$A$3:$A$581,0)))=0,"",INDEX(Benefits!$F$3:$F$581,MATCH($T272,Benefits!$A$3:$A$581,0))),"")</f>
        <v/>
      </c>
      <c r="S272" s="4">
        <f>IFERROR(IF(INDEX(Benefits!$G$3:$G$581,MATCH($T272,Benefits!$A$3:$A$581,0))="","",INDEX(Benefits!$G$3:$G$581,MATCH($T272,Benefits!$A$3:$A$581,0))),"")</f>
        <v/>
      </c>
      <c r="T272" s="19" t="inlineStr">
        <is>
          <t>F00077-14-000-01</t>
        </is>
      </c>
      <c r="U272" s="4">
        <f>MIN(IF($N272="N",Client!$C$6+1,Client!$C$6),100)</f>
        <v/>
      </c>
      <c r="V272" s="4">
        <f>$T272&amp;"|"&amp;$O272&amp;"|"&amp;Client!$C$7&amp;"|"&amp;Client!$C$8</f>
        <v/>
      </c>
      <c r="W272" s="4">
        <f>IFERROR(MATCH($V272,prem!$A$2:$A$2857,0),"")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IFERROR(IF(INDEX(Benefits!$B$3:$B$581,MATCH($T273,Benefits!$A$3:$A$581,0))="","",INDEX(Benefits!$B$3:$B$581,MATCH($T273,Benefits!$A$3:$A$581,0))),"")</f>
        <v/>
      </c>
      <c r="G273" s="17">
        <f>IFERROR(IF(INDEX(Benefits!$C$3:$C$581,MATCH($T273,Benefits!$A$3:$A$581,0))="","",INDEX(Benefits!$C$3:$C$581,MATCH($T273,Benefits!$A$3:$A$581,0))),"")</f>
        <v/>
      </c>
      <c r="H273" s="4">
        <f>IFERROR(IF(INDEX(Benefits!$D$3:$D$581,MATCH($T273,Benefits!$A$3:$A$581,0))="","",INDEX(Benefits!$D$3:$D$581,MATCH($T273,Benefits!$A$3:$A$581,0))),"")</f>
        <v/>
      </c>
      <c r="I273" s="4" t="inlineStr">
        <is>
          <t>HKD</t>
        </is>
      </c>
      <c r="J273" s="17">
        <f>IF($W273="","",IF(COUNT(INDEX(prem!$B$2:$CX$2857,$W273,$U273+1))=0,"",INDEX(prem!$B$2:$CX$2857,$W273,$U273+1)))</f>
        <v/>
      </c>
      <c r="K273" s="17">
        <f>IF($W273="","",IF($M273=0,"",SUM(INDEX(prem!$B$2:$CX$2857,$W273,$U273+1):INDEX(prem!$B$2:$CX$2857,$W273,MIN($U273+10,101)))))</f>
        <v/>
      </c>
      <c r="L273" s="17">
        <f>IF($K273="","",IF($M273=0,"",$K273/$M273))</f>
        <v/>
      </c>
      <c r="M273" s="4">
        <f>IF($W273="",0,COUNT(INDEX(prem!$B$2:$CX$2857,$W273,$U273+1):INDEX(prem!$B$2:$CX$2857,$W273,MIN($U273+10,101))))</f>
        <v/>
      </c>
      <c r="N273" s="4" t="inlineStr">
        <is>
          <t>A</t>
        </is>
      </c>
      <c r="O273" s="4">
        <f>IF(COUNTIF(prem!$A$2:$A$2857,$T273&amp;"|"&amp;Client!$C$9&amp;"|"&amp;Client!$C$7&amp;"|"&amp;Client!$C$8)&gt;0,Client!$C$9,IF(Client!$C$9="S","R","S"))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IFERROR(IF(COUNT(INDEX(Benefits!$E$3:$E$581,MATCH($T273,Benefits!$A$3:$A$581,0)))=0,"",INDEX(Benefits!$E$3:$E$581,MATCH($T273,Benefits!$A$3:$A$581,0))),"")</f>
        <v/>
      </c>
      <c r="R273">
        <f>IFERROR(IF(COUNT(INDEX(Benefits!$F$3:$F$581,MATCH($T273,Benefits!$A$3:$A$581,0)))=0,"",INDEX(Benefits!$F$3:$F$581,MATCH($T273,Benefits!$A$3:$A$581,0))),"")</f>
        <v/>
      </c>
      <c r="S273" s="4">
        <f>IFERROR(IF(INDEX(Benefits!$G$3:$G$581,MATCH($T273,Benefits!$A$3:$A$581,0))="","",INDEX(Benefits!$G$3:$G$581,MATCH($T273,Benefits!$A$3:$A$581,0))),"")</f>
        <v/>
      </c>
      <c r="T273" s="19" t="inlineStr">
        <is>
          <t>F00064-01-000-02</t>
        </is>
      </c>
      <c r="U273" s="4">
        <f>MIN(IF($N273="N",Client!$C$6+1,Client!$C$6),100)</f>
        <v/>
      </c>
      <c r="V273" s="4">
        <f>$T273&amp;"|"&amp;$O273&amp;"|"&amp;Client!$C$7&amp;"|"&amp;Client!$C$8</f>
        <v/>
      </c>
      <c r="W273" s="4">
        <f>IFERROR(MATCH($V273,prem!$A$2:$A$2857,0),"")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IFERROR(IF(INDEX(Benefits!$B$3:$B$581,MATCH($T274,Benefits!$A$3:$A$581,0))="","",INDEX(Benefits!$B$3:$B$581,MATCH($T274,Benefits!$A$3:$A$581,0))),"")</f>
        <v/>
      </c>
      <c r="G274" s="17">
        <f>IFERROR(IF(INDEX(Benefits!$C$3:$C$581,MATCH($T274,Benefits!$A$3:$A$581,0))="","",INDEX(Benefits!$C$3:$C$581,MATCH($T274,Benefits!$A$3:$A$581,0))),"")</f>
        <v/>
      </c>
      <c r="H274" s="4">
        <f>IFERROR(IF(INDEX(Benefits!$D$3:$D$581,MATCH($T274,Benefits!$A$3:$A$581,0))="","",INDEX(Benefits!$D$3:$D$581,MATCH($T274,Benefits!$A$3:$A$581,0))),"")</f>
        <v/>
      </c>
      <c r="I274" s="4" t="inlineStr">
        <is>
          <t>USD</t>
        </is>
      </c>
      <c r="J274" s="17">
        <f>IF($W274="","",IF(COUNT(INDEX(prem!$B$2:$CX$2857,$W274,$U274+1))=0,"",INDEX(prem!$B$2:$CX$2857,$W274,$U274+1)))</f>
        <v/>
      </c>
      <c r="K274" s="17">
        <f>IF($W274="","",IF($M274=0,"",SUM(INDEX(prem!$B$2:$CX$2857,$W274,$U274+1):INDEX(prem!$B$2:$CX$2857,$W274,MIN($U274+10,101)))))</f>
        <v/>
      </c>
      <c r="L274" s="17">
        <f>IF($K274="","",IF($M274=0,"",$K274/$M274))</f>
        <v/>
      </c>
      <c r="M274" s="4">
        <f>IF($W274="",0,COUNT(INDEX(prem!$B$2:$CX$2857,$W274,$U274+1):INDEX(prem!$B$2:$CX$2857,$W274,MIN($U274+10,101))))</f>
        <v/>
      </c>
      <c r="N274" s="4" t="inlineStr">
        <is>
          <t>A</t>
        </is>
      </c>
      <c r="O274" s="4">
        <f>IF(COUNTIF(prem!$A$2:$A$2857,$T274&amp;"|"&amp;Client!$C$9&amp;"|"&amp;Client!$C$7&amp;"|"&amp;Client!$C$8)&gt;0,Client!$C$9,IF(Client!$C$9="S","R","S"))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IFERROR(IF(COUNT(INDEX(Benefits!$E$3:$E$581,MATCH($T274,Benefits!$A$3:$A$581,0)))=0,"",INDEX(Benefits!$E$3:$E$581,MATCH($T274,Benefits!$A$3:$A$581,0))),"")</f>
        <v/>
      </c>
      <c r="R274">
        <f>IFERROR(IF(COUNT(INDEX(Benefits!$F$3:$F$581,MATCH($T274,Benefits!$A$3:$A$581,0)))=0,"",INDEX(Benefits!$F$3:$F$581,MATCH($T274,Benefits!$A$3:$A$581,0))),"")</f>
        <v/>
      </c>
      <c r="S274" s="4">
        <f>IFERROR(IF(INDEX(Benefits!$G$3:$G$581,MATCH($T274,Benefits!$A$3:$A$581,0))="","",INDEX(Benefits!$G$3:$G$581,MATCH($T274,Benefits!$A$3:$A$581,0))),"")</f>
        <v/>
      </c>
      <c r="T274" s="19" t="inlineStr">
        <is>
          <t>F00064-03-000-02</t>
        </is>
      </c>
      <c r="U274" s="4">
        <f>MIN(IF($N274="N",Client!$C$6+1,Client!$C$6),100)</f>
        <v/>
      </c>
      <c r="V274" s="4">
        <f>$T274&amp;"|"&amp;$O274&amp;"|"&amp;Client!$C$7&amp;"|"&amp;Client!$C$8</f>
        <v/>
      </c>
      <c r="W274" s="4">
        <f>IFERROR(MATCH($V274,prem!$A$2:$A$2857,0),"")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IFERROR(IF(INDEX(Benefits!$B$3:$B$581,MATCH($T275,Benefits!$A$3:$A$581,0))="","",INDEX(Benefits!$B$3:$B$581,MATCH($T275,Benefits!$A$3:$A$581,0))),"")</f>
        <v/>
      </c>
      <c r="G275" s="17">
        <f>IFERROR(IF(INDEX(Benefits!$C$3:$C$581,MATCH($T275,Benefits!$A$3:$A$581,0))="","",INDEX(Benefits!$C$3:$C$581,MATCH($T275,Benefits!$A$3:$A$581,0))),"")</f>
        <v/>
      </c>
      <c r="H275" s="4">
        <f>IFERROR(IF(INDEX(Benefits!$D$3:$D$581,MATCH($T275,Benefits!$A$3:$A$581,0))="","",INDEX(Benefits!$D$3:$D$581,MATCH($T275,Benefits!$A$3:$A$581,0))),"")</f>
        <v/>
      </c>
      <c r="I275" s="4" t="inlineStr">
        <is>
          <t>HKD</t>
        </is>
      </c>
      <c r="J275" s="17">
        <f>IF($W275="","",IF(COUNT(INDEX(prem!$B$2:$CX$2857,$W275,$U275+1))=0,"",INDEX(prem!$B$2:$CX$2857,$W275,$U275+1)))</f>
        <v/>
      </c>
      <c r="K275" s="17">
        <f>IF($W275="","",IF($M275=0,"",SUM(INDEX(prem!$B$2:$CX$2857,$W275,$U275+1):INDEX(prem!$B$2:$CX$2857,$W275,MIN($U275+10,101)))))</f>
        <v/>
      </c>
      <c r="L275" s="17">
        <f>IF($K275="","",IF($M275=0,"",$K275/$M275))</f>
        <v/>
      </c>
      <c r="M275" s="4">
        <f>IF($W275="",0,COUNT(INDEX(prem!$B$2:$CX$2857,$W275,$U275+1):INDEX(prem!$B$2:$CX$2857,$W275,MIN($U275+10,101))))</f>
        <v/>
      </c>
      <c r="N275" s="4" t="inlineStr">
        <is>
          <t>A</t>
        </is>
      </c>
      <c r="O275" s="4">
        <f>IF(COUNTIF(prem!$A$2:$A$2857,$T275&amp;"|"&amp;Client!$C$9&amp;"|"&amp;Client!$C$7&amp;"|"&amp;Client!$C$8)&gt;0,Client!$C$9,IF(Client!$C$9="S","R","S"))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IFERROR(IF(COUNT(INDEX(Benefits!$E$3:$E$581,MATCH($T275,Benefits!$A$3:$A$581,0)))=0,"",INDEX(Benefits!$E$3:$E$581,MATCH($T275,Benefits!$A$3:$A$581,0))),"")</f>
        <v/>
      </c>
      <c r="R275">
        <f>IFERROR(IF(COUNT(INDEX(Benefits!$F$3:$F$581,MATCH($T275,Benefits!$A$3:$A$581,0)))=0,"",INDEX(Benefits!$F$3:$F$581,MATCH($T275,Benefits!$A$3:$A$581,0))),"")</f>
        <v/>
      </c>
      <c r="S275" s="4">
        <f>IFERROR(IF(INDEX(Benefits!$G$3:$G$581,MATCH($T275,Benefits!$A$3:$A$581,0))="","",INDEX(Benefits!$G$3:$G$581,MATCH($T275,Benefits!$A$3:$A$581,0))),"")</f>
        <v/>
      </c>
      <c r="T275" s="19" t="inlineStr">
        <is>
          <t>F00064-02-000-02</t>
        </is>
      </c>
      <c r="U275" s="4">
        <f>MIN(IF($N275="N",Client!$C$6+1,Client!$C$6),100)</f>
        <v/>
      </c>
      <c r="V275" s="4">
        <f>$T275&amp;"|"&amp;$O275&amp;"|"&amp;Client!$C$7&amp;"|"&amp;Client!$C$8</f>
        <v/>
      </c>
      <c r="W275" s="4">
        <f>IFERROR(MATCH($V275,prem!$A$2:$A$2857,0),"")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IFERROR(IF(INDEX(Benefits!$B$3:$B$581,MATCH($T276,Benefits!$A$3:$A$581,0))="","",INDEX(Benefits!$B$3:$B$581,MATCH($T276,Benefits!$A$3:$A$581,0))),"")</f>
        <v/>
      </c>
      <c r="G276" s="17">
        <f>IFERROR(IF(INDEX(Benefits!$C$3:$C$581,MATCH($T276,Benefits!$A$3:$A$581,0))="","",INDEX(Benefits!$C$3:$C$581,MATCH($T276,Benefits!$A$3:$A$581,0))),"")</f>
        <v/>
      </c>
      <c r="H276" s="4">
        <f>IFERROR(IF(INDEX(Benefits!$D$3:$D$581,MATCH($T276,Benefits!$A$3:$A$581,0))="","",INDEX(Benefits!$D$3:$D$581,MATCH($T276,Benefits!$A$3:$A$581,0))),"")</f>
        <v/>
      </c>
      <c r="I276" s="4" t="inlineStr">
        <is>
          <t>USD</t>
        </is>
      </c>
      <c r="J276" s="17">
        <f>IF($W276="","",IF(COUNT(INDEX(prem!$B$2:$CX$2857,$W276,$U276+1))=0,"",INDEX(prem!$B$2:$CX$2857,$W276,$U276+1)))</f>
        <v/>
      </c>
      <c r="K276" s="17">
        <f>IF($W276="","",IF($M276=0,"",SUM(INDEX(prem!$B$2:$CX$2857,$W276,$U276+1):INDEX(prem!$B$2:$CX$2857,$W276,MIN($U276+10,101)))))</f>
        <v/>
      </c>
      <c r="L276" s="17">
        <f>IF($K276="","",IF($M276=0,"",$K276/$M276))</f>
        <v/>
      </c>
      <c r="M276" s="4">
        <f>IF($W276="",0,COUNT(INDEX(prem!$B$2:$CX$2857,$W276,$U276+1):INDEX(prem!$B$2:$CX$2857,$W276,MIN($U276+10,101))))</f>
        <v/>
      </c>
      <c r="N276" s="4" t="inlineStr">
        <is>
          <t>A</t>
        </is>
      </c>
      <c r="O276" s="4">
        <f>IF(COUNTIF(prem!$A$2:$A$2857,$T276&amp;"|"&amp;Client!$C$9&amp;"|"&amp;Client!$C$7&amp;"|"&amp;Client!$C$8)&gt;0,Client!$C$9,IF(Client!$C$9="S","R","S"))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IFERROR(IF(COUNT(INDEX(Benefits!$E$3:$E$581,MATCH($T276,Benefits!$A$3:$A$581,0)))=0,"",INDEX(Benefits!$E$3:$E$581,MATCH($T276,Benefits!$A$3:$A$581,0))),"")</f>
        <v/>
      </c>
      <c r="R276">
        <f>IFERROR(IF(COUNT(INDEX(Benefits!$F$3:$F$581,MATCH($T276,Benefits!$A$3:$A$581,0)))=0,"",INDEX(Benefits!$F$3:$F$581,MATCH($T276,Benefits!$A$3:$A$581,0))),"")</f>
        <v/>
      </c>
      <c r="S276" s="4">
        <f>IFERROR(IF(INDEX(Benefits!$G$3:$G$581,MATCH($T276,Benefits!$A$3:$A$581,0))="","",INDEX(Benefits!$G$3:$G$581,MATCH($T276,Benefits!$A$3:$A$581,0))),"")</f>
        <v/>
      </c>
      <c r="T276" s="19" t="inlineStr">
        <is>
          <t>F00064-04-000-02</t>
        </is>
      </c>
      <c r="U276" s="4">
        <f>MIN(IF($N276="N",Client!$C$6+1,Client!$C$6),100)</f>
        <v/>
      </c>
      <c r="V276" s="4">
        <f>$T276&amp;"|"&amp;$O276&amp;"|"&amp;Client!$C$7&amp;"|"&amp;Client!$C$8</f>
        <v/>
      </c>
      <c r="W276" s="4">
        <f>IFERROR(MATCH($V276,prem!$A$2:$A$2857,0),"")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IFERROR(IF(INDEX(Benefits!$B$3:$B$581,MATCH($T277,Benefits!$A$3:$A$581,0))="","",INDEX(Benefits!$B$3:$B$581,MATCH($T277,Benefits!$A$3:$A$581,0))),"")</f>
        <v/>
      </c>
      <c r="G277" s="17">
        <f>IFERROR(IF(INDEX(Benefits!$C$3:$C$581,MATCH($T277,Benefits!$A$3:$A$581,0))="","",INDEX(Benefits!$C$3:$C$581,MATCH($T277,Benefits!$A$3:$A$581,0))),"")</f>
        <v/>
      </c>
      <c r="H277" s="4">
        <f>IFERROR(IF(INDEX(Benefits!$D$3:$D$581,MATCH($T277,Benefits!$A$3:$A$581,0))="","",INDEX(Benefits!$D$3:$D$581,MATCH($T277,Benefits!$A$3:$A$581,0))),"")</f>
        <v/>
      </c>
      <c r="I277" s="4" t="inlineStr">
        <is>
          <t>HKD</t>
        </is>
      </c>
      <c r="J277" s="17">
        <f>IF($W277="","",IF(COUNT(INDEX(prem!$B$2:$CX$2857,$W277,$U277+1))=0,"",INDEX(prem!$B$2:$CX$2857,$W277,$U277+1)))</f>
        <v/>
      </c>
      <c r="K277" s="17">
        <f>IF($W277="","",IF($M277=0,"",SUM(INDEX(prem!$B$2:$CX$2857,$W277,$U277+1):INDEX(prem!$B$2:$CX$2857,$W277,MIN($U277+10,101)))))</f>
        <v/>
      </c>
      <c r="L277" s="17">
        <f>IF($K277="","",IF($M277=0,"",$K277/$M277))</f>
        <v/>
      </c>
      <c r="M277" s="4">
        <f>IF($W277="",0,COUNT(INDEX(prem!$B$2:$CX$2857,$W277,$U277+1):INDEX(prem!$B$2:$CX$2857,$W277,MIN($U277+10,101))))</f>
        <v/>
      </c>
      <c r="N277" s="4" t="inlineStr">
        <is>
          <t>A</t>
        </is>
      </c>
      <c r="O277" s="4">
        <f>IF(COUNTIF(prem!$A$2:$A$2857,$T277&amp;"|"&amp;Client!$C$9&amp;"|"&amp;Client!$C$7&amp;"|"&amp;Client!$C$8)&gt;0,Client!$C$9,IF(Client!$C$9="S","R","S"))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IFERROR(IF(COUNT(INDEX(Benefits!$E$3:$E$581,MATCH($T277,Benefits!$A$3:$A$581,0)))=0,"",INDEX(Benefits!$E$3:$E$581,MATCH($T277,Benefits!$A$3:$A$581,0))),"")</f>
        <v/>
      </c>
      <c r="R277">
        <f>IFERROR(IF(COUNT(INDEX(Benefits!$F$3:$F$581,MATCH($T277,Benefits!$A$3:$A$581,0)))=0,"",INDEX(Benefits!$F$3:$F$581,MATCH($T277,Benefits!$A$3:$A$581,0))),"")</f>
        <v/>
      </c>
      <c r="S277" s="4">
        <f>IFERROR(IF(INDEX(Benefits!$G$3:$G$581,MATCH($T277,Benefits!$A$3:$A$581,0))="","",INDEX(Benefits!$G$3:$G$581,MATCH($T277,Benefits!$A$3:$A$581,0))),"")</f>
        <v/>
      </c>
      <c r="T277" s="19" t="inlineStr">
        <is>
          <t>F00037-01-000-03</t>
        </is>
      </c>
      <c r="U277" s="4">
        <f>MIN(IF($N277="N",Client!$C$6+1,Client!$C$6),100)</f>
        <v/>
      </c>
      <c r="V277" s="4">
        <f>$T277&amp;"|"&amp;$O277&amp;"|"&amp;Client!$C$7&amp;"|"&amp;Client!$C$8</f>
        <v/>
      </c>
      <c r="W277" s="4">
        <f>IFERROR(MATCH($V277,prem!$A$2:$A$2857,0),"")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IFERROR(IF(INDEX(Benefits!$B$3:$B$581,MATCH($T278,Benefits!$A$3:$A$581,0))="","",INDEX(Benefits!$B$3:$B$581,MATCH($T278,Benefits!$A$3:$A$581,0))),"")</f>
        <v/>
      </c>
      <c r="G278" s="17">
        <f>IFERROR(IF(INDEX(Benefits!$C$3:$C$581,MATCH($T278,Benefits!$A$3:$A$581,0))="","",INDEX(Benefits!$C$3:$C$581,MATCH($T278,Benefits!$A$3:$A$581,0))),"")</f>
        <v/>
      </c>
      <c r="H278" s="4">
        <f>IFERROR(IF(INDEX(Benefits!$D$3:$D$581,MATCH($T278,Benefits!$A$3:$A$581,0))="","",INDEX(Benefits!$D$3:$D$581,MATCH($T278,Benefits!$A$3:$A$581,0))),"")</f>
        <v/>
      </c>
      <c r="I278" s="4" t="inlineStr">
        <is>
          <t>USD</t>
        </is>
      </c>
      <c r="J278" s="17">
        <f>IF($W278="","",IF(COUNT(INDEX(prem!$B$2:$CX$2857,$W278,$U278+1))=0,"",INDEX(prem!$B$2:$CX$2857,$W278,$U278+1)))</f>
        <v/>
      </c>
      <c r="K278" s="17">
        <f>IF($W278="","",IF($M278=0,"",SUM(INDEX(prem!$B$2:$CX$2857,$W278,$U278+1):INDEX(prem!$B$2:$CX$2857,$W278,MIN($U278+10,101)))))</f>
        <v/>
      </c>
      <c r="L278" s="17">
        <f>IF($K278="","",IF($M278=0,"",$K278/$M278))</f>
        <v/>
      </c>
      <c r="M278" s="4">
        <f>IF($W278="",0,COUNT(INDEX(prem!$B$2:$CX$2857,$W278,$U278+1):INDEX(prem!$B$2:$CX$2857,$W278,MIN($U278+10,101))))</f>
        <v/>
      </c>
      <c r="N278" s="4" t="inlineStr">
        <is>
          <t>A</t>
        </is>
      </c>
      <c r="O278" s="4">
        <f>IF(COUNTIF(prem!$A$2:$A$2857,$T278&amp;"|"&amp;Client!$C$9&amp;"|"&amp;Client!$C$7&amp;"|"&amp;Client!$C$8)&gt;0,Client!$C$9,IF(Client!$C$9="S","R","S"))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IFERROR(IF(COUNT(INDEX(Benefits!$E$3:$E$581,MATCH($T278,Benefits!$A$3:$A$581,0)))=0,"",INDEX(Benefits!$E$3:$E$581,MATCH($T278,Benefits!$A$3:$A$581,0))),"")</f>
        <v/>
      </c>
      <c r="R278">
        <f>IFERROR(IF(COUNT(INDEX(Benefits!$F$3:$F$581,MATCH($T278,Benefits!$A$3:$A$581,0)))=0,"",INDEX(Benefits!$F$3:$F$581,MATCH($T278,Benefits!$A$3:$A$581,0))),"")</f>
        <v/>
      </c>
      <c r="S278" s="4">
        <f>IFERROR(IF(INDEX(Benefits!$G$3:$G$581,MATCH($T278,Benefits!$A$3:$A$581,0))="","",INDEX(Benefits!$G$3:$G$581,MATCH($T278,Benefits!$A$3:$A$581,0))),"")</f>
        <v/>
      </c>
      <c r="T278" s="19" t="inlineStr">
        <is>
          <t>F00037-05-000-03</t>
        </is>
      </c>
      <c r="U278" s="4">
        <f>MIN(IF($N278="N",Client!$C$6+1,Client!$C$6),100)</f>
        <v/>
      </c>
      <c r="V278" s="4">
        <f>$T278&amp;"|"&amp;$O278&amp;"|"&amp;Client!$C$7&amp;"|"&amp;Client!$C$8</f>
        <v/>
      </c>
      <c r="W278" s="4">
        <f>IFERROR(MATCH($V278,prem!$A$2:$A$2857,0),"")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IFERROR(IF(INDEX(Benefits!$B$3:$B$581,MATCH($T279,Benefits!$A$3:$A$581,0))="","",INDEX(Benefits!$B$3:$B$581,MATCH($T279,Benefits!$A$3:$A$581,0))),"")</f>
        <v/>
      </c>
      <c r="G279" s="17">
        <f>IFERROR(IF(INDEX(Benefits!$C$3:$C$581,MATCH($T279,Benefits!$A$3:$A$581,0))="","",INDEX(Benefits!$C$3:$C$581,MATCH($T279,Benefits!$A$3:$A$581,0))),"")</f>
        <v/>
      </c>
      <c r="H279" s="4">
        <f>IFERROR(IF(INDEX(Benefits!$D$3:$D$581,MATCH($T279,Benefits!$A$3:$A$581,0))="","",INDEX(Benefits!$D$3:$D$581,MATCH($T279,Benefits!$A$3:$A$581,0))),"")</f>
        <v/>
      </c>
      <c r="I279" s="4" t="inlineStr">
        <is>
          <t>HKD</t>
        </is>
      </c>
      <c r="J279" s="17">
        <f>IF($W279="","",IF(COUNT(INDEX(prem!$B$2:$CX$2857,$W279,$U279+1))=0,"",INDEX(prem!$B$2:$CX$2857,$W279,$U279+1)))</f>
        <v/>
      </c>
      <c r="K279" s="17">
        <f>IF($W279="","",IF($M279=0,"",SUM(INDEX(prem!$B$2:$CX$2857,$W279,$U279+1):INDEX(prem!$B$2:$CX$2857,$W279,MIN($U279+10,101)))))</f>
        <v/>
      </c>
      <c r="L279" s="17">
        <f>IF($K279="","",IF($M279=0,"",$K279/$M279))</f>
        <v/>
      </c>
      <c r="M279" s="4">
        <f>IF($W279="",0,COUNT(INDEX(prem!$B$2:$CX$2857,$W279,$U279+1):INDEX(prem!$B$2:$CX$2857,$W279,MIN($U279+10,101))))</f>
        <v/>
      </c>
      <c r="N279" s="4" t="inlineStr">
        <is>
          <t>A</t>
        </is>
      </c>
      <c r="O279" s="4">
        <f>IF(COUNTIF(prem!$A$2:$A$2857,$T279&amp;"|"&amp;Client!$C$9&amp;"|"&amp;Client!$C$7&amp;"|"&amp;Client!$C$8)&gt;0,Client!$C$9,IF(Client!$C$9="S","R","S"))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IFERROR(IF(COUNT(INDEX(Benefits!$E$3:$E$581,MATCH($T279,Benefits!$A$3:$A$581,0)))=0,"",INDEX(Benefits!$E$3:$E$581,MATCH($T279,Benefits!$A$3:$A$581,0))),"")</f>
        <v/>
      </c>
      <c r="R279">
        <f>IFERROR(IF(COUNT(INDEX(Benefits!$F$3:$F$581,MATCH($T279,Benefits!$A$3:$A$581,0)))=0,"",INDEX(Benefits!$F$3:$F$581,MATCH($T279,Benefits!$A$3:$A$581,0))),"")</f>
        <v/>
      </c>
      <c r="S279" s="4">
        <f>IFERROR(IF(INDEX(Benefits!$G$3:$G$581,MATCH($T279,Benefits!$A$3:$A$581,0))="","",INDEX(Benefits!$G$3:$G$581,MATCH($T279,Benefits!$A$3:$A$581,0))),"")</f>
        <v/>
      </c>
      <c r="T279" s="19" t="inlineStr">
        <is>
          <t>F00037-02-000-03</t>
        </is>
      </c>
      <c r="U279" s="4">
        <f>MIN(IF($N279="N",Client!$C$6+1,Client!$C$6),100)</f>
        <v/>
      </c>
      <c r="V279" s="4">
        <f>$T279&amp;"|"&amp;$O279&amp;"|"&amp;Client!$C$7&amp;"|"&amp;Client!$C$8</f>
        <v/>
      </c>
      <c r="W279" s="4">
        <f>IFERROR(MATCH($V279,prem!$A$2:$A$2857,0),"")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IFERROR(IF(INDEX(Benefits!$B$3:$B$581,MATCH($T280,Benefits!$A$3:$A$581,0))="","",INDEX(Benefits!$B$3:$B$581,MATCH($T280,Benefits!$A$3:$A$581,0))),"")</f>
        <v/>
      </c>
      <c r="G280" s="17">
        <f>IFERROR(IF(INDEX(Benefits!$C$3:$C$581,MATCH($T280,Benefits!$A$3:$A$581,0))="","",INDEX(Benefits!$C$3:$C$581,MATCH($T280,Benefits!$A$3:$A$581,0))),"")</f>
        <v/>
      </c>
      <c r="H280" s="4">
        <f>IFERROR(IF(INDEX(Benefits!$D$3:$D$581,MATCH($T280,Benefits!$A$3:$A$581,0))="","",INDEX(Benefits!$D$3:$D$581,MATCH($T280,Benefits!$A$3:$A$581,0))),"")</f>
        <v/>
      </c>
      <c r="I280" s="4" t="inlineStr">
        <is>
          <t>USD</t>
        </is>
      </c>
      <c r="J280" s="17">
        <f>IF($W280="","",IF(COUNT(INDEX(prem!$B$2:$CX$2857,$W280,$U280+1))=0,"",INDEX(prem!$B$2:$CX$2857,$W280,$U280+1)))</f>
        <v/>
      </c>
      <c r="K280" s="17">
        <f>IF($W280="","",IF($M280=0,"",SUM(INDEX(prem!$B$2:$CX$2857,$W280,$U280+1):INDEX(prem!$B$2:$CX$2857,$W280,MIN($U280+10,101)))))</f>
        <v/>
      </c>
      <c r="L280" s="17">
        <f>IF($K280="","",IF($M280=0,"",$K280/$M280))</f>
        <v/>
      </c>
      <c r="M280" s="4">
        <f>IF($W280="",0,COUNT(INDEX(prem!$B$2:$CX$2857,$W280,$U280+1):INDEX(prem!$B$2:$CX$2857,$W280,MIN($U280+10,101))))</f>
        <v/>
      </c>
      <c r="N280" s="4" t="inlineStr">
        <is>
          <t>A</t>
        </is>
      </c>
      <c r="O280" s="4">
        <f>IF(COUNTIF(prem!$A$2:$A$2857,$T280&amp;"|"&amp;Client!$C$9&amp;"|"&amp;Client!$C$7&amp;"|"&amp;Client!$C$8)&gt;0,Client!$C$9,IF(Client!$C$9="S","R","S"))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IFERROR(IF(COUNT(INDEX(Benefits!$E$3:$E$581,MATCH($T280,Benefits!$A$3:$A$581,0)))=0,"",INDEX(Benefits!$E$3:$E$581,MATCH($T280,Benefits!$A$3:$A$581,0))),"")</f>
        <v/>
      </c>
      <c r="R280">
        <f>IFERROR(IF(COUNT(INDEX(Benefits!$F$3:$F$581,MATCH($T280,Benefits!$A$3:$A$581,0)))=0,"",INDEX(Benefits!$F$3:$F$581,MATCH($T280,Benefits!$A$3:$A$581,0))),"")</f>
        <v/>
      </c>
      <c r="S280" s="4">
        <f>IFERROR(IF(INDEX(Benefits!$G$3:$G$581,MATCH($T280,Benefits!$A$3:$A$581,0))="","",INDEX(Benefits!$G$3:$G$581,MATCH($T280,Benefits!$A$3:$A$581,0))),"")</f>
        <v/>
      </c>
      <c r="T280" s="19" t="inlineStr">
        <is>
          <t>F00037-06-000-03</t>
        </is>
      </c>
      <c r="U280" s="4">
        <f>MIN(IF($N280="N",Client!$C$6+1,Client!$C$6),100)</f>
        <v/>
      </c>
      <c r="V280" s="4">
        <f>$T280&amp;"|"&amp;$O280&amp;"|"&amp;Client!$C$7&amp;"|"&amp;Client!$C$8</f>
        <v/>
      </c>
      <c r="W280" s="4">
        <f>IFERROR(MATCH($V280,prem!$A$2:$A$2857,0),"")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IFERROR(IF(INDEX(Benefits!$B$3:$B$581,MATCH($T281,Benefits!$A$3:$A$581,0))="","",INDEX(Benefits!$B$3:$B$581,MATCH($T281,Benefits!$A$3:$A$581,0))),"")</f>
        <v/>
      </c>
      <c r="G281" s="17">
        <f>IFERROR(IF(INDEX(Benefits!$C$3:$C$581,MATCH($T281,Benefits!$A$3:$A$581,0))="","",INDEX(Benefits!$C$3:$C$581,MATCH($T281,Benefits!$A$3:$A$581,0))),"")</f>
        <v/>
      </c>
      <c r="H281" s="4">
        <f>IFERROR(IF(INDEX(Benefits!$D$3:$D$581,MATCH($T281,Benefits!$A$3:$A$581,0))="","",INDEX(Benefits!$D$3:$D$581,MATCH($T281,Benefits!$A$3:$A$581,0))),"")</f>
        <v/>
      </c>
      <c r="I281" s="4" t="inlineStr">
        <is>
          <t>HKD</t>
        </is>
      </c>
      <c r="J281" s="17">
        <f>IF($W281="","",IF(COUNT(INDEX(prem!$B$2:$CX$2857,$W281,$U281+1))=0,"",INDEX(prem!$B$2:$CX$2857,$W281,$U281+1)))</f>
        <v/>
      </c>
      <c r="K281" s="17">
        <f>IF($W281="","",IF($M281=0,"",SUM(INDEX(prem!$B$2:$CX$2857,$W281,$U281+1):INDEX(prem!$B$2:$CX$2857,$W281,MIN($U281+10,101)))))</f>
        <v/>
      </c>
      <c r="L281" s="17">
        <f>IF($K281="","",IF($M281=0,"",$K281/$M281))</f>
        <v/>
      </c>
      <c r="M281" s="4">
        <f>IF($W281="",0,COUNT(INDEX(prem!$B$2:$CX$2857,$W281,$U281+1):INDEX(prem!$B$2:$CX$2857,$W281,MIN($U281+10,101))))</f>
        <v/>
      </c>
      <c r="N281" s="4" t="inlineStr">
        <is>
          <t>A</t>
        </is>
      </c>
      <c r="O281" s="4">
        <f>IF(COUNTIF(prem!$A$2:$A$2857,$T281&amp;"|"&amp;Client!$C$9&amp;"|"&amp;Client!$C$7&amp;"|"&amp;Client!$C$8)&gt;0,Client!$C$9,IF(Client!$C$9="S","R","S"))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IFERROR(IF(COUNT(INDEX(Benefits!$E$3:$E$581,MATCH($T281,Benefits!$A$3:$A$581,0)))=0,"",INDEX(Benefits!$E$3:$E$581,MATCH($T281,Benefits!$A$3:$A$581,0))),"")</f>
        <v/>
      </c>
      <c r="R281">
        <f>IFERROR(IF(COUNT(INDEX(Benefits!$F$3:$F$581,MATCH($T281,Benefits!$A$3:$A$581,0)))=0,"",INDEX(Benefits!$F$3:$F$581,MATCH($T281,Benefits!$A$3:$A$581,0))),"")</f>
        <v/>
      </c>
      <c r="S281" s="4">
        <f>IFERROR(IF(INDEX(Benefits!$G$3:$G$581,MATCH($T281,Benefits!$A$3:$A$581,0))="","",INDEX(Benefits!$G$3:$G$581,MATCH($T281,Benefits!$A$3:$A$581,0))),"")</f>
        <v/>
      </c>
      <c r="T281" s="19" t="inlineStr">
        <is>
          <t>F00037-03-000-03</t>
        </is>
      </c>
      <c r="U281" s="4">
        <f>MIN(IF($N281="N",Client!$C$6+1,Client!$C$6),100)</f>
        <v/>
      </c>
      <c r="V281" s="4">
        <f>$T281&amp;"|"&amp;$O281&amp;"|"&amp;Client!$C$7&amp;"|"&amp;Client!$C$8</f>
        <v/>
      </c>
      <c r="W281" s="4">
        <f>IFERROR(MATCH($V281,prem!$A$2:$A$2857,0),"")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IFERROR(IF(INDEX(Benefits!$B$3:$B$581,MATCH($T282,Benefits!$A$3:$A$581,0))="","",INDEX(Benefits!$B$3:$B$581,MATCH($T282,Benefits!$A$3:$A$581,0))),"")</f>
        <v/>
      </c>
      <c r="G282" s="17">
        <f>IFERROR(IF(INDEX(Benefits!$C$3:$C$581,MATCH($T282,Benefits!$A$3:$A$581,0))="","",INDEX(Benefits!$C$3:$C$581,MATCH($T282,Benefits!$A$3:$A$581,0))),"")</f>
        <v/>
      </c>
      <c r="H282" s="4">
        <f>IFERROR(IF(INDEX(Benefits!$D$3:$D$581,MATCH($T282,Benefits!$A$3:$A$581,0))="","",INDEX(Benefits!$D$3:$D$581,MATCH($T282,Benefits!$A$3:$A$581,0))),"")</f>
        <v/>
      </c>
      <c r="I282" s="4" t="inlineStr">
        <is>
          <t>USD</t>
        </is>
      </c>
      <c r="J282" s="17">
        <f>IF($W282="","",IF(COUNT(INDEX(prem!$B$2:$CX$2857,$W282,$U282+1))=0,"",INDEX(prem!$B$2:$CX$2857,$W282,$U282+1)))</f>
        <v/>
      </c>
      <c r="K282" s="17">
        <f>IF($W282="","",IF($M282=0,"",SUM(INDEX(prem!$B$2:$CX$2857,$W282,$U282+1):INDEX(prem!$B$2:$CX$2857,$W282,MIN($U282+10,101)))))</f>
        <v/>
      </c>
      <c r="L282" s="17">
        <f>IF($K282="","",IF($M282=0,"",$K282/$M282))</f>
        <v/>
      </c>
      <c r="M282" s="4">
        <f>IF($W282="",0,COUNT(INDEX(prem!$B$2:$CX$2857,$W282,$U282+1):INDEX(prem!$B$2:$CX$2857,$W282,MIN($U282+10,101))))</f>
        <v/>
      </c>
      <c r="N282" s="4" t="inlineStr">
        <is>
          <t>A</t>
        </is>
      </c>
      <c r="O282" s="4">
        <f>IF(COUNTIF(prem!$A$2:$A$2857,$T282&amp;"|"&amp;Client!$C$9&amp;"|"&amp;Client!$C$7&amp;"|"&amp;Client!$C$8)&gt;0,Client!$C$9,IF(Client!$C$9="S","R","S"))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IFERROR(IF(COUNT(INDEX(Benefits!$E$3:$E$581,MATCH($T282,Benefits!$A$3:$A$581,0)))=0,"",INDEX(Benefits!$E$3:$E$581,MATCH($T282,Benefits!$A$3:$A$581,0))),"")</f>
        <v/>
      </c>
      <c r="R282">
        <f>IFERROR(IF(COUNT(INDEX(Benefits!$F$3:$F$581,MATCH($T282,Benefits!$A$3:$A$581,0)))=0,"",INDEX(Benefits!$F$3:$F$581,MATCH($T282,Benefits!$A$3:$A$581,0))),"")</f>
        <v/>
      </c>
      <c r="S282" s="4">
        <f>IFERROR(IF(INDEX(Benefits!$G$3:$G$581,MATCH($T282,Benefits!$A$3:$A$581,0))="","",INDEX(Benefits!$G$3:$G$581,MATCH($T282,Benefits!$A$3:$A$581,0))),"")</f>
        <v/>
      </c>
      <c r="T282" s="19" t="inlineStr">
        <is>
          <t>F00037-07-000-03</t>
        </is>
      </c>
      <c r="U282" s="4">
        <f>MIN(IF($N282="N",Client!$C$6+1,Client!$C$6),100)</f>
        <v/>
      </c>
      <c r="V282" s="4">
        <f>$T282&amp;"|"&amp;$O282&amp;"|"&amp;Client!$C$7&amp;"|"&amp;Client!$C$8</f>
        <v/>
      </c>
      <c r="W282" s="4">
        <f>IFERROR(MATCH($V282,prem!$A$2:$A$2857,0),"")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IFERROR(IF(INDEX(Benefits!$B$3:$B$581,MATCH($T283,Benefits!$A$3:$A$581,0))="","",INDEX(Benefits!$B$3:$B$581,MATCH($T283,Benefits!$A$3:$A$581,0))),"")</f>
        <v/>
      </c>
      <c r="G283" s="17">
        <f>IFERROR(IF(INDEX(Benefits!$C$3:$C$581,MATCH($T283,Benefits!$A$3:$A$581,0))="","",INDEX(Benefits!$C$3:$C$581,MATCH($T283,Benefits!$A$3:$A$581,0))),"")</f>
        <v/>
      </c>
      <c r="H283" s="4">
        <f>IFERROR(IF(INDEX(Benefits!$D$3:$D$581,MATCH($T283,Benefits!$A$3:$A$581,0))="","",INDEX(Benefits!$D$3:$D$581,MATCH($T283,Benefits!$A$3:$A$581,0))),"")</f>
        <v/>
      </c>
      <c r="I283" s="4" t="inlineStr">
        <is>
          <t>HKD</t>
        </is>
      </c>
      <c r="J283" s="17">
        <f>IF($W283="","",IF(COUNT(INDEX(prem!$B$2:$CX$2857,$W283,$U283+1))=0,"",INDEX(prem!$B$2:$CX$2857,$W283,$U283+1)))</f>
        <v/>
      </c>
      <c r="K283" s="17">
        <f>IF($W283="","",IF($M283=0,"",SUM(INDEX(prem!$B$2:$CX$2857,$W283,$U283+1):INDEX(prem!$B$2:$CX$2857,$W283,MIN($U283+10,101)))))</f>
        <v/>
      </c>
      <c r="L283" s="17">
        <f>IF($K283="","",IF($M283=0,"",$K283/$M283))</f>
        <v/>
      </c>
      <c r="M283" s="4">
        <f>IF($W283="",0,COUNT(INDEX(prem!$B$2:$CX$2857,$W283,$U283+1):INDEX(prem!$B$2:$CX$2857,$W283,MIN($U283+10,101))))</f>
        <v/>
      </c>
      <c r="N283" s="4" t="inlineStr">
        <is>
          <t>A</t>
        </is>
      </c>
      <c r="O283" s="4">
        <f>IF(COUNTIF(prem!$A$2:$A$2857,$T283&amp;"|"&amp;Client!$C$9&amp;"|"&amp;Client!$C$7&amp;"|"&amp;Client!$C$8)&gt;0,Client!$C$9,IF(Client!$C$9="S","R","S"))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IFERROR(IF(COUNT(INDEX(Benefits!$E$3:$E$581,MATCH($T283,Benefits!$A$3:$A$581,0)))=0,"",INDEX(Benefits!$E$3:$E$581,MATCH($T283,Benefits!$A$3:$A$581,0))),"")</f>
        <v/>
      </c>
      <c r="R283">
        <f>IFERROR(IF(COUNT(INDEX(Benefits!$F$3:$F$581,MATCH($T283,Benefits!$A$3:$A$581,0)))=0,"",INDEX(Benefits!$F$3:$F$581,MATCH($T283,Benefits!$A$3:$A$581,0))),"")</f>
        <v/>
      </c>
      <c r="S283" s="4">
        <f>IFERROR(IF(INDEX(Benefits!$G$3:$G$581,MATCH($T283,Benefits!$A$3:$A$581,0))="","",INDEX(Benefits!$G$3:$G$581,MATCH($T283,Benefits!$A$3:$A$581,0))),"")</f>
        <v/>
      </c>
      <c r="T283" s="19" t="inlineStr">
        <is>
          <t>F00037-04-000-03</t>
        </is>
      </c>
      <c r="U283" s="4">
        <f>MIN(IF($N283="N",Client!$C$6+1,Client!$C$6),100)</f>
        <v/>
      </c>
      <c r="V283" s="4">
        <f>$T283&amp;"|"&amp;$O283&amp;"|"&amp;Client!$C$7&amp;"|"&amp;Client!$C$8</f>
        <v/>
      </c>
      <c r="W283" s="4">
        <f>IFERROR(MATCH($V283,prem!$A$2:$A$2857,0),"")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IFERROR(IF(INDEX(Benefits!$B$3:$B$581,MATCH($T284,Benefits!$A$3:$A$581,0))="","",INDEX(Benefits!$B$3:$B$581,MATCH($T284,Benefits!$A$3:$A$581,0))),"")</f>
        <v/>
      </c>
      <c r="G284" s="17">
        <f>IFERROR(IF(INDEX(Benefits!$C$3:$C$581,MATCH($T284,Benefits!$A$3:$A$581,0))="","",INDEX(Benefits!$C$3:$C$581,MATCH($T284,Benefits!$A$3:$A$581,0))),"")</f>
        <v/>
      </c>
      <c r="H284" s="4">
        <f>IFERROR(IF(INDEX(Benefits!$D$3:$D$581,MATCH($T284,Benefits!$A$3:$A$581,0))="","",INDEX(Benefits!$D$3:$D$581,MATCH($T284,Benefits!$A$3:$A$581,0))),"")</f>
        <v/>
      </c>
      <c r="I284" s="4" t="inlineStr">
        <is>
          <t>USD</t>
        </is>
      </c>
      <c r="J284" s="17">
        <f>IF($W284="","",IF(COUNT(INDEX(prem!$B$2:$CX$2857,$W284,$U284+1))=0,"",INDEX(prem!$B$2:$CX$2857,$W284,$U284+1)))</f>
        <v/>
      </c>
      <c r="K284" s="17">
        <f>IF($W284="","",IF($M284=0,"",SUM(INDEX(prem!$B$2:$CX$2857,$W284,$U284+1):INDEX(prem!$B$2:$CX$2857,$W284,MIN($U284+10,101)))))</f>
        <v/>
      </c>
      <c r="L284" s="17">
        <f>IF($K284="","",IF($M284=0,"",$K284/$M284))</f>
        <v/>
      </c>
      <c r="M284" s="4">
        <f>IF($W284="",0,COUNT(INDEX(prem!$B$2:$CX$2857,$W284,$U284+1):INDEX(prem!$B$2:$CX$2857,$W284,MIN($U284+10,101))))</f>
        <v/>
      </c>
      <c r="N284" s="4" t="inlineStr">
        <is>
          <t>A</t>
        </is>
      </c>
      <c r="O284" s="4">
        <f>IF(COUNTIF(prem!$A$2:$A$2857,$T284&amp;"|"&amp;Client!$C$9&amp;"|"&amp;Client!$C$7&amp;"|"&amp;Client!$C$8)&gt;0,Client!$C$9,IF(Client!$C$9="S","R","S"))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IFERROR(IF(COUNT(INDEX(Benefits!$E$3:$E$581,MATCH($T284,Benefits!$A$3:$A$581,0)))=0,"",INDEX(Benefits!$E$3:$E$581,MATCH($T284,Benefits!$A$3:$A$581,0))),"")</f>
        <v/>
      </c>
      <c r="R284">
        <f>IFERROR(IF(COUNT(INDEX(Benefits!$F$3:$F$581,MATCH($T284,Benefits!$A$3:$A$581,0)))=0,"",INDEX(Benefits!$F$3:$F$581,MATCH($T284,Benefits!$A$3:$A$581,0))),"")</f>
        <v/>
      </c>
      <c r="S284" s="4">
        <f>IFERROR(IF(INDEX(Benefits!$G$3:$G$581,MATCH($T284,Benefits!$A$3:$A$581,0))="","",INDEX(Benefits!$G$3:$G$581,MATCH($T284,Benefits!$A$3:$A$581,0))),"")</f>
        <v/>
      </c>
      <c r="T284" s="19" t="inlineStr">
        <is>
          <t>F00037-08-000-03</t>
        </is>
      </c>
      <c r="U284" s="4">
        <f>MIN(IF($N284="N",Client!$C$6+1,Client!$C$6),100)</f>
        <v/>
      </c>
      <c r="V284" s="4">
        <f>$T284&amp;"|"&amp;$O284&amp;"|"&amp;Client!$C$7&amp;"|"&amp;Client!$C$8</f>
        <v/>
      </c>
      <c r="W284" s="4">
        <f>IFERROR(MATCH($V284,prem!$A$2:$A$2857,0),"")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IFERROR(IF(INDEX(Benefits!$B$3:$B$581,MATCH($T285,Benefits!$A$3:$A$581,0))="","",INDEX(Benefits!$B$3:$B$581,MATCH($T285,Benefits!$A$3:$A$581,0))),"")</f>
        <v/>
      </c>
      <c r="G285" s="17">
        <f>IFERROR(IF(INDEX(Benefits!$C$3:$C$581,MATCH($T285,Benefits!$A$3:$A$581,0))="","",INDEX(Benefits!$C$3:$C$581,MATCH($T285,Benefits!$A$3:$A$581,0))),"")</f>
        <v/>
      </c>
      <c r="H285" s="4">
        <f>IFERROR(IF(INDEX(Benefits!$D$3:$D$581,MATCH($T285,Benefits!$A$3:$A$581,0))="","",INDEX(Benefits!$D$3:$D$581,MATCH($T285,Benefits!$A$3:$A$581,0))),"")</f>
        <v/>
      </c>
      <c r="I285" s="4" t="inlineStr">
        <is>
          <t>HKD</t>
        </is>
      </c>
      <c r="J285" s="17">
        <f>IF($W285="","",IF(COUNT(INDEX(prem!$B$2:$CX$2857,$W285,$U285+1))=0,"",INDEX(prem!$B$2:$CX$2857,$W285,$U285+1)))</f>
        <v/>
      </c>
      <c r="K285" s="17">
        <f>IF($W285="","",IF($M285=0,"",SUM(INDEX(prem!$B$2:$CX$2857,$W285,$U285+1):INDEX(prem!$B$2:$CX$2857,$W285,MIN($U285+10,101)))))</f>
        <v/>
      </c>
      <c r="L285" s="17">
        <f>IF($K285="","",IF($M285=0,"",$K285/$M285))</f>
        <v/>
      </c>
      <c r="M285" s="4">
        <f>IF($W285="",0,COUNT(INDEX(prem!$B$2:$CX$2857,$W285,$U285+1):INDEX(prem!$B$2:$CX$2857,$W285,MIN($U285+10,101))))</f>
        <v/>
      </c>
      <c r="N285" s="4" t="inlineStr">
        <is>
          <t>A</t>
        </is>
      </c>
      <c r="O285" s="4">
        <f>IF(COUNTIF(prem!$A$2:$A$2857,$T285&amp;"|"&amp;Client!$C$9&amp;"|"&amp;Client!$C$7&amp;"|"&amp;Client!$C$8)&gt;0,Client!$C$9,IF(Client!$C$9="S","R","S"))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IFERROR(IF(COUNT(INDEX(Benefits!$E$3:$E$581,MATCH($T285,Benefits!$A$3:$A$581,0)))=0,"",INDEX(Benefits!$E$3:$E$581,MATCH($T285,Benefits!$A$3:$A$581,0))),"")</f>
        <v/>
      </c>
      <c r="R285">
        <f>IFERROR(IF(COUNT(INDEX(Benefits!$F$3:$F$581,MATCH($T285,Benefits!$A$3:$A$581,0)))=0,"",INDEX(Benefits!$F$3:$F$581,MATCH($T285,Benefits!$A$3:$A$581,0))),"")</f>
        <v/>
      </c>
      <c r="S285" s="4">
        <f>IFERROR(IF(INDEX(Benefits!$G$3:$G$581,MATCH($T285,Benefits!$A$3:$A$581,0))="","",INDEX(Benefits!$G$3:$G$581,MATCH($T285,Benefits!$A$3:$A$581,0))),"")</f>
        <v/>
      </c>
      <c r="T285" s="19" t="inlineStr">
        <is>
          <t>S00028-01-000-03</t>
        </is>
      </c>
      <c r="U285" s="4">
        <f>MIN(IF($N285="N",Client!$C$6+1,Client!$C$6),100)</f>
        <v/>
      </c>
      <c r="V285" s="4">
        <f>$T285&amp;"|"&amp;$O285&amp;"|"&amp;Client!$C$7&amp;"|"&amp;Client!$C$8</f>
        <v/>
      </c>
      <c r="W285" s="4">
        <f>IFERROR(MATCH($V285,prem!$A$2:$A$2857,0),"")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IFERROR(IF(INDEX(Benefits!$B$3:$B$581,MATCH($T286,Benefits!$A$3:$A$581,0))="","",INDEX(Benefits!$B$3:$B$581,MATCH($T286,Benefits!$A$3:$A$581,0))),"")</f>
        <v/>
      </c>
      <c r="G286" s="17">
        <f>IFERROR(IF(INDEX(Benefits!$C$3:$C$581,MATCH($T286,Benefits!$A$3:$A$581,0))="","",INDEX(Benefits!$C$3:$C$581,MATCH($T286,Benefits!$A$3:$A$581,0))),"")</f>
        <v/>
      </c>
      <c r="H286" s="4">
        <f>IFERROR(IF(INDEX(Benefits!$D$3:$D$581,MATCH($T286,Benefits!$A$3:$A$581,0))="","",INDEX(Benefits!$D$3:$D$581,MATCH($T286,Benefits!$A$3:$A$581,0))),"")</f>
        <v/>
      </c>
      <c r="I286" s="4" t="inlineStr">
        <is>
          <t>HKD</t>
        </is>
      </c>
      <c r="J286" s="17">
        <f>IF($W286="","",IF(COUNT(INDEX(prem!$B$2:$CX$2857,$W286,$U286+1))=0,"",INDEX(prem!$B$2:$CX$2857,$W286,$U286+1)))</f>
        <v/>
      </c>
      <c r="K286" s="17">
        <f>IF($W286="","",IF($M286=0,"",SUM(INDEX(prem!$B$2:$CX$2857,$W286,$U286+1):INDEX(prem!$B$2:$CX$2857,$W286,MIN($U286+10,101)))))</f>
        <v/>
      </c>
      <c r="L286" s="17">
        <f>IF($K286="","",IF($M286=0,"",$K286/$M286))</f>
        <v/>
      </c>
      <c r="M286" s="4">
        <f>IF($W286="",0,COUNT(INDEX(prem!$B$2:$CX$2857,$W286,$U286+1):INDEX(prem!$B$2:$CX$2857,$W286,MIN($U286+10,101))))</f>
        <v/>
      </c>
      <c r="N286" s="4" t="inlineStr">
        <is>
          <t>R</t>
        </is>
      </c>
      <c r="O286" s="4">
        <f>IF(COUNTIF(prem!$A$2:$A$2857,$T286&amp;"|"&amp;Client!$C$9&amp;"|"&amp;Client!$C$7&amp;"|"&amp;Client!$C$8)&gt;0,Client!$C$9,IF(Client!$C$9="S","R","S"))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IFERROR(IF(COUNT(INDEX(Benefits!$E$3:$E$581,MATCH($T286,Benefits!$A$3:$A$581,0)))=0,"",INDEX(Benefits!$E$3:$E$581,MATCH($T286,Benefits!$A$3:$A$581,0))),"")</f>
        <v/>
      </c>
      <c r="R286">
        <f>IFERROR(IF(COUNT(INDEX(Benefits!$F$3:$F$581,MATCH($T286,Benefits!$A$3:$A$581,0)))=0,"",INDEX(Benefits!$F$3:$F$581,MATCH($T286,Benefits!$A$3:$A$581,0))),"")</f>
        <v/>
      </c>
      <c r="S286" s="4">
        <f>IFERROR(IF(INDEX(Benefits!$G$3:$G$581,MATCH($T286,Benefits!$A$3:$A$581,0))="","",INDEX(Benefits!$G$3:$G$581,MATCH($T286,Benefits!$A$3:$A$581,0))),"")</f>
        <v/>
      </c>
      <c r="T286" s="19" t="inlineStr">
        <is>
          <t>S00015-01-000-02</t>
        </is>
      </c>
      <c r="U286" s="4">
        <f>MIN(IF($N286="N",Client!$C$6+1,Client!$C$6),100)</f>
        <v/>
      </c>
      <c r="V286" s="4">
        <f>$T286&amp;"|"&amp;$O286&amp;"|"&amp;Client!$C$7&amp;"|"&amp;Client!$C$8</f>
        <v/>
      </c>
      <c r="W286" s="4">
        <f>IFERROR(MATCH($V286,prem!$A$2:$A$2857,0),"")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IFERROR(IF(INDEX(Benefits!$B$3:$B$581,MATCH($T287,Benefits!$A$3:$A$581,0))="","",INDEX(Benefits!$B$3:$B$581,MATCH($T287,Benefits!$A$3:$A$581,0))),"")</f>
        <v/>
      </c>
      <c r="G287" s="17">
        <f>IFERROR(IF(INDEX(Benefits!$C$3:$C$581,MATCH($T287,Benefits!$A$3:$A$581,0))="","",INDEX(Benefits!$C$3:$C$581,MATCH($T287,Benefits!$A$3:$A$581,0))),"")</f>
        <v/>
      </c>
      <c r="H287" s="4">
        <f>IFERROR(IF(INDEX(Benefits!$D$3:$D$581,MATCH($T287,Benefits!$A$3:$A$581,0))="","",INDEX(Benefits!$D$3:$D$581,MATCH($T287,Benefits!$A$3:$A$581,0))),"")</f>
        <v/>
      </c>
      <c r="I287" s="4" t="inlineStr">
        <is>
          <t>HKD</t>
        </is>
      </c>
      <c r="J287" s="17">
        <f>IF($W287="","",IF(COUNT(INDEX(prem!$B$2:$CX$2857,$W287,$U287+1))=0,"",INDEX(prem!$B$2:$CX$2857,$W287,$U287+1)))</f>
        <v/>
      </c>
      <c r="K287" s="17">
        <f>IF($W287="","",IF($M287=0,"",SUM(INDEX(prem!$B$2:$CX$2857,$W287,$U287+1):INDEX(prem!$B$2:$CX$2857,$W287,MIN($U287+10,101)))))</f>
        <v/>
      </c>
      <c r="L287" s="17">
        <f>IF($K287="","",IF($M287=0,"",$K287/$M287))</f>
        <v/>
      </c>
      <c r="M287" s="4">
        <f>IF($W287="",0,COUNT(INDEX(prem!$B$2:$CX$2857,$W287,$U287+1):INDEX(prem!$B$2:$CX$2857,$W287,MIN($U287+10,101))))</f>
        <v/>
      </c>
      <c r="N287" s="4" t="inlineStr">
        <is>
          <t>R</t>
        </is>
      </c>
      <c r="O287" s="4">
        <f>IF(COUNTIF(prem!$A$2:$A$2857,$T287&amp;"|"&amp;Client!$C$9&amp;"|"&amp;Client!$C$7&amp;"|"&amp;Client!$C$8)&gt;0,Client!$C$9,IF(Client!$C$9="S","R","S"))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IFERROR(IF(COUNT(INDEX(Benefits!$E$3:$E$581,MATCH($T287,Benefits!$A$3:$A$581,0)))=0,"",INDEX(Benefits!$E$3:$E$581,MATCH($T287,Benefits!$A$3:$A$581,0))),"")</f>
        <v/>
      </c>
      <c r="R287">
        <f>IFERROR(IF(COUNT(INDEX(Benefits!$F$3:$F$581,MATCH($T287,Benefits!$A$3:$A$581,0)))=0,"",INDEX(Benefits!$F$3:$F$581,MATCH($T287,Benefits!$A$3:$A$581,0))),"")</f>
        <v/>
      </c>
      <c r="S287" s="4">
        <f>IFERROR(IF(INDEX(Benefits!$G$3:$G$581,MATCH($T287,Benefits!$A$3:$A$581,0))="","",INDEX(Benefits!$G$3:$G$581,MATCH($T287,Benefits!$A$3:$A$581,0))),"")</f>
        <v/>
      </c>
      <c r="T287" s="19" t="inlineStr">
        <is>
          <t>F00027-01-000-03</t>
        </is>
      </c>
      <c r="U287" s="4">
        <f>MIN(IF($N287="N",Client!$C$6+1,Client!$C$6),100)</f>
        <v/>
      </c>
      <c r="V287" s="4">
        <f>$T287&amp;"|"&amp;$O287&amp;"|"&amp;Client!$C$7&amp;"|"&amp;Client!$C$8</f>
        <v/>
      </c>
      <c r="W287" s="4">
        <f>IFERROR(MATCH($V287,prem!$A$2:$A$2857,0),"")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IFERROR(IF(INDEX(Benefits!$B$3:$B$581,MATCH($T288,Benefits!$A$3:$A$581,0))="","",INDEX(Benefits!$B$3:$B$581,MATCH($T288,Benefits!$A$3:$A$581,0))),"")</f>
        <v/>
      </c>
      <c r="G288" s="17">
        <f>IFERROR(IF(INDEX(Benefits!$C$3:$C$581,MATCH($T288,Benefits!$A$3:$A$581,0))="","",INDEX(Benefits!$C$3:$C$581,MATCH($T288,Benefits!$A$3:$A$581,0))),"")</f>
        <v/>
      </c>
      <c r="H288" s="4">
        <f>IFERROR(IF(INDEX(Benefits!$D$3:$D$581,MATCH($T288,Benefits!$A$3:$A$581,0))="","",INDEX(Benefits!$D$3:$D$581,MATCH($T288,Benefits!$A$3:$A$581,0))),"")</f>
        <v/>
      </c>
      <c r="I288" s="4" t="inlineStr">
        <is>
          <t>USD</t>
        </is>
      </c>
      <c r="J288" s="17">
        <f>IF($W288="","",IF(COUNT(INDEX(prem!$B$2:$CX$2857,$W288,$U288+1))=0,"",INDEX(prem!$B$2:$CX$2857,$W288,$U288+1)))</f>
        <v/>
      </c>
      <c r="K288" s="17">
        <f>IF($W288="","",IF($M288=0,"",SUM(INDEX(prem!$B$2:$CX$2857,$W288,$U288+1):INDEX(prem!$B$2:$CX$2857,$W288,MIN($U288+10,101)))))</f>
        <v/>
      </c>
      <c r="L288" s="17">
        <f>IF($K288="","",IF($M288=0,"",$K288/$M288))</f>
        <v/>
      </c>
      <c r="M288" s="4">
        <f>IF($W288="",0,COUNT(INDEX(prem!$B$2:$CX$2857,$W288,$U288+1):INDEX(prem!$B$2:$CX$2857,$W288,MIN($U288+10,101))))</f>
        <v/>
      </c>
      <c r="N288" s="4" t="inlineStr">
        <is>
          <t>R</t>
        </is>
      </c>
      <c r="O288" s="4">
        <f>IF(COUNTIF(prem!$A$2:$A$2857,$T288&amp;"|"&amp;Client!$C$9&amp;"|"&amp;Client!$C$7&amp;"|"&amp;Client!$C$8)&gt;0,Client!$C$9,IF(Client!$C$9="S","R","S"))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IFERROR(IF(COUNT(INDEX(Benefits!$E$3:$E$581,MATCH($T288,Benefits!$A$3:$A$581,0)))=0,"",INDEX(Benefits!$E$3:$E$581,MATCH($T288,Benefits!$A$3:$A$581,0))),"")</f>
        <v/>
      </c>
      <c r="R288">
        <f>IFERROR(IF(COUNT(INDEX(Benefits!$F$3:$F$581,MATCH($T288,Benefits!$A$3:$A$581,0)))=0,"",INDEX(Benefits!$F$3:$F$581,MATCH($T288,Benefits!$A$3:$A$581,0))),"")</f>
        <v/>
      </c>
      <c r="S288" s="4">
        <f>IFERROR(IF(INDEX(Benefits!$G$3:$G$581,MATCH($T288,Benefits!$A$3:$A$581,0))="","",INDEX(Benefits!$G$3:$G$581,MATCH($T288,Benefits!$A$3:$A$581,0))),"")</f>
        <v/>
      </c>
      <c r="T288" s="19" t="inlineStr">
        <is>
          <t>F00027-05-000-03</t>
        </is>
      </c>
      <c r="U288" s="4">
        <f>MIN(IF($N288="N",Client!$C$6+1,Client!$C$6),100)</f>
        <v/>
      </c>
      <c r="V288" s="4">
        <f>$T288&amp;"|"&amp;$O288&amp;"|"&amp;Client!$C$7&amp;"|"&amp;Client!$C$8</f>
        <v/>
      </c>
      <c r="W288" s="4">
        <f>IFERROR(MATCH($V288,prem!$A$2:$A$2857,0),"")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IFERROR(IF(INDEX(Benefits!$B$3:$B$581,MATCH($T289,Benefits!$A$3:$A$581,0))="","",INDEX(Benefits!$B$3:$B$581,MATCH($T289,Benefits!$A$3:$A$581,0))),"")</f>
        <v/>
      </c>
      <c r="G289" s="17">
        <f>IFERROR(IF(INDEX(Benefits!$C$3:$C$581,MATCH($T289,Benefits!$A$3:$A$581,0))="","",INDEX(Benefits!$C$3:$C$581,MATCH($T289,Benefits!$A$3:$A$581,0))),"")</f>
        <v/>
      </c>
      <c r="H289" s="4">
        <f>IFERROR(IF(INDEX(Benefits!$D$3:$D$581,MATCH($T289,Benefits!$A$3:$A$581,0))="","",INDEX(Benefits!$D$3:$D$581,MATCH($T289,Benefits!$A$3:$A$581,0))),"")</f>
        <v/>
      </c>
      <c r="I289" s="4" t="inlineStr">
        <is>
          <t>HKD</t>
        </is>
      </c>
      <c r="J289" s="17">
        <f>IF($W289="","",IF(COUNT(INDEX(prem!$B$2:$CX$2857,$W289,$U289+1))=0,"",INDEX(prem!$B$2:$CX$2857,$W289,$U289+1)))</f>
        <v/>
      </c>
      <c r="K289" s="17">
        <f>IF($W289="","",IF($M289=0,"",SUM(INDEX(prem!$B$2:$CX$2857,$W289,$U289+1):INDEX(prem!$B$2:$CX$2857,$W289,MIN($U289+10,101)))))</f>
        <v/>
      </c>
      <c r="L289" s="17">
        <f>IF($K289="","",IF($M289=0,"",$K289/$M289))</f>
        <v/>
      </c>
      <c r="M289" s="4">
        <f>IF($W289="",0,COUNT(INDEX(prem!$B$2:$CX$2857,$W289,$U289+1):INDEX(prem!$B$2:$CX$2857,$W289,MIN($U289+10,101))))</f>
        <v/>
      </c>
      <c r="N289" s="4" t="inlineStr">
        <is>
          <t>R</t>
        </is>
      </c>
      <c r="O289" s="4">
        <f>IF(COUNTIF(prem!$A$2:$A$2857,$T289&amp;"|"&amp;Client!$C$9&amp;"|"&amp;Client!$C$7&amp;"|"&amp;Client!$C$8)&gt;0,Client!$C$9,IF(Client!$C$9="S","R","S"))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IFERROR(IF(COUNT(INDEX(Benefits!$E$3:$E$581,MATCH($T289,Benefits!$A$3:$A$581,0)))=0,"",INDEX(Benefits!$E$3:$E$581,MATCH($T289,Benefits!$A$3:$A$581,0))),"")</f>
        <v/>
      </c>
      <c r="R289">
        <f>IFERROR(IF(COUNT(INDEX(Benefits!$F$3:$F$581,MATCH($T289,Benefits!$A$3:$A$581,0)))=0,"",INDEX(Benefits!$F$3:$F$581,MATCH($T289,Benefits!$A$3:$A$581,0))),"")</f>
        <v/>
      </c>
      <c r="S289" s="4">
        <f>IFERROR(IF(INDEX(Benefits!$G$3:$G$581,MATCH($T289,Benefits!$A$3:$A$581,0))="","",INDEX(Benefits!$G$3:$G$581,MATCH($T289,Benefits!$A$3:$A$581,0))),"")</f>
        <v/>
      </c>
      <c r="T289" s="19" t="inlineStr">
        <is>
          <t>F00027-01-001-03</t>
        </is>
      </c>
      <c r="U289" s="4">
        <f>MIN(IF($N289="N",Client!$C$6+1,Client!$C$6),100)</f>
        <v/>
      </c>
      <c r="V289" s="4">
        <f>$T289&amp;"|"&amp;$O289&amp;"|"&amp;Client!$C$7&amp;"|"&amp;Client!$C$8</f>
        <v/>
      </c>
      <c r="W289" s="4">
        <f>IFERROR(MATCH($V289,prem!$A$2:$A$2857,0),"")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IFERROR(IF(INDEX(Benefits!$B$3:$B$581,MATCH($T290,Benefits!$A$3:$A$581,0))="","",INDEX(Benefits!$B$3:$B$581,MATCH($T290,Benefits!$A$3:$A$581,0))),"")</f>
        <v/>
      </c>
      <c r="G290" s="17">
        <f>IFERROR(IF(INDEX(Benefits!$C$3:$C$581,MATCH($T290,Benefits!$A$3:$A$581,0))="","",INDEX(Benefits!$C$3:$C$581,MATCH($T290,Benefits!$A$3:$A$581,0))),"")</f>
        <v/>
      </c>
      <c r="H290" s="4">
        <f>IFERROR(IF(INDEX(Benefits!$D$3:$D$581,MATCH($T290,Benefits!$A$3:$A$581,0))="","",INDEX(Benefits!$D$3:$D$581,MATCH($T290,Benefits!$A$3:$A$581,0))),"")</f>
        <v/>
      </c>
      <c r="I290" s="4" t="inlineStr">
        <is>
          <t>USD</t>
        </is>
      </c>
      <c r="J290" s="17">
        <f>IF($W290="","",IF(COUNT(INDEX(prem!$B$2:$CX$2857,$W290,$U290+1))=0,"",INDEX(prem!$B$2:$CX$2857,$W290,$U290+1)))</f>
        <v/>
      </c>
      <c r="K290" s="17">
        <f>IF($W290="","",IF($M290=0,"",SUM(INDEX(prem!$B$2:$CX$2857,$W290,$U290+1):INDEX(prem!$B$2:$CX$2857,$W290,MIN($U290+10,101)))))</f>
        <v/>
      </c>
      <c r="L290" s="17">
        <f>IF($K290="","",IF($M290=0,"",$K290/$M290))</f>
        <v/>
      </c>
      <c r="M290" s="4">
        <f>IF($W290="",0,COUNT(INDEX(prem!$B$2:$CX$2857,$W290,$U290+1):INDEX(prem!$B$2:$CX$2857,$W290,MIN($U290+10,101))))</f>
        <v/>
      </c>
      <c r="N290" s="4" t="inlineStr">
        <is>
          <t>R</t>
        </is>
      </c>
      <c r="O290" s="4">
        <f>IF(COUNTIF(prem!$A$2:$A$2857,$T290&amp;"|"&amp;Client!$C$9&amp;"|"&amp;Client!$C$7&amp;"|"&amp;Client!$C$8)&gt;0,Client!$C$9,IF(Client!$C$9="S","R","S"))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IFERROR(IF(COUNT(INDEX(Benefits!$E$3:$E$581,MATCH($T290,Benefits!$A$3:$A$581,0)))=0,"",INDEX(Benefits!$E$3:$E$581,MATCH($T290,Benefits!$A$3:$A$581,0))),"")</f>
        <v/>
      </c>
      <c r="R290">
        <f>IFERROR(IF(COUNT(INDEX(Benefits!$F$3:$F$581,MATCH($T290,Benefits!$A$3:$A$581,0)))=0,"",INDEX(Benefits!$F$3:$F$581,MATCH($T290,Benefits!$A$3:$A$581,0))),"")</f>
        <v/>
      </c>
      <c r="S290" s="4">
        <f>IFERROR(IF(INDEX(Benefits!$G$3:$G$581,MATCH($T290,Benefits!$A$3:$A$581,0))="","",INDEX(Benefits!$G$3:$G$581,MATCH($T290,Benefits!$A$3:$A$581,0))),"")</f>
        <v/>
      </c>
      <c r="T290" s="19" t="inlineStr">
        <is>
          <t>F00027-05-001-03</t>
        </is>
      </c>
      <c r="U290" s="4">
        <f>MIN(IF($N290="N",Client!$C$6+1,Client!$C$6),100)</f>
        <v/>
      </c>
      <c r="V290" s="4">
        <f>$T290&amp;"|"&amp;$O290&amp;"|"&amp;Client!$C$7&amp;"|"&amp;Client!$C$8</f>
        <v/>
      </c>
      <c r="W290" s="4">
        <f>IFERROR(MATCH($V290,prem!$A$2:$A$2857,0),"")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IFERROR(IF(INDEX(Benefits!$B$3:$B$581,MATCH($T291,Benefits!$A$3:$A$581,0))="","Private",INDEX(Benefits!$B$3:$B$581,MATCH($T291,Benefits!$A$3:$A$581,0))),"Private")</f>
        <v/>
      </c>
      <c r="G291" s="17">
        <f>IFERROR(IF(INDEX(Benefits!$C$3:$C$581,MATCH($T291,Benefits!$A$3:$A$581,0))="","",INDEX(Benefits!$C$3:$C$581,MATCH($T291,Benefits!$A$3:$A$581,0))),"")</f>
        <v/>
      </c>
      <c r="H291" s="4">
        <f>IFERROR(IF(INDEX(Benefits!$D$3:$D$581,MATCH($T291,Benefits!$A$3:$A$581,0))="","",INDEX(Benefits!$D$3:$D$581,MATCH($T291,Benefits!$A$3:$A$581,0))),"")</f>
        <v/>
      </c>
      <c r="I291" s="4" t="inlineStr">
        <is>
          <t>HKD</t>
        </is>
      </c>
      <c r="J291" s="17">
        <f>IF($W291="","",IF(COUNT(INDEX(prem!$B$2:$CX$2857,$W291,$U291+1))=0,"",INDEX(prem!$B$2:$CX$2857,$W291,$U291+1)))</f>
        <v/>
      </c>
      <c r="K291" s="17">
        <f>IF($W291="","",IF($M291=0,"",SUM(INDEX(prem!$B$2:$CX$2857,$W291,$U291+1):INDEX(prem!$B$2:$CX$2857,$W291,MIN($U291+10,101)))))</f>
        <v/>
      </c>
      <c r="L291" s="17">
        <f>IF($K291="","",IF($M291=0,"",$K291/$M291))</f>
        <v/>
      </c>
      <c r="M291" s="4">
        <f>IF($W291="",0,COUNT(INDEX(prem!$B$2:$CX$2857,$W291,$U291+1):INDEX(prem!$B$2:$CX$2857,$W291,MIN($U291+10,101))))</f>
        <v/>
      </c>
      <c r="N291" s="4" t="inlineStr">
        <is>
          <t>R</t>
        </is>
      </c>
      <c r="O291" s="4">
        <f>IF(COUNTIF(prem!$A$2:$A$2857,$T291&amp;"|"&amp;Client!$C$9&amp;"|"&amp;Client!$C$7&amp;"|"&amp;Client!$C$8)&gt;0,Client!$C$9,IF(Client!$C$9="S","R","S"))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IFERROR(IF(COUNT(INDEX(Benefits!$E$3:$E$581,MATCH($T291,Benefits!$A$3:$A$581,0)))=0,"",INDEX(Benefits!$E$3:$E$581,MATCH($T291,Benefits!$A$3:$A$581,0))),"")</f>
        <v/>
      </c>
      <c r="R291">
        <f>IFERROR(IF(COUNT(INDEX(Benefits!$F$3:$F$581,MATCH($T291,Benefits!$A$3:$A$581,0)))=0,"",INDEX(Benefits!$F$3:$F$581,MATCH($T291,Benefits!$A$3:$A$581,0))),"")</f>
        <v/>
      </c>
      <c r="S291" s="4">
        <f>IFERROR(IF(INDEX(Benefits!$G$3:$G$581,MATCH($T291,Benefits!$A$3:$A$581,0))="","",INDEX(Benefits!$G$3:$G$581,MATCH($T291,Benefits!$A$3:$A$581,0))),"")</f>
        <v/>
      </c>
      <c r="T291" s="19" t="inlineStr">
        <is>
          <t>F00027-04-000-03</t>
        </is>
      </c>
      <c r="U291" s="4">
        <f>MIN(IF($N291="N",Client!$C$6+1,Client!$C$6),100)</f>
        <v/>
      </c>
      <c r="V291" s="4">
        <f>$T291&amp;"|"&amp;$O291&amp;"|"&amp;Client!$C$7&amp;"|"&amp;Client!$C$8</f>
        <v/>
      </c>
      <c r="W291" s="4">
        <f>IFERROR(MATCH($V291,prem!$A$2:$A$2857,0),"")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IFERROR(IF(INDEX(Benefits!$B$3:$B$581,MATCH($T292,Benefits!$A$3:$A$581,0))="","Private",INDEX(Benefits!$B$3:$B$581,MATCH($T292,Benefits!$A$3:$A$581,0))),"Private")</f>
        <v/>
      </c>
      <c r="G292" s="17">
        <f>IFERROR(IF(INDEX(Benefits!$C$3:$C$581,MATCH($T292,Benefits!$A$3:$A$581,0))="","",INDEX(Benefits!$C$3:$C$581,MATCH($T292,Benefits!$A$3:$A$581,0))),"")</f>
        <v/>
      </c>
      <c r="H292" s="4">
        <f>IFERROR(IF(INDEX(Benefits!$D$3:$D$581,MATCH($T292,Benefits!$A$3:$A$581,0))="","",INDEX(Benefits!$D$3:$D$581,MATCH($T292,Benefits!$A$3:$A$581,0))),"")</f>
        <v/>
      </c>
      <c r="I292" s="4" t="inlineStr">
        <is>
          <t>USD</t>
        </is>
      </c>
      <c r="J292" s="17">
        <f>IF($W292="","",IF(COUNT(INDEX(prem!$B$2:$CX$2857,$W292,$U292+1))=0,"",INDEX(prem!$B$2:$CX$2857,$W292,$U292+1)))</f>
        <v/>
      </c>
      <c r="K292" s="17">
        <f>IF($W292="","",IF($M292=0,"",SUM(INDEX(prem!$B$2:$CX$2857,$W292,$U292+1):INDEX(prem!$B$2:$CX$2857,$W292,MIN($U292+10,101)))))</f>
        <v/>
      </c>
      <c r="L292" s="17">
        <f>IF($K292="","",IF($M292=0,"",$K292/$M292))</f>
        <v/>
      </c>
      <c r="M292" s="4">
        <f>IF($W292="",0,COUNT(INDEX(prem!$B$2:$CX$2857,$W292,$U292+1):INDEX(prem!$B$2:$CX$2857,$W292,MIN($U292+10,101))))</f>
        <v/>
      </c>
      <c r="N292" s="4" t="inlineStr">
        <is>
          <t>R</t>
        </is>
      </c>
      <c r="O292" s="4">
        <f>IF(COUNTIF(prem!$A$2:$A$2857,$T292&amp;"|"&amp;Client!$C$9&amp;"|"&amp;Client!$C$7&amp;"|"&amp;Client!$C$8)&gt;0,Client!$C$9,IF(Client!$C$9="S","R","S"))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IFERROR(IF(COUNT(INDEX(Benefits!$E$3:$E$581,MATCH($T292,Benefits!$A$3:$A$581,0)))=0,"",INDEX(Benefits!$E$3:$E$581,MATCH($T292,Benefits!$A$3:$A$581,0))),"")</f>
        <v/>
      </c>
      <c r="R292">
        <f>IFERROR(IF(COUNT(INDEX(Benefits!$F$3:$F$581,MATCH($T292,Benefits!$A$3:$A$581,0)))=0,"",INDEX(Benefits!$F$3:$F$581,MATCH($T292,Benefits!$A$3:$A$581,0))),"")</f>
        <v/>
      </c>
      <c r="S292" s="4">
        <f>IFERROR(IF(INDEX(Benefits!$G$3:$G$581,MATCH($T292,Benefits!$A$3:$A$581,0))="","",INDEX(Benefits!$G$3:$G$581,MATCH($T292,Benefits!$A$3:$A$581,0))),"")</f>
        <v/>
      </c>
      <c r="T292" s="19" t="inlineStr">
        <is>
          <t>F00027-08-000-03</t>
        </is>
      </c>
      <c r="U292" s="4">
        <f>MIN(IF($N292="N",Client!$C$6+1,Client!$C$6),100)</f>
        <v/>
      </c>
      <c r="V292" s="4">
        <f>$T292&amp;"|"&amp;$O292&amp;"|"&amp;Client!$C$7&amp;"|"&amp;Client!$C$8</f>
        <v/>
      </c>
      <c r="W292" s="4">
        <f>IFERROR(MATCH($V292,prem!$A$2:$A$2857,0),"")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IFERROR(IF(INDEX(Benefits!$B$3:$B$581,MATCH($T293,Benefits!$A$3:$A$581,0))="","Private",INDEX(Benefits!$B$3:$B$581,MATCH($T293,Benefits!$A$3:$A$581,0))),"Private")</f>
        <v/>
      </c>
      <c r="G293" s="17">
        <f>IFERROR(IF(INDEX(Benefits!$C$3:$C$581,MATCH($T293,Benefits!$A$3:$A$581,0))="","",INDEX(Benefits!$C$3:$C$581,MATCH($T293,Benefits!$A$3:$A$581,0))),"")</f>
        <v/>
      </c>
      <c r="H293" s="4">
        <f>IFERROR(IF(INDEX(Benefits!$D$3:$D$581,MATCH($T293,Benefits!$A$3:$A$581,0))="","",INDEX(Benefits!$D$3:$D$581,MATCH($T293,Benefits!$A$3:$A$581,0))),"")</f>
        <v/>
      </c>
      <c r="I293" s="4" t="inlineStr">
        <is>
          <t>HKD</t>
        </is>
      </c>
      <c r="J293" s="17">
        <f>IF($W293="","",IF(COUNT(INDEX(prem!$B$2:$CX$2857,$W293,$U293+1))=0,"",INDEX(prem!$B$2:$CX$2857,$W293,$U293+1)))</f>
        <v/>
      </c>
      <c r="K293" s="17">
        <f>IF($W293="","",IF($M293=0,"",SUM(INDEX(prem!$B$2:$CX$2857,$W293,$U293+1):INDEX(prem!$B$2:$CX$2857,$W293,MIN($U293+10,101)))))</f>
        <v/>
      </c>
      <c r="L293" s="17">
        <f>IF($K293="","",IF($M293=0,"",$K293/$M293))</f>
        <v/>
      </c>
      <c r="M293" s="4">
        <f>IF($W293="",0,COUNT(INDEX(prem!$B$2:$CX$2857,$W293,$U293+1):INDEX(prem!$B$2:$CX$2857,$W293,MIN($U293+10,101))))</f>
        <v/>
      </c>
      <c r="N293" s="4" t="inlineStr">
        <is>
          <t>R</t>
        </is>
      </c>
      <c r="O293" s="4">
        <f>IF(COUNTIF(prem!$A$2:$A$2857,$T293&amp;"|"&amp;Client!$C$9&amp;"|"&amp;Client!$C$7&amp;"|"&amp;Client!$C$8)&gt;0,Client!$C$9,IF(Client!$C$9="S","R","S"))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IFERROR(IF(COUNT(INDEX(Benefits!$E$3:$E$581,MATCH($T293,Benefits!$A$3:$A$581,0)))=0,"",INDEX(Benefits!$E$3:$E$581,MATCH($T293,Benefits!$A$3:$A$581,0))),"")</f>
        <v/>
      </c>
      <c r="R293">
        <f>IFERROR(IF(COUNT(INDEX(Benefits!$F$3:$F$581,MATCH($T293,Benefits!$A$3:$A$581,0)))=0,"",INDEX(Benefits!$F$3:$F$581,MATCH($T293,Benefits!$A$3:$A$581,0))),"")</f>
        <v/>
      </c>
      <c r="S293" s="4">
        <f>IFERROR(IF(INDEX(Benefits!$G$3:$G$581,MATCH($T293,Benefits!$A$3:$A$581,0))="","",INDEX(Benefits!$G$3:$G$581,MATCH($T293,Benefits!$A$3:$A$581,0))),"")</f>
        <v/>
      </c>
      <c r="T293" s="19" t="inlineStr">
        <is>
          <t>F00027-04-001-03</t>
        </is>
      </c>
      <c r="U293" s="4">
        <f>MIN(IF($N293="N",Client!$C$6+1,Client!$C$6),100)</f>
        <v/>
      </c>
      <c r="V293" s="4">
        <f>$T293&amp;"|"&amp;$O293&amp;"|"&amp;Client!$C$7&amp;"|"&amp;Client!$C$8</f>
        <v/>
      </c>
      <c r="W293" s="4">
        <f>IFERROR(MATCH($V293,prem!$A$2:$A$2857,0),"")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IFERROR(IF(INDEX(Benefits!$B$3:$B$581,MATCH($T294,Benefits!$A$3:$A$581,0))="","Private",INDEX(Benefits!$B$3:$B$581,MATCH($T294,Benefits!$A$3:$A$581,0))),"Private")</f>
        <v/>
      </c>
      <c r="G294" s="17">
        <f>IFERROR(IF(INDEX(Benefits!$C$3:$C$581,MATCH($T294,Benefits!$A$3:$A$581,0))="","",INDEX(Benefits!$C$3:$C$581,MATCH($T294,Benefits!$A$3:$A$581,0))),"")</f>
        <v/>
      </c>
      <c r="H294" s="4">
        <f>IFERROR(IF(INDEX(Benefits!$D$3:$D$581,MATCH($T294,Benefits!$A$3:$A$581,0))="","",INDEX(Benefits!$D$3:$D$581,MATCH($T294,Benefits!$A$3:$A$581,0))),"")</f>
        <v/>
      </c>
      <c r="I294" s="4" t="inlineStr">
        <is>
          <t>USD</t>
        </is>
      </c>
      <c r="J294" s="17">
        <f>IF($W294="","",IF(COUNT(INDEX(prem!$B$2:$CX$2857,$W294,$U294+1))=0,"",INDEX(prem!$B$2:$CX$2857,$W294,$U294+1)))</f>
        <v/>
      </c>
      <c r="K294" s="17">
        <f>IF($W294="","",IF($M294=0,"",SUM(INDEX(prem!$B$2:$CX$2857,$W294,$U294+1):INDEX(prem!$B$2:$CX$2857,$W294,MIN($U294+10,101)))))</f>
        <v/>
      </c>
      <c r="L294" s="17">
        <f>IF($K294="","",IF($M294=0,"",$K294/$M294))</f>
        <v/>
      </c>
      <c r="M294" s="4">
        <f>IF($W294="",0,COUNT(INDEX(prem!$B$2:$CX$2857,$W294,$U294+1):INDEX(prem!$B$2:$CX$2857,$W294,MIN($U294+10,101))))</f>
        <v/>
      </c>
      <c r="N294" s="4" t="inlineStr">
        <is>
          <t>R</t>
        </is>
      </c>
      <c r="O294" s="4">
        <f>IF(COUNTIF(prem!$A$2:$A$2857,$T294&amp;"|"&amp;Client!$C$9&amp;"|"&amp;Client!$C$7&amp;"|"&amp;Client!$C$8)&gt;0,Client!$C$9,IF(Client!$C$9="S","R","S"))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IFERROR(IF(COUNT(INDEX(Benefits!$E$3:$E$581,MATCH($T294,Benefits!$A$3:$A$581,0)))=0,"",INDEX(Benefits!$E$3:$E$581,MATCH($T294,Benefits!$A$3:$A$581,0))),"")</f>
        <v/>
      </c>
      <c r="R294">
        <f>IFERROR(IF(COUNT(INDEX(Benefits!$F$3:$F$581,MATCH($T294,Benefits!$A$3:$A$581,0)))=0,"",INDEX(Benefits!$F$3:$F$581,MATCH($T294,Benefits!$A$3:$A$581,0))),"")</f>
        <v/>
      </c>
      <c r="S294" s="4">
        <f>IFERROR(IF(INDEX(Benefits!$G$3:$G$581,MATCH($T294,Benefits!$A$3:$A$581,0))="","",INDEX(Benefits!$G$3:$G$581,MATCH($T294,Benefits!$A$3:$A$581,0))),"")</f>
        <v/>
      </c>
      <c r="T294" s="19" t="inlineStr">
        <is>
          <t>F00027-08-001-03</t>
        </is>
      </c>
      <c r="U294" s="4">
        <f>MIN(IF($N294="N",Client!$C$6+1,Client!$C$6),100)</f>
        <v/>
      </c>
      <c r="V294" s="4">
        <f>$T294&amp;"|"&amp;$O294&amp;"|"&amp;Client!$C$7&amp;"|"&amp;Client!$C$8</f>
        <v/>
      </c>
      <c r="W294" s="4">
        <f>IFERROR(MATCH($V294,prem!$A$2:$A$2857,0),"")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IFERROR(IF(INDEX(Benefits!$B$3:$B$581,MATCH($T295,Benefits!$A$3:$A$581,0))="","Semi-private",INDEX(Benefits!$B$3:$B$581,MATCH($T295,Benefits!$A$3:$A$581,0))),"Semi-private")</f>
        <v/>
      </c>
      <c r="G295" s="17">
        <f>IFERROR(IF(INDEX(Benefits!$C$3:$C$581,MATCH($T295,Benefits!$A$3:$A$581,0))="","",INDEX(Benefits!$C$3:$C$581,MATCH($T295,Benefits!$A$3:$A$581,0))),"")</f>
        <v/>
      </c>
      <c r="H295" s="4">
        <f>IFERROR(IF(INDEX(Benefits!$D$3:$D$581,MATCH($T295,Benefits!$A$3:$A$581,0))="","",INDEX(Benefits!$D$3:$D$581,MATCH($T295,Benefits!$A$3:$A$581,0))),"")</f>
        <v/>
      </c>
      <c r="I295" s="4" t="inlineStr">
        <is>
          <t>HKD</t>
        </is>
      </c>
      <c r="J295" s="17">
        <f>IF($W295="","",IF(COUNT(INDEX(prem!$B$2:$CX$2857,$W295,$U295+1))=0,"",INDEX(prem!$B$2:$CX$2857,$W295,$U295+1)))</f>
        <v/>
      </c>
      <c r="K295" s="17">
        <f>IF($W295="","",IF($M295=0,"",SUM(INDEX(prem!$B$2:$CX$2857,$W295,$U295+1):INDEX(prem!$B$2:$CX$2857,$W295,MIN($U295+10,101)))))</f>
        <v/>
      </c>
      <c r="L295" s="17">
        <f>IF($K295="","",IF($M295=0,"",$K295/$M295))</f>
        <v/>
      </c>
      <c r="M295" s="4">
        <f>IF($W295="",0,COUNT(INDEX(prem!$B$2:$CX$2857,$W295,$U295+1):INDEX(prem!$B$2:$CX$2857,$W295,MIN($U295+10,101))))</f>
        <v/>
      </c>
      <c r="N295" s="4" t="inlineStr">
        <is>
          <t>R</t>
        </is>
      </c>
      <c r="O295" s="4">
        <f>IF(COUNTIF(prem!$A$2:$A$2857,$T295&amp;"|"&amp;Client!$C$9&amp;"|"&amp;Client!$C$7&amp;"|"&amp;Client!$C$8)&gt;0,Client!$C$9,IF(Client!$C$9="S","R","S"))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IFERROR(IF(COUNT(INDEX(Benefits!$E$3:$E$581,MATCH($T295,Benefits!$A$3:$A$581,0)))=0,"",INDEX(Benefits!$E$3:$E$581,MATCH($T295,Benefits!$A$3:$A$581,0))),"")</f>
        <v/>
      </c>
      <c r="R295">
        <f>IFERROR(IF(COUNT(INDEX(Benefits!$F$3:$F$581,MATCH($T295,Benefits!$A$3:$A$581,0)))=0,"",INDEX(Benefits!$F$3:$F$581,MATCH($T295,Benefits!$A$3:$A$581,0))),"")</f>
        <v/>
      </c>
      <c r="S295" s="4">
        <f>IFERROR(IF(INDEX(Benefits!$G$3:$G$581,MATCH($T295,Benefits!$A$3:$A$581,0))="","",INDEX(Benefits!$G$3:$G$581,MATCH($T295,Benefits!$A$3:$A$581,0))),"")</f>
        <v/>
      </c>
      <c r="T295" s="19" t="inlineStr">
        <is>
          <t>F00027-03-000-03</t>
        </is>
      </c>
      <c r="U295" s="4">
        <f>MIN(IF($N295="N",Client!$C$6+1,Client!$C$6),100)</f>
        <v/>
      </c>
      <c r="V295" s="4">
        <f>$T295&amp;"|"&amp;$O295&amp;"|"&amp;Client!$C$7&amp;"|"&amp;Client!$C$8</f>
        <v/>
      </c>
      <c r="W295" s="4">
        <f>IFERROR(MATCH($V295,prem!$A$2:$A$2857,0),"")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IFERROR(IF(INDEX(Benefits!$B$3:$B$581,MATCH($T296,Benefits!$A$3:$A$581,0))="","Semi-private",INDEX(Benefits!$B$3:$B$581,MATCH($T296,Benefits!$A$3:$A$581,0))),"Semi-private")</f>
        <v/>
      </c>
      <c r="G296" s="17">
        <f>IFERROR(IF(INDEX(Benefits!$C$3:$C$581,MATCH($T296,Benefits!$A$3:$A$581,0))="","",INDEX(Benefits!$C$3:$C$581,MATCH($T296,Benefits!$A$3:$A$581,0))),"")</f>
        <v/>
      </c>
      <c r="H296" s="4">
        <f>IFERROR(IF(INDEX(Benefits!$D$3:$D$581,MATCH($T296,Benefits!$A$3:$A$581,0))="","",INDEX(Benefits!$D$3:$D$581,MATCH($T296,Benefits!$A$3:$A$581,0))),"")</f>
        <v/>
      </c>
      <c r="I296" s="4" t="inlineStr">
        <is>
          <t>USD</t>
        </is>
      </c>
      <c r="J296" s="17">
        <f>IF($W296="","",IF(COUNT(INDEX(prem!$B$2:$CX$2857,$W296,$U296+1))=0,"",INDEX(prem!$B$2:$CX$2857,$W296,$U296+1)))</f>
        <v/>
      </c>
      <c r="K296" s="17">
        <f>IF($W296="","",IF($M296=0,"",SUM(INDEX(prem!$B$2:$CX$2857,$W296,$U296+1):INDEX(prem!$B$2:$CX$2857,$W296,MIN($U296+10,101)))))</f>
        <v/>
      </c>
      <c r="L296" s="17">
        <f>IF($K296="","",IF($M296=0,"",$K296/$M296))</f>
        <v/>
      </c>
      <c r="M296" s="4">
        <f>IF($W296="",0,COUNT(INDEX(prem!$B$2:$CX$2857,$W296,$U296+1):INDEX(prem!$B$2:$CX$2857,$W296,MIN($U296+10,101))))</f>
        <v/>
      </c>
      <c r="N296" s="4" t="inlineStr">
        <is>
          <t>R</t>
        </is>
      </c>
      <c r="O296" s="4">
        <f>IF(COUNTIF(prem!$A$2:$A$2857,$T296&amp;"|"&amp;Client!$C$9&amp;"|"&amp;Client!$C$7&amp;"|"&amp;Client!$C$8)&gt;0,Client!$C$9,IF(Client!$C$9="S","R","S"))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IFERROR(IF(COUNT(INDEX(Benefits!$E$3:$E$581,MATCH($T296,Benefits!$A$3:$A$581,0)))=0,"",INDEX(Benefits!$E$3:$E$581,MATCH($T296,Benefits!$A$3:$A$581,0))),"")</f>
        <v/>
      </c>
      <c r="R296">
        <f>IFERROR(IF(COUNT(INDEX(Benefits!$F$3:$F$581,MATCH($T296,Benefits!$A$3:$A$581,0)))=0,"",INDEX(Benefits!$F$3:$F$581,MATCH($T296,Benefits!$A$3:$A$581,0))),"")</f>
        <v/>
      </c>
      <c r="S296" s="4">
        <f>IFERROR(IF(INDEX(Benefits!$G$3:$G$581,MATCH($T296,Benefits!$A$3:$A$581,0))="","",INDEX(Benefits!$G$3:$G$581,MATCH($T296,Benefits!$A$3:$A$581,0))),"")</f>
        <v/>
      </c>
      <c r="T296" s="19" t="inlineStr">
        <is>
          <t>F00027-07-000-03</t>
        </is>
      </c>
      <c r="U296" s="4">
        <f>MIN(IF($N296="N",Client!$C$6+1,Client!$C$6),100)</f>
        <v/>
      </c>
      <c r="V296" s="4">
        <f>$T296&amp;"|"&amp;$O296&amp;"|"&amp;Client!$C$7&amp;"|"&amp;Client!$C$8</f>
        <v/>
      </c>
      <c r="W296" s="4">
        <f>IFERROR(MATCH($V296,prem!$A$2:$A$2857,0),"")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IFERROR(IF(INDEX(Benefits!$B$3:$B$581,MATCH($T297,Benefits!$A$3:$A$581,0))="","Semi-private",INDEX(Benefits!$B$3:$B$581,MATCH($T297,Benefits!$A$3:$A$581,0))),"Semi-private")</f>
        <v/>
      </c>
      <c r="G297" s="17">
        <f>IFERROR(IF(INDEX(Benefits!$C$3:$C$581,MATCH($T297,Benefits!$A$3:$A$581,0))="","",INDEX(Benefits!$C$3:$C$581,MATCH($T297,Benefits!$A$3:$A$581,0))),"")</f>
        <v/>
      </c>
      <c r="H297" s="4">
        <f>IFERROR(IF(INDEX(Benefits!$D$3:$D$581,MATCH($T297,Benefits!$A$3:$A$581,0))="","",INDEX(Benefits!$D$3:$D$581,MATCH($T297,Benefits!$A$3:$A$581,0))),"")</f>
        <v/>
      </c>
      <c r="I297" s="4" t="inlineStr">
        <is>
          <t>HKD</t>
        </is>
      </c>
      <c r="J297" s="17">
        <f>IF($W297="","",IF(COUNT(INDEX(prem!$B$2:$CX$2857,$W297,$U297+1))=0,"",INDEX(prem!$B$2:$CX$2857,$W297,$U297+1)))</f>
        <v/>
      </c>
      <c r="K297" s="17">
        <f>IF($W297="","",IF($M297=0,"",SUM(INDEX(prem!$B$2:$CX$2857,$W297,$U297+1):INDEX(prem!$B$2:$CX$2857,$W297,MIN($U297+10,101)))))</f>
        <v/>
      </c>
      <c r="L297" s="17">
        <f>IF($K297="","",IF($M297=0,"",$K297/$M297))</f>
        <v/>
      </c>
      <c r="M297" s="4">
        <f>IF($W297="",0,COUNT(INDEX(prem!$B$2:$CX$2857,$W297,$U297+1):INDEX(prem!$B$2:$CX$2857,$W297,MIN($U297+10,101))))</f>
        <v/>
      </c>
      <c r="N297" s="4" t="inlineStr">
        <is>
          <t>R</t>
        </is>
      </c>
      <c r="O297" s="4">
        <f>IF(COUNTIF(prem!$A$2:$A$2857,$T297&amp;"|"&amp;Client!$C$9&amp;"|"&amp;Client!$C$7&amp;"|"&amp;Client!$C$8)&gt;0,Client!$C$9,IF(Client!$C$9="S","R","S"))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IFERROR(IF(COUNT(INDEX(Benefits!$E$3:$E$581,MATCH($T297,Benefits!$A$3:$A$581,0)))=0,"",INDEX(Benefits!$E$3:$E$581,MATCH($T297,Benefits!$A$3:$A$581,0))),"")</f>
        <v/>
      </c>
      <c r="R297">
        <f>IFERROR(IF(COUNT(INDEX(Benefits!$F$3:$F$581,MATCH($T297,Benefits!$A$3:$A$581,0)))=0,"",INDEX(Benefits!$F$3:$F$581,MATCH($T297,Benefits!$A$3:$A$581,0))),"")</f>
        <v/>
      </c>
      <c r="S297" s="4">
        <f>IFERROR(IF(INDEX(Benefits!$G$3:$G$581,MATCH($T297,Benefits!$A$3:$A$581,0))="","",INDEX(Benefits!$G$3:$G$581,MATCH($T297,Benefits!$A$3:$A$581,0))),"")</f>
        <v/>
      </c>
      <c r="T297" s="19" t="inlineStr">
        <is>
          <t>F00027-03-001-03</t>
        </is>
      </c>
      <c r="U297" s="4">
        <f>MIN(IF($N297="N",Client!$C$6+1,Client!$C$6),100)</f>
        <v/>
      </c>
      <c r="V297" s="4">
        <f>$T297&amp;"|"&amp;$O297&amp;"|"&amp;Client!$C$7&amp;"|"&amp;Client!$C$8</f>
        <v/>
      </c>
      <c r="W297" s="4">
        <f>IFERROR(MATCH($V297,prem!$A$2:$A$2857,0),"")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IFERROR(IF(INDEX(Benefits!$B$3:$B$581,MATCH($T298,Benefits!$A$3:$A$581,0))="","Semi-private",INDEX(Benefits!$B$3:$B$581,MATCH($T298,Benefits!$A$3:$A$581,0))),"Semi-private")</f>
        <v/>
      </c>
      <c r="G298" s="17">
        <f>IFERROR(IF(INDEX(Benefits!$C$3:$C$581,MATCH($T298,Benefits!$A$3:$A$581,0))="","",INDEX(Benefits!$C$3:$C$581,MATCH($T298,Benefits!$A$3:$A$581,0))),"")</f>
        <v/>
      </c>
      <c r="H298" s="4">
        <f>IFERROR(IF(INDEX(Benefits!$D$3:$D$581,MATCH($T298,Benefits!$A$3:$A$581,0))="","",INDEX(Benefits!$D$3:$D$581,MATCH($T298,Benefits!$A$3:$A$581,0))),"")</f>
        <v/>
      </c>
      <c r="I298" s="4" t="inlineStr">
        <is>
          <t>USD</t>
        </is>
      </c>
      <c r="J298" s="17">
        <f>IF($W298="","",IF(COUNT(INDEX(prem!$B$2:$CX$2857,$W298,$U298+1))=0,"",INDEX(prem!$B$2:$CX$2857,$W298,$U298+1)))</f>
        <v/>
      </c>
      <c r="K298" s="17">
        <f>IF($W298="","",IF($M298=0,"",SUM(INDEX(prem!$B$2:$CX$2857,$W298,$U298+1):INDEX(prem!$B$2:$CX$2857,$W298,MIN($U298+10,101)))))</f>
        <v/>
      </c>
      <c r="L298" s="17">
        <f>IF($K298="","",IF($M298=0,"",$K298/$M298))</f>
        <v/>
      </c>
      <c r="M298" s="4">
        <f>IF($W298="",0,COUNT(INDEX(prem!$B$2:$CX$2857,$W298,$U298+1):INDEX(prem!$B$2:$CX$2857,$W298,MIN($U298+10,101))))</f>
        <v/>
      </c>
      <c r="N298" s="4" t="inlineStr">
        <is>
          <t>R</t>
        </is>
      </c>
      <c r="O298" s="4">
        <f>IF(COUNTIF(prem!$A$2:$A$2857,$T298&amp;"|"&amp;Client!$C$9&amp;"|"&amp;Client!$C$7&amp;"|"&amp;Client!$C$8)&gt;0,Client!$C$9,IF(Client!$C$9="S","R","S"))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IFERROR(IF(COUNT(INDEX(Benefits!$E$3:$E$581,MATCH($T298,Benefits!$A$3:$A$581,0)))=0,"",INDEX(Benefits!$E$3:$E$581,MATCH($T298,Benefits!$A$3:$A$581,0))),"")</f>
        <v/>
      </c>
      <c r="R298">
        <f>IFERROR(IF(COUNT(INDEX(Benefits!$F$3:$F$581,MATCH($T298,Benefits!$A$3:$A$581,0)))=0,"",INDEX(Benefits!$F$3:$F$581,MATCH($T298,Benefits!$A$3:$A$581,0))),"")</f>
        <v/>
      </c>
      <c r="S298" s="4">
        <f>IFERROR(IF(INDEX(Benefits!$G$3:$G$581,MATCH($T298,Benefits!$A$3:$A$581,0))="","",INDEX(Benefits!$G$3:$G$581,MATCH($T298,Benefits!$A$3:$A$581,0))),"")</f>
        <v/>
      </c>
      <c r="T298" s="19" t="inlineStr">
        <is>
          <t>F00027-07-001-03</t>
        </is>
      </c>
      <c r="U298" s="4">
        <f>MIN(IF($N298="N",Client!$C$6+1,Client!$C$6),100)</f>
        <v/>
      </c>
      <c r="V298" s="4">
        <f>$T298&amp;"|"&amp;$O298&amp;"|"&amp;Client!$C$7&amp;"|"&amp;Client!$C$8</f>
        <v/>
      </c>
      <c r="W298" s="4">
        <f>IFERROR(MATCH($V298,prem!$A$2:$A$2857,0),"")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IFERROR(IF(INDEX(Benefits!$B$3:$B$581,MATCH($T299,Benefits!$A$3:$A$581,0))="","Ward",INDEX(Benefits!$B$3:$B$581,MATCH($T299,Benefits!$A$3:$A$581,0))),"Ward")</f>
        <v/>
      </c>
      <c r="G299" s="17">
        <f>IFERROR(IF(INDEX(Benefits!$C$3:$C$581,MATCH($T299,Benefits!$A$3:$A$581,0))="","",INDEX(Benefits!$C$3:$C$581,MATCH($T299,Benefits!$A$3:$A$581,0))),"")</f>
        <v/>
      </c>
      <c r="H299" s="4">
        <f>IFERROR(IF(INDEX(Benefits!$D$3:$D$581,MATCH($T299,Benefits!$A$3:$A$581,0))="","",INDEX(Benefits!$D$3:$D$581,MATCH($T299,Benefits!$A$3:$A$581,0))),"")</f>
        <v/>
      </c>
      <c r="I299" s="4" t="inlineStr">
        <is>
          <t>HKD</t>
        </is>
      </c>
      <c r="J299" s="17">
        <f>IF($W299="","",IF(COUNT(INDEX(prem!$B$2:$CX$2857,$W299,$U299+1))=0,"",INDEX(prem!$B$2:$CX$2857,$W299,$U299+1)))</f>
        <v/>
      </c>
      <c r="K299" s="17">
        <f>IF($W299="","",IF($M299=0,"",SUM(INDEX(prem!$B$2:$CX$2857,$W299,$U299+1):INDEX(prem!$B$2:$CX$2857,$W299,MIN($U299+10,101)))))</f>
        <v/>
      </c>
      <c r="L299" s="17">
        <f>IF($K299="","",IF($M299=0,"",$K299/$M299))</f>
        <v/>
      </c>
      <c r="M299" s="4">
        <f>IF($W299="",0,COUNT(INDEX(prem!$B$2:$CX$2857,$W299,$U299+1):INDEX(prem!$B$2:$CX$2857,$W299,MIN($U299+10,101))))</f>
        <v/>
      </c>
      <c r="N299" s="4" t="inlineStr">
        <is>
          <t>R</t>
        </is>
      </c>
      <c r="O299" s="4">
        <f>IF(COUNTIF(prem!$A$2:$A$2857,$T299&amp;"|"&amp;Client!$C$9&amp;"|"&amp;Client!$C$7&amp;"|"&amp;Client!$C$8)&gt;0,Client!$C$9,IF(Client!$C$9="S","R","S"))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IFERROR(IF(COUNT(INDEX(Benefits!$E$3:$E$581,MATCH($T299,Benefits!$A$3:$A$581,0)))=0,"",INDEX(Benefits!$E$3:$E$581,MATCH($T299,Benefits!$A$3:$A$581,0))),"")</f>
        <v/>
      </c>
      <c r="R299">
        <f>IFERROR(IF(COUNT(INDEX(Benefits!$F$3:$F$581,MATCH($T299,Benefits!$A$3:$A$581,0)))=0,"",INDEX(Benefits!$F$3:$F$581,MATCH($T299,Benefits!$A$3:$A$581,0))),"")</f>
        <v/>
      </c>
      <c r="S299" s="4">
        <f>IFERROR(IF(INDEX(Benefits!$G$3:$G$581,MATCH($T299,Benefits!$A$3:$A$581,0))="","",INDEX(Benefits!$G$3:$G$581,MATCH($T299,Benefits!$A$3:$A$581,0))),"")</f>
        <v/>
      </c>
      <c r="T299" s="19" t="inlineStr">
        <is>
          <t>F00027-02-000-03</t>
        </is>
      </c>
      <c r="U299" s="4">
        <f>MIN(IF($N299="N",Client!$C$6+1,Client!$C$6),100)</f>
        <v/>
      </c>
      <c r="V299" s="4">
        <f>$T299&amp;"|"&amp;$O299&amp;"|"&amp;Client!$C$7&amp;"|"&amp;Client!$C$8</f>
        <v/>
      </c>
      <c r="W299" s="4">
        <f>IFERROR(MATCH($V299,prem!$A$2:$A$2857,0),"")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IFERROR(IF(INDEX(Benefits!$B$3:$B$581,MATCH($T300,Benefits!$A$3:$A$581,0))="","Ward",INDEX(Benefits!$B$3:$B$581,MATCH($T300,Benefits!$A$3:$A$581,0))),"Ward")</f>
        <v/>
      </c>
      <c r="G300" s="17">
        <f>IFERROR(IF(INDEX(Benefits!$C$3:$C$581,MATCH($T300,Benefits!$A$3:$A$581,0))="","",INDEX(Benefits!$C$3:$C$581,MATCH($T300,Benefits!$A$3:$A$581,0))),"")</f>
        <v/>
      </c>
      <c r="H300" s="4">
        <f>IFERROR(IF(INDEX(Benefits!$D$3:$D$581,MATCH($T300,Benefits!$A$3:$A$581,0))="","",INDEX(Benefits!$D$3:$D$581,MATCH($T300,Benefits!$A$3:$A$581,0))),"")</f>
        <v/>
      </c>
      <c r="I300" s="4" t="inlineStr">
        <is>
          <t>USD</t>
        </is>
      </c>
      <c r="J300" s="17">
        <f>IF($W300="","",IF(COUNT(INDEX(prem!$B$2:$CX$2857,$W300,$U300+1))=0,"",INDEX(prem!$B$2:$CX$2857,$W300,$U300+1)))</f>
        <v/>
      </c>
      <c r="K300" s="17">
        <f>IF($W300="","",IF($M300=0,"",SUM(INDEX(prem!$B$2:$CX$2857,$W300,$U300+1):INDEX(prem!$B$2:$CX$2857,$W300,MIN($U300+10,101)))))</f>
        <v/>
      </c>
      <c r="L300" s="17">
        <f>IF($K300="","",IF($M300=0,"",$K300/$M300))</f>
        <v/>
      </c>
      <c r="M300" s="4">
        <f>IF($W300="",0,COUNT(INDEX(prem!$B$2:$CX$2857,$W300,$U300+1):INDEX(prem!$B$2:$CX$2857,$W300,MIN($U300+10,101))))</f>
        <v/>
      </c>
      <c r="N300" s="4" t="inlineStr">
        <is>
          <t>R</t>
        </is>
      </c>
      <c r="O300" s="4">
        <f>IF(COUNTIF(prem!$A$2:$A$2857,$T300&amp;"|"&amp;Client!$C$9&amp;"|"&amp;Client!$C$7&amp;"|"&amp;Client!$C$8)&gt;0,Client!$C$9,IF(Client!$C$9="S","R","S"))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IFERROR(IF(COUNT(INDEX(Benefits!$E$3:$E$581,MATCH($T300,Benefits!$A$3:$A$581,0)))=0,"",INDEX(Benefits!$E$3:$E$581,MATCH($T300,Benefits!$A$3:$A$581,0))),"")</f>
        <v/>
      </c>
      <c r="R300">
        <f>IFERROR(IF(COUNT(INDEX(Benefits!$F$3:$F$581,MATCH($T300,Benefits!$A$3:$A$581,0)))=0,"",INDEX(Benefits!$F$3:$F$581,MATCH($T300,Benefits!$A$3:$A$581,0))),"")</f>
        <v/>
      </c>
      <c r="S300" s="4">
        <f>IFERROR(IF(INDEX(Benefits!$G$3:$G$581,MATCH($T300,Benefits!$A$3:$A$581,0))="","",INDEX(Benefits!$G$3:$G$581,MATCH($T300,Benefits!$A$3:$A$581,0))),"")</f>
        <v/>
      </c>
      <c r="T300" s="19" t="inlineStr">
        <is>
          <t>F00027-06-000-03</t>
        </is>
      </c>
      <c r="U300" s="4">
        <f>MIN(IF($N300="N",Client!$C$6+1,Client!$C$6),100)</f>
        <v/>
      </c>
      <c r="V300" s="4">
        <f>$T300&amp;"|"&amp;$O300&amp;"|"&amp;Client!$C$7&amp;"|"&amp;Client!$C$8</f>
        <v/>
      </c>
      <c r="W300" s="4">
        <f>IFERROR(MATCH($V300,prem!$A$2:$A$2857,0),"")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IFERROR(IF(INDEX(Benefits!$B$3:$B$581,MATCH($T301,Benefits!$A$3:$A$581,0))="","Ward",INDEX(Benefits!$B$3:$B$581,MATCH($T301,Benefits!$A$3:$A$581,0))),"Ward")</f>
        <v/>
      </c>
      <c r="G301" s="17">
        <f>IFERROR(IF(INDEX(Benefits!$C$3:$C$581,MATCH($T301,Benefits!$A$3:$A$581,0))="","",INDEX(Benefits!$C$3:$C$581,MATCH($T301,Benefits!$A$3:$A$581,0))),"")</f>
        <v/>
      </c>
      <c r="H301" s="4">
        <f>IFERROR(IF(INDEX(Benefits!$D$3:$D$581,MATCH($T301,Benefits!$A$3:$A$581,0))="","",INDEX(Benefits!$D$3:$D$581,MATCH($T301,Benefits!$A$3:$A$581,0))),"")</f>
        <v/>
      </c>
      <c r="I301" s="4" t="inlineStr">
        <is>
          <t>HKD</t>
        </is>
      </c>
      <c r="J301" s="17">
        <f>IF($W301="","",IF(COUNT(INDEX(prem!$B$2:$CX$2857,$W301,$U301+1))=0,"",INDEX(prem!$B$2:$CX$2857,$W301,$U301+1)))</f>
        <v/>
      </c>
      <c r="K301" s="17">
        <f>IF($W301="","",IF($M301=0,"",SUM(INDEX(prem!$B$2:$CX$2857,$W301,$U301+1):INDEX(prem!$B$2:$CX$2857,$W301,MIN($U301+10,101)))))</f>
        <v/>
      </c>
      <c r="L301" s="17">
        <f>IF($K301="","",IF($M301=0,"",$K301/$M301))</f>
        <v/>
      </c>
      <c r="M301" s="4">
        <f>IF($W301="",0,COUNT(INDEX(prem!$B$2:$CX$2857,$W301,$U301+1):INDEX(prem!$B$2:$CX$2857,$W301,MIN($U301+10,101))))</f>
        <v/>
      </c>
      <c r="N301" s="4" t="inlineStr">
        <is>
          <t>R</t>
        </is>
      </c>
      <c r="O301" s="4">
        <f>IF(COUNTIF(prem!$A$2:$A$2857,$T301&amp;"|"&amp;Client!$C$9&amp;"|"&amp;Client!$C$7&amp;"|"&amp;Client!$C$8)&gt;0,Client!$C$9,IF(Client!$C$9="S","R","S"))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IFERROR(IF(COUNT(INDEX(Benefits!$E$3:$E$581,MATCH($T301,Benefits!$A$3:$A$581,0)))=0,"",INDEX(Benefits!$E$3:$E$581,MATCH($T301,Benefits!$A$3:$A$581,0))),"")</f>
        <v/>
      </c>
      <c r="R301">
        <f>IFERROR(IF(COUNT(INDEX(Benefits!$F$3:$F$581,MATCH($T301,Benefits!$A$3:$A$581,0)))=0,"",INDEX(Benefits!$F$3:$F$581,MATCH($T301,Benefits!$A$3:$A$581,0))),"")</f>
        <v/>
      </c>
      <c r="S301" s="4">
        <f>IFERROR(IF(INDEX(Benefits!$G$3:$G$581,MATCH($T301,Benefits!$A$3:$A$581,0))="","",INDEX(Benefits!$G$3:$G$581,MATCH($T301,Benefits!$A$3:$A$581,0))),"")</f>
        <v/>
      </c>
      <c r="T301" s="19" t="inlineStr">
        <is>
          <t>F00027-02-001-03</t>
        </is>
      </c>
      <c r="U301" s="4">
        <f>MIN(IF($N301="N",Client!$C$6+1,Client!$C$6),100)</f>
        <v/>
      </c>
      <c r="V301" s="4">
        <f>$T301&amp;"|"&amp;$O301&amp;"|"&amp;Client!$C$7&amp;"|"&amp;Client!$C$8</f>
        <v/>
      </c>
      <c r="W301" s="4">
        <f>IFERROR(MATCH($V301,prem!$A$2:$A$2857,0),"")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IFERROR(IF(INDEX(Benefits!$B$3:$B$581,MATCH($T302,Benefits!$A$3:$A$581,0))="","Ward",INDEX(Benefits!$B$3:$B$581,MATCH($T302,Benefits!$A$3:$A$581,0))),"Ward")</f>
        <v/>
      </c>
      <c r="G302" s="17">
        <f>IFERROR(IF(INDEX(Benefits!$C$3:$C$581,MATCH($T302,Benefits!$A$3:$A$581,0))="","",INDEX(Benefits!$C$3:$C$581,MATCH($T302,Benefits!$A$3:$A$581,0))),"")</f>
        <v/>
      </c>
      <c r="H302" s="4">
        <f>IFERROR(IF(INDEX(Benefits!$D$3:$D$581,MATCH($T302,Benefits!$A$3:$A$581,0))="","",INDEX(Benefits!$D$3:$D$581,MATCH($T302,Benefits!$A$3:$A$581,0))),"")</f>
        <v/>
      </c>
      <c r="I302" s="4" t="inlineStr">
        <is>
          <t>USD</t>
        </is>
      </c>
      <c r="J302" s="17">
        <f>IF($W302="","",IF(COUNT(INDEX(prem!$B$2:$CX$2857,$W302,$U302+1))=0,"",INDEX(prem!$B$2:$CX$2857,$W302,$U302+1)))</f>
        <v/>
      </c>
      <c r="K302" s="17">
        <f>IF($W302="","",IF($M302=0,"",SUM(INDEX(prem!$B$2:$CX$2857,$W302,$U302+1):INDEX(prem!$B$2:$CX$2857,$W302,MIN($U302+10,101)))))</f>
        <v/>
      </c>
      <c r="L302" s="17">
        <f>IF($K302="","",IF($M302=0,"",$K302/$M302))</f>
        <v/>
      </c>
      <c r="M302" s="4">
        <f>IF($W302="",0,COUNT(INDEX(prem!$B$2:$CX$2857,$W302,$U302+1):INDEX(prem!$B$2:$CX$2857,$W302,MIN($U302+10,101))))</f>
        <v/>
      </c>
      <c r="N302" s="4" t="inlineStr">
        <is>
          <t>R</t>
        </is>
      </c>
      <c r="O302" s="4">
        <f>IF(COUNTIF(prem!$A$2:$A$2857,$T302&amp;"|"&amp;Client!$C$9&amp;"|"&amp;Client!$C$7&amp;"|"&amp;Client!$C$8)&gt;0,Client!$C$9,IF(Client!$C$9="S","R","S"))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IFERROR(IF(COUNT(INDEX(Benefits!$E$3:$E$581,MATCH($T302,Benefits!$A$3:$A$581,0)))=0,"",INDEX(Benefits!$E$3:$E$581,MATCH($T302,Benefits!$A$3:$A$581,0))),"")</f>
        <v/>
      </c>
      <c r="R302">
        <f>IFERROR(IF(COUNT(INDEX(Benefits!$F$3:$F$581,MATCH($T302,Benefits!$A$3:$A$581,0)))=0,"",INDEX(Benefits!$F$3:$F$581,MATCH($T302,Benefits!$A$3:$A$581,0))),"")</f>
        <v/>
      </c>
      <c r="S302" s="4">
        <f>IFERROR(IF(INDEX(Benefits!$G$3:$G$581,MATCH($T302,Benefits!$A$3:$A$581,0))="","",INDEX(Benefits!$G$3:$G$581,MATCH($T302,Benefits!$A$3:$A$581,0))),"")</f>
        <v/>
      </c>
      <c r="T302" s="19" t="inlineStr">
        <is>
          <t>F00027-06-001-03</t>
        </is>
      </c>
      <c r="U302" s="4">
        <f>MIN(IF($N302="N",Client!$C$6+1,Client!$C$6),100)</f>
        <v/>
      </c>
      <c r="V302" s="4">
        <f>$T302&amp;"|"&amp;$O302&amp;"|"&amp;Client!$C$7&amp;"|"&amp;Client!$C$8</f>
        <v/>
      </c>
      <c r="W302" s="4">
        <f>IFERROR(MATCH($V302,prem!$A$2:$A$2857,0),"")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IFERROR(IF(INDEX(Benefits!$B$3:$B$581,MATCH($T303,Benefits!$A$3:$A$581,0))="","",INDEX(Benefits!$B$3:$B$581,MATCH($T303,Benefits!$A$3:$A$581,0))),"")</f>
        <v/>
      </c>
      <c r="G303" s="17">
        <f>IFERROR(IF(INDEX(Benefits!$C$3:$C$581,MATCH($T303,Benefits!$A$3:$A$581,0))="",0,INDEX(Benefits!$C$3:$C$581,MATCH($T303,Benefits!$A$3:$A$581,0))),0)</f>
        <v/>
      </c>
      <c r="H303" s="4">
        <f>IFERROR(IF(INDEX(Benefits!$D$3:$D$581,MATCH($T303,Benefits!$A$3:$A$581,0))="","Asia",INDEX(Benefits!$D$3:$D$581,MATCH($T303,Benefits!$A$3:$A$581,0))),"Asia")</f>
        <v/>
      </c>
      <c r="I303" s="4" t="inlineStr">
        <is>
          <t>HKD</t>
        </is>
      </c>
      <c r="J303" s="17">
        <f>IF($W303="","",IF(COUNT(INDEX(prem!$B$2:$CX$2857,$W303,$U303+1))=0,"",INDEX(prem!$B$2:$CX$2857,$W303,$U303+1)))</f>
        <v/>
      </c>
      <c r="K303" s="17">
        <f>IF($W303="","",IF($M303=0,"",SUM(INDEX(prem!$B$2:$CX$2857,$W303,$U303+1):INDEX(prem!$B$2:$CX$2857,$W303,MIN($U303+10,101)))))</f>
        <v/>
      </c>
      <c r="L303" s="17">
        <f>IF($K303="","",IF($M303=0,"",$K303/$M303))</f>
        <v/>
      </c>
      <c r="M303" s="4">
        <f>IF($W303="",0,COUNT(INDEX(prem!$B$2:$CX$2857,$W303,$U303+1):INDEX(prem!$B$2:$CX$2857,$W303,MIN($U303+10,101))))</f>
        <v/>
      </c>
      <c r="N303" s="4" t="inlineStr">
        <is>
          <t>R</t>
        </is>
      </c>
      <c r="O303" s="4">
        <f>IF(COUNTIF(prem!$A$2:$A$2857,$T303&amp;"|"&amp;Client!$C$9&amp;"|"&amp;Client!$C$7&amp;"|"&amp;Client!$C$8)&gt;0,Client!$C$9,IF(Client!$C$9="S","R","S"))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IFERROR(IF(COUNT(INDEX(Benefits!$E$3:$E$581,MATCH($T303,Benefits!$A$3:$A$581,0)))=0,"",INDEX(Benefits!$E$3:$E$581,MATCH($T303,Benefits!$A$3:$A$581,0))),"")</f>
        <v/>
      </c>
      <c r="R303">
        <f>IFERROR(IF(COUNT(INDEX(Benefits!$F$3:$F$581,MATCH($T303,Benefits!$A$3:$A$581,0)))=0,"",INDEX(Benefits!$F$3:$F$581,MATCH($T303,Benefits!$A$3:$A$581,0))),"")</f>
        <v/>
      </c>
      <c r="S303" s="4">
        <f>IFERROR(IF(INDEX(Benefits!$G$3:$G$581,MATCH($T303,Benefits!$A$3:$A$581,0))="","",INDEX(Benefits!$G$3:$G$581,MATCH($T303,Benefits!$A$3:$A$581,0))),"")</f>
        <v/>
      </c>
      <c r="T303" s="19" t="inlineStr">
        <is>
          <t>F00075-01-000-01</t>
        </is>
      </c>
      <c r="U303" s="4">
        <f>MIN(IF($N303="N",Client!$C$6+1,Client!$C$6),100)</f>
        <v/>
      </c>
      <c r="V303" s="4">
        <f>$T303&amp;"|"&amp;$O303&amp;"|"&amp;Client!$C$7&amp;"|"&amp;Client!$C$8</f>
        <v/>
      </c>
      <c r="W303" s="4">
        <f>IFERROR(MATCH($V303,prem!$A$2:$A$2857,0),"")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IFERROR(IF(INDEX(Benefits!$B$3:$B$581,MATCH($T304,Benefits!$A$3:$A$581,0))="","",INDEX(Benefits!$B$3:$B$581,MATCH($T304,Benefits!$A$3:$A$581,0))),"")</f>
        <v/>
      </c>
      <c r="G304" s="17">
        <f>IFERROR(IF(INDEX(Benefits!$C$3:$C$581,MATCH($T304,Benefits!$A$3:$A$581,0))="",0,INDEX(Benefits!$C$3:$C$581,MATCH($T304,Benefits!$A$3:$A$581,0))),0)</f>
        <v/>
      </c>
      <c r="H304" s="4">
        <f>IFERROR(IF(INDEX(Benefits!$D$3:$D$581,MATCH($T304,Benefits!$A$3:$A$581,0))="","Worldwide excl. USA",INDEX(Benefits!$D$3:$D$581,MATCH($T304,Benefits!$A$3:$A$581,0))),"Worldwide excl. USA")</f>
        <v/>
      </c>
      <c r="I304" s="4" t="inlineStr">
        <is>
          <t>HKD</t>
        </is>
      </c>
      <c r="J304" s="17">
        <f>IF($W304="","",IF(COUNT(INDEX(prem!$B$2:$CX$2857,$W304,$U304+1))=0,"",INDEX(prem!$B$2:$CX$2857,$W304,$U304+1)))</f>
        <v/>
      </c>
      <c r="K304" s="17">
        <f>IF($W304="","",IF($M304=0,"",SUM(INDEX(prem!$B$2:$CX$2857,$W304,$U304+1):INDEX(prem!$B$2:$CX$2857,$W304,MIN($U304+10,101)))))</f>
        <v/>
      </c>
      <c r="L304" s="17">
        <f>IF($K304="","",IF($M304=0,"",$K304/$M304))</f>
        <v/>
      </c>
      <c r="M304" s="4">
        <f>IF($W304="",0,COUNT(INDEX(prem!$B$2:$CX$2857,$W304,$U304+1):INDEX(prem!$B$2:$CX$2857,$W304,MIN($U304+10,101))))</f>
        <v/>
      </c>
      <c r="N304" s="4" t="inlineStr">
        <is>
          <t>R</t>
        </is>
      </c>
      <c r="O304" s="4">
        <f>IF(COUNTIF(prem!$A$2:$A$2857,$T304&amp;"|"&amp;Client!$C$9&amp;"|"&amp;Client!$C$7&amp;"|"&amp;Client!$C$8)&gt;0,Client!$C$9,IF(Client!$C$9="S","R","S"))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IFERROR(IF(COUNT(INDEX(Benefits!$E$3:$E$581,MATCH($T304,Benefits!$A$3:$A$581,0)))=0,"",INDEX(Benefits!$E$3:$E$581,MATCH($T304,Benefits!$A$3:$A$581,0))),"")</f>
        <v/>
      </c>
      <c r="R304">
        <f>IFERROR(IF(COUNT(INDEX(Benefits!$F$3:$F$581,MATCH($T304,Benefits!$A$3:$A$581,0)))=0,"",INDEX(Benefits!$F$3:$F$581,MATCH($T304,Benefits!$A$3:$A$581,0))),"")</f>
        <v/>
      </c>
      <c r="S304" s="4">
        <f>IFERROR(IF(INDEX(Benefits!$G$3:$G$581,MATCH($T304,Benefits!$A$3:$A$581,0))="","",INDEX(Benefits!$G$3:$G$581,MATCH($T304,Benefits!$A$3:$A$581,0))),"")</f>
        <v/>
      </c>
      <c r="T304" s="19" t="inlineStr">
        <is>
          <t>F00075-06-000-01</t>
        </is>
      </c>
      <c r="U304" s="4">
        <f>MIN(IF($N304="N",Client!$C$6+1,Client!$C$6),100)</f>
        <v/>
      </c>
      <c r="V304" s="4">
        <f>$T304&amp;"|"&amp;$O304&amp;"|"&amp;Client!$C$7&amp;"|"&amp;Client!$C$8</f>
        <v/>
      </c>
      <c r="W304" s="4">
        <f>IFERROR(MATCH($V304,prem!$A$2:$A$2857,0),"")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IFERROR(IF(INDEX(Benefits!$B$3:$B$581,MATCH($T305,Benefits!$A$3:$A$581,0))="","",INDEX(Benefits!$B$3:$B$581,MATCH($T305,Benefits!$A$3:$A$581,0))),"")</f>
        <v/>
      </c>
      <c r="G305" s="17">
        <f>IFERROR(IF(INDEX(Benefits!$C$3:$C$581,MATCH($T305,Benefits!$A$3:$A$581,0))="",100000,INDEX(Benefits!$C$3:$C$581,MATCH($T305,Benefits!$A$3:$A$581,0))),100000)</f>
        <v/>
      </c>
      <c r="H305" s="4">
        <f>IFERROR(IF(INDEX(Benefits!$D$3:$D$581,MATCH($T305,Benefits!$A$3:$A$581,0))="","Asia",INDEX(Benefits!$D$3:$D$581,MATCH($T305,Benefits!$A$3:$A$581,0))),"Asia")</f>
        <v/>
      </c>
      <c r="I305" s="4" t="inlineStr">
        <is>
          <t>HKD</t>
        </is>
      </c>
      <c r="J305" s="17">
        <f>IF($W305="","",IF(COUNT(INDEX(prem!$B$2:$CX$2857,$W305,$U305+1))=0,"",INDEX(prem!$B$2:$CX$2857,$W305,$U305+1)))</f>
        <v/>
      </c>
      <c r="K305" s="17">
        <f>IF($W305="","",IF($M305=0,"",SUM(INDEX(prem!$B$2:$CX$2857,$W305,$U305+1):INDEX(prem!$B$2:$CX$2857,$W305,MIN($U305+10,101)))))</f>
        <v/>
      </c>
      <c r="L305" s="17">
        <f>IF($K305="","",IF($M305=0,"",$K305/$M305))</f>
        <v/>
      </c>
      <c r="M305" s="4">
        <f>IF($W305="",0,COUNT(INDEX(prem!$B$2:$CX$2857,$W305,$U305+1):INDEX(prem!$B$2:$CX$2857,$W305,MIN($U305+10,101))))</f>
        <v/>
      </c>
      <c r="N305" s="4" t="inlineStr">
        <is>
          <t>R</t>
        </is>
      </c>
      <c r="O305" s="4">
        <f>IF(COUNTIF(prem!$A$2:$A$2857,$T305&amp;"|"&amp;Client!$C$9&amp;"|"&amp;Client!$C$7&amp;"|"&amp;Client!$C$8)&gt;0,Client!$C$9,IF(Client!$C$9="S","R","S"))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IFERROR(IF(COUNT(INDEX(Benefits!$E$3:$E$581,MATCH($T305,Benefits!$A$3:$A$581,0)))=0,"",INDEX(Benefits!$E$3:$E$581,MATCH($T305,Benefits!$A$3:$A$581,0))),"")</f>
        <v/>
      </c>
      <c r="R305">
        <f>IFERROR(IF(COUNT(INDEX(Benefits!$F$3:$F$581,MATCH($T305,Benefits!$A$3:$A$581,0)))=0,"",INDEX(Benefits!$F$3:$F$581,MATCH($T305,Benefits!$A$3:$A$581,0))),"")</f>
        <v/>
      </c>
      <c r="S305" s="4">
        <f>IFERROR(IF(INDEX(Benefits!$G$3:$G$581,MATCH($T305,Benefits!$A$3:$A$581,0))="","",INDEX(Benefits!$G$3:$G$581,MATCH($T305,Benefits!$A$3:$A$581,0))),"")</f>
        <v/>
      </c>
      <c r="T305" s="19" t="inlineStr">
        <is>
          <t>F00075-04-000-01</t>
        </is>
      </c>
      <c r="U305" s="4">
        <f>MIN(IF($N305="N",Client!$C$6+1,Client!$C$6),100)</f>
        <v/>
      </c>
      <c r="V305" s="4">
        <f>$T305&amp;"|"&amp;$O305&amp;"|"&amp;Client!$C$7&amp;"|"&amp;Client!$C$8</f>
        <v/>
      </c>
      <c r="W305" s="4">
        <f>IFERROR(MATCH($V305,prem!$A$2:$A$2857,0),"")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IFERROR(IF(INDEX(Benefits!$B$3:$B$581,MATCH($T306,Benefits!$A$3:$A$581,0))="","",INDEX(Benefits!$B$3:$B$581,MATCH($T306,Benefits!$A$3:$A$581,0))),"")</f>
        <v/>
      </c>
      <c r="G306" s="17">
        <f>IFERROR(IF(INDEX(Benefits!$C$3:$C$581,MATCH($T306,Benefits!$A$3:$A$581,0))="",100000,INDEX(Benefits!$C$3:$C$581,MATCH($T306,Benefits!$A$3:$A$581,0))),100000)</f>
        <v/>
      </c>
      <c r="H306" s="4">
        <f>IFERROR(IF(INDEX(Benefits!$D$3:$D$581,MATCH($T306,Benefits!$A$3:$A$581,0))="","Worldwide excl. USA",INDEX(Benefits!$D$3:$D$581,MATCH($T306,Benefits!$A$3:$A$581,0))),"Worldwide excl. USA")</f>
        <v/>
      </c>
      <c r="I306" s="4" t="inlineStr">
        <is>
          <t>HKD</t>
        </is>
      </c>
      <c r="J306" s="17">
        <f>IF($W306="","",IF(COUNT(INDEX(prem!$B$2:$CX$2857,$W306,$U306+1))=0,"",INDEX(prem!$B$2:$CX$2857,$W306,$U306+1)))</f>
        <v/>
      </c>
      <c r="K306" s="17">
        <f>IF($W306="","",IF($M306=0,"",SUM(INDEX(prem!$B$2:$CX$2857,$W306,$U306+1):INDEX(prem!$B$2:$CX$2857,$W306,MIN($U306+10,101)))))</f>
        <v/>
      </c>
      <c r="L306" s="17">
        <f>IF($K306="","",IF($M306=0,"",$K306/$M306))</f>
        <v/>
      </c>
      <c r="M306" s="4">
        <f>IF($W306="",0,COUNT(INDEX(prem!$B$2:$CX$2857,$W306,$U306+1):INDEX(prem!$B$2:$CX$2857,$W306,MIN($U306+10,101))))</f>
        <v/>
      </c>
      <c r="N306" s="4" t="inlineStr">
        <is>
          <t>R</t>
        </is>
      </c>
      <c r="O306" s="4">
        <f>IF(COUNTIF(prem!$A$2:$A$2857,$T306&amp;"|"&amp;Client!$C$9&amp;"|"&amp;Client!$C$7&amp;"|"&amp;Client!$C$8)&gt;0,Client!$C$9,IF(Client!$C$9="S","R","S"))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IFERROR(IF(COUNT(INDEX(Benefits!$E$3:$E$581,MATCH($T306,Benefits!$A$3:$A$581,0)))=0,"",INDEX(Benefits!$E$3:$E$581,MATCH($T306,Benefits!$A$3:$A$581,0))),"")</f>
        <v/>
      </c>
      <c r="R306">
        <f>IFERROR(IF(COUNT(INDEX(Benefits!$F$3:$F$581,MATCH($T306,Benefits!$A$3:$A$581,0)))=0,"",INDEX(Benefits!$F$3:$F$581,MATCH($T306,Benefits!$A$3:$A$581,0))),"")</f>
        <v/>
      </c>
      <c r="S306" s="4">
        <f>IFERROR(IF(INDEX(Benefits!$G$3:$G$581,MATCH($T306,Benefits!$A$3:$A$581,0))="","",INDEX(Benefits!$G$3:$G$581,MATCH($T306,Benefits!$A$3:$A$581,0))),"")</f>
        <v/>
      </c>
      <c r="T306" s="19" t="inlineStr">
        <is>
          <t>F00075-09-000-01</t>
        </is>
      </c>
      <c r="U306" s="4">
        <f>MIN(IF($N306="N",Client!$C$6+1,Client!$C$6),100)</f>
        <v/>
      </c>
      <c r="V306" s="4">
        <f>$T306&amp;"|"&amp;$O306&amp;"|"&amp;Client!$C$7&amp;"|"&amp;Client!$C$8</f>
        <v/>
      </c>
      <c r="W306" s="4">
        <f>IFERROR(MATCH($V306,prem!$A$2:$A$2857,0),"")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IFERROR(IF(INDEX(Benefits!$B$3:$B$581,MATCH($T307,Benefits!$A$3:$A$581,0))="","",INDEX(Benefits!$B$3:$B$581,MATCH($T307,Benefits!$A$3:$A$581,0))),"")</f>
        <v/>
      </c>
      <c r="G307" s="17">
        <f>IFERROR(IF(INDEX(Benefits!$C$3:$C$581,MATCH($T307,Benefits!$A$3:$A$581,0))="",150000,INDEX(Benefits!$C$3:$C$581,MATCH($T307,Benefits!$A$3:$A$581,0))),150000)</f>
        <v/>
      </c>
      <c r="H307" s="4">
        <f>IFERROR(IF(INDEX(Benefits!$D$3:$D$581,MATCH($T307,Benefits!$A$3:$A$581,0))="","Asia",INDEX(Benefits!$D$3:$D$581,MATCH($T307,Benefits!$A$3:$A$581,0))),"Asia")</f>
        <v/>
      </c>
      <c r="I307" s="4" t="inlineStr">
        <is>
          <t>HKD</t>
        </is>
      </c>
      <c r="J307" s="17">
        <f>IF($W307="","",IF(COUNT(INDEX(prem!$B$2:$CX$2857,$W307,$U307+1))=0,"",INDEX(prem!$B$2:$CX$2857,$W307,$U307+1)))</f>
        <v/>
      </c>
      <c r="K307" s="17">
        <f>IF($W307="","",IF($M307=0,"",SUM(INDEX(prem!$B$2:$CX$2857,$W307,$U307+1):INDEX(prem!$B$2:$CX$2857,$W307,MIN($U307+10,101)))))</f>
        <v/>
      </c>
      <c r="L307" s="17">
        <f>IF($K307="","",IF($M307=0,"",$K307/$M307))</f>
        <v/>
      </c>
      <c r="M307" s="4">
        <f>IF($W307="",0,COUNT(INDEX(prem!$B$2:$CX$2857,$W307,$U307+1):INDEX(prem!$B$2:$CX$2857,$W307,MIN($U307+10,101))))</f>
        <v/>
      </c>
      <c r="N307" s="4" t="inlineStr">
        <is>
          <t>R</t>
        </is>
      </c>
      <c r="O307" s="4">
        <f>IF(COUNTIF(prem!$A$2:$A$2857,$T307&amp;"|"&amp;Client!$C$9&amp;"|"&amp;Client!$C$7&amp;"|"&amp;Client!$C$8)&gt;0,Client!$C$9,IF(Client!$C$9="S","R","S"))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IFERROR(IF(COUNT(INDEX(Benefits!$E$3:$E$581,MATCH($T307,Benefits!$A$3:$A$581,0)))=0,"",INDEX(Benefits!$E$3:$E$581,MATCH($T307,Benefits!$A$3:$A$581,0))),"")</f>
        <v/>
      </c>
      <c r="R307">
        <f>IFERROR(IF(COUNT(INDEX(Benefits!$F$3:$F$581,MATCH($T307,Benefits!$A$3:$A$581,0)))=0,"",INDEX(Benefits!$F$3:$F$581,MATCH($T307,Benefits!$A$3:$A$581,0))),"")</f>
        <v/>
      </c>
      <c r="S307" s="4">
        <f>IFERROR(IF(INDEX(Benefits!$G$3:$G$581,MATCH($T307,Benefits!$A$3:$A$581,0))="","",INDEX(Benefits!$G$3:$G$581,MATCH($T307,Benefits!$A$3:$A$581,0))),"")</f>
        <v/>
      </c>
      <c r="T307" s="19" t="inlineStr">
        <is>
          <t>F00075-05-000-01</t>
        </is>
      </c>
      <c r="U307" s="4">
        <f>MIN(IF($N307="N",Client!$C$6+1,Client!$C$6),100)</f>
        <v/>
      </c>
      <c r="V307" s="4">
        <f>$T307&amp;"|"&amp;$O307&amp;"|"&amp;Client!$C$7&amp;"|"&amp;Client!$C$8</f>
        <v/>
      </c>
      <c r="W307" s="4">
        <f>IFERROR(MATCH($V307,prem!$A$2:$A$2857,0),"")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IFERROR(IF(INDEX(Benefits!$B$3:$B$581,MATCH($T308,Benefits!$A$3:$A$581,0))="","",INDEX(Benefits!$B$3:$B$581,MATCH($T308,Benefits!$A$3:$A$581,0))),"")</f>
        <v/>
      </c>
      <c r="G308" s="17">
        <f>IFERROR(IF(INDEX(Benefits!$C$3:$C$581,MATCH($T308,Benefits!$A$3:$A$581,0))="",150000,INDEX(Benefits!$C$3:$C$581,MATCH($T308,Benefits!$A$3:$A$581,0))),150000)</f>
        <v/>
      </c>
      <c r="H308" s="4">
        <f>IFERROR(IF(INDEX(Benefits!$D$3:$D$581,MATCH($T308,Benefits!$A$3:$A$581,0))="","Worldwide excl. USA",INDEX(Benefits!$D$3:$D$581,MATCH($T308,Benefits!$A$3:$A$581,0))),"Worldwide excl. USA")</f>
        <v/>
      </c>
      <c r="I308" s="4" t="inlineStr">
        <is>
          <t>HKD</t>
        </is>
      </c>
      <c r="J308" s="17">
        <f>IF($W308="","",IF(COUNT(INDEX(prem!$B$2:$CX$2857,$W308,$U308+1))=0,"",INDEX(prem!$B$2:$CX$2857,$W308,$U308+1)))</f>
        <v/>
      </c>
      <c r="K308" s="17">
        <f>IF($W308="","",IF($M308=0,"",SUM(INDEX(prem!$B$2:$CX$2857,$W308,$U308+1):INDEX(prem!$B$2:$CX$2857,$W308,MIN($U308+10,101)))))</f>
        <v/>
      </c>
      <c r="L308" s="17">
        <f>IF($K308="","",IF($M308=0,"",$K308/$M308))</f>
        <v/>
      </c>
      <c r="M308" s="4">
        <f>IF($W308="",0,COUNT(INDEX(prem!$B$2:$CX$2857,$W308,$U308+1):INDEX(prem!$B$2:$CX$2857,$W308,MIN($U308+10,101))))</f>
        <v/>
      </c>
      <c r="N308" s="4" t="inlineStr">
        <is>
          <t>R</t>
        </is>
      </c>
      <c r="O308" s="4">
        <f>IF(COUNTIF(prem!$A$2:$A$2857,$T308&amp;"|"&amp;Client!$C$9&amp;"|"&amp;Client!$C$7&amp;"|"&amp;Client!$C$8)&gt;0,Client!$C$9,IF(Client!$C$9="S","R","S"))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IFERROR(IF(COUNT(INDEX(Benefits!$E$3:$E$581,MATCH($T308,Benefits!$A$3:$A$581,0)))=0,"",INDEX(Benefits!$E$3:$E$581,MATCH($T308,Benefits!$A$3:$A$581,0))),"")</f>
        <v/>
      </c>
      <c r="R308">
        <f>IFERROR(IF(COUNT(INDEX(Benefits!$F$3:$F$581,MATCH($T308,Benefits!$A$3:$A$581,0)))=0,"",INDEX(Benefits!$F$3:$F$581,MATCH($T308,Benefits!$A$3:$A$581,0))),"")</f>
        <v/>
      </c>
      <c r="S308" s="4">
        <f>IFERROR(IF(INDEX(Benefits!$G$3:$G$581,MATCH($T308,Benefits!$A$3:$A$581,0))="","",INDEX(Benefits!$G$3:$G$581,MATCH($T308,Benefits!$A$3:$A$581,0))),"")</f>
        <v/>
      </c>
      <c r="T308" s="19" t="inlineStr">
        <is>
          <t>F00075-10-000-01</t>
        </is>
      </c>
      <c r="U308" s="4">
        <f>MIN(IF($N308="N",Client!$C$6+1,Client!$C$6),100)</f>
        <v/>
      </c>
      <c r="V308" s="4">
        <f>$T308&amp;"|"&amp;$O308&amp;"|"&amp;Client!$C$7&amp;"|"&amp;Client!$C$8</f>
        <v/>
      </c>
      <c r="W308" s="4">
        <f>IFERROR(MATCH($V308,prem!$A$2:$A$2857,0),"")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IFERROR(IF(INDEX(Benefits!$B$3:$B$581,MATCH($T309,Benefits!$A$3:$A$581,0))="","",INDEX(Benefits!$B$3:$B$581,MATCH($T309,Benefits!$A$3:$A$581,0))),"")</f>
        <v/>
      </c>
      <c r="G309" s="17">
        <f>IFERROR(IF(INDEX(Benefits!$C$3:$C$581,MATCH($T309,Benefits!$A$3:$A$581,0))="",25000,INDEX(Benefits!$C$3:$C$581,MATCH($T309,Benefits!$A$3:$A$581,0))),25000)</f>
        <v/>
      </c>
      <c r="H309" s="4">
        <f>IFERROR(IF(INDEX(Benefits!$D$3:$D$581,MATCH($T309,Benefits!$A$3:$A$581,0))="","Asia",INDEX(Benefits!$D$3:$D$581,MATCH($T309,Benefits!$A$3:$A$581,0))),"Asia")</f>
        <v/>
      </c>
      <c r="I309" s="4" t="inlineStr">
        <is>
          <t>HKD</t>
        </is>
      </c>
      <c r="J309" s="17">
        <f>IF($W309="","",IF(COUNT(INDEX(prem!$B$2:$CX$2857,$W309,$U309+1))=0,"",INDEX(prem!$B$2:$CX$2857,$W309,$U309+1)))</f>
        <v/>
      </c>
      <c r="K309" s="17">
        <f>IF($W309="","",IF($M309=0,"",SUM(INDEX(prem!$B$2:$CX$2857,$W309,$U309+1):INDEX(prem!$B$2:$CX$2857,$W309,MIN($U309+10,101)))))</f>
        <v/>
      </c>
      <c r="L309" s="17">
        <f>IF($K309="","",IF($M309=0,"",$K309/$M309))</f>
        <v/>
      </c>
      <c r="M309" s="4">
        <f>IF($W309="",0,COUNT(INDEX(prem!$B$2:$CX$2857,$W309,$U309+1):INDEX(prem!$B$2:$CX$2857,$W309,MIN($U309+10,101))))</f>
        <v/>
      </c>
      <c r="N309" s="4" t="inlineStr">
        <is>
          <t>R</t>
        </is>
      </c>
      <c r="O309" s="4">
        <f>IF(COUNTIF(prem!$A$2:$A$2857,$T309&amp;"|"&amp;Client!$C$9&amp;"|"&amp;Client!$C$7&amp;"|"&amp;Client!$C$8)&gt;0,Client!$C$9,IF(Client!$C$9="S","R","S"))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IFERROR(IF(COUNT(INDEX(Benefits!$E$3:$E$581,MATCH($T309,Benefits!$A$3:$A$581,0)))=0,"",INDEX(Benefits!$E$3:$E$581,MATCH($T309,Benefits!$A$3:$A$581,0))),"")</f>
        <v/>
      </c>
      <c r="R309">
        <f>IFERROR(IF(COUNT(INDEX(Benefits!$F$3:$F$581,MATCH($T309,Benefits!$A$3:$A$581,0)))=0,"",INDEX(Benefits!$F$3:$F$581,MATCH($T309,Benefits!$A$3:$A$581,0))),"")</f>
        <v/>
      </c>
      <c r="S309" s="4">
        <f>IFERROR(IF(INDEX(Benefits!$G$3:$G$581,MATCH($T309,Benefits!$A$3:$A$581,0))="","",INDEX(Benefits!$G$3:$G$581,MATCH($T309,Benefits!$A$3:$A$581,0))),"")</f>
        <v/>
      </c>
      <c r="T309" s="19" t="inlineStr">
        <is>
          <t>F00075-02-000-01</t>
        </is>
      </c>
      <c r="U309" s="4">
        <f>MIN(IF($N309="N",Client!$C$6+1,Client!$C$6),100)</f>
        <v/>
      </c>
      <c r="V309" s="4">
        <f>$T309&amp;"|"&amp;$O309&amp;"|"&amp;Client!$C$7&amp;"|"&amp;Client!$C$8</f>
        <v/>
      </c>
      <c r="W309" s="4">
        <f>IFERROR(MATCH($V309,prem!$A$2:$A$2857,0),"")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IFERROR(IF(INDEX(Benefits!$B$3:$B$581,MATCH($T310,Benefits!$A$3:$A$581,0))="","",INDEX(Benefits!$B$3:$B$581,MATCH($T310,Benefits!$A$3:$A$581,0))),"")</f>
        <v/>
      </c>
      <c r="G310" s="17">
        <f>IFERROR(IF(INDEX(Benefits!$C$3:$C$581,MATCH($T310,Benefits!$A$3:$A$581,0))="",25000,INDEX(Benefits!$C$3:$C$581,MATCH($T310,Benefits!$A$3:$A$581,0))),25000)</f>
        <v/>
      </c>
      <c r="H310" s="4">
        <f>IFERROR(IF(INDEX(Benefits!$D$3:$D$581,MATCH($T310,Benefits!$A$3:$A$581,0))="","Worldwide excl. USA",INDEX(Benefits!$D$3:$D$581,MATCH($T310,Benefits!$A$3:$A$581,0))),"Worldwide excl. USA")</f>
        <v/>
      </c>
      <c r="I310" s="4" t="inlineStr">
        <is>
          <t>HKD</t>
        </is>
      </c>
      <c r="J310" s="17">
        <f>IF($W310="","",IF(COUNT(INDEX(prem!$B$2:$CX$2857,$W310,$U310+1))=0,"",INDEX(prem!$B$2:$CX$2857,$W310,$U310+1)))</f>
        <v/>
      </c>
      <c r="K310" s="17">
        <f>IF($W310="","",IF($M310=0,"",SUM(INDEX(prem!$B$2:$CX$2857,$W310,$U310+1):INDEX(prem!$B$2:$CX$2857,$W310,MIN($U310+10,101)))))</f>
        <v/>
      </c>
      <c r="L310" s="17">
        <f>IF($K310="","",IF($M310=0,"",$K310/$M310))</f>
        <v/>
      </c>
      <c r="M310" s="4">
        <f>IF($W310="",0,COUNT(INDEX(prem!$B$2:$CX$2857,$W310,$U310+1):INDEX(prem!$B$2:$CX$2857,$W310,MIN($U310+10,101))))</f>
        <v/>
      </c>
      <c r="N310" s="4" t="inlineStr">
        <is>
          <t>R</t>
        </is>
      </c>
      <c r="O310" s="4">
        <f>IF(COUNTIF(prem!$A$2:$A$2857,$T310&amp;"|"&amp;Client!$C$9&amp;"|"&amp;Client!$C$7&amp;"|"&amp;Client!$C$8)&gt;0,Client!$C$9,IF(Client!$C$9="S","R","S"))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IFERROR(IF(COUNT(INDEX(Benefits!$E$3:$E$581,MATCH($T310,Benefits!$A$3:$A$581,0)))=0,"",INDEX(Benefits!$E$3:$E$581,MATCH($T310,Benefits!$A$3:$A$581,0))),"")</f>
        <v/>
      </c>
      <c r="R310">
        <f>IFERROR(IF(COUNT(INDEX(Benefits!$F$3:$F$581,MATCH($T310,Benefits!$A$3:$A$581,0)))=0,"",INDEX(Benefits!$F$3:$F$581,MATCH($T310,Benefits!$A$3:$A$581,0))),"")</f>
        <v/>
      </c>
      <c r="S310" s="4">
        <f>IFERROR(IF(INDEX(Benefits!$G$3:$G$581,MATCH($T310,Benefits!$A$3:$A$581,0))="","",INDEX(Benefits!$G$3:$G$581,MATCH($T310,Benefits!$A$3:$A$581,0))),"")</f>
        <v/>
      </c>
      <c r="T310" s="19" t="inlineStr">
        <is>
          <t>F00075-07-000-01</t>
        </is>
      </c>
      <c r="U310" s="4">
        <f>MIN(IF($N310="N",Client!$C$6+1,Client!$C$6),100)</f>
        <v/>
      </c>
      <c r="V310" s="4">
        <f>$T310&amp;"|"&amp;$O310&amp;"|"&amp;Client!$C$7&amp;"|"&amp;Client!$C$8</f>
        <v/>
      </c>
      <c r="W310" s="4">
        <f>IFERROR(MATCH($V310,prem!$A$2:$A$2857,0),"")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IFERROR(IF(INDEX(Benefits!$B$3:$B$581,MATCH($T311,Benefits!$A$3:$A$581,0))="","",INDEX(Benefits!$B$3:$B$581,MATCH($T311,Benefits!$A$3:$A$581,0))),"")</f>
        <v/>
      </c>
      <c r="G311" s="17">
        <f>IFERROR(IF(INDEX(Benefits!$C$3:$C$581,MATCH($T311,Benefits!$A$3:$A$581,0))="",50000,INDEX(Benefits!$C$3:$C$581,MATCH($T311,Benefits!$A$3:$A$581,0))),50000)</f>
        <v/>
      </c>
      <c r="H311" s="4">
        <f>IFERROR(IF(INDEX(Benefits!$D$3:$D$581,MATCH($T311,Benefits!$A$3:$A$581,0))="","Asia",INDEX(Benefits!$D$3:$D$581,MATCH($T311,Benefits!$A$3:$A$581,0))),"Asia")</f>
        <v/>
      </c>
      <c r="I311" s="4" t="inlineStr">
        <is>
          <t>HKD</t>
        </is>
      </c>
      <c r="J311" s="17">
        <f>IF($W311="","",IF(COUNT(INDEX(prem!$B$2:$CX$2857,$W311,$U311+1))=0,"",INDEX(prem!$B$2:$CX$2857,$W311,$U311+1)))</f>
        <v/>
      </c>
      <c r="K311" s="17">
        <f>IF($W311="","",IF($M311=0,"",SUM(INDEX(prem!$B$2:$CX$2857,$W311,$U311+1):INDEX(prem!$B$2:$CX$2857,$W311,MIN($U311+10,101)))))</f>
        <v/>
      </c>
      <c r="L311" s="17">
        <f>IF($K311="","",IF($M311=0,"",$K311/$M311))</f>
        <v/>
      </c>
      <c r="M311" s="4">
        <f>IF($W311="",0,COUNT(INDEX(prem!$B$2:$CX$2857,$W311,$U311+1):INDEX(prem!$B$2:$CX$2857,$W311,MIN($U311+10,101))))</f>
        <v/>
      </c>
      <c r="N311" s="4" t="inlineStr">
        <is>
          <t>R</t>
        </is>
      </c>
      <c r="O311" s="4">
        <f>IF(COUNTIF(prem!$A$2:$A$2857,$T311&amp;"|"&amp;Client!$C$9&amp;"|"&amp;Client!$C$7&amp;"|"&amp;Client!$C$8)&gt;0,Client!$C$9,IF(Client!$C$9="S","R","S"))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IFERROR(IF(COUNT(INDEX(Benefits!$E$3:$E$581,MATCH($T311,Benefits!$A$3:$A$581,0)))=0,"",INDEX(Benefits!$E$3:$E$581,MATCH($T311,Benefits!$A$3:$A$581,0))),"")</f>
        <v/>
      </c>
      <c r="R311">
        <f>IFERROR(IF(COUNT(INDEX(Benefits!$F$3:$F$581,MATCH($T311,Benefits!$A$3:$A$581,0)))=0,"",INDEX(Benefits!$F$3:$F$581,MATCH($T311,Benefits!$A$3:$A$581,0))),"")</f>
        <v/>
      </c>
      <c r="S311" s="4">
        <f>IFERROR(IF(INDEX(Benefits!$G$3:$G$581,MATCH($T311,Benefits!$A$3:$A$581,0))="","",INDEX(Benefits!$G$3:$G$581,MATCH($T311,Benefits!$A$3:$A$581,0))),"")</f>
        <v/>
      </c>
      <c r="T311" s="19" t="inlineStr">
        <is>
          <t>F00075-03-000-01</t>
        </is>
      </c>
      <c r="U311" s="4">
        <f>MIN(IF($N311="N",Client!$C$6+1,Client!$C$6),100)</f>
        <v/>
      </c>
      <c r="V311" s="4">
        <f>$T311&amp;"|"&amp;$O311&amp;"|"&amp;Client!$C$7&amp;"|"&amp;Client!$C$8</f>
        <v/>
      </c>
      <c r="W311" s="4">
        <f>IFERROR(MATCH($V311,prem!$A$2:$A$2857,0),"")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IFERROR(IF(INDEX(Benefits!$B$3:$B$581,MATCH($T312,Benefits!$A$3:$A$581,0))="","",INDEX(Benefits!$B$3:$B$581,MATCH($T312,Benefits!$A$3:$A$581,0))),"")</f>
        <v/>
      </c>
      <c r="G312" s="17">
        <f>IFERROR(IF(INDEX(Benefits!$C$3:$C$581,MATCH($T312,Benefits!$A$3:$A$581,0))="",50000,INDEX(Benefits!$C$3:$C$581,MATCH($T312,Benefits!$A$3:$A$581,0))),50000)</f>
        <v/>
      </c>
      <c r="H312" s="4">
        <f>IFERROR(IF(INDEX(Benefits!$D$3:$D$581,MATCH($T312,Benefits!$A$3:$A$581,0))="","Worldwide excl. USA",INDEX(Benefits!$D$3:$D$581,MATCH($T312,Benefits!$A$3:$A$581,0))),"Worldwide excl. USA")</f>
        <v/>
      </c>
      <c r="I312" s="4" t="inlineStr">
        <is>
          <t>HKD</t>
        </is>
      </c>
      <c r="J312" s="17">
        <f>IF($W312="","",IF(COUNT(INDEX(prem!$B$2:$CX$2857,$W312,$U312+1))=0,"",INDEX(prem!$B$2:$CX$2857,$W312,$U312+1)))</f>
        <v/>
      </c>
      <c r="K312" s="17">
        <f>IF($W312="","",IF($M312=0,"",SUM(INDEX(prem!$B$2:$CX$2857,$W312,$U312+1):INDEX(prem!$B$2:$CX$2857,$W312,MIN($U312+10,101)))))</f>
        <v/>
      </c>
      <c r="L312" s="17">
        <f>IF($K312="","",IF($M312=0,"",$K312/$M312))</f>
        <v/>
      </c>
      <c r="M312" s="4">
        <f>IF($W312="",0,COUNT(INDEX(prem!$B$2:$CX$2857,$W312,$U312+1):INDEX(prem!$B$2:$CX$2857,$W312,MIN($U312+10,101))))</f>
        <v/>
      </c>
      <c r="N312" s="4" t="inlineStr">
        <is>
          <t>R</t>
        </is>
      </c>
      <c r="O312" s="4">
        <f>IF(COUNTIF(prem!$A$2:$A$2857,$T312&amp;"|"&amp;Client!$C$9&amp;"|"&amp;Client!$C$7&amp;"|"&amp;Client!$C$8)&gt;0,Client!$C$9,IF(Client!$C$9="S","R","S"))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IFERROR(IF(COUNT(INDEX(Benefits!$E$3:$E$581,MATCH($T312,Benefits!$A$3:$A$581,0)))=0,"",INDEX(Benefits!$E$3:$E$581,MATCH($T312,Benefits!$A$3:$A$581,0))),"")</f>
        <v/>
      </c>
      <c r="R312">
        <f>IFERROR(IF(COUNT(INDEX(Benefits!$F$3:$F$581,MATCH($T312,Benefits!$A$3:$A$581,0)))=0,"",INDEX(Benefits!$F$3:$F$581,MATCH($T312,Benefits!$A$3:$A$581,0))),"")</f>
        <v/>
      </c>
      <c r="S312" s="4">
        <f>IFERROR(IF(INDEX(Benefits!$G$3:$G$581,MATCH($T312,Benefits!$A$3:$A$581,0))="","",INDEX(Benefits!$G$3:$G$581,MATCH($T312,Benefits!$A$3:$A$581,0))),"")</f>
        <v/>
      </c>
      <c r="T312" s="19" t="inlineStr">
        <is>
          <t>F00075-08-000-01</t>
        </is>
      </c>
      <c r="U312" s="4">
        <f>MIN(IF($N312="N",Client!$C$6+1,Client!$C$6),100)</f>
        <v/>
      </c>
      <c r="V312" s="4">
        <f>$T312&amp;"|"&amp;$O312&amp;"|"&amp;Client!$C$7&amp;"|"&amp;Client!$C$8</f>
        <v/>
      </c>
      <c r="W312" s="4">
        <f>IFERROR(MATCH($V312,prem!$A$2:$A$2857,0),"")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IFERROR(IF(INDEX(Benefits!$B$3:$B$581,MATCH($T313,Benefits!$A$3:$A$581,0))="","",INDEX(Benefits!$B$3:$B$581,MATCH($T313,Benefits!$A$3:$A$581,0))),"")</f>
        <v/>
      </c>
      <c r="G313" s="17">
        <f>IFERROR(IF(INDEX(Benefits!$C$3:$C$581,MATCH($T313,Benefits!$A$3:$A$581,0))="","",INDEX(Benefits!$C$3:$C$581,MATCH($T313,Benefits!$A$3:$A$581,0))),"")</f>
        <v/>
      </c>
      <c r="H313" s="4">
        <f>IFERROR(IF(INDEX(Benefits!$D$3:$D$581,MATCH($T313,Benefits!$A$3:$A$581,0))="","",INDEX(Benefits!$D$3:$D$581,MATCH($T313,Benefits!$A$3:$A$581,0))),"")</f>
        <v/>
      </c>
      <c r="I313" s="4" t="inlineStr">
        <is>
          <t>HKD</t>
        </is>
      </c>
      <c r="J313" s="17">
        <f>IF($W313="","",IF(COUNT(INDEX(prem!$B$2:$CX$2857,$W313,$U313+1))=0,"",INDEX(prem!$B$2:$CX$2857,$W313,$U313+1)))</f>
        <v/>
      </c>
      <c r="K313" s="17">
        <f>IF($W313="","",IF($M313=0,"",SUM(INDEX(prem!$B$2:$CX$2857,$W313,$U313+1):INDEX(prem!$B$2:$CX$2857,$W313,MIN($U313+10,101)))))</f>
        <v/>
      </c>
      <c r="L313" s="17">
        <f>IF($K313="","",IF($M313=0,"",$K313/$M313))</f>
        <v/>
      </c>
      <c r="M313" s="4">
        <f>IF($W313="",0,COUNT(INDEX(prem!$B$2:$CX$2857,$W313,$U313+1):INDEX(prem!$B$2:$CX$2857,$W313,MIN($U313+10,101))))</f>
        <v/>
      </c>
      <c r="N313" s="4" t="inlineStr">
        <is>
          <t>R</t>
        </is>
      </c>
      <c r="O313" s="4">
        <f>IF(COUNTIF(prem!$A$2:$A$2857,$T313&amp;"|"&amp;Client!$C$9&amp;"|"&amp;Client!$C$7&amp;"|"&amp;Client!$C$8)&gt;0,Client!$C$9,IF(Client!$C$9="S","R","S"))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IFERROR(IF(COUNT(INDEX(Benefits!$E$3:$E$581,MATCH($T313,Benefits!$A$3:$A$581,0)))=0,"",INDEX(Benefits!$E$3:$E$581,MATCH($T313,Benefits!$A$3:$A$581,0))),"")</f>
        <v/>
      </c>
      <c r="R313">
        <f>IFERROR(IF(COUNT(INDEX(Benefits!$F$3:$F$581,MATCH($T313,Benefits!$A$3:$A$581,0)))=0,"",INDEX(Benefits!$F$3:$F$581,MATCH($T313,Benefits!$A$3:$A$581,0))),"")</f>
        <v/>
      </c>
      <c r="S313" s="4">
        <f>IFERROR(IF(INDEX(Benefits!$G$3:$G$581,MATCH($T313,Benefits!$A$3:$A$581,0))="","",INDEX(Benefits!$G$3:$G$581,MATCH($T313,Benefits!$A$3:$A$581,0))),"")</f>
        <v/>
      </c>
      <c r="T313" s="19" t="inlineStr">
        <is>
          <t>S00044-01-000-03</t>
        </is>
      </c>
      <c r="U313" s="4">
        <f>MIN(IF($N313="N",Client!$C$6+1,Client!$C$6),100)</f>
        <v/>
      </c>
      <c r="V313" s="4">
        <f>$T313&amp;"|"&amp;$O313&amp;"|"&amp;Client!$C$7&amp;"|"&amp;Client!$C$8</f>
        <v/>
      </c>
      <c r="W313" s="4">
        <f>IFERROR(MATCH($V313,prem!$A$2:$A$2857,0),"")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IFERROR(IF(INDEX(Benefits!$B$3:$B$581,MATCH($T314,Benefits!$A$3:$A$581,0))="","",INDEX(Benefits!$B$3:$B$581,MATCH($T314,Benefits!$A$3:$A$581,0))),"")</f>
        <v/>
      </c>
      <c r="G314" s="17">
        <f>IFERROR(IF(INDEX(Benefits!$C$3:$C$581,MATCH($T314,Benefits!$A$3:$A$581,0))="",0,INDEX(Benefits!$C$3:$C$581,MATCH($T314,Benefits!$A$3:$A$581,0))),0)</f>
        <v/>
      </c>
      <c r="H314" s="4">
        <f>IFERROR(IF(INDEX(Benefits!$D$3:$D$581,MATCH($T314,Benefits!$A$3:$A$581,0))="","",INDEX(Benefits!$D$3:$D$581,MATCH($T314,Benefits!$A$3:$A$581,0))),"")</f>
        <v/>
      </c>
      <c r="I314" s="4" t="inlineStr">
        <is>
          <t>HKD</t>
        </is>
      </c>
      <c r="J314" s="17">
        <f>IF($W314="","",IF(COUNT(INDEX(prem!$B$2:$CX$2857,$W314,$U314+1))=0,"",INDEX(prem!$B$2:$CX$2857,$W314,$U314+1)))</f>
        <v/>
      </c>
      <c r="K314" s="17">
        <f>IF($W314="","",IF($M314=0,"",SUM(INDEX(prem!$B$2:$CX$2857,$W314,$U314+1):INDEX(prem!$B$2:$CX$2857,$W314,MIN($U314+10,101)))))</f>
        <v/>
      </c>
      <c r="L314" s="17">
        <f>IF($K314="","",IF($M314=0,"",$K314/$M314))</f>
        <v/>
      </c>
      <c r="M314" s="4">
        <f>IF($W314="",0,COUNT(INDEX(prem!$B$2:$CX$2857,$W314,$U314+1):INDEX(prem!$B$2:$CX$2857,$W314,MIN($U314+10,101))))</f>
        <v/>
      </c>
      <c r="N314" s="4" t="inlineStr">
        <is>
          <t>R</t>
        </is>
      </c>
      <c r="O314" s="4">
        <f>IF(COUNTIF(prem!$A$2:$A$2857,$T314&amp;"|"&amp;Client!$C$9&amp;"|"&amp;Client!$C$7&amp;"|"&amp;Client!$C$8)&gt;0,Client!$C$9,IF(Client!$C$9="S","R","S"))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IFERROR(IF(COUNT(INDEX(Benefits!$E$3:$E$581,MATCH($T314,Benefits!$A$3:$A$581,0)))=0,"",INDEX(Benefits!$E$3:$E$581,MATCH($T314,Benefits!$A$3:$A$581,0))),"")</f>
        <v/>
      </c>
      <c r="R314">
        <f>IFERROR(IF(COUNT(INDEX(Benefits!$F$3:$F$581,MATCH($T314,Benefits!$A$3:$A$581,0)))=0,"",INDEX(Benefits!$F$3:$F$581,MATCH($T314,Benefits!$A$3:$A$581,0))),"")</f>
        <v/>
      </c>
      <c r="S314" s="4">
        <f>IFERROR(IF(INDEX(Benefits!$G$3:$G$581,MATCH($T314,Benefits!$A$3:$A$581,0))="","",INDEX(Benefits!$G$3:$G$581,MATCH($T314,Benefits!$A$3:$A$581,0))),"")</f>
        <v/>
      </c>
      <c r="T314" s="19" t="inlineStr">
        <is>
          <t>F00082-01-000-01</t>
        </is>
      </c>
      <c r="U314" s="4">
        <f>MIN(IF($N314="N",Client!$C$6+1,Client!$C$6),100)</f>
        <v/>
      </c>
      <c r="V314" s="4">
        <f>$T314&amp;"|"&amp;$O314&amp;"|"&amp;Client!$C$7&amp;"|"&amp;Client!$C$8</f>
        <v/>
      </c>
      <c r="W314" s="4">
        <f>IFERROR(MATCH($V314,prem!$A$2:$A$2857,0),"")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IFERROR(IF(INDEX(Benefits!$B$3:$B$581,MATCH($T315,Benefits!$A$3:$A$581,0))="","",INDEX(Benefits!$B$3:$B$581,MATCH($T315,Benefits!$A$3:$A$581,0))),"")</f>
        <v/>
      </c>
      <c r="G315" s="17">
        <f>IFERROR(IF(INDEX(Benefits!$C$3:$C$581,MATCH($T315,Benefits!$A$3:$A$581,0))="",100000,INDEX(Benefits!$C$3:$C$581,MATCH($T315,Benefits!$A$3:$A$581,0))),100000)</f>
        <v/>
      </c>
      <c r="H315" s="4">
        <f>IFERROR(IF(INDEX(Benefits!$D$3:$D$581,MATCH($T315,Benefits!$A$3:$A$581,0))="","",INDEX(Benefits!$D$3:$D$581,MATCH($T315,Benefits!$A$3:$A$581,0))),"")</f>
        <v/>
      </c>
      <c r="I315" s="4" t="inlineStr">
        <is>
          <t>HKD</t>
        </is>
      </c>
      <c r="J315" s="17">
        <f>IF($W315="","",IF(COUNT(INDEX(prem!$B$2:$CX$2857,$W315,$U315+1))=0,"",INDEX(prem!$B$2:$CX$2857,$W315,$U315+1)))</f>
        <v/>
      </c>
      <c r="K315" s="17">
        <f>IF($W315="","",IF($M315=0,"",SUM(INDEX(prem!$B$2:$CX$2857,$W315,$U315+1):INDEX(prem!$B$2:$CX$2857,$W315,MIN($U315+10,101)))))</f>
        <v/>
      </c>
      <c r="L315" s="17">
        <f>IF($K315="","",IF($M315=0,"",$K315/$M315))</f>
        <v/>
      </c>
      <c r="M315" s="4">
        <f>IF($W315="",0,COUNT(INDEX(prem!$B$2:$CX$2857,$W315,$U315+1):INDEX(prem!$B$2:$CX$2857,$W315,MIN($U315+10,101))))</f>
        <v/>
      </c>
      <c r="N315" s="4" t="inlineStr">
        <is>
          <t>R</t>
        </is>
      </c>
      <c r="O315" s="4">
        <f>IF(COUNTIF(prem!$A$2:$A$2857,$T315&amp;"|"&amp;Client!$C$9&amp;"|"&amp;Client!$C$7&amp;"|"&amp;Client!$C$8)&gt;0,Client!$C$9,IF(Client!$C$9="S","R","S"))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IFERROR(IF(COUNT(INDEX(Benefits!$E$3:$E$581,MATCH($T315,Benefits!$A$3:$A$581,0)))=0,"",INDEX(Benefits!$E$3:$E$581,MATCH($T315,Benefits!$A$3:$A$581,0))),"")</f>
        <v/>
      </c>
      <c r="R315">
        <f>IFERROR(IF(COUNT(INDEX(Benefits!$F$3:$F$581,MATCH($T315,Benefits!$A$3:$A$581,0)))=0,"",INDEX(Benefits!$F$3:$F$581,MATCH($T315,Benefits!$A$3:$A$581,0))),"")</f>
        <v/>
      </c>
      <c r="S315" s="4">
        <f>IFERROR(IF(INDEX(Benefits!$G$3:$G$581,MATCH($T315,Benefits!$A$3:$A$581,0))="","",INDEX(Benefits!$G$3:$G$581,MATCH($T315,Benefits!$A$3:$A$581,0))),"")</f>
        <v/>
      </c>
      <c r="T315" s="19" t="inlineStr">
        <is>
          <t>F00082-04-000-01</t>
        </is>
      </c>
      <c r="U315" s="4">
        <f>MIN(IF($N315="N",Client!$C$6+1,Client!$C$6),100)</f>
        <v/>
      </c>
      <c r="V315" s="4">
        <f>$T315&amp;"|"&amp;$O315&amp;"|"&amp;Client!$C$7&amp;"|"&amp;Client!$C$8</f>
        <v/>
      </c>
      <c r="W315" s="4">
        <f>IFERROR(MATCH($V315,prem!$A$2:$A$2857,0),"")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IFERROR(IF(INDEX(Benefits!$B$3:$B$581,MATCH($T316,Benefits!$A$3:$A$581,0))="","",INDEX(Benefits!$B$3:$B$581,MATCH($T316,Benefits!$A$3:$A$581,0))),"")</f>
        <v/>
      </c>
      <c r="G316" s="17">
        <f>IFERROR(IF(INDEX(Benefits!$C$3:$C$581,MATCH($T316,Benefits!$A$3:$A$581,0))="",25000,INDEX(Benefits!$C$3:$C$581,MATCH($T316,Benefits!$A$3:$A$581,0))),25000)</f>
        <v/>
      </c>
      <c r="H316" s="4">
        <f>IFERROR(IF(INDEX(Benefits!$D$3:$D$581,MATCH($T316,Benefits!$A$3:$A$581,0))="","",INDEX(Benefits!$D$3:$D$581,MATCH($T316,Benefits!$A$3:$A$581,0))),"")</f>
        <v/>
      </c>
      <c r="I316" s="4" t="inlineStr">
        <is>
          <t>HKD</t>
        </is>
      </c>
      <c r="J316" s="17">
        <f>IF($W316="","",IF(COUNT(INDEX(prem!$B$2:$CX$2857,$W316,$U316+1))=0,"",INDEX(prem!$B$2:$CX$2857,$W316,$U316+1)))</f>
        <v/>
      </c>
      <c r="K316" s="17">
        <f>IF($W316="","",IF($M316=0,"",SUM(INDEX(prem!$B$2:$CX$2857,$W316,$U316+1):INDEX(prem!$B$2:$CX$2857,$W316,MIN($U316+10,101)))))</f>
        <v/>
      </c>
      <c r="L316" s="17">
        <f>IF($K316="","",IF($M316=0,"",$K316/$M316))</f>
        <v/>
      </c>
      <c r="M316" s="4">
        <f>IF($W316="",0,COUNT(INDEX(prem!$B$2:$CX$2857,$W316,$U316+1):INDEX(prem!$B$2:$CX$2857,$W316,MIN($U316+10,101))))</f>
        <v/>
      </c>
      <c r="N316" s="4" t="inlineStr">
        <is>
          <t>R</t>
        </is>
      </c>
      <c r="O316" s="4">
        <f>IF(COUNTIF(prem!$A$2:$A$2857,$T316&amp;"|"&amp;Client!$C$9&amp;"|"&amp;Client!$C$7&amp;"|"&amp;Client!$C$8)&gt;0,Client!$C$9,IF(Client!$C$9="S","R","S"))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IFERROR(IF(COUNT(INDEX(Benefits!$E$3:$E$581,MATCH($T316,Benefits!$A$3:$A$581,0)))=0,"",INDEX(Benefits!$E$3:$E$581,MATCH($T316,Benefits!$A$3:$A$581,0))),"")</f>
        <v/>
      </c>
      <c r="R316">
        <f>IFERROR(IF(COUNT(INDEX(Benefits!$F$3:$F$581,MATCH($T316,Benefits!$A$3:$A$581,0)))=0,"",INDEX(Benefits!$F$3:$F$581,MATCH($T316,Benefits!$A$3:$A$581,0))),"")</f>
        <v/>
      </c>
      <c r="S316" s="4">
        <f>IFERROR(IF(INDEX(Benefits!$G$3:$G$581,MATCH($T316,Benefits!$A$3:$A$581,0))="","",INDEX(Benefits!$G$3:$G$581,MATCH($T316,Benefits!$A$3:$A$581,0))),"")</f>
        <v/>
      </c>
      <c r="T316" s="19" t="inlineStr">
        <is>
          <t>F00082-02-000-01</t>
        </is>
      </c>
      <c r="U316" s="4">
        <f>MIN(IF($N316="N",Client!$C$6+1,Client!$C$6),100)</f>
        <v/>
      </c>
      <c r="V316" s="4">
        <f>$T316&amp;"|"&amp;$O316&amp;"|"&amp;Client!$C$7&amp;"|"&amp;Client!$C$8</f>
        <v/>
      </c>
      <c r="W316" s="4">
        <f>IFERROR(MATCH($V316,prem!$A$2:$A$2857,0),"")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IFERROR(IF(INDEX(Benefits!$B$3:$B$581,MATCH($T317,Benefits!$A$3:$A$581,0))="","",INDEX(Benefits!$B$3:$B$581,MATCH($T317,Benefits!$A$3:$A$581,0))),"")</f>
        <v/>
      </c>
      <c r="G317" s="17">
        <f>IFERROR(IF(INDEX(Benefits!$C$3:$C$581,MATCH($T317,Benefits!$A$3:$A$581,0))="",50000,INDEX(Benefits!$C$3:$C$581,MATCH($T317,Benefits!$A$3:$A$581,0))),50000)</f>
        <v/>
      </c>
      <c r="H317" s="4">
        <f>IFERROR(IF(INDEX(Benefits!$D$3:$D$581,MATCH($T317,Benefits!$A$3:$A$581,0))="","",INDEX(Benefits!$D$3:$D$581,MATCH($T317,Benefits!$A$3:$A$581,0))),"")</f>
        <v/>
      </c>
      <c r="I317" s="4" t="inlineStr">
        <is>
          <t>HKD</t>
        </is>
      </c>
      <c r="J317" s="17">
        <f>IF($W317="","",IF(COUNT(INDEX(prem!$B$2:$CX$2857,$W317,$U317+1))=0,"",INDEX(prem!$B$2:$CX$2857,$W317,$U317+1)))</f>
        <v/>
      </c>
      <c r="K317" s="17">
        <f>IF($W317="","",IF($M317=0,"",SUM(INDEX(prem!$B$2:$CX$2857,$W317,$U317+1):INDEX(prem!$B$2:$CX$2857,$W317,MIN($U317+10,101)))))</f>
        <v/>
      </c>
      <c r="L317" s="17">
        <f>IF($K317="","",IF($M317=0,"",$K317/$M317))</f>
        <v/>
      </c>
      <c r="M317" s="4">
        <f>IF($W317="",0,COUNT(INDEX(prem!$B$2:$CX$2857,$W317,$U317+1):INDEX(prem!$B$2:$CX$2857,$W317,MIN($U317+10,101))))</f>
        <v/>
      </c>
      <c r="N317" s="4" t="inlineStr">
        <is>
          <t>R</t>
        </is>
      </c>
      <c r="O317" s="4">
        <f>IF(COUNTIF(prem!$A$2:$A$2857,$T317&amp;"|"&amp;Client!$C$9&amp;"|"&amp;Client!$C$7&amp;"|"&amp;Client!$C$8)&gt;0,Client!$C$9,IF(Client!$C$9="S","R","S"))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IFERROR(IF(COUNT(INDEX(Benefits!$E$3:$E$581,MATCH($T317,Benefits!$A$3:$A$581,0)))=0,"",INDEX(Benefits!$E$3:$E$581,MATCH($T317,Benefits!$A$3:$A$581,0))),"")</f>
        <v/>
      </c>
      <c r="R317">
        <f>IFERROR(IF(COUNT(INDEX(Benefits!$F$3:$F$581,MATCH($T317,Benefits!$A$3:$A$581,0)))=0,"",INDEX(Benefits!$F$3:$F$581,MATCH($T317,Benefits!$A$3:$A$581,0))),"")</f>
        <v/>
      </c>
      <c r="S317" s="4">
        <f>IFERROR(IF(INDEX(Benefits!$G$3:$G$581,MATCH($T317,Benefits!$A$3:$A$581,0))="","",INDEX(Benefits!$G$3:$G$581,MATCH($T317,Benefits!$A$3:$A$581,0))),"")</f>
        <v/>
      </c>
      <c r="T317" s="19" t="inlineStr">
        <is>
          <t>F00082-03-000-01</t>
        </is>
      </c>
      <c r="U317" s="4">
        <f>MIN(IF($N317="N",Client!$C$6+1,Client!$C$6),100)</f>
        <v/>
      </c>
      <c r="V317" s="4">
        <f>$T317&amp;"|"&amp;$O317&amp;"|"&amp;Client!$C$7&amp;"|"&amp;Client!$C$8</f>
        <v/>
      </c>
      <c r="W317" s="4">
        <f>IFERROR(MATCH($V317,prem!$A$2:$A$2857,0),"")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IFERROR(IF(INDEX(Benefits!$B$3:$B$581,MATCH($T318,Benefits!$A$3:$A$581,0))="","",INDEX(Benefits!$B$3:$B$581,MATCH($T318,Benefits!$A$3:$A$581,0))),"")</f>
        <v/>
      </c>
      <c r="G318" s="17">
        <f>IFERROR(IF(INDEX(Benefits!$C$3:$C$581,MATCH($T318,Benefits!$A$3:$A$581,0))="","",INDEX(Benefits!$C$3:$C$581,MATCH($T318,Benefits!$A$3:$A$581,0))),"")</f>
        <v/>
      </c>
      <c r="H318" s="4">
        <f>IFERROR(IF(INDEX(Benefits!$D$3:$D$581,MATCH($T318,Benefits!$A$3:$A$581,0))="","",INDEX(Benefits!$D$3:$D$581,MATCH($T318,Benefits!$A$3:$A$581,0))),"")</f>
        <v/>
      </c>
      <c r="I318" s="4" t="inlineStr">
        <is>
          <t>HKD</t>
        </is>
      </c>
      <c r="J318" s="17">
        <f>IF($W318="","",IF(COUNT(INDEX(prem!$B$2:$CX$2857,$W318,$U318+1))=0,"",INDEX(prem!$B$2:$CX$2857,$W318,$U318+1)))</f>
        <v/>
      </c>
      <c r="K318" s="17">
        <f>IF($W318="","",IF($M318=0,"",SUM(INDEX(prem!$B$2:$CX$2857,$W318,$U318+1):INDEX(prem!$B$2:$CX$2857,$W318,MIN($U318+10,101)))))</f>
        <v/>
      </c>
      <c r="L318" s="17">
        <f>IF($K318="","",IF($M318=0,"",$K318/$M318))</f>
        <v/>
      </c>
      <c r="M318" s="4">
        <f>IF($W318="",0,COUNT(INDEX(prem!$B$2:$CX$2857,$W318,$U318+1):INDEX(prem!$B$2:$CX$2857,$W318,MIN($U318+10,101))))</f>
        <v/>
      </c>
      <c r="N318" s="4" t="inlineStr">
        <is>
          <t>A</t>
        </is>
      </c>
      <c r="O318" s="4">
        <f>IF(COUNTIF(prem!$A$2:$A$2857,$T318&amp;"|"&amp;Client!$C$9&amp;"|"&amp;Client!$C$7&amp;"|"&amp;Client!$C$8)&gt;0,Client!$C$9,IF(Client!$C$9="S","R","S"))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IFERROR(IF(COUNT(INDEX(Benefits!$E$3:$E$581,MATCH($T318,Benefits!$A$3:$A$581,0)))=0,"",INDEX(Benefits!$E$3:$E$581,MATCH($T318,Benefits!$A$3:$A$581,0))),"")</f>
        <v/>
      </c>
      <c r="R318">
        <f>IFERROR(IF(COUNT(INDEX(Benefits!$F$3:$F$581,MATCH($T318,Benefits!$A$3:$A$581,0)))=0,"",INDEX(Benefits!$F$3:$F$581,MATCH($T318,Benefits!$A$3:$A$581,0))),"")</f>
        <v/>
      </c>
      <c r="S318" s="4">
        <f>IFERROR(IF(INDEX(Benefits!$G$3:$G$581,MATCH($T318,Benefits!$A$3:$A$581,0))="","",INDEX(Benefits!$G$3:$G$581,MATCH($T318,Benefits!$A$3:$A$581,0))),"")</f>
        <v/>
      </c>
      <c r="T318" s="19" t="inlineStr">
        <is>
          <t>F00055-01-000-02</t>
        </is>
      </c>
      <c r="U318" s="4">
        <f>MIN(IF($N318="N",Client!$C$6+1,Client!$C$6),100)</f>
        <v/>
      </c>
      <c r="V318" s="4">
        <f>$T318&amp;"|"&amp;$O318&amp;"|"&amp;Client!$C$7&amp;"|"&amp;Client!$C$8</f>
        <v/>
      </c>
      <c r="W318" s="4">
        <f>IFERROR(MATCH($V318,prem!$A$2:$A$2857,0),"")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IFERROR(IF(INDEX(Benefits!$B$3:$B$581,MATCH($T319,Benefits!$A$3:$A$581,0))="","Semi-private",INDEX(Benefits!$B$3:$B$581,MATCH($T319,Benefits!$A$3:$A$581,0))),"Semi-private")</f>
        <v/>
      </c>
      <c r="G319" s="17">
        <f>IFERROR(IF(INDEX(Benefits!$C$3:$C$581,MATCH($T319,Benefits!$A$3:$A$581,0))="",0,INDEX(Benefits!$C$3:$C$581,MATCH($T319,Benefits!$A$3:$A$581,0))),0)</f>
        <v/>
      </c>
      <c r="H319" s="4">
        <f>IFERROR(IF(INDEX(Benefits!$D$3:$D$581,MATCH($T319,Benefits!$A$3:$A$581,0))="","",INDEX(Benefits!$D$3:$D$581,MATCH($T319,Benefits!$A$3:$A$581,0))),"")</f>
        <v/>
      </c>
      <c r="I319" s="4" t="inlineStr">
        <is>
          <t>HKD</t>
        </is>
      </c>
      <c r="J319" s="17">
        <f>IF($W319="","",IF(COUNT(INDEX(prem!$B$2:$CX$2857,$W319,$U319+1))=0,"",INDEX(prem!$B$2:$CX$2857,$W319,$U319+1)))</f>
        <v/>
      </c>
      <c r="K319" s="17">
        <f>IF($W319="","",IF($M319=0,"",SUM(INDEX(prem!$B$2:$CX$2857,$W319,$U319+1):INDEX(prem!$B$2:$CX$2857,$W319,MIN($U319+10,101)))))</f>
        <v/>
      </c>
      <c r="L319" s="17">
        <f>IF($K319="","",IF($M319=0,"",$K319/$M319))</f>
        <v/>
      </c>
      <c r="M319" s="4">
        <f>IF($W319="",0,COUNT(INDEX(prem!$B$2:$CX$2857,$W319,$U319+1):INDEX(prem!$B$2:$CX$2857,$W319,MIN($U319+10,101))))</f>
        <v/>
      </c>
      <c r="N319" s="4" t="inlineStr">
        <is>
          <t>A</t>
        </is>
      </c>
      <c r="O319" s="4">
        <f>IF(COUNTIF(prem!$A$2:$A$2857,$T319&amp;"|"&amp;Client!$C$9&amp;"|"&amp;Client!$C$7&amp;"|"&amp;Client!$C$8)&gt;0,Client!$C$9,IF(Client!$C$9="S","R","S"))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IFERROR(IF(COUNT(INDEX(Benefits!$E$3:$E$581,MATCH($T319,Benefits!$A$3:$A$581,0)))=0,"",INDEX(Benefits!$E$3:$E$581,MATCH($T319,Benefits!$A$3:$A$581,0))),"")</f>
        <v/>
      </c>
      <c r="R319">
        <f>IFERROR(IF(COUNT(INDEX(Benefits!$F$3:$F$581,MATCH($T319,Benefits!$A$3:$A$581,0)))=0,"",INDEX(Benefits!$F$3:$F$581,MATCH($T319,Benefits!$A$3:$A$581,0))),"")</f>
        <v/>
      </c>
      <c r="S319" s="4">
        <f>IFERROR(IF(INDEX(Benefits!$G$3:$G$581,MATCH($T319,Benefits!$A$3:$A$581,0))="","",INDEX(Benefits!$G$3:$G$581,MATCH($T319,Benefits!$A$3:$A$581,0))),"")</f>
        <v/>
      </c>
      <c r="T319" s="19" t="inlineStr">
        <is>
          <t>F00056-01-000-03</t>
        </is>
      </c>
      <c r="U319" s="4">
        <f>MIN(IF($N319="N",Client!$C$6+1,Client!$C$6),100)</f>
        <v/>
      </c>
      <c r="V319" s="4">
        <f>$T319&amp;"|"&amp;$O319&amp;"|"&amp;Client!$C$7&amp;"|"&amp;Client!$C$8</f>
        <v/>
      </c>
      <c r="W319" s="4">
        <f>IFERROR(MATCH($V319,prem!$A$2:$A$2857,0),"")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IFERROR(IF(INDEX(Benefits!$B$3:$B$581,MATCH($T320,Benefits!$A$3:$A$581,0))="","Semi-private",INDEX(Benefits!$B$3:$B$581,MATCH($T320,Benefits!$A$3:$A$581,0))),"Semi-private")</f>
        <v/>
      </c>
      <c r="G320" s="17">
        <f>IFERROR(IF(INDEX(Benefits!$C$3:$C$581,MATCH($T320,Benefits!$A$3:$A$581,0))="",15000,INDEX(Benefits!$C$3:$C$581,MATCH($T320,Benefits!$A$3:$A$581,0))),15000)</f>
        <v/>
      </c>
      <c r="H320" s="4">
        <f>IFERROR(IF(INDEX(Benefits!$D$3:$D$581,MATCH($T320,Benefits!$A$3:$A$581,0))="","",INDEX(Benefits!$D$3:$D$581,MATCH($T320,Benefits!$A$3:$A$581,0))),"")</f>
        <v/>
      </c>
      <c r="I320" s="4" t="inlineStr">
        <is>
          <t>HKD</t>
        </is>
      </c>
      <c r="J320" s="17">
        <f>IF($W320="","",IF(COUNT(INDEX(prem!$B$2:$CX$2857,$W320,$U320+1))=0,"",INDEX(prem!$B$2:$CX$2857,$W320,$U320+1)))</f>
        <v/>
      </c>
      <c r="K320" s="17">
        <f>IF($W320="","",IF($M320=0,"",SUM(INDEX(prem!$B$2:$CX$2857,$W320,$U320+1):INDEX(prem!$B$2:$CX$2857,$W320,MIN($U320+10,101)))))</f>
        <v/>
      </c>
      <c r="L320" s="17">
        <f>IF($K320="","",IF($M320=0,"",$K320/$M320))</f>
        <v/>
      </c>
      <c r="M320" s="4">
        <f>IF($W320="",0,COUNT(INDEX(prem!$B$2:$CX$2857,$W320,$U320+1):INDEX(prem!$B$2:$CX$2857,$W320,MIN($U320+10,101))))</f>
        <v/>
      </c>
      <c r="N320" s="4" t="inlineStr">
        <is>
          <t>A</t>
        </is>
      </c>
      <c r="O320" s="4">
        <f>IF(COUNTIF(prem!$A$2:$A$2857,$T320&amp;"|"&amp;Client!$C$9&amp;"|"&amp;Client!$C$7&amp;"|"&amp;Client!$C$8)&gt;0,Client!$C$9,IF(Client!$C$9="S","R","S"))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IFERROR(IF(COUNT(INDEX(Benefits!$E$3:$E$581,MATCH($T320,Benefits!$A$3:$A$581,0)))=0,"",INDEX(Benefits!$E$3:$E$581,MATCH($T320,Benefits!$A$3:$A$581,0))),"")</f>
        <v/>
      </c>
      <c r="R320">
        <f>IFERROR(IF(COUNT(INDEX(Benefits!$F$3:$F$581,MATCH($T320,Benefits!$A$3:$A$581,0)))=0,"",INDEX(Benefits!$F$3:$F$581,MATCH($T320,Benefits!$A$3:$A$581,0))),"")</f>
        <v/>
      </c>
      <c r="S320" s="4">
        <f>IFERROR(IF(INDEX(Benefits!$G$3:$G$581,MATCH($T320,Benefits!$A$3:$A$581,0))="","",INDEX(Benefits!$G$3:$G$581,MATCH($T320,Benefits!$A$3:$A$581,0))),"")</f>
        <v/>
      </c>
      <c r="T320" s="19" t="inlineStr">
        <is>
          <t>F00056-02-000-03</t>
        </is>
      </c>
      <c r="U320" s="4">
        <f>MIN(IF($N320="N",Client!$C$6+1,Client!$C$6),100)</f>
        <v/>
      </c>
      <c r="V320" s="4">
        <f>$T320&amp;"|"&amp;$O320&amp;"|"&amp;Client!$C$7&amp;"|"&amp;Client!$C$8</f>
        <v/>
      </c>
      <c r="W320" s="4">
        <f>IFERROR(MATCH($V320,prem!$A$2:$A$2857,0),"")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IFERROR(IF(INDEX(Benefits!$B$3:$B$581,MATCH($T321,Benefits!$A$3:$A$581,0))="","Semi-private",INDEX(Benefits!$B$3:$B$581,MATCH($T321,Benefits!$A$3:$A$581,0))),"Semi-private")</f>
        <v/>
      </c>
      <c r="G321" s="17">
        <f>IFERROR(IF(INDEX(Benefits!$C$3:$C$581,MATCH($T321,Benefits!$A$3:$A$581,0))="",25000,INDEX(Benefits!$C$3:$C$581,MATCH($T321,Benefits!$A$3:$A$581,0))),25000)</f>
        <v/>
      </c>
      <c r="H321" s="4">
        <f>IFERROR(IF(INDEX(Benefits!$D$3:$D$581,MATCH($T321,Benefits!$A$3:$A$581,0))="","",INDEX(Benefits!$D$3:$D$581,MATCH($T321,Benefits!$A$3:$A$581,0))),"")</f>
        <v/>
      </c>
      <c r="I321" s="4" t="inlineStr">
        <is>
          <t>HKD</t>
        </is>
      </c>
      <c r="J321" s="17">
        <f>IF($W321="","",IF(COUNT(INDEX(prem!$B$2:$CX$2857,$W321,$U321+1))=0,"",INDEX(prem!$B$2:$CX$2857,$W321,$U321+1)))</f>
        <v/>
      </c>
      <c r="K321" s="17">
        <f>IF($W321="","",IF($M321=0,"",SUM(INDEX(prem!$B$2:$CX$2857,$W321,$U321+1):INDEX(prem!$B$2:$CX$2857,$W321,MIN($U321+10,101)))))</f>
        <v/>
      </c>
      <c r="L321" s="17">
        <f>IF($K321="","",IF($M321=0,"",$K321/$M321))</f>
        <v/>
      </c>
      <c r="M321" s="4">
        <f>IF($W321="",0,COUNT(INDEX(prem!$B$2:$CX$2857,$W321,$U321+1):INDEX(prem!$B$2:$CX$2857,$W321,MIN($U321+10,101))))</f>
        <v/>
      </c>
      <c r="N321" s="4" t="inlineStr">
        <is>
          <t>A</t>
        </is>
      </c>
      <c r="O321" s="4">
        <f>IF(COUNTIF(prem!$A$2:$A$2857,$T321&amp;"|"&amp;Client!$C$9&amp;"|"&amp;Client!$C$7&amp;"|"&amp;Client!$C$8)&gt;0,Client!$C$9,IF(Client!$C$9="S","R","S"))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IFERROR(IF(COUNT(INDEX(Benefits!$E$3:$E$581,MATCH($T321,Benefits!$A$3:$A$581,0)))=0,"",INDEX(Benefits!$E$3:$E$581,MATCH($T321,Benefits!$A$3:$A$581,0))),"")</f>
        <v/>
      </c>
      <c r="R321">
        <f>IFERROR(IF(COUNT(INDEX(Benefits!$F$3:$F$581,MATCH($T321,Benefits!$A$3:$A$581,0)))=0,"",INDEX(Benefits!$F$3:$F$581,MATCH($T321,Benefits!$A$3:$A$581,0))),"")</f>
        <v/>
      </c>
      <c r="S321" s="4">
        <f>IFERROR(IF(INDEX(Benefits!$G$3:$G$581,MATCH($T321,Benefits!$A$3:$A$581,0))="","",INDEX(Benefits!$G$3:$G$581,MATCH($T321,Benefits!$A$3:$A$581,0))),"")</f>
        <v/>
      </c>
      <c r="T321" s="19" t="inlineStr">
        <is>
          <t>F00056-03-000-03</t>
        </is>
      </c>
      <c r="U321" s="4">
        <f>MIN(IF($N321="N",Client!$C$6+1,Client!$C$6),100)</f>
        <v/>
      </c>
      <c r="V321" s="4">
        <f>$T321&amp;"|"&amp;$O321&amp;"|"&amp;Client!$C$7&amp;"|"&amp;Client!$C$8</f>
        <v/>
      </c>
      <c r="W321" s="4">
        <f>IFERROR(MATCH($V321,prem!$A$2:$A$2857,0),"")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IFERROR(IF(INDEX(Benefits!$B$3:$B$581,MATCH($T322,Benefits!$A$3:$A$581,0))="","Semi-private",INDEX(Benefits!$B$3:$B$581,MATCH($T322,Benefits!$A$3:$A$581,0))),"Semi-private")</f>
        <v/>
      </c>
      <c r="G322" s="17">
        <f>IFERROR(IF(INDEX(Benefits!$C$3:$C$581,MATCH($T322,Benefits!$A$3:$A$581,0))="",50000,INDEX(Benefits!$C$3:$C$581,MATCH($T322,Benefits!$A$3:$A$581,0))),50000)</f>
        <v/>
      </c>
      <c r="H322" s="4">
        <f>IFERROR(IF(INDEX(Benefits!$D$3:$D$581,MATCH($T322,Benefits!$A$3:$A$581,0))="","",INDEX(Benefits!$D$3:$D$581,MATCH($T322,Benefits!$A$3:$A$581,0))),"")</f>
        <v/>
      </c>
      <c r="I322" s="4" t="inlineStr">
        <is>
          <t>HKD</t>
        </is>
      </c>
      <c r="J322" s="17">
        <f>IF($W322="","",IF(COUNT(INDEX(prem!$B$2:$CX$2857,$W322,$U322+1))=0,"",INDEX(prem!$B$2:$CX$2857,$W322,$U322+1)))</f>
        <v/>
      </c>
      <c r="K322" s="17">
        <f>IF($W322="","",IF($M322=0,"",SUM(INDEX(prem!$B$2:$CX$2857,$W322,$U322+1):INDEX(prem!$B$2:$CX$2857,$W322,MIN($U322+10,101)))))</f>
        <v/>
      </c>
      <c r="L322" s="17">
        <f>IF($K322="","",IF($M322=0,"",$K322/$M322))</f>
        <v/>
      </c>
      <c r="M322" s="4">
        <f>IF($W322="",0,COUNT(INDEX(prem!$B$2:$CX$2857,$W322,$U322+1):INDEX(prem!$B$2:$CX$2857,$W322,MIN($U322+10,101))))</f>
        <v/>
      </c>
      <c r="N322" s="4" t="inlineStr">
        <is>
          <t>A</t>
        </is>
      </c>
      <c r="O322" s="4">
        <f>IF(COUNTIF(prem!$A$2:$A$2857,$T322&amp;"|"&amp;Client!$C$9&amp;"|"&amp;Client!$C$7&amp;"|"&amp;Client!$C$8)&gt;0,Client!$C$9,IF(Client!$C$9="S","R","S"))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IFERROR(IF(COUNT(INDEX(Benefits!$E$3:$E$581,MATCH($T322,Benefits!$A$3:$A$581,0)))=0,"",INDEX(Benefits!$E$3:$E$581,MATCH($T322,Benefits!$A$3:$A$581,0))),"")</f>
        <v/>
      </c>
      <c r="R322">
        <f>IFERROR(IF(COUNT(INDEX(Benefits!$F$3:$F$581,MATCH($T322,Benefits!$A$3:$A$581,0)))=0,"",INDEX(Benefits!$F$3:$F$581,MATCH($T322,Benefits!$A$3:$A$581,0))),"")</f>
        <v/>
      </c>
      <c r="S322" s="4">
        <f>IFERROR(IF(INDEX(Benefits!$G$3:$G$581,MATCH($T322,Benefits!$A$3:$A$581,0))="","",INDEX(Benefits!$G$3:$G$581,MATCH($T322,Benefits!$A$3:$A$581,0))),"")</f>
        <v/>
      </c>
      <c r="T322" s="19" t="inlineStr">
        <is>
          <t>F00056-04-000-03</t>
        </is>
      </c>
      <c r="U322" s="4">
        <f>MIN(IF($N322="N",Client!$C$6+1,Client!$C$6),100)</f>
        <v/>
      </c>
      <c r="V322" s="4">
        <f>$T322&amp;"|"&amp;$O322&amp;"|"&amp;Client!$C$7&amp;"|"&amp;Client!$C$8</f>
        <v/>
      </c>
      <c r="W322" s="4">
        <f>IFERROR(MATCH($V322,prem!$A$2:$A$2857,0),"")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IFERROR(IF(INDEX(Benefits!$B$3:$B$581,MATCH($T323,Benefits!$A$3:$A$581,0))="","Semi-private",INDEX(Benefits!$B$3:$B$581,MATCH($T323,Benefits!$A$3:$A$581,0))),"Semi-private")</f>
        <v/>
      </c>
      <c r="G323" s="17">
        <f>IFERROR(IF(INDEX(Benefits!$C$3:$C$581,MATCH($T323,Benefits!$A$3:$A$581,0))="",75000,INDEX(Benefits!$C$3:$C$581,MATCH($T323,Benefits!$A$3:$A$581,0))),75000)</f>
        <v/>
      </c>
      <c r="H323" s="4">
        <f>IFERROR(IF(INDEX(Benefits!$D$3:$D$581,MATCH($T323,Benefits!$A$3:$A$581,0))="","",INDEX(Benefits!$D$3:$D$581,MATCH($T323,Benefits!$A$3:$A$581,0))),"")</f>
        <v/>
      </c>
      <c r="I323" s="4" t="inlineStr">
        <is>
          <t>HKD</t>
        </is>
      </c>
      <c r="J323" s="17">
        <f>IF($W323="","",IF(COUNT(INDEX(prem!$B$2:$CX$2857,$W323,$U323+1))=0,"",INDEX(prem!$B$2:$CX$2857,$W323,$U323+1)))</f>
        <v/>
      </c>
      <c r="K323" s="17">
        <f>IF($W323="","",IF($M323=0,"",SUM(INDEX(prem!$B$2:$CX$2857,$W323,$U323+1):INDEX(prem!$B$2:$CX$2857,$W323,MIN($U323+10,101)))))</f>
        <v/>
      </c>
      <c r="L323" s="17">
        <f>IF($K323="","",IF($M323=0,"",$K323/$M323))</f>
        <v/>
      </c>
      <c r="M323" s="4">
        <f>IF($W323="",0,COUNT(INDEX(prem!$B$2:$CX$2857,$W323,$U323+1):INDEX(prem!$B$2:$CX$2857,$W323,MIN($U323+10,101))))</f>
        <v/>
      </c>
      <c r="N323" s="4" t="inlineStr">
        <is>
          <t>A</t>
        </is>
      </c>
      <c r="O323" s="4">
        <f>IF(COUNTIF(prem!$A$2:$A$2857,$T323&amp;"|"&amp;Client!$C$9&amp;"|"&amp;Client!$C$7&amp;"|"&amp;Client!$C$8)&gt;0,Client!$C$9,IF(Client!$C$9="S","R","S"))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IFERROR(IF(COUNT(INDEX(Benefits!$E$3:$E$581,MATCH($T323,Benefits!$A$3:$A$581,0)))=0,"",INDEX(Benefits!$E$3:$E$581,MATCH($T323,Benefits!$A$3:$A$581,0))),"")</f>
        <v/>
      </c>
      <c r="R323">
        <f>IFERROR(IF(COUNT(INDEX(Benefits!$F$3:$F$581,MATCH($T323,Benefits!$A$3:$A$581,0)))=0,"",INDEX(Benefits!$F$3:$F$581,MATCH($T323,Benefits!$A$3:$A$581,0))),"")</f>
        <v/>
      </c>
      <c r="S323" s="4">
        <f>IFERROR(IF(INDEX(Benefits!$G$3:$G$581,MATCH($T323,Benefits!$A$3:$A$581,0))="","",INDEX(Benefits!$G$3:$G$581,MATCH($T323,Benefits!$A$3:$A$581,0))),"")</f>
        <v/>
      </c>
      <c r="T323" s="19" t="inlineStr">
        <is>
          <t>F00056-05-000-03</t>
        </is>
      </c>
      <c r="U323" s="4">
        <f>MIN(IF($N323="N",Client!$C$6+1,Client!$C$6),100)</f>
        <v/>
      </c>
      <c r="V323" s="4">
        <f>$T323&amp;"|"&amp;$O323&amp;"|"&amp;Client!$C$7&amp;"|"&amp;Client!$C$8</f>
        <v/>
      </c>
      <c r="W323" s="4">
        <f>IFERROR(MATCH($V323,prem!$A$2:$A$2857,0),"")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IFERROR(IF(INDEX(Benefits!$B$3:$B$581,MATCH($T324,Benefits!$A$3:$A$581,0))="","Ward",INDEX(Benefits!$B$3:$B$581,MATCH($T324,Benefits!$A$3:$A$581,0))),"Ward")</f>
        <v/>
      </c>
      <c r="G324" s="17">
        <f>IFERROR(IF(INDEX(Benefits!$C$3:$C$581,MATCH($T324,Benefits!$A$3:$A$581,0))="",0,INDEX(Benefits!$C$3:$C$581,MATCH($T324,Benefits!$A$3:$A$581,0))),0)</f>
        <v/>
      </c>
      <c r="H324" s="4">
        <f>IFERROR(IF(INDEX(Benefits!$D$3:$D$581,MATCH($T324,Benefits!$A$3:$A$581,0))="","",INDEX(Benefits!$D$3:$D$581,MATCH($T324,Benefits!$A$3:$A$581,0))),"")</f>
        <v/>
      </c>
      <c r="I324" s="4" t="inlineStr">
        <is>
          <t>HKD</t>
        </is>
      </c>
      <c r="J324" s="17">
        <f>IF($W324="","",IF(COUNT(INDEX(prem!$B$2:$CX$2857,$W324,$U324+1))=0,"",INDEX(prem!$B$2:$CX$2857,$W324,$U324+1)))</f>
        <v/>
      </c>
      <c r="K324" s="17">
        <f>IF($W324="","",IF($M324=0,"",SUM(INDEX(prem!$B$2:$CX$2857,$W324,$U324+1):INDEX(prem!$B$2:$CX$2857,$W324,MIN($U324+10,101)))))</f>
        <v/>
      </c>
      <c r="L324" s="17">
        <f>IF($K324="","",IF($M324=0,"",$K324/$M324))</f>
        <v/>
      </c>
      <c r="M324" s="4">
        <f>IF($W324="",0,COUNT(INDEX(prem!$B$2:$CX$2857,$W324,$U324+1):INDEX(prem!$B$2:$CX$2857,$W324,MIN($U324+10,101))))</f>
        <v/>
      </c>
      <c r="N324" s="4" t="inlineStr">
        <is>
          <t>A</t>
        </is>
      </c>
      <c r="O324" s="4">
        <f>IF(COUNTIF(prem!$A$2:$A$2857,$T324&amp;"|"&amp;Client!$C$9&amp;"|"&amp;Client!$C$7&amp;"|"&amp;Client!$C$8)&gt;0,Client!$C$9,IF(Client!$C$9="S","R","S"))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IFERROR(IF(COUNT(INDEX(Benefits!$E$3:$E$581,MATCH($T324,Benefits!$A$3:$A$581,0)))=0,"",INDEX(Benefits!$E$3:$E$581,MATCH($T324,Benefits!$A$3:$A$581,0))),"")</f>
        <v/>
      </c>
      <c r="R324">
        <f>IFERROR(IF(COUNT(INDEX(Benefits!$F$3:$F$581,MATCH($T324,Benefits!$A$3:$A$581,0)))=0,"",INDEX(Benefits!$F$3:$F$581,MATCH($T324,Benefits!$A$3:$A$581,0))),"")</f>
        <v/>
      </c>
      <c r="S324" s="4">
        <f>IFERROR(IF(INDEX(Benefits!$G$3:$G$581,MATCH($T324,Benefits!$A$3:$A$581,0))="","",INDEX(Benefits!$G$3:$G$581,MATCH($T324,Benefits!$A$3:$A$581,0))),"")</f>
        <v/>
      </c>
      <c r="T324" s="19" t="inlineStr">
        <is>
          <t>F00056-06-000-02</t>
        </is>
      </c>
      <c r="U324" s="4">
        <f>MIN(IF($N324="N",Client!$C$6+1,Client!$C$6),100)</f>
        <v/>
      </c>
      <c r="V324" s="4">
        <f>$T324&amp;"|"&amp;$O324&amp;"|"&amp;Client!$C$7&amp;"|"&amp;Client!$C$8</f>
        <v/>
      </c>
      <c r="W324" s="4">
        <f>IFERROR(MATCH($V324,prem!$A$2:$A$2857,0),"")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IFERROR(IF(INDEX(Benefits!$B$3:$B$581,MATCH($T325,Benefits!$A$3:$A$581,0))="","Ward",INDEX(Benefits!$B$3:$B$581,MATCH($T325,Benefits!$A$3:$A$581,0))),"Ward")</f>
        <v/>
      </c>
      <c r="G325" s="17">
        <f>IFERROR(IF(INDEX(Benefits!$C$3:$C$581,MATCH($T325,Benefits!$A$3:$A$581,0))="",15000,INDEX(Benefits!$C$3:$C$581,MATCH($T325,Benefits!$A$3:$A$581,0))),15000)</f>
        <v/>
      </c>
      <c r="H325" s="4">
        <f>IFERROR(IF(INDEX(Benefits!$D$3:$D$581,MATCH($T325,Benefits!$A$3:$A$581,0))="","",INDEX(Benefits!$D$3:$D$581,MATCH($T325,Benefits!$A$3:$A$581,0))),"")</f>
        <v/>
      </c>
      <c r="I325" s="4" t="inlineStr">
        <is>
          <t>HKD</t>
        </is>
      </c>
      <c r="J325" s="17">
        <f>IF($W325="","",IF(COUNT(INDEX(prem!$B$2:$CX$2857,$W325,$U325+1))=0,"",INDEX(prem!$B$2:$CX$2857,$W325,$U325+1)))</f>
        <v/>
      </c>
      <c r="K325" s="17">
        <f>IF($W325="","",IF($M325=0,"",SUM(INDEX(prem!$B$2:$CX$2857,$W325,$U325+1):INDEX(prem!$B$2:$CX$2857,$W325,MIN($U325+10,101)))))</f>
        <v/>
      </c>
      <c r="L325" s="17">
        <f>IF($K325="","",IF($M325=0,"",$K325/$M325))</f>
        <v/>
      </c>
      <c r="M325" s="4">
        <f>IF($W325="",0,COUNT(INDEX(prem!$B$2:$CX$2857,$W325,$U325+1):INDEX(prem!$B$2:$CX$2857,$W325,MIN($U325+10,101))))</f>
        <v/>
      </c>
      <c r="N325" s="4" t="inlineStr">
        <is>
          <t>A</t>
        </is>
      </c>
      <c r="O325" s="4">
        <f>IF(COUNTIF(prem!$A$2:$A$2857,$T325&amp;"|"&amp;Client!$C$9&amp;"|"&amp;Client!$C$7&amp;"|"&amp;Client!$C$8)&gt;0,Client!$C$9,IF(Client!$C$9="S","R","S"))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IFERROR(IF(COUNT(INDEX(Benefits!$E$3:$E$581,MATCH($T325,Benefits!$A$3:$A$581,0)))=0,"",INDEX(Benefits!$E$3:$E$581,MATCH($T325,Benefits!$A$3:$A$581,0))),"")</f>
        <v/>
      </c>
      <c r="R325">
        <f>IFERROR(IF(COUNT(INDEX(Benefits!$F$3:$F$581,MATCH($T325,Benefits!$A$3:$A$581,0)))=0,"",INDEX(Benefits!$F$3:$F$581,MATCH($T325,Benefits!$A$3:$A$581,0))),"")</f>
        <v/>
      </c>
      <c r="S325" s="4">
        <f>IFERROR(IF(INDEX(Benefits!$G$3:$G$581,MATCH($T325,Benefits!$A$3:$A$581,0))="","",INDEX(Benefits!$G$3:$G$581,MATCH($T325,Benefits!$A$3:$A$581,0))),"")</f>
        <v/>
      </c>
      <c r="T325" s="19" t="inlineStr">
        <is>
          <t>F00056-07-000-02</t>
        </is>
      </c>
      <c r="U325" s="4">
        <f>MIN(IF($N325="N",Client!$C$6+1,Client!$C$6),100)</f>
        <v/>
      </c>
      <c r="V325" s="4">
        <f>$T325&amp;"|"&amp;$O325&amp;"|"&amp;Client!$C$7&amp;"|"&amp;Client!$C$8</f>
        <v/>
      </c>
      <c r="W325" s="4">
        <f>IFERROR(MATCH($V325,prem!$A$2:$A$2857,0),"")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IFERROR(IF(INDEX(Benefits!$B$3:$B$581,MATCH($T326,Benefits!$A$3:$A$581,0))="","Ward",INDEX(Benefits!$B$3:$B$581,MATCH($T326,Benefits!$A$3:$A$581,0))),"Ward")</f>
        <v/>
      </c>
      <c r="G326" s="17">
        <f>IFERROR(IF(INDEX(Benefits!$C$3:$C$581,MATCH($T326,Benefits!$A$3:$A$581,0))="",25000,INDEX(Benefits!$C$3:$C$581,MATCH($T326,Benefits!$A$3:$A$581,0))),25000)</f>
        <v/>
      </c>
      <c r="H326" s="4">
        <f>IFERROR(IF(INDEX(Benefits!$D$3:$D$581,MATCH($T326,Benefits!$A$3:$A$581,0))="","",INDEX(Benefits!$D$3:$D$581,MATCH($T326,Benefits!$A$3:$A$581,0))),"")</f>
        <v/>
      </c>
      <c r="I326" s="4" t="inlineStr">
        <is>
          <t>HKD</t>
        </is>
      </c>
      <c r="J326" s="17">
        <f>IF($W326="","",IF(COUNT(INDEX(prem!$B$2:$CX$2857,$W326,$U326+1))=0,"",INDEX(prem!$B$2:$CX$2857,$W326,$U326+1)))</f>
        <v/>
      </c>
      <c r="K326" s="17">
        <f>IF($W326="","",IF($M326=0,"",SUM(INDEX(prem!$B$2:$CX$2857,$W326,$U326+1):INDEX(prem!$B$2:$CX$2857,$W326,MIN($U326+10,101)))))</f>
        <v/>
      </c>
      <c r="L326" s="17">
        <f>IF($K326="","",IF($M326=0,"",$K326/$M326))</f>
        <v/>
      </c>
      <c r="M326" s="4">
        <f>IF($W326="",0,COUNT(INDEX(prem!$B$2:$CX$2857,$W326,$U326+1):INDEX(prem!$B$2:$CX$2857,$W326,MIN($U326+10,101))))</f>
        <v/>
      </c>
      <c r="N326" s="4" t="inlineStr">
        <is>
          <t>A</t>
        </is>
      </c>
      <c r="O326" s="4">
        <f>IF(COUNTIF(prem!$A$2:$A$2857,$T326&amp;"|"&amp;Client!$C$9&amp;"|"&amp;Client!$C$7&amp;"|"&amp;Client!$C$8)&gt;0,Client!$C$9,IF(Client!$C$9="S","R","S"))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IFERROR(IF(COUNT(INDEX(Benefits!$E$3:$E$581,MATCH($T326,Benefits!$A$3:$A$581,0)))=0,"",INDEX(Benefits!$E$3:$E$581,MATCH($T326,Benefits!$A$3:$A$581,0))),"")</f>
        <v/>
      </c>
      <c r="R326">
        <f>IFERROR(IF(COUNT(INDEX(Benefits!$F$3:$F$581,MATCH($T326,Benefits!$A$3:$A$581,0)))=0,"",INDEX(Benefits!$F$3:$F$581,MATCH($T326,Benefits!$A$3:$A$581,0))),"")</f>
        <v/>
      </c>
      <c r="S326" s="4">
        <f>IFERROR(IF(INDEX(Benefits!$G$3:$G$581,MATCH($T326,Benefits!$A$3:$A$581,0))="","",INDEX(Benefits!$G$3:$G$581,MATCH($T326,Benefits!$A$3:$A$581,0))),"")</f>
        <v/>
      </c>
      <c r="T326" s="19" t="inlineStr">
        <is>
          <t>F00056-08-000-02</t>
        </is>
      </c>
      <c r="U326" s="4">
        <f>MIN(IF($N326="N",Client!$C$6+1,Client!$C$6),100)</f>
        <v/>
      </c>
      <c r="V326" s="4">
        <f>$T326&amp;"|"&amp;$O326&amp;"|"&amp;Client!$C$7&amp;"|"&amp;Client!$C$8</f>
        <v/>
      </c>
      <c r="W326" s="4">
        <f>IFERROR(MATCH($V326,prem!$A$2:$A$2857,0),"")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IFERROR(IF(INDEX(Benefits!$B$3:$B$581,MATCH($T327,Benefits!$A$3:$A$581,0))="","",INDEX(Benefits!$B$3:$B$581,MATCH($T327,Benefits!$A$3:$A$581,0))),"")</f>
        <v/>
      </c>
      <c r="G327" s="17">
        <f>IFERROR(IF(INDEX(Benefits!$C$3:$C$581,MATCH($T327,Benefits!$A$3:$A$581,0))="","",INDEX(Benefits!$C$3:$C$581,MATCH($T327,Benefits!$A$3:$A$581,0))),"")</f>
        <v/>
      </c>
      <c r="H327" s="4">
        <f>IFERROR(IF(INDEX(Benefits!$D$3:$D$581,MATCH($T327,Benefits!$A$3:$A$581,0))="","",INDEX(Benefits!$D$3:$D$581,MATCH($T327,Benefits!$A$3:$A$581,0))),"")</f>
        <v/>
      </c>
      <c r="I327" s="4" t="inlineStr">
        <is>
          <t>HKD</t>
        </is>
      </c>
      <c r="J327" s="17">
        <f>IF($W327="","",IF(COUNT(INDEX(prem!$B$2:$CX$2857,$W327,$U327+1))=0,"",INDEX(prem!$B$2:$CX$2857,$W327,$U327+1)))</f>
        <v/>
      </c>
      <c r="K327" s="17">
        <f>IF($W327="","",IF($M327=0,"",SUM(INDEX(prem!$B$2:$CX$2857,$W327,$U327+1):INDEX(prem!$B$2:$CX$2857,$W327,MIN($U327+10,101)))))</f>
        <v/>
      </c>
      <c r="L327" s="17">
        <f>IF($K327="","",IF($M327=0,"",$K327/$M327))</f>
        <v/>
      </c>
      <c r="M327" s="4">
        <f>IF($W327="",0,COUNT(INDEX(prem!$B$2:$CX$2857,$W327,$U327+1):INDEX(prem!$B$2:$CX$2857,$W327,MIN($U327+10,101))))</f>
        <v/>
      </c>
      <c r="N327" s="4" t="inlineStr">
        <is>
          <t>A</t>
        </is>
      </c>
      <c r="O327" s="4">
        <f>IF(COUNTIF(prem!$A$2:$A$2857,$T327&amp;"|"&amp;Client!$C$9&amp;"|"&amp;Client!$C$7&amp;"|"&amp;Client!$C$8)&gt;0,Client!$C$9,IF(Client!$C$9="S","R","S"))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IFERROR(IF(COUNT(INDEX(Benefits!$E$3:$E$581,MATCH($T327,Benefits!$A$3:$A$581,0)))=0,"",INDEX(Benefits!$E$3:$E$581,MATCH($T327,Benefits!$A$3:$A$581,0))),"")</f>
        <v/>
      </c>
      <c r="R327">
        <f>IFERROR(IF(COUNT(INDEX(Benefits!$F$3:$F$581,MATCH($T327,Benefits!$A$3:$A$581,0)))=0,"",INDEX(Benefits!$F$3:$F$581,MATCH($T327,Benefits!$A$3:$A$581,0))),"")</f>
        <v/>
      </c>
      <c r="S327" s="4">
        <f>IFERROR(IF(INDEX(Benefits!$G$3:$G$581,MATCH($T327,Benefits!$A$3:$A$581,0))="","",INDEX(Benefits!$G$3:$G$581,MATCH($T327,Benefits!$A$3:$A$581,0))),"")</f>
        <v/>
      </c>
      <c r="T327" s="19" t="inlineStr">
        <is>
          <t>S00019-01-000-03</t>
        </is>
      </c>
      <c r="U327" s="4">
        <f>MIN(IF($N327="N",Client!$C$6+1,Client!$C$6),100)</f>
        <v/>
      </c>
      <c r="V327" s="4">
        <f>$T327&amp;"|"&amp;$O327&amp;"|"&amp;Client!$C$7&amp;"|"&amp;Client!$C$8</f>
        <v/>
      </c>
      <c r="W327" s="4">
        <f>IFERROR(MATCH($V327,prem!$A$2:$A$2857,0),"")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IFERROR(IF(INDEX(Benefits!$B$3:$B$581,MATCH($T328,Benefits!$A$3:$A$581,0))="","",INDEX(Benefits!$B$3:$B$581,MATCH($T328,Benefits!$A$3:$A$581,0))),"")</f>
        <v/>
      </c>
      <c r="G328" s="17">
        <f>IFERROR(IF(INDEX(Benefits!$C$3:$C$581,MATCH($T328,Benefits!$A$3:$A$581,0))="",0,INDEX(Benefits!$C$3:$C$581,MATCH($T328,Benefits!$A$3:$A$581,0))),0)</f>
        <v/>
      </c>
      <c r="H328" s="4">
        <f>IFERROR(IF(INDEX(Benefits!$D$3:$D$581,MATCH($T328,Benefits!$A$3:$A$581,0))="","",INDEX(Benefits!$D$3:$D$581,MATCH($T328,Benefits!$A$3:$A$581,0))),"")</f>
        <v/>
      </c>
      <c r="I328" s="4" t="inlineStr">
        <is>
          <t>HKD</t>
        </is>
      </c>
      <c r="J328" s="17">
        <f>IF($W328="","",IF(COUNT(INDEX(prem!$B$2:$CX$2857,$W328,$U328+1))=0,"",INDEX(prem!$B$2:$CX$2857,$W328,$U328+1)))</f>
        <v/>
      </c>
      <c r="K328" s="17">
        <f>IF($W328="","",IF($M328=0,"",SUM(INDEX(prem!$B$2:$CX$2857,$W328,$U328+1):INDEX(prem!$B$2:$CX$2857,$W328,MIN($U328+10,101)))))</f>
        <v/>
      </c>
      <c r="L328" s="17">
        <f>IF($K328="","",IF($M328=0,"",$K328/$M328))</f>
        <v/>
      </c>
      <c r="M328" s="4">
        <f>IF($W328="",0,COUNT(INDEX(prem!$B$2:$CX$2857,$W328,$U328+1):INDEX(prem!$B$2:$CX$2857,$W328,MIN($U328+10,101))))</f>
        <v/>
      </c>
      <c r="N328" s="4" t="inlineStr">
        <is>
          <t>N</t>
        </is>
      </c>
      <c r="O328" s="4">
        <f>IF(COUNTIF(prem!$A$2:$A$2857,$T328&amp;"|"&amp;Client!$C$9&amp;"|"&amp;Client!$C$7&amp;"|"&amp;Client!$C$8)&gt;0,Client!$C$9,IF(Client!$C$9="S","R","S"))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IFERROR(IF(COUNT(INDEX(Benefits!$E$3:$E$581,MATCH($T328,Benefits!$A$3:$A$581,0)))=0,"",INDEX(Benefits!$E$3:$E$581,MATCH($T328,Benefits!$A$3:$A$581,0))),"")</f>
        <v/>
      </c>
      <c r="R328">
        <f>IFERROR(IF(COUNT(INDEX(Benefits!$F$3:$F$581,MATCH($T328,Benefits!$A$3:$A$581,0)))=0,"",INDEX(Benefits!$F$3:$F$581,MATCH($T328,Benefits!$A$3:$A$581,0))),"")</f>
        <v/>
      </c>
      <c r="S328" s="4">
        <f>IFERROR(IF(INDEX(Benefits!$G$3:$G$581,MATCH($T328,Benefits!$A$3:$A$581,0))="","",INDEX(Benefits!$G$3:$G$581,MATCH($T328,Benefits!$A$3:$A$581,0))),"")</f>
        <v/>
      </c>
      <c r="T328" s="19" t="inlineStr">
        <is>
          <t>F00069-01-000-02</t>
        </is>
      </c>
      <c r="U328" s="4">
        <f>MIN(IF($N328="N",Client!$C$6+1,Client!$C$6),100)</f>
        <v/>
      </c>
      <c r="V328" s="4">
        <f>$T328&amp;"|"&amp;$O328&amp;"|"&amp;Client!$C$7&amp;"|"&amp;Client!$C$8</f>
        <v/>
      </c>
      <c r="W328" s="4">
        <f>IFERROR(MATCH($V328,prem!$A$2:$A$2857,0),"")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IFERROR(IF(INDEX(Benefits!$B$3:$B$581,MATCH($T329,Benefits!$A$3:$A$581,0))="","",INDEX(Benefits!$B$3:$B$581,MATCH($T329,Benefits!$A$3:$A$581,0))),"")</f>
        <v/>
      </c>
      <c r="G329" s="17">
        <f>IFERROR(IF(INDEX(Benefits!$C$3:$C$581,MATCH($T329,Benefits!$A$3:$A$581,0))="",100000,INDEX(Benefits!$C$3:$C$581,MATCH($T329,Benefits!$A$3:$A$581,0))),100000)</f>
        <v/>
      </c>
      <c r="H329" s="4">
        <f>IFERROR(IF(INDEX(Benefits!$D$3:$D$581,MATCH($T329,Benefits!$A$3:$A$581,0))="","",INDEX(Benefits!$D$3:$D$581,MATCH($T329,Benefits!$A$3:$A$581,0))),"")</f>
        <v/>
      </c>
      <c r="I329" s="4" t="inlineStr">
        <is>
          <t>HKD</t>
        </is>
      </c>
      <c r="J329" s="17">
        <f>IF($W329="","",IF(COUNT(INDEX(prem!$B$2:$CX$2857,$W329,$U329+1))=0,"",INDEX(prem!$B$2:$CX$2857,$W329,$U329+1)))</f>
        <v/>
      </c>
      <c r="K329" s="17">
        <f>IF($W329="","",IF($M329=0,"",SUM(INDEX(prem!$B$2:$CX$2857,$W329,$U329+1):INDEX(prem!$B$2:$CX$2857,$W329,MIN($U329+10,101)))))</f>
        <v/>
      </c>
      <c r="L329" s="17">
        <f>IF($K329="","",IF($M329=0,"",$K329/$M329))</f>
        <v/>
      </c>
      <c r="M329" s="4">
        <f>IF($W329="",0,COUNT(INDEX(prem!$B$2:$CX$2857,$W329,$U329+1):INDEX(prem!$B$2:$CX$2857,$W329,MIN($U329+10,101))))</f>
        <v/>
      </c>
      <c r="N329" s="4" t="inlineStr">
        <is>
          <t>N</t>
        </is>
      </c>
      <c r="O329" s="4">
        <f>IF(COUNTIF(prem!$A$2:$A$2857,$T329&amp;"|"&amp;Client!$C$9&amp;"|"&amp;Client!$C$7&amp;"|"&amp;Client!$C$8)&gt;0,Client!$C$9,IF(Client!$C$9="S","R","S"))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IFERROR(IF(COUNT(INDEX(Benefits!$E$3:$E$581,MATCH($T329,Benefits!$A$3:$A$581,0)))=0,"",INDEX(Benefits!$E$3:$E$581,MATCH($T329,Benefits!$A$3:$A$581,0))),"")</f>
        <v/>
      </c>
      <c r="R329">
        <f>IFERROR(IF(COUNT(INDEX(Benefits!$F$3:$F$581,MATCH($T329,Benefits!$A$3:$A$581,0)))=0,"",INDEX(Benefits!$F$3:$F$581,MATCH($T329,Benefits!$A$3:$A$581,0))),"")</f>
        <v/>
      </c>
      <c r="S329" s="4">
        <f>IFERROR(IF(INDEX(Benefits!$G$3:$G$581,MATCH($T329,Benefits!$A$3:$A$581,0))="","",INDEX(Benefits!$G$3:$G$581,MATCH($T329,Benefits!$A$3:$A$581,0))),"")</f>
        <v/>
      </c>
      <c r="T329" s="19" t="inlineStr">
        <is>
          <t>F00069-05-000-02</t>
        </is>
      </c>
      <c r="U329" s="4">
        <f>MIN(IF($N329="N",Client!$C$6+1,Client!$C$6),100)</f>
        <v/>
      </c>
      <c r="V329" s="4">
        <f>$T329&amp;"|"&amp;$O329&amp;"|"&amp;Client!$C$7&amp;"|"&amp;Client!$C$8</f>
        <v/>
      </c>
      <c r="W329" s="4">
        <f>IFERROR(MATCH($V329,prem!$A$2:$A$2857,0),"")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IFERROR(IF(INDEX(Benefits!$B$3:$B$581,MATCH($T330,Benefits!$A$3:$A$581,0))="","",INDEX(Benefits!$B$3:$B$581,MATCH($T330,Benefits!$A$3:$A$581,0))),"")</f>
        <v/>
      </c>
      <c r="G330" s="17">
        <f>IFERROR(IF(INDEX(Benefits!$C$3:$C$581,MATCH($T330,Benefits!$A$3:$A$581,0))="",16000,INDEX(Benefits!$C$3:$C$581,MATCH($T330,Benefits!$A$3:$A$581,0))),16000)</f>
        <v/>
      </c>
      <c r="H330" s="4">
        <f>IFERROR(IF(INDEX(Benefits!$D$3:$D$581,MATCH($T330,Benefits!$A$3:$A$581,0))="","",INDEX(Benefits!$D$3:$D$581,MATCH($T330,Benefits!$A$3:$A$581,0))),"")</f>
        <v/>
      </c>
      <c r="I330" s="4" t="inlineStr">
        <is>
          <t>HKD</t>
        </is>
      </c>
      <c r="J330" s="17">
        <f>IF($W330="","",IF(COUNT(INDEX(prem!$B$2:$CX$2857,$W330,$U330+1))=0,"",INDEX(prem!$B$2:$CX$2857,$W330,$U330+1)))</f>
        <v/>
      </c>
      <c r="K330" s="17">
        <f>IF($W330="","",IF($M330=0,"",SUM(INDEX(prem!$B$2:$CX$2857,$W330,$U330+1):INDEX(prem!$B$2:$CX$2857,$W330,MIN($U330+10,101)))))</f>
        <v/>
      </c>
      <c r="L330" s="17">
        <f>IF($K330="","",IF($M330=0,"",$K330/$M330))</f>
        <v/>
      </c>
      <c r="M330" s="4">
        <f>IF($W330="",0,COUNT(INDEX(prem!$B$2:$CX$2857,$W330,$U330+1):INDEX(prem!$B$2:$CX$2857,$W330,MIN($U330+10,101))))</f>
        <v/>
      </c>
      <c r="N330" s="4" t="inlineStr">
        <is>
          <t>N</t>
        </is>
      </c>
      <c r="O330" s="4">
        <f>IF(COUNTIF(prem!$A$2:$A$2857,$T330&amp;"|"&amp;Client!$C$9&amp;"|"&amp;Client!$C$7&amp;"|"&amp;Client!$C$8)&gt;0,Client!$C$9,IF(Client!$C$9="S","R","S"))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IFERROR(IF(COUNT(INDEX(Benefits!$E$3:$E$581,MATCH($T330,Benefits!$A$3:$A$581,0)))=0,"",INDEX(Benefits!$E$3:$E$581,MATCH($T330,Benefits!$A$3:$A$581,0))),"")</f>
        <v/>
      </c>
      <c r="R330">
        <f>IFERROR(IF(COUNT(INDEX(Benefits!$F$3:$F$581,MATCH($T330,Benefits!$A$3:$A$581,0)))=0,"",INDEX(Benefits!$F$3:$F$581,MATCH($T330,Benefits!$A$3:$A$581,0))),"")</f>
        <v/>
      </c>
      <c r="S330" s="4">
        <f>IFERROR(IF(INDEX(Benefits!$G$3:$G$581,MATCH($T330,Benefits!$A$3:$A$581,0))="","",INDEX(Benefits!$G$3:$G$581,MATCH($T330,Benefits!$A$3:$A$581,0))),"")</f>
        <v/>
      </c>
      <c r="T330" s="19" t="inlineStr">
        <is>
          <t>F00069-02-000-02</t>
        </is>
      </c>
      <c r="U330" s="4">
        <f>MIN(IF($N330="N",Client!$C$6+1,Client!$C$6),100)</f>
        <v/>
      </c>
      <c r="V330" s="4">
        <f>$T330&amp;"|"&amp;$O330&amp;"|"&amp;Client!$C$7&amp;"|"&amp;Client!$C$8</f>
        <v/>
      </c>
      <c r="W330" s="4">
        <f>IFERROR(MATCH($V330,prem!$A$2:$A$2857,0),"")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IFERROR(IF(INDEX(Benefits!$B$3:$B$581,MATCH($T331,Benefits!$A$3:$A$581,0))="","",INDEX(Benefits!$B$3:$B$581,MATCH($T331,Benefits!$A$3:$A$581,0))),"")</f>
        <v/>
      </c>
      <c r="G331" s="17">
        <f>IFERROR(IF(INDEX(Benefits!$C$3:$C$581,MATCH($T331,Benefits!$A$3:$A$581,0))="",180000,INDEX(Benefits!$C$3:$C$581,MATCH($T331,Benefits!$A$3:$A$581,0))),180000)</f>
        <v/>
      </c>
      <c r="H331" s="4">
        <f>IFERROR(IF(INDEX(Benefits!$D$3:$D$581,MATCH($T331,Benefits!$A$3:$A$581,0))="","",INDEX(Benefits!$D$3:$D$581,MATCH($T331,Benefits!$A$3:$A$581,0))),"")</f>
        <v/>
      </c>
      <c r="I331" s="4" t="inlineStr">
        <is>
          <t>HKD</t>
        </is>
      </c>
      <c r="J331" s="17">
        <f>IF($W331="","",IF(COUNT(INDEX(prem!$B$2:$CX$2857,$W331,$U331+1))=0,"",INDEX(prem!$B$2:$CX$2857,$W331,$U331+1)))</f>
        <v/>
      </c>
      <c r="K331" s="17">
        <f>IF($W331="","",IF($M331=0,"",SUM(INDEX(prem!$B$2:$CX$2857,$W331,$U331+1):INDEX(prem!$B$2:$CX$2857,$W331,MIN($U331+10,101)))))</f>
        <v/>
      </c>
      <c r="L331" s="17">
        <f>IF($K331="","",IF($M331=0,"",$K331/$M331))</f>
        <v/>
      </c>
      <c r="M331" s="4">
        <f>IF($W331="",0,COUNT(INDEX(prem!$B$2:$CX$2857,$W331,$U331+1):INDEX(prem!$B$2:$CX$2857,$W331,MIN($U331+10,101))))</f>
        <v/>
      </c>
      <c r="N331" s="4" t="inlineStr">
        <is>
          <t>N</t>
        </is>
      </c>
      <c r="O331" s="4">
        <f>IF(COUNTIF(prem!$A$2:$A$2857,$T331&amp;"|"&amp;Client!$C$9&amp;"|"&amp;Client!$C$7&amp;"|"&amp;Client!$C$8)&gt;0,Client!$C$9,IF(Client!$C$9="S","R","S"))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IFERROR(IF(COUNT(INDEX(Benefits!$E$3:$E$581,MATCH($T331,Benefits!$A$3:$A$581,0)))=0,"",INDEX(Benefits!$E$3:$E$581,MATCH($T331,Benefits!$A$3:$A$581,0))),"")</f>
        <v/>
      </c>
      <c r="R331">
        <f>IFERROR(IF(COUNT(INDEX(Benefits!$F$3:$F$581,MATCH($T331,Benefits!$A$3:$A$581,0)))=0,"",INDEX(Benefits!$F$3:$F$581,MATCH($T331,Benefits!$A$3:$A$581,0))),"")</f>
        <v/>
      </c>
      <c r="S331" s="4">
        <f>IFERROR(IF(INDEX(Benefits!$G$3:$G$581,MATCH($T331,Benefits!$A$3:$A$581,0))="","",INDEX(Benefits!$G$3:$G$581,MATCH($T331,Benefits!$A$3:$A$581,0))),"")</f>
        <v/>
      </c>
      <c r="T331" s="19" t="inlineStr">
        <is>
          <t>F00069-06-000-02</t>
        </is>
      </c>
      <c r="U331" s="4">
        <f>MIN(IF($N331="N",Client!$C$6+1,Client!$C$6),100)</f>
        <v/>
      </c>
      <c r="V331" s="4">
        <f>$T331&amp;"|"&amp;$O331&amp;"|"&amp;Client!$C$7&amp;"|"&amp;Client!$C$8</f>
        <v/>
      </c>
      <c r="W331" s="4">
        <f>IFERROR(MATCH($V331,prem!$A$2:$A$2857,0),"")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IFERROR(IF(INDEX(Benefits!$B$3:$B$581,MATCH($T332,Benefits!$A$3:$A$581,0))="","",INDEX(Benefits!$B$3:$B$581,MATCH($T332,Benefits!$A$3:$A$581,0))),"")</f>
        <v/>
      </c>
      <c r="G332" s="17">
        <f>IFERROR(IF(INDEX(Benefits!$C$3:$C$581,MATCH($T332,Benefits!$A$3:$A$581,0))="",25000,INDEX(Benefits!$C$3:$C$581,MATCH($T332,Benefits!$A$3:$A$581,0))),25000)</f>
        <v/>
      </c>
      <c r="H332" s="4">
        <f>IFERROR(IF(INDEX(Benefits!$D$3:$D$581,MATCH($T332,Benefits!$A$3:$A$581,0))="","",INDEX(Benefits!$D$3:$D$581,MATCH($T332,Benefits!$A$3:$A$581,0))),"")</f>
        <v/>
      </c>
      <c r="I332" s="4" t="inlineStr">
        <is>
          <t>HKD</t>
        </is>
      </c>
      <c r="J332" s="17">
        <f>IF($W332="","",IF(COUNT(INDEX(prem!$B$2:$CX$2857,$W332,$U332+1))=0,"",INDEX(prem!$B$2:$CX$2857,$W332,$U332+1)))</f>
        <v/>
      </c>
      <c r="K332" s="17">
        <f>IF($W332="","",IF($M332=0,"",SUM(INDEX(prem!$B$2:$CX$2857,$W332,$U332+1):INDEX(prem!$B$2:$CX$2857,$W332,MIN($U332+10,101)))))</f>
        <v/>
      </c>
      <c r="L332" s="17">
        <f>IF($K332="","",IF($M332=0,"",$K332/$M332))</f>
        <v/>
      </c>
      <c r="M332" s="4">
        <f>IF($W332="",0,COUNT(INDEX(prem!$B$2:$CX$2857,$W332,$U332+1):INDEX(prem!$B$2:$CX$2857,$W332,MIN($U332+10,101))))</f>
        <v/>
      </c>
      <c r="N332" s="4" t="inlineStr">
        <is>
          <t>N</t>
        </is>
      </c>
      <c r="O332" s="4">
        <f>IF(COUNTIF(prem!$A$2:$A$2857,$T332&amp;"|"&amp;Client!$C$9&amp;"|"&amp;Client!$C$7&amp;"|"&amp;Client!$C$8)&gt;0,Client!$C$9,IF(Client!$C$9="S","R","S"))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IFERROR(IF(COUNT(INDEX(Benefits!$E$3:$E$581,MATCH($T332,Benefits!$A$3:$A$581,0)))=0,"",INDEX(Benefits!$E$3:$E$581,MATCH($T332,Benefits!$A$3:$A$581,0))),"")</f>
        <v/>
      </c>
      <c r="R332">
        <f>IFERROR(IF(COUNT(INDEX(Benefits!$F$3:$F$581,MATCH($T332,Benefits!$A$3:$A$581,0)))=0,"",INDEX(Benefits!$F$3:$F$581,MATCH($T332,Benefits!$A$3:$A$581,0))),"")</f>
        <v/>
      </c>
      <c r="S332" s="4">
        <f>IFERROR(IF(INDEX(Benefits!$G$3:$G$581,MATCH($T332,Benefits!$A$3:$A$581,0))="","",INDEX(Benefits!$G$3:$G$581,MATCH($T332,Benefits!$A$3:$A$581,0))),"")</f>
        <v/>
      </c>
      <c r="T332" s="19" t="inlineStr">
        <is>
          <t>F00069-03-000-02</t>
        </is>
      </c>
      <c r="U332" s="4">
        <f>MIN(IF($N332="N",Client!$C$6+1,Client!$C$6),100)</f>
        <v/>
      </c>
      <c r="V332" s="4">
        <f>$T332&amp;"|"&amp;$O332&amp;"|"&amp;Client!$C$7&amp;"|"&amp;Client!$C$8</f>
        <v/>
      </c>
      <c r="W332" s="4">
        <f>IFERROR(MATCH($V332,prem!$A$2:$A$2857,0),"")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IFERROR(IF(INDEX(Benefits!$B$3:$B$581,MATCH($T333,Benefits!$A$3:$A$581,0))="","",INDEX(Benefits!$B$3:$B$581,MATCH($T333,Benefits!$A$3:$A$581,0))),"")</f>
        <v/>
      </c>
      <c r="G333" s="17">
        <f>IFERROR(IF(INDEX(Benefits!$C$3:$C$581,MATCH($T333,Benefits!$A$3:$A$581,0))="",50000,INDEX(Benefits!$C$3:$C$581,MATCH($T333,Benefits!$A$3:$A$581,0))),50000)</f>
        <v/>
      </c>
      <c r="H333" s="4">
        <f>IFERROR(IF(INDEX(Benefits!$D$3:$D$581,MATCH($T333,Benefits!$A$3:$A$581,0))="","",INDEX(Benefits!$D$3:$D$581,MATCH($T333,Benefits!$A$3:$A$581,0))),"")</f>
        <v/>
      </c>
      <c r="I333" s="4" t="inlineStr">
        <is>
          <t>HKD</t>
        </is>
      </c>
      <c r="J333" s="17">
        <f>IF($W333="","",IF(COUNT(INDEX(prem!$B$2:$CX$2857,$W333,$U333+1))=0,"",INDEX(prem!$B$2:$CX$2857,$W333,$U333+1)))</f>
        <v/>
      </c>
      <c r="K333" s="17">
        <f>IF($W333="","",IF($M333=0,"",SUM(INDEX(prem!$B$2:$CX$2857,$W333,$U333+1):INDEX(prem!$B$2:$CX$2857,$W333,MIN($U333+10,101)))))</f>
        <v/>
      </c>
      <c r="L333" s="17">
        <f>IF($K333="","",IF($M333=0,"",$K333/$M333))</f>
        <v/>
      </c>
      <c r="M333" s="4">
        <f>IF($W333="",0,COUNT(INDEX(prem!$B$2:$CX$2857,$W333,$U333+1):INDEX(prem!$B$2:$CX$2857,$W333,MIN($U333+10,101))))</f>
        <v/>
      </c>
      <c r="N333" s="4" t="inlineStr">
        <is>
          <t>N</t>
        </is>
      </c>
      <c r="O333" s="4">
        <f>IF(COUNTIF(prem!$A$2:$A$2857,$T333&amp;"|"&amp;Client!$C$9&amp;"|"&amp;Client!$C$7&amp;"|"&amp;Client!$C$8)&gt;0,Client!$C$9,IF(Client!$C$9="S","R","S"))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IFERROR(IF(COUNT(INDEX(Benefits!$E$3:$E$581,MATCH($T333,Benefits!$A$3:$A$581,0)))=0,"",INDEX(Benefits!$E$3:$E$581,MATCH($T333,Benefits!$A$3:$A$581,0))),"")</f>
        <v/>
      </c>
      <c r="R333">
        <f>IFERROR(IF(COUNT(INDEX(Benefits!$F$3:$F$581,MATCH($T333,Benefits!$A$3:$A$581,0)))=0,"",INDEX(Benefits!$F$3:$F$581,MATCH($T333,Benefits!$A$3:$A$581,0))),"")</f>
        <v/>
      </c>
      <c r="S333" s="4">
        <f>IFERROR(IF(INDEX(Benefits!$G$3:$G$581,MATCH($T333,Benefits!$A$3:$A$581,0))="","",INDEX(Benefits!$G$3:$G$581,MATCH($T333,Benefits!$A$3:$A$581,0))),"")</f>
        <v/>
      </c>
      <c r="T333" s="19" t="inlineStr">
        <is>
          <t>F00069-04-000-02</t>
        </is>
      </c>
      <c r="U333" s="4">
        <f>MIN(IF($N333="N",Client!$C$6+1,Client!$C$6),100)</f>
        <v/>
      </c>
      <c r="V333" s="4">
        <f>$T333&amp;"|"&amp;$O333&amp;"|"&amp;Client!$C$7&amp;"|"&amp;Client!$C$8</f>
        <v/>
      </c>
      <c r="W333" s="4">
        <f>IFERROR(MATCH($V333,prem!$A$2:$A$2857,0),"")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IFERROR(IF(INDEX(Benefits!$B$3:$B$581,MATCH($T334,Benefits!$A$3:$A$581,0))="","",INDEX(Benefits!$B$3:$B$581,MATCH($T334,Benefits!$A$3:$A$581,0))),"")</f>
        <v/>
      </c>
      <c r="G334" s="17">
        <f>IFERROR(IF(INDEX(Benefits!$C$3:$C$581,MATCH($T334,Benefits!$A$3:$A$581,0))="","",INDEX(Benefits!$C$3:$C$581,MATCH($T334,Benefits!$A$3:$A$581,0))),"")</f>
        <v/>
      </c>
      <c r="H334" s="4">
        <f>IFERROR(IF(INDEX(Benefits!$D$3:$D$581,MATCH($T334,Benefits!$A$3:$A$581,0))="","",INDEX(Benefits!$D$3:$D$581,MATCH($T334,Benefits!$A$3:$A$581,0))),"")</f>
        <v/>
      </c>
      <c r="I334" s="4" t="inlineStr">
        <is>
          <t>HKD</t>
        </is>
      </c>
      <c r="J334" s="17">
        <f>IF($W334="","",IF(COUNT(INDEX(prem!$B$2:$CX$2857,$W334,$U334+1))=0,"",INDEX(prem!$B$2:$CX$2857,$W334,$U334+1)))</f>
        <v/>
      </c>
      <c r="K334" s="17">
        <f>IF($W334="","",IF($M334=0,"",SUM(INDEX(prem!$B$2:$CX$2857,$W334,$U334+1):INDEX(prem!$B$2:$CX$2857,$W334,MIN($U334+10,101)))))</f>
        <v/>
      </c>
      <c r="L334" s="17">
        <f>IF($K334="","",IF($M334=0,"",$K334/$M334))</f>
        <v/>
      </c>
      <c r="M334" s="4">
        <f>IF($W334="",0,COUNT(INDEX(prem!$B$2:$CX$2857,$W334,$U334+1):INDEX(prem!$B$2:$CX$2857,$W334,MIN($U334+10,101))))</f>
        <v/>
      </c>
      <c r="N334" s="4" t="inlineStr">
        <is>
          <t>N</t>
        </is>
      </c>
      <c r="O334" s="4">
        <f>IF(COUNTIF(prem!$A$2:$A$2857,$T334&amp;"|"&amp;Client!$C$9&amp;"|"&amp;Client!$C$7&amp;"|"&amp;Client!$C$8)&gt;0,Client!$C$9,IF(Client!$C$9="S","R","S"))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IFERROR(IF(COUNT(INDEX(Benefits!$E$3:$E$581,MATCH($T334,Benefits!$A$3:$A$581,0)))=0,"",INDEX(Benefits!$E$3:$E$581,MATCH($T334,Benefits!$A$3:$A$581,0))),"")</f>
        <v/>
      </c>
      <c r="R334">
        <f>IFERROR(IF(COUNT(INDEX(Benefits!$F$3:$F$581,MATCH($T334,Benefits!$A$3:$A$581,0)))=0,"",INDEX(Benefits!$F$3:$F$581,MATCH($T334,Benefits!$A$3:$A$581,0))),"")</f>
        <v/>
      </c>
      <c r="S334" s="4">
        <f>IFERROR(IF(INDEX(Benefits!$G$3:$G$581,MATCH($T334,Benefits!$A$3:$A$581,0))="","",INDEX(Benefits!$G$3:$G$581,MATCH($T334,Benefits!$A$3:$A$581,0))),"")</f>
        <v/>
      </c>
      <c r="T334" s="19" t="inlineStr">
        <is>
          <t>F00051-01-000-03</t>
        </is>
      </c>
      <c r="U334" s="4">
        <f>MIN(IF($N334="N",Client!$C$6+1,Client!$C$6),100)</f>
        <v/>
      </c>
      <c r="V334" s="4">
        <f>$T334&amp;"|"&amp;$O334&amp;"|"&amp;Client!$C$7&amp;"|"&amp;Client!$C$8</f>
        <v/>
      </c>
      <c r="W334" s="4">
        <f>IFERROR(MATCH($V334,prem!$A$2:$A$2857,0),"")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IFERROR(IF(INDEX(Benefits!$B$3:$B$581,MATCH($T335,Benefits!$A$3:$A$581,0))="","",INDEX(Benefits!$B$3:$B$581,MATCH($T335,Benefits!$A$3:$A$581,0))),"")</f>
        <v/>
      </c>
      <c r="G335" s="17">
        <f>IFERROR(IF(INDEX(Benefits!$C$3:$C$581,MATCH($T335,Benefits!$A$3:$A$581,0))="","",INDEX(Benefits!$C$3:$C$581,MATCH($T335,Benefits!$A$3:$A$581,0))),"")</f>
        <v/>
      </c>
      <c r="H335" s="4">
        <f>IFERROR(IF(INDEX(Benefits!$D$3:$D$581,MATCH($T335,Benefits!$A$3:$A$581,0))="","",INDEX(Benefits!$D$3:$D$581,MATCH($T335,Benefits!$A$3:$A$581,0))),"")</f>
        <v/>
      </c>
      <c r="I335" s="4" t="inlineStr">
        <is>
          <t>HKD</t>
        </is>
      </c>
      <c r="J335" s="17">
        <f>IF($W335="","",IF(COUNT(INDEX(prem!$B$2:$CX$2857,$W335,$U335+1))=0,"",INDEX(prem!$B$2:$CX$2857,$W335,$U335+1)))</f>
        <v/>
      </c>
      <c r="K335" s="17">
        <f>IF($W335="","",IF($M335=0,"",SUM(INDEX(prem!$B$2:$CX$2857,$W335,$U335+1):INDEX(prem!$B$2:$CX$2857,$W335,MIN($U335+10,101)))))</f>
        <v/>
      </c>
      <c r="L335" s="17">
        <f>IF($K335="","",IF($M335=0,"",$K335/$M335))</f>
        <v/>
      </c>
      <c r="M335" s="4">
        <f>IF($W335="",0,COUNT(INDEX(prem!$B$2:$CX$2857,$W335,$U335+1):INDEX(prem!$B$2:$CX$2857,$W335,MIN($U335+10,101))))</f>
        <v/>
      </c>
      <c r="N335" s="4" t="inlineStr">
        <is>
          <t>N</t>
        </is>
      </c>
      <c r="O335" s="4">
        <f>IF(COUNTIF(prem!$A$2:$A$2857,$T335&amp;"|"&amp;Client!$C$9&amp;"|"&amp;Client!$C$7&amp;"|"&amp;Client!$C$8)&gt;0,Client!$C$9,IF(Client!$C$9="S","R","S"))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IFERROR(IF(COUNT(INDEX(Benefits!$E$3:$E$581,MATCH($T335,Benefits!$A$3:$A$581,0)))=0,"",INDEX(Benefits!$E$3:$E$581,MATCH($T335,Benefits!$A$3:$A$581,0))),"")</f>
        <v/>
      </c>
      <c r="R335">
        <f>IFERROR(IF(COUNT(INDEX(Benefits!$F$3:$F$581,MATCH($T335,Benefits!$A$3:$A$581,0)))=0,"",INDEX(Benefits!$F$3:$F$581,MATCH($T335,Benefits!$A$3:$A$581,0))),"")</f>
        <v/>
      </c>
      <c r="S335" s="4">
        <f>IFERROR(IF(INDEX(Benefits!$G$3:$G$581,MATCH($T335,Benefits!$A$3:$A$581,0))="","",INDEX(Benefits!$G$3:$G$581,MATCH($T335,Benefits!$A$3:$A$581,0))),"")</f>
        <v/>
      </c>
      <c r="T335" s="19" t="inlineStr">
        <is>
          <t>F00051-02-000-03</t>
        </is>
      </c>
      <c r="U335" s="4">
        <f>MIN(IF($N335="N",Client!$C$6+1,Client!$C$6),100)</f>
        <v/>
      </c>
      <c r="V335" s="4">
        <f>$T335&amp;"|"&amp;$O335&amp;"|"&amp;Client!$C$7&amp;"|"&amp;Client!$C$8</f>
        <v/>
      </c>
      <c r="W335" s="4">
        <f>IFERROR(MATCH($V335,prem!$A$2:$A$2857,0),"")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IFERROR(IF(INDEX(Benefits!$B$3:$B$581,MATCH($T336,Benefits!$A$3:$A$581,0))="","",INDEX(Benefits!$B$3:$B$581,MATCH($T336,Benefits!$A$3:$A$581,0))),"")</f>
        <v/>
      </c>
      <c r="G336" s="17">
        <f>IFERROR(IF(INDEX(Benefits!$C$3:$C$581,MATCH($T336,Benefits!$A$3:$A$581,0))="","",INDEX(Benefits!$C$3:$C$581,MATCH($T336,Benefits!$A$3:$A$581,0))),"")</f>
        <v/>
      </c>
      <c r="H336" s="4">
        <f>IFERROR(IF(INDEX(Benefits!$D$3:$D$581,MATCH($T336,Benefits!$A$3:$A$581,0))="","",INDEX(Benefits!$D$3:$D$581,MATCH($T336,Benefits!$A$3:$A$581,0))),"")</f>
        <v/>
      </c>
      <c r="I336" s="4" t="inlineStr">
        <is>
          <t>HKD</t>
        </is>
      </c>
      <c r="J336" s="17">
        <f>IF($W336="","",IF(COUNT(INDEX(prem!$B$2:$CX$2857,$W336,$U336+1))=0,"",INDEX(prem!$B$2:$CX$2857,$W336,$U336+1)))</f>
        <v/>
      </c>
      <c r="K336" s="17">
        <f>IF($W336="","",IF($M336=0,"",SUM(INDEX(prem!$B$2:$CX$2857,$W336,$U336+1):INDEX(prem!$B$2:$CX$2857,$W336,MIN($U336+10,101)))))</f>
        <v/>
      </c>
      <c r="L336" s="17">
        <f>IF($K336="","",IF($M336=0,"",$K336/$M336))</f>
        <v/>
      </c>
      <c r="M336" s="4">
        <f>IF($W336="",0,COUNT(INDEX(prem!$B$2:$CX$2857,$W336,$U336+1):INDEX(prem!$B$2:$CX$2857,$W336,MIN($U336+10,101))))</f>
        <v/>
      </c>
      <c r="N336" s="4" t="inlineStr">
        <is>
          <t>N</t>
        </is>
      </c>
      <c r="O336" s="4">
        <f>IF(COUNTIF(prem!$A$2:$A$2857,$T336&amp;"|"&amp;Client!$C$9&amp;"|"&amp;Client!$C$7&amp;"|"&amp;Client!$C$8)&gt;0,Client!$C$9,IF(Client!$C$9="S","R","S"))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IFERROR(IF(COUNT(INDEX(Benefits!$E$3:$E$581,MATCH($T336,Benefits!$A$3:$A$581,0)))=0,"",INDEX(Benefits!$E$3:$E$581,MATCH($T336,Benefits!$A$3:$A$581,0))),"")</f>
        <v/>
      </c>
      <c r="R336">
        <f>IFERROR(IF(COUNT(INDEX(Benefits!$F$3:$F$581,MATCH($T336,Benefits!$A$3:$A$581,0)))=0,"",INDEX(Benefits!$F$3:$F$581,MATCH($T336,Benefits!$A$3:$A$581,0))),"")</f>
        <v/>
      </c>
      <c r="S336" s="4">
        <f>IFERROR(IF(INDEX(Benefits!$G$3:$G$581,MATCH($T336,Benefits!$A$3:$A$581,0))="","",INDEX(Benefits!$G$3:$G$581,MATCH($T336,Benefits!$A$3:$A$581,0))),"")</f>
        <v/>
      </c>
      <c r="T336" s="19" t="inlineStr">
        <is>
          <t>F00015-01-000-03</t>
        </is>
      </c>
      <c r="U336" s="4">
        <f>MIN(IF($N336="N",Client!$C$6+1,Client!$C$6),100)</f>
        <v/>
      </c>
      <c r="V336" s="4">
        <f>$T336&amp;"|"&amp;$O336&amp;"|"&amp;Client!$C$7&amp;"|"&amp;Client!$C$8</f>
        <v/>
      </c>
      <c r="W336" s="4">
        <f>IFERROR(MATCH($V336,prem!$A$2:$A$2857,0),"")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IFERROR(IF(INDEX(Benefits!$B$3:$B$581,MATCH($T337,Benefits!$A$3:$A$581,0))="","",INDEX(Benefits!$B$3:$B$581,MATCH($T337,Benefits!$A$3:$A$581,0))),"")</f>
        <v/>
      </c>
      <c r="G337" s="17">
        <f>IFERROR(IF(INDEX(Benefits!$C$3:$C$581,MATCH($T337,Benefits!$A$3:$A$581,0))="","",INDEX(Benefits!$C$3:$C$581,MATCH($T337,Benefits!$A$3:$A$581,0))),"")</f>
        <v/>
      </c>
      <c r="H337" s="4">
        <f>IFERROR(IF(INDEX(Benefits!$D$3:$D$581,MATCH($T337,Benefits!$A$3:$A$581,0))="","",INDEX(Benefits!$D$3:$D$581,MATCH($T337,Benefits!$A$3:$A$581,0))),"")</f>
        <v/>
      </c>
      <c r="I337" s="4" t="inlineStr">
        <is>
          <t>HKD</t>
        </is>
      </c>
      <c r="J337" s="17">
        <f>IF($W337="","",IF(COUNT(INDEX(prem!$B$2:$CX$2857,$W337,$U337+1))=0,"",INDEX(prem!$B$2:$CX$2857,$W337,$U337+1)))</f>
        <v/>
      </c>
      <c r="K337" s="17">
        <f>IF($W337="","",IF($M337=0,"",SUM(INDEX(prem!$B$2:$CX$2857,$W337,$U337+1):INDEX(prem!$B$2:$CX$2857,$W337,MIN($U337+10,101)))))</f>
        <v/>
      </c>
      <c r="L337" s="17">
        <f>IF($K337="","",IF($M337=0,"",$K337/$M337))</f>
        <v/>
      </c>
      <c r="M337" s="4">
        <f>IF($W337="",0,COUNT(INDEX(prem!$B$2:$CX$2857,$W337,$U337+1):INDEX(prem!$B$2:$CX$2857,$W337,MIN($U337+10,101))))</f>
        <v/>
      </c>
      <c r="N337" s="4" t="inlineStr">
        <is>
          <t>N</t>
        </is>
      </c>
      <c r="O337" s="4">
        <f>IF(COUNTIF(prem!$A$2:$A$2857,$T337&amp;"|"&amp;Client!$C$9&amp;"|"&amp;Client!$C$7&amp;"|"&amp;Client!$C$8)&gt;0,Client!$C$9,IF(Client!$C$9="S","R","S"))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IFERROR(IF(COUNT(INDEX(Benefits!$E$3:$E$581,MATCH($T337,Benefits!$A$3:$A$581,0)))=0,"",INDEX(Benefits!$E$3:$E$581,MATCH($T337,Benefits!$A$3:$A$581,0))),"")</f>
        <v/>
      </c>
      <c r="R337">
        <f>IFERROR(IF(COUNT(INDEX(Benefits!$F$3:$F$581,MATCH($T337,Benefits!$A$3:$A$581,0)))=0,"",INDEX(Benefits!$F$3:$F$581,MATCH($T337,Benefits!$A$3:$A$581,0))),"")</f>
        <v/>
      </c>
      <c r="S337" s="4">
        <f>IFERROR(IF(INDEX(Benefits!$G$3:$G$581,MATCH($T337,Benefits!$A$3:$A$581,0))="","",INDEX(Benefits!$G$3:$G$581,MATCH($T337,Benefits!$A$3:$A$581,0))),"")</f>
        <v/>
      </c>
      <c r="T337" s="19" t="inlineStr">
        <is>
          <t>F00032-01-000-05</t>
        </is>
      </c>
      <c r="U337" s="4">
        <f>MIN(IF($N337="N",Client!$C$6+1,Client!$C$6),100)</f>
        <v/>
      </c>
      <c r="V337" s="4">
        <f>$T337&amp;"|"&amp;$O337&amp;"|"&amp;Client!$C$7&amp;"|"&amp;Client!$C$8</f>
        <v/>
      </c>
      <c r="W337" s="4">
        <f>IFERROR(MATCH($V337,prem!$A$2:$A$2857,0),"")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IFERROR(IF(INDEX(Benefits!$B$3:$B$581,MATCH($T338,Benefits!$A$3:$A$581,0))="","",INDEX(Benefits!$B$3:$B$581,MATCH($T338,Benefits!$A$3:$A$581,0))),"")</f>
        <v/>
      </c>
      <c r="G338" s="17">
        <f>IFERROR(IF(INDEX(Benefits!$C$3:$C$581,MATCH($T338,Benefits!$A$3:$A$581,0))="","",INDEX(Benefits!$C$3:$C$581,MATCH($T338,Benefits!$A$3:$A$581,0))),"")</f>
        <v/>
      </c>
      <c r="H338" s="4">
        <f>IFERROR(IF(INDEX(Benefits!$D$3:$D$581,MATCH($T338,Benefits!$A$3:$A$581,0))="","",INDEX(Benefits!$D$3:$D$581,MATCH($T338,Benefits!$A$3:$A$581,0))),"")</f>
        <v/>
      </c>
      <c r="I338" s="4" t="inlineStr">
        <is>
          <t>HKD</t>
        </is>
      </c>
      <c r="J338" s="17">
        <f>IF($W338="","",IF(COUNT(INDEX(prem!$B$2:$CX$2857,$W338,$U338+1))=0,"",INDEX(prem!$B$2:$CX$2857,$W338,$U338+1)))</f>
        <v/>
      </c>
      <c r="K338" s="17">
        <f>IF($W338="","",IF($M338=0,"",SUM(INDEX(prem!$B$2:$CX$2857,$W338,$U338+1):INDEX(prem!$B$2:$CX$2857,$W338,MIN($U338+10,101)))))</f>
        <v/>
      </c>
      <c r="L338" s="17">
        <f>IF($K338="","",IF($M338=0,"",$K338/$M338))</f>
        <v/>
      </c>
      <c r="M338" s="4">
        <f>IF($W338="",0,COUNT(INDEX(prem!$B$2:$CX$2857,$W338,$U338+1):INDEX(prem!$B$2:$CX$2857,$W338,MIN($U338+10,101))))</f>
        <v/>
      </c>
      <c r="N338" s="4" t="inlineStr">
        <is>
          <t>N</t>
        </is>
      </c>
      <c r="O338" s="4">
        <f>IF(COUNTIF(prem!$A$2:$A$2857,$T338&amp;"|"&amp;Client!$C$9&amp;"|"&amp;Client!$C$7&amp;"|"&amp;Client!$C$8)&gt;0,Client!$C$9,IF(Client!$C$9="S","R","S"))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IFERROR(IF(COUNT(INDEX(Benefits!$E$3:$E$581,MATCH($T338,Benefits!$A$3:$A$581,0)))=0,"",INDEX(Benefits!$E$3:$E$581,MATCH($T338,Benefits!$A$3:$A$581,0))),"")</f>
        <v/>
      </c>
      <c r="R338">
        <f>IFERROR(IF(COUNT(INDEX(Benefits!$F$3:$F$581,MATCH($T338,Benefits!$A$3:$A$581,0)))=0,"",INDEX(Benefits!$F$3:$F$581,MATCH($T338,Benefits!$A$3:$A$581,0))),"")</f>
        <v/>
      </c>
      <c r="S338" s="4">
        <f>IFERROR(IF(INDEX(Benefits!$G$3:$G$581,MATCH($T338,Benefits!$A$3:$A$581,0))="","",INDEX(Benefits!$G$3:$G$581,MATCH($T338,Benefits!$A$3:$A$581,0))),"")</f>
        <v/>
      </c>
      <c r="T338" s="19" t="inlineStr">
        <is>
          <t>S00036-01-000-03</t>
        </is>
      </c>
      <c r="U338" s="4">
        <f>MIN(IF($N338="N",Client!$C$6+1,Client!$C$6),100)</f>
        <v/>
      </c>
      <c r="V338" s="4">
        <f>$T338&amp;"|"&amp;$O338&amp;"|"&amp;Client!$C$7&amp;"|"&amp;Client!$C$8</f>
        <v/>
      </c>
      <c r="W338" s="4">
        <f>IFERROR(MATCH($V338,prem!$A$2:$A$2857,0),"")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IFERROR(IF(INDEX(Benefits!$B$3:$B$581,MATCH($T339,Benefits!$A$3:$A$581,0))="","",INDEX(Benefits!$B$3:$B$581,MATCH($T339,Benefits!$A$3:$A$581,0))),"")</f>
        <v/>
      </c>
      <c r="G339" s="17">
        <f>IFERROR(IF(INDEX(Benefits!$C$3:$C$581,MATCH($T339,Benefits!$A$3:$A$581,0))="","",INDEX(Benefits!$C$3:$C$581,MATCH($T339,Benefits!$A$3:$A$581,0))),"")</f>
        <v/>
      </c>
      <c r="H339" s="4">
        <f>IFERROR(IF(INDEX(Benefits!$D$3:$D$581,MATCH($T339,Benefits!$A$3:$A$581,0))="","",INDEX(Benefits!$D$3:$D$581,MATCH($T339,Benefits!$A$3:$A$581,0))),"")</f>
        <v/>
      </c>
      <c r="I339" s="4" t="inlineStr">
        <is>
          <t>HKD</t>
        </is>
      </c>
      <c r="J339" s="17">
        <f>IF($W339="","",IF(COUNT(INDEX(prem!$B$2:$CX$2857,$W339,$U339+1))=0,"",INDEX(prem!$B$2:$CX$2857,$W339,$U339+1)))</f>
        <v/>
      </c>
      <c r="K339" s="17">
        <f>IF($W339="","",IF($M339=0,"",SUM(INDEX(prem!$B$2:$CX$2857,$W339,$U339+1):INDEX(prem!$B$2:$CX$2857,$W339,MIN($U339+10,101)))))</f>
        <v/>
      </c>
      <c r="L339" s="17">
        <f>IF($K339="","",IF($M339=0,"",$K339/$M339))</f>
        <v/>
      </c>
      <c r="M339" s="4">
        <f>IF($W339="",0,COUNT(INDEX(prem!$B$2:$CX$2857,$W339,$U339+1):INDEX(prem!$B$2:$CX$2857,$W339,MIN($U339+10,101))))</f>
        <v/>
      </c>
      <c r="N339" s="4" t="inlineStr">
        <is>
          <t>A</t>
        </is>
      </c>
      <c r="O339" s="4">
        <f>IF(COUNTIF(prem!$A$2:$A$2857,$T339&amp;"|"&amp;Client!$C$9&amp;"|"&amp;Client!$C$7&amp;"|"&amp;Client!$C$8)&gt;0,Client!$C$9,IF(Client!$C$9="S","R","S"))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IFERROR(IF(COUNT(INDEX(Benefits!$E$3:$E$581,MATCH($T339,Benefits!$A$3:$A$581,0)))=0,"",INDEX(Benefits!$E$3:$E$581,MATCH($T339,Benefits!$A$3:$A$581,0))),"")</f>
        <v/>
      </c>
      <c r="R339">
        <f>IFERROR(IF(COUNT(INDEX(Benefits!$F$3:$F$581,MATCH($T339,Benefits!$A$3:$A$581,0)))=0,"",INDEX(Benefits!$F$3:$F$581,MATCH($T339,Benefits!$A$3:$A$581,0))),"")</f>
        <v/>
      </c>
      <c r="S339" s="4">
        <f>IFERROR(IF(INDEX(Benefits!$G$3:$G$581,MATCH($T339,Benefits!$A$3:$A$581,0))="","",INDEX(Benefits!$G$3:$G$581,MATCH($T339,Benefits!$A$3:$A$581,0))),"")</f>
        <v/>
      </c>
      <c r="T339" s="19" t="inlineStr">
        <is>
          <t>F00072-01-000-01</t>
        </is>
      </c>
      <c r="U339" s="4">
        <f>MIN(IF($N339="N",Client!$C$6+1,Client!$C$6),100)</f>
        <v/>
      </c>
      <c r="V339" s="4">
        <f>$T339&amp;"|"&amp;$O339&amp;"|"&amp;Client!$C$7&amp;"|"&amp;Client!$C$8</f>
        <v/>
      </c>
      <c r="W339" s="4">
        <f>IFERROR(MATCH($V339,prem!$A$2:$A$2857,0),"")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IFERROR(IF(INDEX(Benefits!$B$3:$B$581,MATCH($T340,Benefits!$A$3:$A$581,0))="","",INDEX(Benefits!$B$3:$B$581,MATCH($T340,Benefits!$A$3:$A$581,0))),"")</f>
        <v/>
      </c>
      <c r="G340" s="17">
        <f>IFERROR(IF(INDEX(Benefits!$C$3:$C$581,MATCH($T340,Benefits!$A$3:$A$581,0))="",0,INDEX(Benefits!$C$3:$C$581,MATCH($T340,Benefits!$A$3:$A$581,0))),0)</f>
        <v/>
      </c>
      <c r="H340" s="4">
        <f>IFERROR(IF(INDEX(Benefits!$D$3:$D$581,MATCH($T340,Benefits!$A$3:$A$581,0))="","",INDEX(Benefits!$D$3:$D$581,MATCH($T340,Benefits!$A$3:$A$581,0))),"")</f>
        <v/>
      </c>
      <c r="I340" s="4" t="inlineStr">
        <is>
          <t>HKD</t>
        </is>
      </c>
      <c r="J340" s="17">
        <f>IF($W340="","",IF(COUNT(INDEX(prem!$B$2:$CX$2857,$W340,$U340+1))=0,"",INDEX(prem!$B$2:$CX$2857,$W340,$U340+1)))</f>
        <v/>
      </c>
      <c r="K340" s="17">
        <f>IF($W340="","",IF($M340=0,"",SUM(INDEX(prem!$B$2:$CX$2857,$W340,$U340+1):INDEX(prem!$B$2:$CX$2857,$W340,MIN($U340+10,101)))))</f>
        <v/>
      </c>
      <c r="L340" s="17">
        <f>IF($K340="","",IF($M340=0,"",$K340/$M340))</f>
        <v/>
      </c>
      <c r="M340" s="4">
        <f>IF($W340="",0,COUNT(INDEX(prem!$B$2:$CX$2857,$W340,$U340+1):INDEX(prem!$B$2:$CX$2857,$W340,MIN($U340+10,101))))</f>
        <v/>
      </c>
      <c r="N340" s="4" t="inlineStr">
        <is>
          <t>N</t>
        </is>
      </c>
      <c r="O340" s="4">
        <f>IF(COUNTIF(prem!$A$2:$A$2857,$T340&amp;"|"&amp;Client!$C$9&amp;"|"&amp;Client!$C$7&amp;"|"&amp;Client!$C$8)&gt;0,Client!$C$9,IF(Client!$C$9="S","R","S"))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IFERROR(IF(COUNT(INDEX(Benefits!$E$3:$E$581,MATCH($T340,Benefits!$A$3:$A$581,0)))=0,"",INDEX(Benefits!$E$3:$E$581,MATCH($T340,Benefits!$A$3:$A$581,0))),"")</f>
        <v/>
      </c>
      <c r="R340">
        <f>IFERROR(IF(COUNT(INDEX(Benefits!$F$3:$F$581,MATCH($T340,Benefits!$A$3:$A$581,0)))=0,"",INDEX(Benefits!$F$3:$F$581,MATCH($T340,Benefits!$A$3:$A$581,0))),"")</f>
        <v/>
      </c>
      <c r="S340" s="4">
        <f>IFERROR(IF(INDEX(Benefits!$G$3:$G$581,MATCH($T340,Benefits!$A$3:$A$581,0))="","",INDEX(Benefits!$G$3:$G$581,MATCH($T340,Benefits!$A$3:$A$581,0))),"")</f>
        <v/>
      </c>
      <c r="T340" s="19" t="inlineStr">
        <is>
          <t>F00045-01-000-05</t>
        </is>
      </c>
      <c r="U340" s="4">
        <f>MIN(IF($N340="N",Client!$C$6+1,Client!$C$6),100)</f>
        <v/>
      </c>
      <c r="V340" s="4">
        <f>$T340&amp;"|"&amp;$O340&amp;"|"&amp;Client!$C$7&amp;"|"&amp;Client!$C$8</f>
        <v/>
      </c>
      <c r="W340" s="4">
        <f>IFERROR(MATCH($V340,prem!$A$2:$A$2857,0),"")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IFERROR(IF(INDEX(Benefits!$B$3:$B$581,MATCH($T341,Benefits!$A$3:$A$581,0))="","",INDEX(Benefits!$B$3:$B$581,MATCH($T341,Benefits!$A$3:$A$581,0))),"")</f>
        <v/>
      </c>
      <c r="G341" s="17">
        <f>IFERROR(IF(INDEX(Benefits!$C$3:$C$581,MATCH($T341,Benefits!$A$3:$A$581,0))="",100000,INDEX(Benefits!$C$3:$C$581,MATCH($T341,Benefits!$A$3:$A$581,0))),100000)</f>
        <v/>
      </c>
      <c r="H341" s="4">
        <f>IFERROR(IF(INDEX(Benefits!$D$3:$D$581,MATCH($T341,Benefits!$A$3:$A$581,0))="","",INDEX(Benefits!$D$3:$D$581,MATCH($T341,Benefits!$A$3:$A$581,0))),"")</f>
        <v/>
      </c>
      <c r="I341" s="4" t="inlineStr">
        <is>
          <t>HKD</t>
        </is>
      </c>
      <c r="J341" s="17">
        <f>IF($W341="","",IF(COUNT(INDEX(prem!$B$2:$CX$2857,$W341,$U341+1))=0,"",INDEX(prem!$B$2:$CX$2857,$W341,$U341+1)))</f>
        <v/>
      </c>
      <c r="K341" s="17">
        <f>IF($W341="","",IF($M341=0,"",SUM(INDEX(prem!$B$2:$CX$2857,$W341,$U341+1):INDEX(prem!$B$2:$CX$2857,$W341,MIN($U341+10,101)))))</f>
        <v/>
      </c>
      <c r="L341" s="17">
        <f>IF($K341="","",IF($M341=0,"",$K341/$M341))</f>
        <v/>
      </c>
      <c r="M341" s="4">
        <f>IF($W341="",0,COUNT(INDEX(prem!$B$2:$CX$2857,$W341,$U341+1):INDEX(prem!$B$2:$CX$2857,$W341,MIN($U341+10,101))))</f>
        <v/>
      </c>
      <c r="N341" s="4" t="inlineStr">
        <is>
          <t>N</t>
        </is>
      </c>
      <c r="O341" s="4">
        <f>IF(COUNTIF(prem!$A$2:$A$2857,$T341&amp;"|"&amp;Client!$C$9&amp;"|"&amp;Client!$C$7&amp;"|"&amp;Client!$C$8)&gt;0,Client!$C$9,IF(Client!$C$9="S","R","S"))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IFERROR(IF(COUNT(INDEX(Benefits!$E$3:$E$581,MATCH($T341,Benefits!$A$3:$A$581,0)))=0,"",INDEX(Benefits!$E$3:$E$581,MATCH($T341,Benefits!$A$3:$A$581,0))),"")</f>
        <v/>
      </c>
      <c r="R341">
        <f>IFERROR(IF(COUNT(INDEX(Benefits!$F$3:$F$581,MATCH($T341,Benefits!$A$3:$A$581,0)))=0,"",INDEX(Benefits!$F$3:$F$581,MATCH($T341,Benefits!$A$3:$A$581,0))),"")</f>
        <v/>
      </c>
      <c r="S341" s="4">
        <f>IFERROR(IF(INDEX(Benefits!$G$3:$G$581,MATCH($T341,Benefits!$A$3:$A$581,0))="","",INDEX(Benefits!$G$3:$G$581,MATCH($T341,Benefits!$A$3:$A$581,0))),"")</f>
        <v/>
      </c>
      <c r="T341" s="19" t="inlineStr">
        <is>
          <t>F00045-05-000-03</t>
        </is>
      </c>
      <c r="U341" s="4">
        <f>MIN(IF($N341="N",Client!$C$6+1,Client!$C$6),100)</f>
        <v/>
      </c>
      <c r="V341" s="4">
        <f>$T341&amp;"|"&amp;$O341&amp;"|"&amp;Client!$C$7&amp;"|"&amp;Client!$C$8</f>
        <v/>
      </c>
      <c r="W341" s="4">
        <f>IFERROR(MATCH($V341,prem!$A$2:$A$2857,0),"")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IFERROR(IF(INDEX(Benefits!$B$3:$B$581,MATCH($T342,Benefits!$A$3:$A$581,0))="","",INDEX(Benefits!$B$3:$B$581,MATCH($T342,Benefits!$A$3:$A$581,0))),"")</f>
        <v/>
      </c>
      <c r="G342" s="17">
        <f>IFERROR(IF(INDEX(Benefits!$C$3:$C$581,MATCH($T342,Benefits!$A$3:$A$581,0))="",16000,INDEX(Benefits!$C$3:$C$581,MATCH($T342,Benefits!$A$3:$A$581,0))),16000)</f>
        <v/>
      </c>
      <c r="H342" s="4">
        <f>IFERROR(IF(INDEX(Benefits!$D$3:$D$581,MATCH($T342,Benefits!$A$3:$A$581,0))="","",INDEX(Benefits!$D$3:$D$581,MATCH($T342,Benefits!$A$3:$A$581,0))),"")</f>
        <v/>
      </c>
      <c r="I342" s="4" t="inlineStr">
        <is>
          <t>HKD</t>
        </is>
      </c>
      <c r="J342" s="17">
        <f>IF($W342="","",IF(COUNT(INDEX(prem!$B$2:$CX$2857,$W342,$U342+1))=0,"",INDEX(prem!$B$2:$CX$2857,$W342,$U342+1)))</f>
        <v/>
      </c>
      <c r="K342" s="17">
        <f>IF($W342="","",IF($M342=0,"",SUM(INDEX(prem!$B$2:$CX$2857,$W342,$U342+1):INDEX(prem!$B$2:$CX$2857,$W342,MIN($U342+10,101)))))</f>
        <v/>
      </c>
      <c r="L342" s="17">
        <f>IF($K342="","",IF($M342=0,"",$K342/$M342))</f>
        <v/>
      </c>
      <c r="M342" s="4">
        <f>IF($W342="",0,COUNT(INDEX(prem!$B$2:$CX$2857,$W342,$U342+1):INDEX(prem!$B$2:$CX$2857,$W342,MIN($U342+10,101))))</f>
        <v/>
      </c>
      <c r="N342" s="4" t="inlineStr">
        <is>
          <t>N</t>
        </is>
      </c>
      <c r="O342" s="4">
        <f>IF(COUNTIF(prem!$A$2:$A$2857,$T342&amp;"|"&amp;Client!$C$9&amp;"|"&amp;Client!$C$7&amp;"|"&amp;Client!$C$8)&gt;0,Client!$C$9,IF(Client!$C$9="S","R","S"))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IFERROR(IF(COUNT(INDEX(Benefits!$E$3:$E$581,MATCH($T342,Benefits!$A$3:$A$581,0)))=0,"",INDEX(Benefits!$E$3:$E$581,MATCH($T342,Benefits!$A$3:$A$581,0))),"")</f>
        <v/>
      </c>
      <c r="R342">
        <f>IFERROR(IF(COUNT(INDEX(Benefits!$F$3:$F$581,MATCH($T342,Benefits!$A$3:$A$581,0)))=0,"",INDEX(Benefits!$F$3:$F$581,MATCH($T342,Benefits!$A$3:$A$581,0))),"")</f>
        <v/>
      </c>
      <c r="S342" s="4">
        <f>IFERROR(IF(INDEX(Benefits!$G$3:$G$581,MATCH($T342,Benefits!$A$3:$A$581,0))="","",INDEX(Benefits!$G$3:$G$581,MATCH($T342,Benefits!$A$3:$A$581,0))),"")</f>
        <v/>
      </c>
      <c r="T342" s="19" t="inlineStr">
        <is>
          <t>F00045-02-000-05</t>
        </is>
      </c>
      <c r="U342" s="4">
        <f>MIN(IF($N342="N",Client!$C$6+1,Client!$C$6),100)</f>
        <v/>
      </c>
      <c r="V342" s="4">
        <f>$T342&amp;"|"&amp;$O342&amp;"|"&amp;Client!$C$7&amp;"|"&amp;Client!$C$8</f>
        <v/>
      </c>
      <c r="W342" s="4">
        <f>IFERROR(MATCH($V342,prem!$A$2:$A$2857,0),"")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IFERROR(IF(INDEX(Benefits!$B$3:$B$581,MATCH($T343,Benefits!$A$3:$A$581,0))="","",INDEX(Benefits!$B$3:$B$581,MATCH($T343,Benefits!$A$3:$A$581,0))),"")</f>
        <v/>
      </c>
      <c r="G343" s="17">
        <f>IFERROR(IF(INDEX(Benefits!$C$3:$C$581,MATCH($T343,Benefits!$A$3:$A$581,0))="",25000,INDEX(Benefits!$C$3:$C$581,MATCH($T343,Benefits!$A$3:$A$581,0))),25000)</f>
        <v/>
      </c>
      <c r="H343" s="4">
        <f>IFERROR(IF(INDEX(Benefits!$D$3:$D$581,MATCH($T343,Benefits!$A$3:$A$581,0))="","",INDEX(Benefits!$D$3:$D$581,MATCH($T343,Benefits!$A$3:$A$581,0))),"")</f>
        <v/>
      </c>
      <c r="I343" s="4" t="inlineStr">
        <is>
          <t>HKD</t>
        </is>
      </c>
      <c r="J343" s="17">
        <f>IF($W343="","",IF(COUNT(INDEX(prem!$B$2:$CX$2857,$W343,$U343+1))=0,"",INDEX(prem!$B$2:$CX$2857,$W343,$U343+1)))</f>
        <v/>
      </c>
      <c r="K343" s="17">
        <f>IF($W343="","",IF($M343=0,"",SUM(INDEX(prem!$B$2:$CX$2857,$W343,$U343+1):INDEX(prem!$B$2:$CX$2857,$W343,MIN($U343+10,101)))))</f>
        <v/>
      </c>
      <c r="L343" s="17">
        <f>IF($K343="","",IF($M343=0,"",$K343/$M343))</f>
        <v/>
      </c>
      <c r="M343" s="4">
        <f>IF($W343="",0,COUNT(INDEX(prem!$B$2:$CX$2857,$W343,$U343+1):INDEX(prem!$B$2:$CX$2857,$W343,MIN($U343+10,101))))</f>
        <v/>
      </c>
      <c r="N343" s="4" t="inlineStr">
        <is>
          <t>N</t>
        </is>
      </c>
      <c r="O343" s="4">
        <f>IF(COUNTIF(prem!$A$2:$A$2857,$T343&amp;"|"&amp;Client!$C$9&amp;"|"&amp;Client!$C$7&amp;"|"&amp;Client!$C$8)&gt;0,Client!$C$9,IF(Client!$C$9="S","R","S"))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IFERROR(IF(COUNT(INDEX(Benefits!$E$3:$E$581,MATCH($T343,Benefits!$A$3:$A$581,0)))=0,"",INDEX(Benefits!$E$3:$E$581,MATCH($T343,Benefits!$A$3:$A$581,0))),"")</f>
        <v/>
      </c>
      <c r="R343">
        <f>IFERROR(IF(COUNT(INDEX(Benefits!$F$3:$F$581,MATCH($T343,Benefits!$A$3:$A$581,0)))=0,"",INDEX(Benefits!$F$3:$F$581,MATCH($T343,Benefits!$A$3:$A$581,0))),"")</f>
        <v/>
      </c>
      <c r="S343" s="4">
        <f>IFERROR(IF(INDEX(Benefits!$G$3:$G$581,MATCH($T343,Benefits!$A$3:$A$581,0))="","",INDEX(Benefits!$G$3:$G$581,MATCH($T343,Benefits!$A$3:$A$581,0))),"")</f>
        <v/>
      </c>
      <c r="T343" s="19" t="inlineStr">
        <is>
          <t>F00045-03-000-05</t>
        </is>
      </c>
      <c r="U343" s="4">
        <f>MIN(IF($N343="N",Client!$C$6+1,Client!$C$6),100)</f>
        <v/>
      </c>
      <c r="V343" s="4">
        <f>$T343&amp;"|"&amp;$O343&amp;"|"&amp;Client!$C$7&amp;"|"&amp;Client!$C$8</f>
        <v/>
      </c>
      <c r="W343" s="4">
        <f>IFERROR(MATCH($V343,prem!$A$2:$A$2857,0),"")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IFERROR(IF(INDEX(Benefits!$B$3:$B$581,MATCH($T344,Benefits!$A$3:$A$581,0))="","",INDEX(Benefits!$B$3:$B$581,MATCH($T344,Benefits!$A$3:$A$581,0))),"")</f>
        <v/>
      </c>
      <c r="G344" s="17">
        <f>IFERROR(IF(INDEX(Benefits!$C$3:$C$581,MATCH($T344,Benefits!$A$3:$A$581,0))="",250000,INDEX(Benefits!$C$3:$C$581,MATCH($T344,Benefits!$A$3:$A$581,0))),250000)</f>
        <v/>
      </c>
      <c r="H344" s="4">
        <f>IFERROR(IF(INDEX(Benefits!$D$3:$D$581,MATCH($T344,Benefits!$A$3:$A$581,0))="","",INDEX(Benefits!$D$3:$D$581,MATCH($T344,Benefits!$A$3:$A$581,0))),"")</f>
        <v/>
      </c>
      <c r="I344" s="4" t="inlineStr">
        <is>
          <t>HKD</t>
        </is>
      </c>
      <c r="J344" s="17">
        <f>IF($W344="","",IF(COUNT(INDEX(prem!$B$2:$CX$2857,$W344,$U344+1))=0,"",INDEX(prem!$B$2:$CX$2857,$W344,$U344+1)))</f>
        <v/>
      </c>
      <c r="K344" s="17">
        <f>IF($W344="","",IF($M344=0,"",SUM(INDEX(prem!$B$2:$CX$2857,$W344,$U344+1):INDEX(prem!$B$2:$CX$2857,$W344,MIN($U344+10,101)))))</f>
        <v/>
      </c>
      <c r="L344" s="17">
        <f>IF($K344="","",IF($M344=0,"",$K344/$M344))</f>
        <v/>
      </c>
      <c r="M344" s="4">
        <f>IF($W344="",0,COUNT(INDEX(prem!$B$2:$CX$2857,$W344,$U344+1):INDEX(prem!$B$2:$CX$2857,$W344,MIN($U344+10,101))))</f>
        <v/>
      </c>
      <c r="N344" s="4" t="inlineStr">
        <is>
          <t>N</t>
        </is>
      </c>
      <c r="O344" s="4">
        <f>IF(COUNTIF(prem!$A$2:$A$2857,$T344&amp;"|"&amp;Client!$C$9&amp;"|"&amp;Client!$C$7&amp;"|"&amp;Client!$C$8)&gt;0,Client!$C$9,IF(Client!$C$9="S","R","S"))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IFERROR(IF(COUNT(INDEX(Benefits!$E$3:$E$581,MATCH($T344,Benefits!$A$3:$A$581,0)))=0,"",INDEX(Benefits!$E$3:$E$581,MATCH($T344,Benefits!$A$3:$A$581,0))),"")</f>
        <v/>
      </c>
      <c r="R344">
        <f>IFERROR(IF(COUNT(INDEX(Benefits!$F$3:$F$581,MATCH($T344,Benefits!$A$3:$A$581,0)))=0,"",INDEX(Benefits!$F$3:$F$581,MATCH($T344,Benefits!$A$3:$A$581,0))),"")</f>
        <v/>
      </c>
      <c r="S344" s="4">
        <f>IFERROR(IF(INDEX(Benefits!$G$3:$G$581,MATCH($T344,Benefits!$A$3:$A$581,0))="","",INDEX(Benefits!$G$3:$G$581,MATCH($T344,Benefits!$A$3:$A$581,0))),"")</f>
        <v/>
      </c>
      <c r="T344" s="19" t="inlineStr">
        <is>
          <t>F00045-06-000-03</t>
        </is>
      </c>
      <c r="U344" s="4">
        <f>MIN(IF($N344="N",Client!$C$6+1,Client!$C$6),100)</f>
        <v/>
      </c>
      <c r="V344" s="4">
        <f>$T344&amp;"|"&amp;$O344&amp;"|"&amp;Client!$C$7&amp;"|"&amp;Client!$C$8</f>
        <v/>
      </c>
      <c r="W344" s="4">
        <f>IFERROR(MATCH($V344,prem!$A$2:$A$2857,0),"")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IFERROR(IF(INDEX(Benefits!$B$3:$B$581,MATCH($T345,Benefits!$A$3:$A$581,0))="","",INDEX(Benefits!$B$3:$B$581,MATCH($T345,Benefits!$A$3:$A$581,0))),"")</f>
        <v/>
      </c>
      <c r="G345" s="17">
        <f>IFERROR(IF(INDEX(Benefits!$C$3:$C$581,MATCH($T345,Benefits!$A$3:$A$581,0))="",50000,INDEX(Benefits!$C$3:$C$581,MATCH($T345,Benefits!$A$3:$A$581,0))),50000)</f>
        <v/>
      </c>
      <c r="H345" s="4">
        <f>IFERROR(IF(INDEX(Benefits!$D$3:$D$581,MATCH($T345,Benefits!$A$3:$A$581,0))="","",INDEX(Benefits!$D$3:$D$581,MATCH($T345,Benefits!$A$3:$A$581,0))),"")</f>
        <v/>
      </c>
      <c r="I345" s="4" t="inlineStr">
        <is>
          <t>HKD</t>
        </is>
      </c>
      <c r="J345" s="17">
        <f>IF($W345="","",IF(COUNT(INDEX(prem!$B$2:$CX$2857,$W345,$U345+1))=0,"",INDEX(prem!$B$2:$CX$2857,$W345,$U345+1)))</f>
        <v/>
      </c>
      <c r="K345" s="17">
        <f>IF($W345="","",IF($M345=0,"",SUM(INDEX(prem!$B$2:$CX$2857,$W345,$U345+1):INDEX(prem!$B$2:$CX$2857,$W345,MIN($U345+10,101)))))</f>
        <v/>
      </c>
      <c r="L345" s="17">
        <f>IF($K345="","",IF($M345=0,"",$K345/$M345))</f>
        <v/>
      </c>
      <c r="M345" s="4">
        <f>IF($W345="",0,COUNT(INDEX(prem!$B$2:$CX$2857,$W345,$U345+1):INDEX(prem!$B$2:$CX$2857,$W345,MIN($U345+10,101))))</f>
        <v/>
      </c>
      <c r="N345" s="4" t="inlineStr">
        <is>
          <t>N</t>
        </is>
      </c>
      <c r="O345" s="4">
        <f>IF(COUNTIF(prem!$A$2:$A$2857,$T345&amp;"|"&amp;Client!$C$9&amp;"|"&amp;Client!$C$7&amp;"|"&amp;Client!$C$8)&gt;0,Client!$C$9,IF(Client!$C$9="S","R","S"))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IFERROR(IF(COUNT(INDEX(Benefits!$E$3:$E$581,MATCH($T345,Benefits!$A$3:$A$581,0)))=0,"",INDEX(Benefits!$E$3:$E$581,MATCH($T345,Benefits!$A$3:$A$581,0))),"")</f>
        <v/>
      </c>
      <c r="R345">
        <f>IFERROR(IF(COUNT(INDEX(Benefits!$F$3:$F$581,MATCH($T345,Benefits!$A$3:$A$581,0)))=0,"",INDEX(Benefits!$F$3:$F$581,MATCH($T345,Benefits!$A$3:$A$581,0))),"")</f>
        <v/>
      </c>
      <c r="S345" s="4">
        <f>IFERROR(IF(INDEX(Benefits!$G$3:$G$581,MATCH($T345,Benefits!$A$3:$A$581,0))="","",INDEX(Benefits!$G$3:$G$581,MATCH($T345,Benefits!$A$3:$A$581,0))),"")</f>
        <v/>
      </c>
      <c r="T345" s="19" t="inlineStr">
        <is>
          <t>F00045-04-000-05</t>
        </is>
      </c>
      <c r="U345" s="4">
        <f>MIN(IF($N345="N",Client!$C$6+1,Client!$C$6),100)</f>
        <v/>
      </c>
      <c r="V345" s="4">
        <f>$T345&amp;"|"&amp;$O345&amp;"|"&amp;Client!$C$7&amp;"|"&amp;Client!$C$8</f>
        <v/>
      </c>
      <c r="W345" s="4">
        <f>IFERROR(MATCH($V345,prem!$A$2:$A$2857,0),"")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IFERROR(IF(INDEX(Benefits!$B$3:$B$581,MATCH($T346,Benefits!$A$3:$A$581,0))="","",INDEX(Benefits!$B$3:$B$581,MATCH($T346,Benefits!$A$3:$A$581,0))),"")</f>
        <v/>
      </c>
      <c r="G346" s="17">
        <f>IFERROR(IF(INDEX(Benefits!$C$3:$C$581,MATCH($T346,Benefits!$A$3:$A$581,0))="",0,INDEX(Benefits!$C$3:$C$581,MATCH($T346,Benefits!$A$3:$A$581,0))),0)</f>
        <v/>
      </c>
      <c r="H346" s="4">
        <f>IFERROR(IF(INDEX(Benefits!$D$3:$D$581,MATCH($T346,Benefits!$A$3:$A$581,0))="","",INDEX(Benefits!$D$3:$D$581,MATCH($T346,Benefits!$A$3:$A$581,0))),"")</f>
        <v/>
      </c>
      <c r="I346" s="4" t="inlineStr">
        <is>
          <t>HKD</t>
        </is>
      </c>
      <c r="J346" s="17">
        <f>IF($W346="","",IF(COUNT(INDEX(prem!$B$2:$CX$2857,$W346,$U346+1))=0,"",INDEX(prem!$B$2:$CX$2857,$W346,$U346+1)))</f>
        <v/>
      </c>
      <c r="K346" s="17">
        <f>IF($W346="","",IF($M346=0,"",SUM(INDEX(prem!$B$2:$CX$2857,$W346,$U346+1):INDEX(prem!$B$2:$CX$2857,$W346,MIN($U346+10,101)))))</f>
        <v/>
      </c>
      <c r="L346" s="17">
        <f>IF($K346="","",IF($M346=0,"",$K346/$M346))</f>
        <v/>
      </c>
      <c r="M346" s="4">
        <f>IF($W346="",0,COUNT(INDEX(prem!$B$2:$CX$2857,$W346,$U346+1):INDEX(prem!$B$2:$CX$2857,$W346,MIN($U346+10,101))))</f>
        <v/>
      </c>
      <c r="N346" s="4" t="inlineStr">
        <is>
          <t>N</t>
        </is>
      </c>
      <c r="O346" s="4">
        <f>IF(COUNTIF(prem!$A$2:$A$2857,$T346&amp;"|"&amp;Client!$C$9&amp;"|"&amp;Client!$C$7&amp;"|"&amp;Client!$C$8)&gt;0,Client!$C$9,IF(Client!$C$9="S","R","S"))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IFERROR(IF(COUNT(INDEX(Benefits!$E$3:$E$581,MATCH($T346,Benefits!$A$3:$A$581,0)))=0,"",INDEX(Benefits!$E$3:$E$581,MATCH($T346,Benefits!$A$3:$A$581,0))),"")</f>
        <v/>
      </c>
      <c r="R346">
        <f>IFERROR(IF(COUNT(INDEX(Benefits!$F$3:$F$581,MATCH($T346,Benefits!$A$3:$A$581,0)))=0,"",INDEX(Benefits!$F$3:$F$581,MATCH($T346,Benefits!$A$3:$A$581,0))),"")</f>
        <v/>
      </c>
      <c r="S346" s="4">
        <f>IFERROR(IF(INDEX(Benefits!$G$3:$G$581,MATCH($T346,Benefits!$A$3:$A$581,0))="","",INDEX(Benefits!$G$3:$G$581,MATCH($T346,Benefits!$A$3:$A$581,0))),"")</f>
        <v/>
      </c>
      <c r="T346" s="19" t="inlineStr">
        <is>
          <t>F00070-01-000-02</t>
        </is>
      </c>
      <c r="U346" s="4">
        <f>MIN(IF($N346="N",Client!$C$6+1,Client!$C$6),100)</f>
        <v/>
      </c>
      <c r="V346" s="4">
        <f>$T346&amp;"|"&amp;$O346&amp;"|"&amp;Client!$C$7&amp;"|"&amp;Client!$C$8</f>
        <v/>
      </c>
      <c r="W346" s="4">
        <f>IFERROR(MATCH($V346,prem!$A$2:$A$2857,0),"")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IFERROR(IF(INDEX(Benefits!$B$3:$B$581,MATCH($T347,Benefits!$A$3:$A$581,0))="","",INDEX(Benefits!$B$3:$B$581,MATCH($T347,Benefits!$A$3:$A$581,0))),"")</f>
        <v/>
      </c>
      <c r="G347" s="17">
        <f>IFERROR(IF(INDEX(Benefits!$C$3:$C$581,MATCH($T347,Benefits!$A$3:$A$581,0))="",100000,INDEX(Benefits!$C$3:$C$581,MATCH($T347,Benefits!$A$3:$A$581,0))),100000)</f>
        <v/>
      </c>
      <c r="H347" s="4">
        <f>IFERROR(IF(INDEX(Benefits!$D$3:$D$581,MATCH($T347,Benefits!$A$3:$A$581,0))="","",INDEX(Benefits!$D$3:$D$581,MATCH($T347,Benefits!$A$3:$A$581,0))),"")</f>
        <v/>
      </c>
      <c r="I347" s="4" t="inlineStr">
        <is>
          <t>HKD</t>
        </is>
      </c>
      <c r="J347" s="17">
        <f>IF($W347="","",IF(COUNT(INDEX(prem!$B$2:$CX$2857,$W347,$U347+1))=0,"",INDEX(prem!$B$2:$CX$2857,$W347,$U347+1)))</f>
        <v/>
      </c>
      <c r="K347" s="17">
        <f>IF($W347="","",IF($M347=0,"",SUM(INDEX(prem!$B$2:$CX$2857,$W347,$U347+1):INDEX(prem!$B$2:$CX$2857,$W347,MIN($U347+10,101)))))</f>
        <v/>
      </c>
      <c r="L347" s="17">
        <f>IF($K347="","",IF($M347=0,"",$K347/$M347))</f>
        <v/>
      </c>
      <c r="M347" s="4">
        <f>IF($W347="",0,COUNT(INDEX(prem!$B$2:$CX$2857,$W347,$U347+1):INDEX(prem!$B$2:$CX$2857,$W347,MIN($U347+10,101))))</f>
        <v/>
      </c>
      <c r="N347" s="4" t="inlineStr">
        <is>
          <t>N</t>
        </is>
      </c>
      <c r="O347" s="4">
        <f>IF(COUNTIF(prem!$A$2:$A$2857,$T347&amp;"|"&amp;Client!$C$9&amp;"|"&amp;Client!$C$7&amp;"|"&amp;Client!$C$8)&gt;0,Client!$C$9,IF(Client!$C$9="S","R","S"))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IFERROR(IF(COUNT(INDEX(Benefits!$E$3:$E$581,MATCH($T347,Benefits!$A$3:$A$581,0)))=0,"",INDEX(Benefits!$E$3:$E$581,MATCH($T347,Benefits!$A$3:$A$581,0))),"")</f>
        <v/>
      </c>
      <c r="R347">
        <f>IFERROR(IF(COUNT(INDEX(Benefits!$F$3:$F$581,MATCH($T347,Benefits!$A$3:$A$581,0)))=0,"",INDEX(Benefits!$F$3:$F$581,MATCH($T347,Benefits!$A$3:$A$581,0))),"")</f>
        <v/>
      </c>
      <c r="S347" s="4">
        <f>IFERROR(IF(INDEX(Benefits!$G$3:$G$581,MATCH($T347,Benefits!$A$3:$A$581,0))="","",INDEX(Benefits!$G$3:$G$581,MATCH($T347,Benefits!$A$3:$A$581,0))),"")</f>
        <v/>
      </c>
      <c r="T347" s="19" t="inlineStr">
        <is>
          <t>F00070-05-000-02</t>
        </is>
      </c>
      <c r="U347" s="4">
        <f>MIN(IF($N347="N",Client!$C$6+1,Client!$C$6),100)</f>
        <v/>
      </c>
      <c r="V347" s="4">
        <f>$T347&amp;"|"&amp;$O347&amp;"|"&amp;Client!$C$7&amp;"|"&amp;Client!$C$8</f>
        <v/>
      </c>
      <c r="W347" s="4">
        <f>IFERROR(MATCH($V347,prem!$A$2:$A$2857,0),"")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IFERROR(IF(INDEX(Benefits!$B$3:$B$581,MATCH($T348,Benefits!$A$3:$A$581,0))="","",INDEX(Benefits!$B$3:$B$581,MATCH($T348,Benefits!$A$3:$A$581,0))),"")</f>
        <v/>
      </c>
      <c r="G348" s="17">
        <f>IFERROR(IF(INDEX(Benefits!$C$3:$C$581,MATCH($T348,Benefits!$A$3:$A$581,0))="",16000,INDEX(Benefits!$C$3:$C$581,MATCH($T348,Benefits!$A$3:$A$581,0))),16000)</f>
        <v/>
      </c>
      <c r="H348" s="4">
        <f>IFERROR(IF(INDEX(Benefits!$D$3:$D$581,MATCH($T348,Benefits!$A$3:$A$581,0))="","",INDEX(Benefits!$D$3:$D$581,MATCH($T348,Benefits!$A$3:$A$581,0))),"")</f>
        <v/>
      </c>
      <c r="I348" s="4" t="inlineStr">
        <is>
          <t>HKD</t>
        </is>
      </c>
      <c r="J348" s="17">
        <f>IF($W348="","",IF(COUNT(INDEX(prem!$B$2:$CX$2857,$W348,$U348+1))=0,"",INDEX(prem!$B$2:$CX$2857,$W348,$U348+1)))</f>
        <v/>
      </c>
      <c r="K348" s="17">
        <f>IF($W348="","",IF($M348=0,"",SUM(INDEX(prem!$B$2:$CX$2857,$W348,$U348+1):INDEX(prem!$B$2:$CX$2857,$W348,MIN($U348+10,101)))))</f>
        <v/>
      </c>
      <c r="L348" s="17">
        <f>IF($K348="","",IF($M348=0,"",$K348/$M348))</f>
        <v/>
      </c>
      <c r="M348" s="4">
        <f>IF($W348="",0,COUNT(INDEX(prem!$B$2:$CX$2857,$W348,$U348+1):INDEX(prem!$B$2:$CX$2857,$W348,MIN($U348+10,101))))</f>
        <v/>
      </c>
      <c r="N348" s="4" t="inlineStr">
        <is>
          <t>N</t>
        </is>
      </c>
      <c r="O348" s="4">
        <f>IF(COUNTIF(prem!$A$2:$A$2857,$T348&amp;"|"&amp;Client!$C$9&amp;"|"&amp;Client!$C$7&amp;"|"&amp;Client!$C$8)&gt;0,Client!$C$9,IF(Client!$C$9="S","R","S"))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IFERROR(IF(COUNT(INDEX(Benefits!$E$3:$E$581,MATCH($T348,Benefits!$A$3:$A$581,0)))=0,"",INDEX(Benefits!$E$3:$E$581,MATCH($T348,Benefits!$A$3:$A$581,0))),"")</f>
        <v/>
      </c>
      <c r="R348">
        <f>IFERROR(IF(COUNT(INDEX(Benefits!$F$3:$F$581,MATCH($T348,Benefits!$A$3:$A$581,0)))=0,"",INDEX(Benefits!$F$3:$F$581,MATCH($T348,Benefits!$A$3:$A$581,0))),"")</f>
        <v/>
      </c>
      <c r="S348" s="4">
        <f>IFERROR(IF(INDEX(Benefits!$G$3:$G$581,MATCH($T348,Benefits!$A$3:$A$581,0))="","",INDEX(Benefits!$G$3:$G$581,MATCH($T348,Benefits!$A$3:$A$581,0))),"")</f>
        <v/>
      </c>
      <c r="T348" s="19" t="inlineStr">
        <is>
          <t>F00070-02-000-02</t>
        </is>
      </c>
      <c r="U348" s="4">
        <f>MIN(IF($N348="N",Client!$C$6+1,Client!$C$6),100)</f>
        <v/>
      </c>
      <c r="V348" s="4">
        <f>$T348&amp;"|"&amp;$O348&amp;"|"&amp;Client!$C$7&amp;"|"&amp;Client!$C$8</f>
        <v/>
      </c>
      <c r="W348" s="4">
        <f>IFERROR(MATCH($V348,prem!$A$2:$A$2857,0),"")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IFERROR(IF(INDEX(Benefits!$B$3:$B$581,MATCH($T349,Benefits!$A$3:$A$581,0))="","",INDEX(Benefits!$B$3:$B$581,MATCH($T349,Benefits!$A$3:$A$581,0))),"")</f>
        <v/>
      </c>
      <c r="G349" s="17">
        <f>IFERROR(IF(INDEX(Benefits!$C$3:$C$581,MATCH($T349,Benefits!$A$3:$A$581,0))="",25000,INDEX(Benefits!$C$3:$C$581,MATCH($T349,Benefits!$A$3:$A$581,0))),25000)</f>
        <v/>
      </c>
      <c r="H349" s="4">
        <f>IFERROR(IF(INDEX(Benefits!$D$3:$D$581,MATCH($T349,Benefits!$A$3:$A$581,0))="","",INDEX(Benefits!$D$3:$D$581,MATCH($T349,Benefits!$A$3:$A$581,0))),"")</f>
        <v/>
      </c>
      <c r="I349" s="4" t="inlineStr">
        <is>
          <t>HKD</t>
        </is>
      </c>
      <c r="J349" s="17">
        <f>IF($W349="","",IF(COUNT(INDEX(prem!$B$2:$CX$2857,$W349,$U349+1))=0,"",INDEX(prem!$B$2:$CX$2857,$W349,$U349+1)))</f>
        <v/>
      </c>
      <c r="K349" s="17">
        <f>IF($W349="","",IF($M349=0,"",SUM(INDEX(prem!$B$2:$CX$2857,$W349,$U349+1):INDEX(prem!$B$2:$CX$2857,$W349,MIN($U349+10,101)))))</f>
        <v/>
      </c>
      <c r="L349" s="17">
        <f>IF($K349="","",IF($M349=0,"",$K349/$M349))</f>
        <v/>
      </c>
      <c r="M349" s="4">
        <f>IF($W349="",0,COUNT(INDEX(prem!$B$2:$CX$2857,$W349,$U349+1):INDEX(prem!$B$2:$CX$2857,$W349,MIN($U349+10,101))))</f>
        <v/>
      </c>
      <c r="N349" s="4" t="inlineStr">
        <is>
          <t>N</t>
        </is>
      </c>
      <c r="O349" s="4">
        <f>IF(COUNTIF(prem!$A$2:$A$2857,$T349&amp;"|"&amp;Client!$C$9&amp;"|"&amp;Client!$C$7&amp;"|"&amp;Client!$C$8)&gt;0,Client!$C$9,IF(Client!$C$9="S","R","S"))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IFERROR(IF(COUNT(INDEX(Benefits!$E$3:$E$581,MATCH($T349,Benefits!$A$3:$A$581,0)))=0,"",INDEX(Benefits!$E$3:$E$581,MATCH($T349,Benefits!$A$3:$A$581,0))),"")</f>
        <v/>
      </c>
      <c r="R349">
        <f>IFERROR(IF(COUNT(INDEX(Benefits!$F$3:$F$581,MATCH($T349,Benefits!$A$3:$A$581,0)))=0,"",INDEX(Benefits!$F$3:$F$581,MATCH($T349,Benefits!$A$3:$A$581,0))),"")</f>
        <v/>
      </c>
      <c r="S349" s="4">
        <f>IFERROR(IF(INDEX(Benefits!$G$3:$G$581,MATCH($T349,Benefits!$A$3:$A$581,0))="","",INDEX(Benefits!$G$3:$G$581,MATCH($T349,Benefits!$A$3:$A$581,0))),"")</f>
        <v/>
      </c>
      <c r="T349" s="19" t="inlineStr">
        <is>
          <t>F00070-03-000-02</t>
        </is>
      </c>
      <c r="U349" s="4">
        <f>MIN(IF($N349="N",Client!$C$6+1,Client!$C$6),100)</f>
        <v/>
      </c>
      <c r="V349" s="4">
        <f>$T349&amp;"|"&amp;$O349&amp;"|"&amp;Client!$C$7&amp;"|"&amp;Client!$C$8</f>
        <v/>
      </c>
      <c r="W349" s="4">
        <f>IFERROR(MATCH($V349,prem!$A$2:$A$2857,0),"")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IFERROR(IF(INDEX(Benefits!$B$3:$B$581,MATCH($T350,Benefits!$A$3:$A$581,0))="","",INDEX(Benefits!$B$3:$B$581,MATCH($T350,Benefits!$A$3:$A$581,0))),"")</f>
        <v/>
      </c>
      <c r="G350" s="17">
        <f>IFERROR(IF(INDEX(Benefits!$C$3:$C$581,MATCH($T350,Benefits!$A$3:$A$581,0))="",250000,INDEX(Benefits!$C$3:$C$581,MATCH($T350,Benefits!$A$3:$A$581,0))),250000)</f>
        <v/>
      </c>
      <c r="H350" s="4">
        <f>IFERROR(IF(INDEX(Benefits!$D$3:$D$581,MATCH($T350,Benefits!$A$3:$A$581,0))="","",INDEX(Benefits!$D$3:$D$581,MATCH($T350,Benefits!$A$3:$A$581,0))),"")</f>
        <v/>
      </c>
      <c r="I350" s="4" t="inlineStr">
        <is>
          <t>HKD</t>
        </is>
      </c>
      <c r="J350" s="17">
        <f>IF($W350="","",IF(COUNT(INDEX(prem!$B$2:$CX$2857,$W350,$U350+1))=0,"",INDEX(prem!$B$2:$CX$2857,$W350,$U350+1)))</f>
        <v/>
      </c>
      <c r="K350" s="17">
        <f>IF($W350="","",IF($M350=0,"",SUM(INDEX(prem!$B$2:$CX$2857,$W350,$U350+1):INDEX(prem!$B$2:$CX$2857,$W350,MIN($U350+10,101)))))</f>
        <v/>
      </c>
      <c r="L350" s="17">
        <f>IF($K350="","",IF($M350=0,"",$K350/$M350))</f>
        <v/>
      </c>
      <c r="M350" s="4">
        <f>IF($W350="",0,COUNT(INDEX(prem!$B$2:$CX$2857,$W350,$U350+1):INDEX(prem!$B$2:$CX$2857,$W350,MIN($U350+10,101))))</f>
        <v/>
      </c>
      <c r="N350" s="4" t="inlineStr">
        <is>
          <t>N</t>
        </is>
      </c>
      <c r="O350" s="4">
        <f>IF(COUNTIF(prem!$A$2:$A$2857,$T350&amp;"|"&amp;Client!$C$9&amp;"|"&amp;Client!$C$7&amp;"|"&amp;Client!$C$8)&gt;0,Client!$C$9,IF(Client!$C$9="S","R","S"))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IFERROR(IF(COUNT(INDEX(Benefits!$E$3:$E$581,MATCH($T350,Benefits!$A$3:$A$581,0)))=0,"",INDEX(Benefits!$E$3:$E$581,MATCH($T350,Benefits!$A$3:$A$581,0))),"")</f>
        <v/>
      </c>
      <c r="R350">
        <f>IFERROR(IF(COUNT(INDEX(Benefits!$F$3:$F$581,MATCH($T350,Benefits!$A$3:$A$581,0)))=0,"",INDEX(Benefits!$F$3:$F$581,MATCH($T350,Benefits!$A$3:$A$581,0))),"")</f>
        <v/>
      </c>
      <c r="S350" s="4">
        <f>IFERROR(IF(INDEX(Benefits!$G$3:$G$581,MATCH($T350,Benefits!$A$3:$A$581,0))="","",INDEX(Benefits!$G$3:$G$581,MATCH($T350,Benefits!$A$3:$A$581,0))),"")</f>
        <v/>
      </c>
      <c r="T350" s="19" t="inlineStr">
        <is>
          <t>F00070-06-000-02</t>
        </is>
      </c>
      <c r="U350" s="4">
        <f>MIN(IF($N350="N",Client!$C$6+1,Client!$C$6),100)</f>
        <v/>
      </c>
      <c r="V350" s="4">
        <f>$T350&amp;"|"&amp;$O350&amp;"|"&amp;Client!$C$7&amp;"|"&amp;Client!$C$8</f>
        <v/>
      </c>
      <c r="W350" s="4">
        <f>IFERROR(MATCH($V350,prem!$A$2:$A$2857,0),"")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IFERROR(IF(INDEX(Benefits!$B$3:$B$581,MATCH($T351,Benefits!$A$3:$A$581,0))="","",INDEX(Benefits!$B$3:$B$581,MATCH($T351,Benefits!$A$3:$A$581,0))),"")</f>
        <v/>
      </c>
      <c r="G351" s="17">
        <f>IFERROR(IF(INDEX(Benefits!$C$3:$C$581,MATCH($T351,Benefits!$A$3:$A$581,0))="",50000,INDEX(Benefits!$C$3:$C$581,MATCH($T351,Benefits!$A$3:$A$581,0))),50000)</f>
        <v/>
      </c>
      <c r="H351" s="4">
        <f>IFERROR(IF(INDEX(Benefits!$D$3:$D$581,MATCH($T351,Benefits!$A$3:$A$581,0))="","",INDEX(Benefits!$D$3:$D$581,MATCH($T351,Benefits!$A$3:$A$581,0))),"")</f>
        <v/>
      </c>
      <c r="I351" s="4" t="inlineStr">
        <is>
          <t>HKD</t>
        </is>
      </c>
      <c r="J351" s="17">
        <f>IF($W351="","",IF(COUNT(INDEX(prem!$B$2:$CX$2857,$W351,$U351+1))=0,"",INDEX(prem!$B$2:$CX$2857,$W351,$U351+1)))</f>
        <v/>
      </c>
      <c r="K351" s="17">
        <f>IF($W351="","",IF($M351=0,"",SUM(INDEX(prem!$B$2:$CX$2857,$W351,$U351+1):INDEX(prem!$B$2:$CX$2857,$W351,MIN($U351+10,101)))))</f>
        <v/>
      </c>
      <c r="L351" s="17">
        <f>IF($K351="","",IF($M351=0,"",$K351/$M351))</f>
        <v/>
      </c>
      <c r="M351" s="4">
        <f>IF($W351="",0,COUNT(INDEX(prem!$B$2:$CX$2857,$W351,$U351+1):INDEX(prem!$B$2:$CX$2857,$W351,MIN($U351+10,101))))</f>
        <v/>
      </c>
      <c r="N351" s="4" t="inlineStr">
        <is>
          <t>N</t>
        </is>
      </c>
      <c r="O351" s="4">
        <f>IF(COUNTIF(prem!$A$2:$A$2857,$T351&amp;"|"&amp;Client!$C$9&amp;"|"&amp;Client!$C$7&amp;"|"&amp;Client!$C$8)&gt;0,Client!$C$9,IF(Client!$C$9="S","R","S"))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IFERROR(IF(COUNT(INDEX(Benefits!$E$3:$E$581,MATCH($T351,Benefits!$A$3:$A$581,0)))=0,"",INDEX(Benefits!$E$3:$E$581,MATCH($T351,Benefits!$A$3:$A$581,0))),"")</f>
        <v/>
      </c>
      <c r="R351">
        <f>IFERROR(IF(COUNT(INDEX(Benefits!$F$3:$F$581,MATCH($T351,Benefits!$A$3:$A$581,0)))=0,"",INDEX(Benefits!$F$3:$F$581,MATCH($T351,Benefits!$A$3:$A$581,0))),"")</f>
        <v/>
      </c>
      <c r="S351" s="4">
        <f>IFERROR(IF(INDEX(Benefits!$G$3:$G$581,MATCH($T351,Benefits!$A$3:$A$581,0))="","",INDEX(Benefits!$G$3:$G$581,MATCH($T351,Benefits!$A$3:$A$581,0))),"")</f>
        <v/>
      </c>
      <c r="T351" s="19" t="inlineStr">
        <is>
          <t>F00070-04-000-02</t>
        </is>
      </c>
      <c r="U351" s="4">
        <f>MIN(IF($N351="N",Client!$C$6+1,Client!$C$6),100)</f>
        <v/>
      </c>
      <c r="V351" s="4">
        <f>$T351&amp;"|"&amp;$O351&amp;"|"&amp;Client!$C$7&amp;"|"&amp;Client!$C$8</f>
        <v/>
      </c>
      <c r="W351" s="4">
        <f>IFERROR(MATCH($V351,prem!$A$2:$A$2857,0),"")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IFERROR(IF(INDEX(Benefits!$B$3:$B$581,MATCH($T352,Benefits!$A$3:$A$581,0))="","",INDEX(Benefits!$B$3:$B$581,MATCH($T352,Benefits!$A$3:$A$581,0))),"")</f>
        <v/>
      </c>
      <c r="G352" s="17">
        <f>IFERROR(IF(INDEX(Benefits!$C$3:$C$581,MATCH($T352,Benefits!$A$3:$A$581,0))="",0,INDEX(Benefits!$C$3:$C$581,MATCH($T352,Benefits!$A$3:$A$581,0))),0)</f>
        <v/>
      </c>
      <c r="H352" s="4">
        <f>IFERROR(IF(INDEX(Benefits!$D$3:$D$581,MATCH($T352,Benefits!$A$3:$A$581,0))="","",INDEX(Benefits!$D$3:$D$581,MATCH($T352,Benefits!$A$3:$A$581,0))),"")</f>
        <v/>
      </c>
      <c r="I352" s="4" t="inlineStr">
        <is>
          <t>HKD</t>
        </is>
      </c>
      <c r="J352" s="17">
        <f>IF($W352="","",IF(COUNT(INDEX(prem!$B$2:$CX$2857,$W352,$U352+1))=0,"",INDEX(prem!$B$2:$CX$2857,$W352,$U352+1)))</f>
        <v/>
      </c>
      <c r="K352" s="17">
        <f>IF($W352="","",IF($M352=0,"",SUM(INDEX(prem!$B$2:$CX$2857,$W352,$U352+1):INDEX(prem!$B$2:$CX$2857,$W352,MIN($U352+10,101)))))</f>
        <v/>
      </c>
      <c r="L352" s="17">
        <f>IF($K352="","",IF($M352=0,"",$K352/$M352))</f>
        <v/>
      </c>
      <c r="M352" s="4">
        <f>IF($W352="",0,COUNT(INDEX(prem!$B$2:$CX$2857,$W352,$U352+1):INDEX(prem!$B$2:$CX$2857,$W352,MIN($U352+10,101))))</f>
        <v/>
      </c>
      <c r="N352" s="4" t="inlineStr">
        <is>
          <t>N</t>
        </is>
      </c>
      <c r="O352" s="4">
        <f>IF(COUNTIF(prem!$A$2:$A$2857,$T352&amp;"|"&amp;Client!$C$9&amp;"|"&amp;Client!$C$7&amp;"|"&amp;Client!$C$8)&gt;0,Client!$C$9,IF(Client!$C$9="S","R","S"))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IFERROR(IF(COUNT(INDEX(Benefits!$E$3:$E$581,MATCH($T352,Benefits!$A$3:$A$581,0)))=0,"",INDEX(Benefits!$E$3:$E$581,MATCH($T352,Benefits!$A$3:$A$581,0))),"")</f>
        <v/>
      </c>
      <c r="R352">
        <f>IFERROR(IF(COUNT(INDEX(Benefits!$F$3:$F$581,MATCH($T352,Benefits!$A$3:$A$581,0)))=0,"",INDEX(Benefits!$F$3:$F$581,MATCH($T352,Benefits!$A$3:$A$581,0))),"")</f>
        <v/>
      </c>
      <c r="S352" s="4">
        <f>IFERROR(IF(INDEX(Benefits!$G$3:$G$581,MATCH($T352,Benefits!$A$3:$A$581,0))="","",INDEX(Benefits!$G$3:$G$581,MATCH($T352,Benefits!$A$3:$A$581,0))),"")</f>
        <v/>
      </c>
      <c r="T352" s="19" t="inlineStr">
        <is>
          <t>F00070-07-000-02</t>
        </is>
      </c>
      <c r="U352" s="4">
        <f>MIN(IF($N352="N",Client!$C$6+1,Client!$C$6),100)</f>
        <v/>
      </c>
      <c r="V352" s="4">
        <f>$T352&amp;"|"&amp;$O352&amp;"|"&amp;Client!$C$7&amp;"|"&amp;Client!$C$8</f>
        <v/>
      </c>
      <c r="W352" s="4">
        <f>IFERROR(MATCH($V352,prem!$A$2:$A$2857,0),"")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IFERROR(IF(INDEX(Benefits!$B$3:$B$581,MATCH($T353,Benefits!$A$3:$A$581,0))="","",INDEX(Benefits!$B$3:$B$581,MATCH($T353,Benefits!$A$3:$A$581,0))),"")</f>
        <v/>
      </c>
      <c r="G353" s="17">
        <f>IFERROR(IF(INDEX(Benefits!$C$3:$C$581,MATCH($T353,Benefits!$A$3:$A$581,0))="",100000,INDEX(Benefits!$C$3:$C$581,MATCH($T353,Benefits!$A$3:$A$581,0))),100000)</f>
        <v/>
      </c>
      <c r="H353" s="4">
        <f>IFERROR(IF(INDEX(Benefits!$D$3:$D$581,MATCH($T353,Benefits!$A$3:$A$581,0))="","",INDEX(Benefits!$D$3:$D$581,MATCH($T353,Benefits!$A$3:$A$581,0))),"")</f>
        <v/>
      </c>
      <c r="I353" s="4" t="inlineStr">
        <is>
          <t>HKD</t>
        </is>
      </c>
      <c r="J353" s="17">
        <f>IF($W353="","",IF(COUNT(INDEX(prem!$B$2:$CX$2857,$W353,$U353+1))=0,"",INDEX(prem!$B$2:$CX$2857,$W353,$U353+1)))</f>
        <v/>
      </c>
      <c r="K353" s="17">
        <f>IF($W353="","",IF($M353=0,"",SUM(INDEX(prem!$B$2:$CX$2857,$W353,$U353+1):INDEX(prem!$B$2:$CX$2857,$W353,MIN($U353+10,101)))))</f>
        <v/>
      </c>
      <c r="L353" s="17">
        <f>IF($K353="","",IF($M353=0,"",$K353/$M353))</f>
        <v/>
      </c>
      <c r="M353" s="4">
        <f>IF($W353="",0,COUNT(INDEX(prem!$B$2:$CX$2857,$W353,$U353+1):INDEX(prem!$B$2:$CX$2857,$W353,MIN($U353+10,101))))</f>
        <v/>
      </c>
      <c r="N353" s="4" t="inlineStr">
        <is>
          <t>N</t>
        </is>
      </c>
      <c r="O353" s="4">
        <f>IF(COUNTIF(prem!$A$2:$A$2857,$T353&amp;"|"&amp;Client!$C$9&amp;"|"&amp;Client!$C$7&amp;"|"&amp;Client!$C$8)&gt;0,Client!$C$9,IF(Client!$C$9="S","R","S"))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IFERROR(IF(COUNT(INDEX(Benefits!$E$3:$E$581,MATCH($T353,Benefits!$A$3:$A$581,0)))=0,"",INDEX(Benefits!$E$3:$E$581,MATCH($T353,Benefits!$A$3:$A$581,0))),"")</f>
        <v/>
      </c>
      <c r="R353">
        <f>IFERROR(IF(COUNT(INDEX(Benefits!$F$3:$F$581,MATCH($T353,Benefits!$A$3:$A$581,0)))=0,"",INDEX(Benefits!$F$3:$F$581,MATCH($T353,Benefits!$A$3:$A$581,0))),"")</f>
        <v/>
      </c>
      <c r="S353" s="4">
        <f>IFERROR(IF(INDEX(Benefits!$G$3:$G$581,MATCH($T353,Benefits!$A$3:$A$581,0))="","",INDEX(Benefits!$G$3:$G$581,MATCH($T353,Benefits!$A$3:$A$581,0))),"")</f>
        <v/>
      </c>
      <c r="T353" s="19" t="inlineStr">
        <is>
          <t>F00070-11-000-02</t>
        </is>
      </c>
      <c r="U353" s="4">
        <f>MIN(IF($N353="N",Client!$C$6+1,Client!$C$6),100)</f>
        <v/>
      </c>
      <c r="V353" s="4">
        <f>$T353&amp;"|"&amp;$O353&amp;"|"&amp;Client!$C$7&amp;"|"&amp;Client!$C$8</f>
        <v/>
      </c>
      <c r="W353" s="4">
        <f>IFERROR(MATCH($V353,prem!$A$2:$A$2857,0),"")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IFERROR(IF(INDEX(Benefits!$B$3:$B$581,MATCH($T354,Benefits!$A$3:$A$581,0))="","",INDEX(Benefits!$B$3:$B$581,MATCH($T354,Benefits!$A$3:$A$581,0))),"")</f>
        <v/>
      </c>
      <c r="G354" s="17">
        <f>IFERROR(IF(INDEX(Benefits!$C$3:$C$581,MATCH($T354,Benefits!$A$3:$A$581,0))="",16000,INDEX(Benefits!$C$3:$C$581,MATCH($T354,Benefits!$A$3:$A$581,0))),16000)</f>
        <v/>
      </c>
      <c r="H354" s="4">
        <f>IFERROR(IF(INDEX(Benefits!$D$3:$D$581,MATCH($T354,Benefits!$A$3:$A$581,0))="","",INDEX(Benefits!$D$3:$D$581,MATCH($T354,Benefits!$A$3:$A$581,0))),"")</f>
        <v/>
      </c>
      <c r="I354" s="4" t="inlineStr">
        <is>
          <t>HKD</t>
        </is>
      </c>
      <c r="J354" s="17">
        <f>IF($W354="","",IF(COUNT(INDEX(prem!$B$2:$CX$2857,$W354,$U354+1))=0,"",INDEX(prem!$B$2:$CX$2857,$W354,$U354+1)))</f>
        <v/>
      </c>
      <c r="K354" s="17">
        <f>IF($W354="","",IF($M354=0,"",SUM(INDEX(prem!$B$2:$CX$2857,$W354,$U354+1):INDEX(prem!$B$2:$CX$2857,$W354,MIN($U354+10,101)))))</f>
        <v/>
      </c>
      <c r="L354" s="17">
        <f>IF($K354="","",IF($M354=0,"",$K354/$M354))</f>
        <v/>
      </c>
      <c r="M354" s="4">
        <f>IF($W354="",0,COUNT(INDEX(prem!$B$2:$CX$2857,$W354,$U354+1):INDEX(prem!$B$2:$CX$2857,$W354,MIN($U354+10,101))))</f>
        <v/>
      </c>
      <c r="N354" s="4" t="inlineStr">
        <is>
          <t>N</t>
        </is>
      </c>
      <c r="O354" s="4">
        <f>IF(COUNTIF(prem!$A$2:$A$2857,$T354&amp;"|"&amp;Client!$C$9&amp;"|"&amp;Client!$C$7&amp;"|"&amp;Client!$C$8)&gt;0,Client!$C$9,IF(Client!$C$9="S","R","S"))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IFERROR(IF(COUNT(INDEX(Benefits!$E$3:$E$581,MATCH($T354,Benefits!$A$3:$A$581,0)))=0,"",INDEX(Benefits!$E$3:$E$581,MATCH($T354,Benefits!$A$3:$A$581,0))),"")</f>
        <v/>
      </c>
      <c r="R354">
        <f>IFERROR(IF(COUNT(INDEX(Benefits!$F$3:$F$581,MATCH($T354,Benefits!$A$3:$A$581,0)))=0,"",INDEX(Benefits!$F$3:$F$581,MATCH($T354,Benefits!$A$3:$A$581,0))),"")</f>
        <v/>
      </c>
      <c r="S354" s="4">
        <f>IFERROR(IF(INDEX(Benefits!$G$3:$G$581,MATCH($T354,Benefits!$A$3:$A$581,0))="","",INDEX(Benefits!$G$3:$G$581,MATCH($T354,Benefits!$A$3:$A$581,0))),"")</f>
        <v/>
      </c>
      <c r="T354" s="19" t="inlineStr">
        <is>
          <t>F00070-08-000-02</t>
        </is>
      </c>
      <c r="U354" s="4">
        <f>MIN(IF($N354="N",Client!$C$6+1,Client!$C$6),100)</f>
        <v/>
      </c>
      <c r="V354" s="4">
        <f>$T354&amp;"|"&amp;$O354&amp;"|"&amp;Client!$C$7&amp;"|"&amp;Client!$C$8</f>
        <v/>
      </c>
      <c r="W354" s="4">
        <f>IFERROR(MATCH($V354,prem!$A$2:$A$2857,0),"")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IFERROR(IF(INDEX(Benefits!$B$3:$B$581,MATCH($T355,Benefits!$A$3:$A$581,0))="","",INDEX(Benefits!$B$3:$B$581,MATCH($T355,Benefits!$A$3:$A$581,0))),"")</f>
        <v/>
      </c>
      <c r="G355" s="17">
        <f>IFERROR(IF(INDEX(Benefits!$C$3:$C$581,MATCH($T355,Benefits!$A$3:$A$581,0))="",25000,INDEX(Benefits!$C$3:$C$581,MATCH($T355,Benefits!$A$3:$A$581,0))),25000)</f>
        <v/>
      </c>
      <c r="H355" s="4">
        <f>IFERROR(IF(INDEX(Benefits!$D$3:$D$581,MATCH($T355,Benefits!$A$3:$A$581,0))="","",INDEX(Benefits!$D$3:$D$581,MATCH($T355,Benefits!$A$3:$A$581,0))),"")</f>
        <v/>
      </c>
      <c r="I355" s="4" t="inlineStr">
        <is>
          <t>HKD</t>
        </is>
      </c>
      <c r="J355" s="17">
        <f>IF($W355="","",IF(COUNT(INDEX(prem!$B$2:$CX$2857,$W355,$U355+1))=0,"",INDEX(prem!$B$2:$CX$2857,$W355,$U355+1)))</f>
        <v/>
      </c>
      <c r="K355" s="17">
        <f>IF($W355="","",IF($M355=0,"",SUM(INDEX(prem!$B$2:$CX$2857,$W355,$U355+1):INDEX(prem!$B$2:$CX$2857,$W355,MIN($U355+10,101)))))</f>
        <v/>
      </c>
      <c r="L355" s="17">
        <f>IF($K355="","",IF($M355=0,"",$K355/$M355))</f>
        <v/>
      </c>
      <c r="M355" s="4">
        <f>IF($W355="",0,COUNT(INDEX(prem!$B$2:$CX$2857,$W355,$U355+1):INDEX(prem!$B$2:$CX$2857,$W355,MIN($U355+10,101))))</f>
        <v/>
      </c>
      <c r="N355" s="4" t="inlineStr">
        <is>
          <t>N</t>
        </is>
      </c>
      <c r="O355" s="4">
        <f>IF(COUNTIF(prem!$A$2:$A$2857,$T355&amp;"|"&amp;Client!$C$9&amp;"|"&amp;Client!$C$7&amp;"|"&amp;Client!$C$8)&gt;0,Client!$C$9,IF(Client!$C$9="S","R","S"))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IFERROR(IF(COUNT(INDEX(Benefits!$E$3:$E$581,MATCH($T355,Benefits!$A$3:$A$581,0)))=0,"",INDEX(Benefits!$E$3:$E$581,MATCH($T355,Benefits!$A$3:$A$581,0))),"")</f>
        <v/>
      </c>
      <c r="R355">
        <f>IFERROR(IF(COUNT(INDEX(Benefits!$F$3:$F$581,MATCH($T355,Benefits!$A$3:$A$581,0)))=0,"",INDEX(Benefits!$F$3:$F$581,MATCH($T355,Benefits!$A$3:$A$581,0))),"")</f>
        <v/>
      </c>
      <c r="S355" s="4">
        <f>IFERROR(IF(INDEX(Benefits!$G$3:$G$581,MATCH($T355,Benefits!$A$3:$A$581,0))="","",INDEX(Benefits!$G$3:$G$581,MATCH($T355,Benefits!$A$3:$A$581,0))),"")</f>
        <v/>
      </c>
      <c r="T355" s="19" t="inlineStr">
        <is>
          <t>F00070-09-000-02</t>
        </is>
      </c>
      <c r="U355" s="4">
        <f>MIN(IF($N355="N",Client!$C$6+1,Client!$C$6),100)</f>
        <v/>
      </c>
      <c r="V355" s="4">
        <f>$T355&amp;"|"&amp;$O355&amp;"|"&amp;Client!$C$7&amp;"|"&amp;Client!$C$8</f>
        <v/>
      </c>
      <c r="W355" s="4">
        <f>IFERROR(MATCH($V355,prem!$A$2:$A$2857,0),"")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IFERROR(IF(INDEX(Benefits!$B$3:$B$581,MATCH($T356,Benefits!$A$3:$A$581,0))="","",INDEX(Benefits!$B$3:$B$581,MATCH($T356,Benefits!$A$3:$A$581,0))),"")</f>
        <v/>
      </c>
      <c r="G356" s="17">
        <f>IFERROR(IF(INDEX(Benefits!$C$3:$C$581,MATCH($T356,Benefits!$A$3:$A$581,0))="",250000,INDEX(Benefits!$C$3:$C$581,MATCH($T356,Benefits!$A$3:$A$581,0))),250000)</f>
        <v/>
      </c>
      <c r="H356" s="4">
        <f>IFERROR(IF(INDEX(Benefits!$D$3:$D$581,MATCH($T356,Benefits!$A$3:$A$581,0))="","",INDEX(Benefits!$D$3:$D$581,MATCH($T356,Benefits!$A$3:$A$581,0))),"")</f>
        <v/>
      </c>
      <c r="I356" s="4" t="inlineStr">
        <is>
          <t>HKD</t>
        </is>
      </c>
      <c r="J356" s="17">
        <f>IF($W356="","",IF(COUNT(INDEX(prem!$B$2:$CX$2857,$W356,$U356+1))=0,"",INDEX(prem!$B$2:$CX$2857,$W356,$U356+1)))</f>
        <v/>
      </c>
      <c r="K356" s="17">
        <f>IF($W356="","",IF($M356=0,"",SUM(INDEX(prem!$B$2:$CX$2857,$W356,$U356+1):INDEX(prem!$B$2:$CX$2857,$W356,MIN($U356+10,101)))))</f>
        <v/>
      </c>
      <c r="L356" s="17">
        <f>IF($K356="","",IF($M356=0,"",$K356/$M356))</f>
        <v/>
      </c>
      <c r="M356" s="4">
        <f>IF($W356="",0,COUNT(INDEX(prem!$B$2:$CX$2857,$W356,$U356+1):INDEX(prem!$B$2:$CX$2857,$W356,MIN($U356+10,101))))</f>
        <v/>
      </c>
      <c r="N356" s="4" t="inlineStr">
        <is>
          <t>N</t>
        </is>
      </c>
      <c r="O356" s="4">
        <f>IF(COUNTIF(prem!$A$2:$A$2857,$T356&amp;"|"&amp;Client!$C$9&amp;"|"&amp;Client!$C$7&amp;"|"&amp;Client!$C$8)&gt;0,Client!$C$9,IF(Client!$C$9="S","R","S"))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IFERROR(IF(COUNT(INDEX(Benefits!$E$3:$E$581,MATCH($T356,Benefits!$A$3:$A$581,0)))=0,"",INDEX(Benefits!$E$3:$E$581,MATCH($T356,Benefits!$A$3:$A$581,0))),"")</f>
        <v/>
      </c>
      <c r="R356">
        <f>IFERROR(IF(COUNT(INDEX(Benefits!$F$3:$F$581,MATCH($T356,Benefits!$A$3:$A$581,0)))=0,"",INDEX(Benefits!$F$3:$F$581,MATCH($T356,Benefits!$A$3:$A$581,0))),"")</f>
        <v/>
      </c>
      <c r="S356" s="4">
        <f>IFERROR(IF(INDEX(Benefits!$G$3:$G$581,MATCH($T356,Benefits!$A$3:$A$581,0))="","",INDEX(Benefits!$G$3:$G$581,MATCH($T356,Benefits!$A$3:$A$581,0))),"")</f>
        <v/>
      </c>
      <c r="T356" s="19" t="inlineStr">
        <is>
          <t>F00070-12-000-02</t>
        </is>
      </c>
      <c r="U356" s="4">
        <f>MIN(IF($N356="N",Client!$C$6+1,Client!$C$6),100)</f>
        <v/>
      </c>
      <c r="V356" s="4">
        <f>$T356&amp;"|"&amp;$O356&amp;"|"&amp;Client!$C$7&amp;"|"&amp;Client!$C$8</f>
        <v/>
      </c>
      <c r="W356" s="4">
        <f>IFERROR(MATCH($V356,prem!$A$2:$A$2857,0),"")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IFERROR(IF(INDEX(Benefits!$B$3:$B$581,MATCH($T357,Benefits!$A$3:$A$581,0))="","",INDEX(Benefits!$B$3:$B$581,MATCH($T357,Benefits!$A$3:$A$581,0))),"")</f>
        <v/>
      </c>
      <c r="G357" s="17">
        <f>IFERROR(IF(INDEX(Benefits!$C$3:$C$581,MATCH($T357,Benefits!$A$3:$A$581,0))="",50000,INDEX(Benefits!$C$3:$C$581,MATCH($T357,Benefits!$A$3:$A$581,0))),50000)</f>
        <v/>
      </c>
      <c r="H357" s="4">
        <f>IFERROR(IF(INDEX(Benefits!$D$3:$D$581,MATCH($T357,Benefits!$A$3:$A$581,0))="","",INDEX(Benefits!$D$3:$D$581,MATCH($T357,Benefits!$A$3:$A$581,0))),"")</f>
        <v/>
      </c>
      <c r="I357" s="4" t="inlineStr">
        <is>
          <t>HKD</t>
        </is>
      </c>
      <c r="J357" s="17">
        <f>IF($W357="","",IF(COUNT(INDEX(prem!$B$2:$CX$2857,$W357,$U357+1))=0,"",INDEX(prem!$B$2:$CX$2857,$W357,$U357+1)))</f>
        <v/>
      </c>
      <c r="K357" s="17">
        <f>IF($W357="","",IF($M357=0,"",SUM(INDEX(prem!$B$2:$CX$2857,$W357,$U357+1):INDEX(prem!$B$2:$CX$2857,$W357,MIN($U357+10,101)))))</f>
        <v/>
      </c>
      <c r="L357" s="17">
        <f>IF($K357="","",IF($M357=0,"",$K357/$M357))</f>
        <v/>
      </c>
      <c r="M357" s="4">
        <f>IF($W357="",0,COUNT(INDEX(prem!$B$2:$CX$2857,$W357,$U357+1):INDEX(prem!$B$2:$CX$2857,$W357,MIN($U357+10,101))))</f>
        <v/>
      </c>
      <c r="N357" s="4" t="inlineStr">
        <is>
          <t>N</t>
        </is>
      </c>
      <c r="O357" s="4">
        <f>IF(COUNTIF(prem!$A$2:$A$2857,$T357&amp;"|"&amp;Client!$C$9&amp;"|"&amp;Client!$C$7&amp;"|"&amp;Client!$C$8)&gt;0,Client!$C$9,IF(Client!$C$9="S","R","S"))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IFERROR(IF(COUNT(INDEX(Benefits!$E$3:$E$581,MATCH($T357,Benefits!$A$3:$A$581,0)))=0,"",INDEX(Benefits!$E$3:$E$581,MATCH($T357,Benefits!$A$3:$A$581,0))),"")</f>
        <v/>
      </c>
      <c r="R357">
        <f>IFERROR(IF(COUNT(INDEX(Benefits!$F$3:$F$581,MATCH($T357,Benefits!$A$3:$A$581,0)))=0,"",INDEX(Benefits!$F$3:$F$581,MATCH($T357,Benefits!$A$3:$A$581,0))),"")</f>
        <v/>
      </c>
      <c r="S357" s="4">
        <f>IFERROR(IF(INDEX(Benefits!$G$3:$G$581,MATCH($T357,Benefits!$A$3:$A$581,0))="","",INDEX(Benefits!$G$3:$G$581,MATCH($T357,Benefits!$A$3:$A$581,0))),"")</f>
        <v/>
      </c>
      <c r="T357" s="19" t="inlineStr">
        <is>
          <t>F00070-10-000-02</t>
        </is>
      </c>
      <c r="U357" s="4">
        <f>MIN(IF($N357="N",Client!$C$6+1,Client!$C$6),100)</f>
        <v/>
      </c>
      <c r="V357" s="4">
        <f>$T357&amp;"|"&amp;$O357&amp;"|"&amp;Client!$C$7&amp;"|"&amp;Client!$C$8</f>
        <v/>
      </c>
      <c r="W357" s="4">
        <f>IFERROR(MATCH($V357,prem!$A$2:$A$2857,0),"")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IFERROR(IF(INDEX(Benefits!$B$3:$B$581,MATCH($T358,Benefits!$A$3:$A$581,0))="","",INDEX(Benefits!$B$3:$B$581,MATCH($T358,Benefits!$A$3:$A$581,0))),"")</f>
        <v/>
      </c>
      <c r="G358" s="17">
        <f>IFERROR(IF(INDEX(Benefits!$C$3:$C$581,MATCH($T358,Benefits!$A$3:$A$581,0))="",0,INDEX(Benefits!$C$3:$C$581,MATCH($T358,Benefits!$A$3:$A$581,0))),0)</f>
        <v/>
      </c>
      <c r="H358" s="4">
        <f>IFERROR(IF(INDEX(Benefits!$D$3:$D$581,MATCH($T358,Benefits!$A$3:$A$581,0))="","",INDEX(Benefits!$D$3:$D$581,MATCH($T358,Benefits!$A$3:$A$581,0))),"")</f>
        <v/>
      </c>
      <c r="I358" s="4" t="inlineStr">
        <is>
          <t>HKD</t>
        </is>
      </c>
      <c r="J358" s="17">
        <f>IF($W358="","",IF(COUNT(INDEX(prem!$B$2:$CX$2857,$W358,$U358+1))=0,"",INDEX(prem!$B$2:$CX$2857,$W358,$U358+1)))</f>
        <v/>
      </c>
      <c r="K358" s="17">
        <f>IF($W358="","",IF($M358=0,"",SUM(INDEX(prem!$B$2:$CX$2857,$W358,$U358+1):INDEX(prem!$B$2:$CX$2857,$W358,MIN($U358+10,101)))))</f>
        <v/>
      </c>
      <c r="L358" s="17">
        <f>IF($K358="","",IF($M358=0,"",$K358/$M358))</f>
        <v/>
      </c>
      <c r="M358" s="4">
        <f>IF($W358="",0,COUNT(INDEX(prem!$B$2:$CX$2857,$W358,$U358+1):INDEX(prem!$B$2:$CX$2857,$W358,MIN($U358+10,101))))</f>
        <v/>
      </c>
      <c r="N358" s="4" t="inlineStr">
        <is>
          <t>N</t>
        </is>
      </c>
      <c r="O358" s="4">
        <f>IF(COUNTIF(prem!$A$2:$A$2857,$T358&amp;"|"&amp;Client!$C$9&amp;"|"&amp;Client!$C$7&amp;"|"&amp;Client!$C$8)&gt;0,Client!$C$9,IF(Client!$C$9="S","R","S"))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IFERROR(IF(COUNT(INDEX(Benefits!$E$3:$E$581,MATCH($T358,Benefits!$A$3:$A$581,0)))=0,"",INDEX(Benefits!$E$3:$E$581,MATCH($T358,Benefits!$A$3:$A$581,0))),"")</f>
        <v/>
      </c>
      <c r="R358">
        <f>IFERROR(IF(COUNT(INDEX(Benefits!$F$3:$F$581,MATCH($T358,Benefits!$A$3:$A$581,0)))=0,"",INDEX(Benefits!$F$3:$F$581,MATCH($T358,Benefits!$A$3:$A$581,0))),"")</f>
        <v/>
      </c>
      <c r="S358" s="4">
        <f>IFERROR(IF(INDEX(Benefits!$G$3:$G$581,MATCH($T358,Benefits!$A$3:$A$581,0))="","",INDEX(Benefits!$G$3:$G$581,MATCH($T358,Benefits!$A$3:$A$581,0))),"")</f>
        <v/>
      </c>
      <c r="T358" s="19" t="inlineStr">
        <is>
          <t>F00067-19-000-02</t>
        </is>
      </c>
      <c r="U358" s="4">
        <f>MIN(IF($N358="N",Client!$C$6+1,Client!$C$6),100)</f>
        <v/>
      </c>
      <c r="V358" s="4">
        <f>$T358&amp;"|"&amp;$O358&amp;"|"&amp;Client!$C$7&amp;"|"&amp;Client!$C$8</f>
        <v/>
      </c>
      <c r="W358" s="4">
        <f>IFERROR(MATCH($V358,prem!$A$2:$A$2857,0),"")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IFERROR(IF(INDEX(Benefits!$B$3:$B$581,MATCH($T359,Benefits!$A$3:$A$581,0))="","",INDEX(Benefits!$B$3:$B$581,MATCH($T359,Benefits!$A$3:$A$581,0))),"")</f>
        <v/>
      </c>
      <c r="G359" s="17">
        <f>IFERROR(IF(INDEX(Benefits!$C$3:$C$581,MATCH($T359,Benefits!$A$3:$A$581,0))="",120000,INDEX(Benefits!$C$3:$C$581,MATCH($T359,Benefits!$A$3:$A$581,0))),120000)</f>
        <v/>
      </c>
      <c r="H359" s="4">
        <f>IFERROR(IF(INDEX(Benefits!$D$3:$D$581,MATCH($T359,Benefits!$A$3:$A$581,0))="","",INDEX(Benefits!$D$3:$D$581,MATCH($T359,Benefits!$A$3:$A$581,0))),"")</f>
        <v/>
      </c>
      <c r="I359" s="4" t="inlineStr">
        <is>
          <t>HKD</t>
        </is>
      </c>
      <c r="J359" s="17">
        <f>IF($W359="","",IF(COUNT(INDEX(prem!$B$2:$CX$2857,$W359,$U359+1))=0,"",INDEX(prem!$B$2:$CX$2857,$W359,$U359+1)))</f>
        <v/>
      </c>
      <c r="K359" s="17">
        <f>IF($W359="","",IF($M359=0,"",SUM(INDEX(prem!$B$2:$CX$2857,$W359,$U359+1):INDEX(prem!$B$2:$CX$2857,$W359,MIN($U359+10,101)))))</f>
        <v/>
      </c>
      <c r="L359" s="17">
        <f>IF($K359="","",IF($M359=0,"",$K359/$M359))</f>
        <v/>
      </c>
      <c r="M359" s="4">
        <f>IF($W359="",0,COUNT(INDEX(prem!$B$2:$CX$2857,$W359,$U359+1):INDEX(prem!$B$2:$CX$2857,$W359,MIN($U359+10,101))))</f>
        <v/>
      </c>
      <c r="N359" s="4" t="inlineStr">
        <is>
          <t>N</t>
        </is>
      </c>
      <c r="O359" s="4">
        <f>IF(COUNTIF(prem!$A$2:$A$2857,$T359&amp;"|"&amp;Client!$C$9&amp;"|"&amp;Client!$C$7&amp;"|"&amp;Client!$C$8)&gt;0,Client!$C$9,IF(Client!$C$9="S","R","S"))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IFERROR(IF(COUNT(INDEX(Benefits!$E$3:$E$581,MATCH($T359,Benefits!$A$3:$A$581,0)))=0,"",INDEX(Benefits!$E$3:$E$581,MATCH($T359,Benefits!$A$3:$A$581,0))),"")</f>
        <v/>
      </c>
      <c r="R359">
        <f>IFERROR(IF(COUNT(INDEX(Benefits!$F$3:$F$581,MATCH($T359,Benefits!$A$3:$A$581,0)))=0,"",INDEX(Benefits!$F$3:$F$581,MATCH($T359,Benefits!$A$3:$A$581,0))),"")</f>
        <v/>
      </c>
      <c r="S359" s="4">
        <f>IFERROR(IF(INDEX(Benefits!$G$3:$G$581,MATCH($T359,Benefits!$A$3:$A$581,0))="","",INDEX(Benefits!$G$3:$G$581,MATCH($T359,Benefits!$A$3:$A$581,0))),"")</f>
        <v/>
      </c>
      <c r="T359" s="19" t="inlineStr">
        <is>
          <t>F00067-23-000-02</t>
        </is>
      </c>
      <c r="U359" s="4">
        <f>MIN(IF($N359="N",Client!$C$6+1,Client!$C$6),100)</f>
        <v/>
      </c>
      <c r="V359" s="4">
        <f>$T359&amp;"|"&amp;$O359&amp;"|"&amp;Client!$C$7&amp;"|"&amp;Client!$C$8</f>
        <v/>
      </c>
      <c r="W359" s="4">
        <f>IFERROR(MATCH($V359,prem!$A$2:$A$2857,0),"")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IFERROR(IF(INDEX(Benefits!$B$3:$B$581,MATCH($T360,Benefits!$A$3:$A$581,0))="","",INDEX(Benefits!$B$3:$B$581,MATCH($T360,Benefits!$A$3:$A$581,0))),"")</f>
        <v/>
      </c>
      <c r="G360" s="17">
        <f>IFERROR(IF(INDEX(Benefits!$C$3:$C$581,MATCH($T360,Benefits!$A$3:$A$581,0))="",25000,INDEX(Benefits!$C$3:$C$581,MATCH($T360,Benefits!$A$3:$A$581,0))),25000)</f>
        <v/>
      </c>
      <c r="H360" s="4">
        <f>IFERROR(IF(INDEX(Benefits!$D$3:$D$581,MATCH($T360,Benefits!$A$3:$A$581,0))="","",INDEX(Benefits!$D$3:$D$581,MATCH($T360,Benefits!$A$3:$A$581,0))),"")</f>
        <v/>
      </c>
      <c r="I360" s="4" t="inlineStr">
        <is>
          <t>HKD</t>
        </is>
      </c>
      <c r="J360" s="17">
        <f>IF($W360="","",IF(COUNT(INDEX(prem!$B$2:$CX$2857,$W360,$U360+1))=0,"",INDEX(prem!$B$2:$CX$2857,$W360,$U360+1)))</f>
        <v/>
      </c>
      <c r="K360" s="17">
        <f>IF($W360="","",IF($M360=0,"",SUM(INDEX(prem!$B$2:$CX$2857,$W360,$U360+1):INDEX(prem!$B$2:$CX$2857,$W360,MIN($U360+10,101)))))</f>
        <v/>
      </c>
      <c r="L360" s="17">
        <f>IF($K360="","",IF($M360=0,"",$K360/$M360))</f>
        <v/>
      </c>
      <c r="M360" s="4">
        <f>IF($W360="",0,COUNT(INDEX(prem!$B$2:$CX$2857,$W360,$U360+1):INDEX(prem!$B$2:$CX$2857,$W360,MIN($U360+10,101))))</f>
        <v/>
      </c>
      <c r="N360" s="4" t="inlineStr">
        <is>
          <t>N</t>
        </is>
      </c>
      <c r="O360" s="4">
        <f>IF(COUNTIF(prem!$A$2:$A$2857,$T360&amp;"|"&amp;Client!$C$9&amp;"|"&amp;Client!$C$7&amp;"|"&amp;Client!$C$8)&gt;0,Client!$C$9,IF(Client!$C$9="S","R","S"))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IFERROR(IF(COUNT(INDEX(Benefits!$E$3:$E$581,MATCH($T360,Benefits!$A$3:$A$581,0)))=0,"",INDEX(Benefits!$E$3:$E$581,MATCH($T360,Benefits!$A$3:$A$581,0))),"")</f>
        <v/>
      </c>
      <c r="R360">
        <f>IFERROR(IF(COUNT(INDEX(Benefits!$F$3:$F$581,MATCH($T360,Benefits!$A$3:$A$581,0)))=0,"",INDEX(Benefits!$F$3:$F$581,MATCH($T360,Benefits!$A$3:$A$581,0))),"")</f>
        <v/>
      </c>
      <c r="S360" s="4">
        <f>IFERROR(IF(INDEX(Benefits!$G$3:$G$581,MATCH($T360,Benefits!$A$3:$A$581,0))="","",INDEX(Benefits!$G$3:$G$581,MATCH($T360,Benefits!$A$3:$A$581,0))),"")</f>
        <v/>
      </c>
      <c r="T360" s="19" t="inlineStr">
        <is>
          <t>F00067-20-000-02</t>
        </is>
      </c>
      <c r="U360" s="4">
        <f>MIN(IF($N360="N",Client!$C$6+1,Client!$C$6),100)</f>
        <v/>
      </c>
      <c r="V360" s="4">
        <f>$T360&amp;"|"&amp;$O360&amp;"|"&amp;Client!$C$7&amp;"|"&amp;Client!$C$8</f>
        <v/>
      </c>
      <c r="W360" s="4">
        <f>IFERROR(MATCH($V360,prem!$A$2:$A$2857,0),"")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IFERROR(IF(INDEX(Benefits!$B$3:$B$581,MATCH($T361,Benefits!$A$3:$A$581,0))="","",INDEX(Benefits!$B$3:$B$581,MATCH($T361,Benefits!$A$3:$A$581,0))),"")</f>
        <v/>
      </c>
      <c r="G361" s="17">
        <f>IFERROR(IF(INDEX(Benefits!$C$3:$C$581,MATCH($T361,Benefits!$A$3:$A$581,0))="",250000,INDEX(Benefits!$C$3:$C$581,MATCH($T361,Benefits!$A$3:$A$581,0))),250000)</f>
        <v/>
      </c>
      <c r="H361" s="4">
        <f>IFERROR(IF(INDEX(Benefits!$D$3:$D$581,MATCH($T361,Benefits!$A$3:$A$581,0))="","",INDEX(Benefits!$D$3:$D$581,MATCH($T361,Benefits!$A$3:$A$581,0))),"")</f>
        <v/>
      </c>
      <c r="I361" s="4" t="inlineStr">
        <is>
          <t>HKD</t>
        </is>
      </c>
      <c r="J361" s="17">
        <f>IF($W361="","",IF(COUNT(INDEX(prem!$B$2:$CX$2857,$W361,$U361+1))=0,"",INDEX(prem!$B$2:$CX$2857,$W361,$U361+1)))</f>
        <v/>
      </c>
      <c r="K361" s="17">
        <f>IF($W361="","",IF($M361=0,"",SUM(INDEX(prem!$B$2:$CX$2857,$W361,$U361+1):INDEX(prem!$B$2:$CX$2857,$W361,MIN($U361+10,101)))))</f>
        <v/>
      </c>
      <c r="L361" s="17">
        <f>IF($K361="","",IF($M361=0,"",$K361/$M361))</f>
        <v/>
      </c>
      <c r="M361" s="4">
        <f>IF($W361="",0,COUNT(INDEX(prem!$B$2:$CX$2857,$W361,$U361+1):INDEX(prem!$B$2:$CX$2857,$W361,MIN($U361+10,101))))</f>
        <v/>
      </c>
      <c r="N361" s="4" t="inlineStr">
        <is>
          <t>N</t>
        </is>
      </c>
      <c r="O361" s="4">
        <f>IF(COUNTIF(prem!$A$2:$A$2857,$T361&amp;"|"&amp;Client!$C$9&amp;"|"&amp;Client!$C$7&amp;"|"&amp;Client!$C$8)&gt;0,Client!$C$9,IF(Client!$C$9="S","R","S"))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IFERROR(IF(COUNT(INDEX(Benefits!$E$3:$E$581,MATCH($T361,Benefits!$A$3:$A$581,0)))=0,"",INDEX(Benefits!$E$3:$E$581,MATCH($T361,Benefits!$A$3:$A$581,0))),"")</f>
        <v/>
      </c>
      <c r="R361">
        <f>IFERROR(IF(COUNT(INDEX(Benefits!$F$3:$F$581,MATCH($T361,Benefits!$A$3:$A$581,0)))=0,"",INDEX(Benefits!$F$3:$F$581,MATCH($T361,Benefits!$A$3:$A$581,0))),"")</f>
        <v/>
      </c>
      <c r="S361" s="4">
        <f>IFERROR(IF(INDEX(Benefits!$G$3:$G$581,MATCH($T361,Benefits!$A$3:$A$581,0))="","",INDEX(Benefits!$G$3:$G$581,MATCH($T361,Benefits!$A$3:$A$581,0))),"")</f>
        <v/>
      </c>
      <c r="T361" s="19" t="inlineStr">
        <is>
          <t>F00067-24-000-02</t>
        </is>
      </c>
      <c r="U361" s="4">
        <f>MIN(IF($N361="N",Client!$C$6+1,Client!$C$6),100)</f>
        <v/>
      </c>
      <c r="V361" s="4">
        <f>$T361&amp;"|"&amp;$O361&amp;"|"&amp;Client!$C$7&amp;"|"&amp;Client!$C$8</f>
        <v/>
      </c>
      <c r="W361" s="4">
        <f>IFERROR(MATCH($V361,prem!$A$2:$A$2857,0),"")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IFERROR(IF(INDEX(Benefits!$B$3:$B$581,MATCH($T362,Benefits!$A$3:$A$581,0))="","",INDEX(Benefits!$B$3:$B$581,MATCH($T362,Benefits!$A$3:$A$581,0))),"")</f>
        <v/>
      </c>
      <c r="G362" s="17">
        <f>IFERROR(IF(INDEX(Benefits!$C$3:$C$581,MATCH($T362,Benefits!$A$3:$A$581,0))="",40000,INDEX(Benefits!$C$3:$C$581,MATCH($T362,Benefits!$A$3:$A$581,0))),40000)</f>
        <v/>
      </c>
      <c r="H362" s="4">
        <f>IFERROR(IF(INDEX(Benefits!$D$3:$D$581,MATCH($T362,Benefits!$A$3:$A$581,0))="","",INDEX(Benefits!$D$3:$D$581,MATCH($T362,Benefits!$A$3:$A$581,0))),"")</f>
        <v/>
      </c>
      <c r="I362" s="4" t="inlineStr">
        <is>
          <t>HKD</t>
        </is>
      </c>
      <c r="J362" s="17">
        <f>IF($W362="","",IF(COUNT(INDEX(prem!$B$2:$CX$2857,$W362,$U362+1))=0,"",INDEX(prem!$B$2:$CX$2857,$W362,$U362+1)))</f>
        <v/>
      </c>
      <c r="K362" s="17">
        <f>IF($W362="","",IF($M362=0,"",SUM(INDEX(prem!$B$2:$CX$2857,$W362,$U362+1):INDEX(prem!$B$2:$CX$2857,$W362,MIN($U362+10,101)))))</f>
        <v/>
      </c>
      <c r="L362" s="17">
        <f>IF($K362="","",IF($M362=0,"",$K362/$M362))</f>
        <v/>
      </c>
      <c r="M362" s="4">
        <f>IF($W362="",0,COUNT(INDEX(prem!$B$2:$CX$2857,$W362,$U362+1):INDEX(prem!$B$2:$CX$2857,$W362,MIN($U362+10,101))))</f>
        <v/>
      </c>
      <c r="N362" s="4" t="inlineStr">
        <is>
          <t>N</t>
        </is>
      </c>
      <c r="O362" s="4">
        <f>IF(COUNTIF(prem!$A$2:$A$2857,$T362&amp;"|"&amp;Client!$C$9&amp;"|"&amp;Client!$C$7&amp;"|"&amp;Client!$C$8)&gt;0,Client!$C$9,IF(Client!$C$9="S","R","S"))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IFERROR(IF(COUNT(INDEX(Benefits!$E$3:$E$581,MATCH($T362,Benefits!$A$3:$A$581,0)))=0,"",INDEX(Benefits!$E$3:$E$581,MATCH($T362,Benefits!$A$3:$A$581,0))),"")</f>
        <v/>
      </c>
      <c r="R362">
        <f>IFERROR(IF(COUNT(INDEX(Benefits!$F$3:$F$581,MATCH($T362,Benefits!$A$3:$A$581,0)))=0,"",INDEX(Benefits!$F$3:$F$581,MATCH($T362,Benefits!$A$3:$A$581,0))),"")</f>
        <v/>
      </c>
      <c r="S362" s="4">
        <f>IFERROR(IF(INDEX(Benefits!$G$3:$G$581,MATCH($T362,Benefits!$A$3:$A$581,0))="","",INDEX(Benefits!$G$3:$G$581,MATCH($T362,Benefits!$A$3:$A$581,0))),"")</f>
        <v/>
      </c>
      <c r="T362" s="19" t="inlineStr">
        <is>
          <t>F00067-21-000-02</t>
        </is>
      </c>
      <c r="U362" s="4">
        <f>MIN(IF($N362="N",Client!$C$6+1,Client!$C$6),100)</f>
        <v/>
      </c>
      <c r="V362" s="4">
        <f>$T362&amp;"|"&amp;$O362&amp;"|"&amp;Client!$C$7&amp;"|"&amp;Client!$C$8</f>
        <v/>
      </c>
      <c r="W362" s="4">
        <f>IFERROR(MATCH($V362,prem!$A$2:$A$2857,0),"")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IFERROR(IF(INDEX(Benefits!$B$3:$B$581,MATCH($T363,Benefits!$A$3:$A$581,0))="","",INDEX(Benefits!$B$3:$B$581,MATCH($T363,Benefits!$A$3:$A$581,0))),"")</f>
        <v/>
      </c>
      <c r="G363" s="17">
        <f>IFERROR(IF(INDEX(Benefits!$C$3:$C$581,MATCH($T363,Benefits!$A$3:$A$581,0))="",80000,INDEX(Benefits!$C$3:$C$581,MATCH($T363,Benefits!$A$3:$A$581,0))),80000)</f>
        <v/>
      </c>
      <c r="H363" s="4">
        <f>IFERROR(IF(INDEX(Benefits!$D$3:$D$581,MATCH($T363,Benefits!$A$3:$A$581,0))="","",INDEX(Benefits!$D$3:$D$581,MATCH($T363,Benefits!$A$3:$A$581,0))),"")</f>
        <v/>
      </c>
      <c r="I363" s="4" t="inlineStr">
        <is>
          <t>HKD</t>
        </is>
      </c>
      <c r="J363" s="17">
        <f>IF($W363="","",IF(COUNT(INDEX(prem!$B$2:$CX$2857,$W363,$U363+1))=0,"",INDEX(prem!$B$2:$CX$2857,$W363,$U363+1)))</f>
        <v/>
      </c>
      <c r="K363" s="17">
        <f>IF($W363="","",IF($M363=0,"",SUM(INDEX(prem!$B$2:$CX$2857,$W363,$U363+1):INDEX(prem!$B$2:$CX$2857,$W363,MIN($U363+10,101)))))</f>
        <v/>
      </c>
      <c r="L363" s="17">
        <f>IF($K363="","",IF($M363=0,"",$K363/$M363))</f>
        <v/>
      </c>
      <c r="M363" s="4">
        <f>IF($W363="",0,COUNT(INDEX(prem!$B$2:$CX$2857,$W363,$U363+1):INDEX(prem!$B$2:$CX$2857,$W363,MIN($U363+10,101))))</f>
        <v/>
      </c>
      <c r="N363" s="4" t="inlineStr">
        <is>
          <t>N</t>
        </is>
      </c>
      <c r="O363" s="4">
        <f>IF(COUNTIF(prem!$A$2:$A$2857,$T363&amp;"|"&amp;Client!$C$9&amp;"|"&amp;Client!$C$7&amp;"|"&amp;Client!$C$8)&gt;0,Client!$C$9,IF(Client!$C$9="S","R","S"))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IFERROR(IF(COUNT(INDEX(Benefits!$E$3:$E$581,MATCH($T363,Benefits!$A$3:$A$581,0)))=0,"",INDEX(Benefits!$E$3:$E$581,MATCH($T363,Benefits!$A$3:$A$581,0))),"")</f>
        <v/>
      </c>
      <c r="R363">
        <f>IFERROR(IF(COUNT(INDEX(Benefits!$F$3:$F$581,MATCH($T363,Benefits!$A$3:$A$581,0)))=0,"",INDEX(Benefits!$F$3:$F$581,MATCH($T363,Benefits!$A$3:$A$581,0))),"")</f>
        <v/>
      </c>
      <c r="S363" s="4">
        <f>IFERROR(IF(INDEX(Benefits!$G$3:$G$581,MATCH($T363,Benefits!$A$3:$A$581,0))="","",INDEX(Benefits!$G$3:$G$581,MATCH($T363,Benefits!$A$3:$A$581,0))),"")</f>
        <v/>
      </c>
      <c r="T363" s="19" t="inlineStr">
        <is>
          <t>F00067-22-000-02</t>
        </is>
      </c>
      <c r="U363" s="4">
        <f>MIN(IF($N363="N",Client!$C$6+1,Client!$C$6),100)</f>
        <v/>
      </c>
      <c r="V363" s="4">
        <f>$T363&amp;"|"&amp;$O363&amp;"|"&amp;Client!$C$7&amp;"|"&amp;Client!$C$8</f>
        <v/>
      </c>
      <c r="W363" s="4">
        <f>IFERROR(MATCH($V363,prem!$A$2:$A$2857,0),"")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IFERROR(IF(INDEX(Benefits!$B$3:$B$581,MATCH($T364,Benefits!$A$3:$A$581,0))="","",INDEX(Benefits!$B$3:$B$581,MATCH($T364,Benefits!$A$3:$A$581,0))),"")</f>
        <v/>
      </c>
      <c r="G364" s="17">
        <f>IFERROR(IF(INDEX(Benefits!$C$3:$C$581,MATCH($T364,Benefits!$A$3:$A$581,0))="",0,INDEX(Benefits!$C$3:$C$581,MATCH($T364,Benefits!$A$3:$A$581,0))),0)</f>
        <v/>
      </c>
      <c r="H364" s="4">
        <f>IFERROR(IF(INDEX(Benefits!$D$3:$D$581,MATCH($T364,Benefits!$A$3:$A$581,0))="","",INDEX(Benefits!$D$3:$D$581,MATCH($T364,Benefits!$A$3:$A$581,0))),"")</f>
        <v/>
      </c>
      <c r="I364" s="4" t="inlineStr">
        <is>
          <t>HKD</t>
        </is>
      </c>
      <c r="J364" s="17">
        <f>IF($W364="","",IF(COUNT(INDEX(prem!$B$2:$CX$2857,$W364,$U364+1))=0,"",INDEX(prem!$B$2:$CX$2857,$W364,$U364+1)))</f>
        <v/>
      </c>
      <c r="K364" s="17">
        <f>IF($W364="","",IF($M364=0,"",SUM(INDEX(prem!$B$2:$CX$2857,$W364,$U364+1):INDEX(prem!$B$2:$CX$2857,$W364,MIN($U364+10,101)))))</f>
        <v/>
      </c>
      <c r="L364" s="17">
        <f>IF($K364="","",IF($M364=0,"",$K364/$M364))</f>
        <v/>
      </c>
      <c r="M364" s="4">
        <f>IF($W364="",0,COUNT(INDEX(prem!$B$2:$CX$2857,$W364,$U364+1):INDEX(prem!$B$2:$CX$2857,$W364,MIN($U364+10,101))))</f>
        <v/>
      </c>
      <c r="N364" s="4" t="inlineStr">
        <is>
          <t>N</t>
        </is>
      </c>
      <c r="O364" s="4">
        <f>IF(COUNTIF(prem!$A$2:$A$2857,$T364&amp;"|"&amp;Client!$C$9&amp;"|"&amp;Client!$C$7&amp;"|"&amp;Client!$C$8)&gt;0,Client!$C$9,IF(Client!$C$9="S","R","S"))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IFERROR(IF(COUNT(INDEX(Benefits!$E$3:$E$581,MATCH($T364,Benefits!$A$3:$A$581,0)))=0,"",INDEX(Benefits!$E$3:$E$581,MATCH($T364,Benefits!$A$3:$A$581,0))),"")</f>
        <v/>
      </c>
      <c r="R364">
        <f>IFERROR(IF(COUNT(INDEX(Benefits!$F$3:$F$581,MATCH($T364,Benefits!$A$3:$A$581,0)))=0,"",INDEX(Benefits!$F$3:$F$581,MATCH($T364,Benefits!$A$3:$A$581,0))),"")</f>
        <v/>
      </c>
      <c r="S364" s="4">
        <f>IFERROR(IF(INDEX(Benefits!$G$3:$G$581,MATCH($T364,Benefits!$A$3:$A$581,0))="","",INDEX(Benefits!$G$3:$G$581,MATCH($T364,Benefits!$A$3:$A$581,0))),"")</f>
        <v/>
      </c>
      <c r="T364" s="19" t="inlineStr">
        <is>
          <t>F00067-01-000-02</t>
        </is>
      </c>
      <c r="U364" s="4">
        <f>MIN(IF($N364="N",Client!$C$6+1,Client!$C$6),100)</f>
        <v/>
      </c>
      <c r="V364" s="4">
        <f>$T364&amp;"|"&amp;$O364&amp;"|"&amp;Client!$C$7&amp;"|"&amp;Client!$C$8</f>
        <v/>
      </c>
      <c r="W364" s="4">
        <f>IFERROR(MATCH($V364,prem!$A$2:$A$2857,0),"")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IFERROR(IF(INDEX(Benefits!$B$3:$B$581,MATCH($T365,Benefits!$A$3:$A$581,0))="","",INDEX(Benefits!$B$3:$B$581,MATCH($T365,Benefits!$A$3:$A$581,0))),"")</f>
        <v/>
      </c>
      <c r="G365" s="17">
        <f>IFERROR(IF(INDEX(Benefits!$C$3:$C$581,MATCH($T365,Benefits!$A$3:$A$581,0))="",120000,INDEX(Benefits!$C$3:$C$581,MATCH($T365,Benefits!$A$3:$A$581,0))),120000)</f>
        <v/>
      </c>
      <c r="H365" s="4">
        <f>IFERROR(IF(INDEX(Benefits!$D$3:$D$581,MATCH($T365,Benefits!$A$3:$A$581,0))="","",INDEX(Benefits!$D$3:$D$581,MATCH($T365,Benefits!$A$3:$A$581,0))),"")</f>
        <v/>
      </c>
      <c r="I365" s="4" t="inlineStr">
        <is>
          <t>HKD</t>
        </is>
      </c>
      <c r="J365" s="17">
        <f>IF($W365="","",IF(COUNT(INDEX(prem!$B$2:$CX$2857,$W365,$U365+1))=0,"",INDEX(prem!$B$2:$CX$2857,$W365,$U365+1)))</f>
        <v/>
      </c>
      <c r="K365" s="17">
        <f>IF($W365="","",IF($M365=0,"",SUM(INDEX(prem!$B$2:$CX$2857,$W365,$U365+1):INDEX(prem!$B$2:$CX$2857,$W365,MIN($U365+10,101)))))</f>
        <v/>
      </c>
      <c r="L365" s="17">
        <f>IF($K365="","",IF($M365=0,"",$K365/$M365))</f>
        <v/>
      </c>
      <c r="M365" s="4">
        <f>IF($W365="",0,COUNT(INDEX(prem!$B$2:$CX$2857,$W365,$U365+1):INDEX(prem!$B$2:$CX$2857,$W365,MIN($U365+10,101))))</f>
        <v/>
      </c>
      <c r="N365" s="4" t="inlineStr">
        <is>
          <t>N</t>
        </is>
      </c>
      <c r="O365" s="4">
        <f>IF(COUNTIF(prem!$A$2:$A$2857,$T365&amp;"|"&amp;Client!$C$9&amp;"|"&amp;Client!$C$7&amp;"|"&amp;Client!$C$8)&gt;0,Client!$C$9,IF(Client!$C$9="S","R","S"))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IFERROR(IF(COUNT(INDEX(Benefits!$E$3:$E$581,MATCH($T365,Benefits!$A$3:$A$581,0)))=0,"",INDEX(Benefits!$E$3:$E$581,MATCH($T365,Benefits!$A$3:$A$581,0))),"")</f>
        <v/>
      </c>
      <c r="R365">
        <f>IFERROR(IF(COUNT(INDEX(Benefits!$F$3:$F$581,MATCH($T365,Benefits!$A$3:$A$581,0)))=0,"",INDEX(Benefits!$F$3:$F$581,MATCH($T365,Benefits!$A$3:$A$581,0))),"")</f>
        <v/>
      </c>
      <c r="S365" s="4">
        <f>IFERROR(IF(INDEX(Benefits!$G$3:$G$581,MATCH($T365,Benefits!$A$3:$A$581,0))="","",INDEX(Benefits!$G$3:$G$581,MATCH($T365,Benefits!$A$3:$A$581,0))),"")</f>
        <v/>
      </c>
      <c r="T365" s="19" t="inlineStr">
        <is>
          <t>F00067-05-000-02</t>
        </is>
      </c>
      <c r="U365" s="4">
        <f>MIN(IF($N365="N",Client!$C$6+1,Client!$C$6),100)</f>
        <v/>
      </c>
      <c r="V365" s="4">
        <f>$T365&amp;"|"&amp;$O365&amp;"|"&amp;Client!$C$7&amp;"|"&amp;Client!$C$8</f>
        <v/>
      </c>
      <c r="W365" s="4">
        <f>IFERROR(MATCH($V365,prem!$A$2:$A$2857,0),"")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IFERROR(IF(INDEX(Benefits!$B$3:$B$581,MATCH($T366,Benefits!$A$3:$A$581,0))="","",INDEX(Benefits!$B$3:$B$581,MATCH($T366,Benefits!$A$3:$A$581,0))),"")</f>
        <v/>
      </c>
      <c r="G366" s="17">
        <f>IFERROR(IF(INDEX(Benefits!$C$3:$C$581,MATCH($T366,Benefits!$A$3:$A$581,0))="",25000,INDEX(Benefits!$C$3:$C$581,MATCH($T366,Benefits!$A$3:$A$581,0))),25000)</f>
        <v/>
      </c>
      <c r="H366" s="4">
        <f>IFERROR(IF(INDEX(Benefits!$D$3:$D$581,MATCH($T366,Benefits!$A$3:$A$581,0))="","",INDEX(Benefits!$D$3:$D$581,MATCH($T366,Benefits!$A$3:$A$581,0))),"")</f>
        <v/>
      </c>
      <c r="I366" s="4" t="inlineStr">
        <is>
          <t>HKD</t>
        </is>
      </c>
      <c r="J366" s="17">
        <f>IF($W366="","",IF(COUNT(INDEX(prem!$B$2:$CX$2857,$W366,$U366+1))=0,"",INDEX(prem!$B$2:$CX$2857,$W366,$U366+1)))</f>
        <v/>
      </c>
      <c r="K366" s="17">
        <f>IF($W366="","",IF($M366=0,"",SUM(INDEX(prem!$B$2:$CX$2857,$W366,$U366+1):INDEX(prem!$B$2:$CX$2857,$W366,MIN($U366+10,101)))))</f>
        <v/>
      </c>
      <c r="L366" s="17">
        <f>IF($K366="","",IF($M366=0,"",$K366/$M366))</f>
        <v/>
      </c>
      <c r="M366" s="4">
        <f>IF($W366="",0,COUNT(INDEX(prem!$B$2:$CX$2857,$W366,$U366+1):INDEX(prem!$B$2:$CX$2857,$W366,MIN($U366+10,101))))</f>
        <v/>
      </c>
      <c r="N366" s="4" t="inlineStr">
        <is>
          <t>N</t>
        </is>
      </c>
      <c r="O366" s="4">
        <f>IF(COUNTIF(prem!$A$2:$A$2857,$T366&amp;"|"&amp;Client!$C$9&amp;"|"&amp;Client!$C$7&amp;"|"&amp;Client!$C$8)&gt;0,Client!$C$9,IF(Client!$C$9="S","R","S"))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IFERROR(IF(COUNT(INDEX(Benefits!$E$3:$E$581,MATCH($T366,Benefits!$A$3:$A$581,0)))=0,"",INDEX(Benefits!$E$3:$E$581,MATCH($T366,Benefits!$A$3:$A$581,0))),"")</f>
        <v/>
      </c>
      <c r="R366">
        <f>IFERROR(IF(COUNT(INDEX(Benefits!$F$3:$F$581,MATCH($T366,Benefits!$A$3:$A$581,0)))=0,"",INDEX(Benefits!$F$3:$F$581,MATCH($T366,Benefits!$A$3:$A$581,0))),"")</f>
        <v/>
      </c>
      <c r="S366" s="4">
        <f>IFERROR(IF(INDEX(Benefits!$G$3:$G$581,MATCH($T366,Benefits!$A$3:$A$581,0))="","",INDEX(Benefits!$G$3:$G$581,MATCH($T366,Benefits!$A$3:$A$581,0))),"")</f>
        <v/>
      </c>
      <c r="T366" s="19" t="inlineStr">
        <is>
          <t>F00067-02-000-02</t>
        </is>
      </c>
      <c r="U366" s="4">
        <f>MIN(IF($N366="N",Client!$C$6+1,Client!$C$6),100)</f>
        <v/>
      </c>
      <c r="V366" s="4">
        <f>$T366&amp;"|"&amp;$O366&amp;"|"&amp;Client!$C$7&amp;"|"&amp;Client!$C$8</f>
        <v/>
      </c>
      <c r="W366" s="4">
        <f>IFERROR(MATCH($V366,prem!$A$2:$A$2857,0),"")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IFERROR(IF(INDEX(Benefits!$B$3:$B$581,MATCH($T367,Benefits!$A$3:$A$581,0))="","",INDEX(Benefits!$B$3:$B$581,MATCH($T367,Benefits!$A$3:$A$581,0))),"")</f>
        <v/>
      </c>
      <c r="G367" s="17">
        <f>IFERROR(IF(INDEX(Benefits!$C$3:$C$581,MATCH($T367,Benefits!$A$3:$A$581,0))="",250000,INDEX(Benefits!$C$3:$C$581,MATCH($T367,Benefits!$A$3:$A$581,0))),250000)</f>
        <v/>
      </c>
      <c r="H367" s="4">
        <f>IFERROR(IF(INDEX(Benefits!$D$3:$D$581,MATCH($T367,Benefits!$A$3:$A$581,0))="","",INDEX(Benefits!$D$3:$D$581,MATCH($T367,Benefits!$A$3:$A$581,0))),"")</f>
        <v/>
      </c>
      <c r="I367" s="4" t="inlineStr">
        <is>
          <t>HKD</t>
        </is>
      </c>
      <c r="J367" s="17">
        <f>IF($W367="","",IF(COUNT(INDEX(prem!$B$2:$CX$2857,$W367,$U367+1))=0,"",INDEX(prem!$B$2:$CX$2857,$W367,$U367+1)))</f>
        <v/>
      </c>
      <c r="K367" s="17">
        <f>IF($W367="","",IF($M367=0,"",SUM(INDEX(prem!$B$2:$CX$2857,$W367,$U367+1):INDEX(prem!$B$2:$CX$2857,$W367,MIN($U367+10,101)))))</f>
        <v/>
      </c>
      <c r="L367" s="17">
        <f>IF($K367="","",IF($M367=0,"",$K367/$M367))</f>
        <v/>
      </c>
      <c r="M367" s="4">
        <f>IF($W367="",0,COUNT(INDEX(prem!$B$2:$CX$2857,$W367,$U367+1):INDEX(prem!$B$2:$CX$2857,$W367,MIN($U367+10,101))))</f>
        <v/>
      </c>
      <c r="N367" s="4" t="inlineStr">
        <is>
          <t>N</t>
        </is>
      </c>
      <c r="O367" s="4">
        <f>IF(COUNTIF(prem!$A$2:$A$2857,$T367&amp;"|"&amp;Client!$C$9&amp;"|"&amp;Client!$C$7&amp;"|"&amp;Client!$C$8)&gt;0,Client!$C$9,IF(Client!$C$9="S","R","S"))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IFERROR(IF(COUNT(INDEX(Benefits!$E$3:$E$581,MATCH($T367,Benefits!$A$3:$A$581,0)))=0,"",INDEX(Benefits!$E$3:$E$581,MATCH($T367,Benefits!$A$3:$A$581,0))),"")</f>
        <v/>
      </c>
      <c r="R367">
        <f>IFERROR(IF(COUNT(INDEX(Benefits!$F$3:$F$581,MATCH($T367,Benefits!$A$3:$A$581,0)))=0,"",INDEX(Benefits!$F$3:$F$581,MATCH($T367,Benefits!$A$3:$A$581,0))),"")</f>
        <v/>
      </c>
      <c r="S367" s="4">
        <f>IFERROR(IF(INDEX(Benefits!$G$3:$G$581,MATCH($T367,Benefits!$A$3:$A$581,0))="","",INDEX(Benefits!$G$3:$G$581,MATCH($T367,Benefits!$A$3:$A$581,0))),"")</f>
        <v/>
      </c>
      <c r="T367" s="19" t="inlineStr">
        <is>
          <t>F00067-06-000-02</t>
        </is>
      </c>
      <c r="U367" s="4">
        <f>MIN(IF($N367="N",Client!$C$6+1,Client!$C$6),100)</f>
        <v/>
      </c>
      <c r="V367" s="4">
        <f>$T367&amp;"|"&amp;$O367&amp;"|"&amp;Client!$C$7&amp;"|"&amp;Client!$C$8</f>
        <v/>
      </c>
      <c r="W367" s="4">
        <f>IFERROR(MATCH($V367,prem!$A$2:$A$2857,0),"")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IFERROR(IF(INDEX(Benefits!$B$3:$B$581,MATCH($T368,Benefits!$A$3:$A$581,0))="","",INDEX(Benefits!$B$3:$B$581,MATCH($T368,Benefits!$A$3:$A$581,0))),"")</f>
        <v/>
      </c>
      <c r="G368" s="17">
        <f>IFERROR(IF(INDEX(Benefits!$C$3:$C$581,MATCH($T368,Benefits!$A$3:$A$581,0))="",40000,INDEX(Benefits!$C$3:$C$581,MATCH($T368,Benefits!$A$3:$A$581,0))),40000)</f>
        <v/>
      </c>
      <c r="H368" s="4">
        <f>IFERROR(IF(INDEX(Benefits!$D$3:$D$581,MATCH($T368,Benefits!$A$3:$A$581,0))="","",INDEX(Benefits!$D$3:$D$581,MATCH($T368,Benefits!$A$3:$A$581,0))),"")</f>
        <v/>
      </c>
      <c r="I368" s="4" t="inlineStr">
        <is>
          <t>HKD</t>
        </is>
      </c>
      <c r="J368" s="17">
        <f>IF($W368="","",IF(COUNT(INDEX(prem!$B$2:$CX$2857,$W368,$U368+1))=0,"",INDEX(prem!$B$2:$CX$2857,$W368,$U368+1)))</f>
        <v/>
      </c>
      <c r="K368" s="17">
        <f>IF($W368="","",IF($M368=0,"",SUM(INDEX(prem!$B$2:$CX$2857,$W368,$U368+1):INDEX(prem!$B$2:$CX$2857,$W368,MIN($U368+10,101)))))</f>
        <v/>
      </c>
      <c r="L368" s="17">
        <f>IF($K368="","",IF($M368=0,"",$K368/$M368))</f>
        <v/>
      </c>
      <c r="M368" s="4">
        <f>IF($W368="",0,COUNT(INDEX(prem!$B$2:$CX$2857,$W368,$U368+1):INDEX(prem!$B$2:$CX$2857,$W368,MIN($U368+10,101))))</f>
        <v/>
      </c>
      <c r="N368" s="4" t="inlineStr">
        <is>
          <t>N</t>
        </is>
      </c>
      <c r="O368" s="4">
        <f>IF(COUNTIF(prem!$A$2:$A$2857,$T368&amp;"|"&amp;Client!$C$9&amp;"|"&amp;Client!$C$7&amp;"|"&amp;Client!$C$8)&gt;0,Client!$C$9,IF(Client!$C$9="S","R","S"))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IFERROR(IF(COUNT(INDEX(Benefits!$E$3:$E$581,MATCH($T368,Benefits!$A$3:$A$581,0)))=0,"",INDEX(Benefits!$E$3:$E$581,MATCH($T368,Benefits!$A$3:$A$581,0))),"")</f>
        <v/>
      </c>
      <c r="R368">
        <f>IFERROR(IF(COUNT(INDEX(Benefits!$F$3:$F$581,MATCH($T368,Benefits!$A$3:$A$581,0)))=0,"",INDEX(Benefits!$F$3:$F$581,MATCH($T368,Benefits!$A$3:$A$581,0))),"")</f>
        <v/>
      </c>
      <c r="S368" s="4">
        <f>IFERROR(IF(INDEX(Benefits!$G$3:$G$581,MATCH($T368,Benefits!$A$3:$A$581,0))="","",INDEX(Benefits!$G$3:$G$581,MATCH($T368,Benefits!$A$3:$A$581,0))),"")</f>
        <v/>
      </c>
      <c r="T368" s="19" t="inlineStr">
        <is>
          <t>F00067-03-000-02</t>
        </is>
      </c>
      <c r="U368" s="4">
        <f>MIN(IF($N368="N",Client!$C$6+1,Client!$C$6),100)</f>
        <v/>
      </c>
      <c r="V368" s="4">
        <f>$T368&amp;"|"&amp;$O368&amp;"|"&amp;Client!$C$7&amp;"|"&amp;Client!$C$8</f>
        <v/>
      </c>
      <c r="W368" s="4">
        <f>IFERROR(MATCH($V368,prem!$A$2:$A$2857,0),"")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IFERROR(IF(INDEX(Benefits!$B$3:$B$581,MATCH($T369,Benefits!$A$3:$A$581,0))="","",INDEX(Benefits!$B$3:$B$581,MATCH($T369,Benefits!$A$3:$A$581,0))),"")</f>
        <v/>
      </c>
      <c r="G369" s="17">
        <f>IFERROR(IF(INDEX(Benefits!$C$3:$C$581,MATCH($T369,Benefits!$A$3:$A$581,0))="",80000,INDEX(Benefits!$C$3:$C$581,MATCH($T369,Benefits!$A$3:$A$581,0))),80000)</f>
        <v/>
      </c>
      <c r="H369" s="4">
        <f>IFERROR(IF(INDEX(Benefits!$D$3:$D$581,MATCH($T369,Benefits!$A$3:$A$581,0))="","",INDEX(Benefits!$D$3:$D$581,MATCH($T369,Benefits!$A$3:$A$581,0))),"")</f>
        <v/>
      </c>
      <c r="I369" s="4" t="inlineStr">
        <is>
          <t>HKD</t>
        </is>
      </c>
      <c r="J369" s="17">
        <f>IF($W369="","",IF(COUNT(INDEX(prem!$B$2:$CX$2857,$W369,$U369+1))=0,"",INDEX(prem!$B$2:$CX$2857,$W369,$U369+1)))</f>
        <v/>
      </c>
      <c r="K369" s="17">
        <f>IF($W369="","",IF($M369=0,"",SUM(INDEX(prem!$B$2:$CX$2857,$W369,$U369+1):INDEX(prem!$B$2:$CX$2857,$W369,MIN($U369+10,101)))))</f>
        <v/>
      </c>
      <c r="L369" s="17">
        <f>IF($K369="","",IF($M369=0,"",$K369/$M369))</f>
        <v/>
      </c>
      <c r="M369" s="4">
        <f>IF($W369="",0,COUNT(INDEX(prem!$B$2:$CX$2857,$W369,$U369+1):INDEX(prem!$B$2:$CX$2857,$W369,MIN($U369+10,101))))</f>
        <v/>
      </c>
      <c r="N369" s="4" t="inlineStr">
        <is>
          <t>N</t>
        </is>
      </c>
      <c r="O369" s="4">
        <f>IF(COUNTIF(prem!$A$2:$A$2857,$T369&amp;"|"&amp;Client!$C$9&amp;"|"&amp;Client!$C$7&amp;"|"&amp;Client!$C$8)&gt;0,Client!$C$9,IF(Client!$C$9="S","R","S"))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IFERROR(IF(COUNT(INDEX(Benefits!$E$3:$E$581,MATCH($T369,Benefits!$A$3:$A$581,0)))=0,"",INDEX(Benefits!$E$3:$E$581,MATCH($T369,Benefits!$A$3:$A$581,0))),"")</f>
        <v/>
      </c>
      <c r="R369">
        <f>IFERROR(IF(COUNT(INDEX(Benefits!$F$3:$F$581,MATCH($T369,Benefits!$A$3:$A$581,0)))=0,"",INDEX(Benefits!$F$3:$F$581,MATCH($T369,Benefits!$A$3:$A$581,0))),"")</f>
        <v/>
      </c>
      <c r="S369" s="4">
        <f>IFERROR(IF(INDEX(Benefits!$G$3:$G$581,MATCH($T369,Benefits!$A$3:$A$581,0))="","",INDEX(Benefits!$G$3:$G$581,MATCH($T369,Benefits!$A$3:$A$581,0))),"")</f>
        <v/>
      </c>
      <c r="T369" s="19" t="inlineStr">
        <is>
          <t>F00067-04-000-02</t>
        </is>
      </c>
      <c r="U369" s="4">
        <f>MIN(IF($N369="N",Client!$C$6+1,Client!$C$6),100)</f>
        <v/>
      </c>
      <c r="V369" s="4">
        <f>$T369&amp;"|"&amp;$O369&amp;"|"&amp;Client!$C$7&amp;"|"&amp;Client!$C$8</f>
        <v/>
      </c>
      <c r="W369" s="4">
        <f>IFERROR(MATCH($V369,prem!$A$2:$A$2857,0),"")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IFERROR(IF(INDEX(Benefits!$B$3:$B$581,MATCH($T370,Benefits!$A$3:$A$581,0))="","",INDEX(Benefits!$B$3:$B$581,MATCH($T370,Benefits!$A$3:$A$581,0))),"")</f>
        <v/>
      </c>
      <c r="G370" s="17">
        <f>IFERROR(IF(INDEX(Benefits!$C$3:$C$581,MATCH($T370,Benefits!$A$3:$A$581,0))="",0,INDEX(Benefits!$C$3:$C$581,MATCH($T370,Benefits!$A$3:$A$581,0))),0)</f>
        <v/>
      </c>
      <c r="H370" s="4">
        <f>IFERROR(IF(INDEX(Benefits!$D$3:$D$581,MATCH($T370,Benefits!$A$3:$A$581,0))="","",INDEX(Benefits!$D$3:$D$581,MATCH($T370,Benefits!$A$3:$A$581,0))),"")</f>
        <v/>
      </c>
      <c r="I370" s="4" t="inlineStr">
        <is>
          <t>HKD</t>
        </is>
      </c>
      <c r="J370" s="17">
        <f>IF($W370="","",IF(COUNT(INDEX(prem!$B$2:$CX$2857,$W370,$U370+1))=0,"",INDEX(prem!$B$2:$CX$2857,$W370,$U370+1)))</f>
        <v/>
      </c>
      <c r="K370" s="17">
        <f>IF($W370="","",IF($M370=0,"",SUM(INDEX(prem!$B$2:$CX$2857,$W370,$U370+1):INDEX(prem!$B$2:$CX$2857,$W370,MIN($U370+10,101)))))</f>
        <v/>
      </c>
      <c r="L370" s="17">
        <f>IF($K370="","",IF($M370=0,"",$K370/$M370))</f>
        <v/>
      </c>
      <c r="M370" s="4">
        <f>IF($W370="",0,COUNT(INDEX(prem!$B$2:$CX$2857,$W370,$U370+1):INDEX(prem!$B$2:$CX$2857,$W370,MIN($U370+10,101))))</f>
        <v/>
      </c>
      <c r="N370" s="4" t="inlineStr">
        <is>
          <t>N</t>
        </is>
      </c>
      <c r="O370" s="4">
        <f>IF(COUNTIF(prem!$A$2:$A$2857,$T370&amp;"|"&amp;Client!$C$9&amp;"|"&amp;Client!$C$7&amp;"|"&amp;Client!$C$8)&gt;0,Client!$C$9,IF(Client!$C$9="S","R","S"))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IFERROR(IF(COUNT(INDEX(Benefits!$E$3:$E$581,MATCH($T370,Benefits!$A$3:$A$581,0)))=0,"",INDEX(Benefits!$E$3:$E$581,MATCH($T370,Benefits!$A$3:$A$581,0))),"")</f>
        <v/>
      </c>
      <c r="R370">
        <f>IFERROR(IF(COUNT(INDEX(Benefits!$F$3:$F$581,MATCH($T370,Benefits!$A$3:$A$581,0)))=0,"",INDEX(Benefits!$F$3:$F$581,MATCH($T370,Benefits!$A$3:$A$581,0))),"")</f>
        <v/>
      </c>
      <c r="S370" s="4">
        <f>IFERROR(IF(INDEX(Benefits!$G$3:$G$581,MATCH($T370,Benefits!$A$3:$A$581,0))="","",INDEX(Benefits!$G$3:$G$581,MATCH($T370,Benefits!$A$3:$A$581,0))),"")</f>
        <v/>
      </c>
      <c r="T370" s="19" t="inlineStr">
        <is>
          <t>F00067-07-000-02</t>
        </is>
      </c>
      <c r="U370" s="4">
        <f>MIN(IF($N370="N",Client!$C$6+1,Client!$C$6),100)</f>
        <v/>
      </c>
      <c r="V370" s="4">
        <f>$T370&amp;"|"&amp;$O370&amp;"|"&amp;Client!$C$7&amp;"|"&amp;Client!$C$8</f>
        <v/>
      </c>
      <c r="W370" s="4">
        <f>IFERROR(MATCH($V370,prem!$A$2:$A$2857,0),"")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IFERROR(IF(INDEX(Benefits!$B$3:$B$581,MATCH($T371,Benefits!$A$3:$A$581,0))="","",INDEX(Benefits!$B$3:$B$581,MATCH($T371,Benefits!$A$3:$A$581,0))),"")</f>
        <v/>
      </c>
      <c r="G371" s="17">
        <f>IFERROR(IF(INDEX(Benefits!$C$3:$C$581,MATCH($T371,Benefits!$A$3:$A$581,0))="",120000,INDEX(Benefits!$C$3:$C$581,MATCH($T371,Benefits!$A$3:$A$581,0))),120000)</f>
        <v/>
      </c>
      <c r="H371" s="4">
        <f>IFERROR(IF(INDEX(Benefits!$D$3:$D$581,MATCH($T371,Benefits!$A$3:$A$581,0))="","",INDEX(Benefits!$D$3:$D$581,MATCH($T371,Benefits!$A$3:$A$581,0))),"")</f>
        <v/>
      </c>
      <c r="I371" s="4" t="inlineStr">
        <is>
          <t>HKD</t>
        </is>
      </c>
      <c r="J371" s="17">
        <f>IF($W371="","",IF(COUNT(INDEX(prem!$B$2:$CX$2857,$W371,$U371+1))=0,"",INDEX(prem!$B$2:$CX$2857,$W371,$U371+1)))</f>
        <v/>
      </c>
      <c r="K371" s="17">
        <f>IF($W371="","",IF($M371=0,"",SUM(INDEX(prem!$B$2:$CX$2857,$W371,$U371+1):INDEX(prem!$B$2:$CX$2857,$W371,MIN($U371+10,101)))))</f>
        <v/>
      </c>
      <c r="L371" s="17">
        <f>IF($K371="","",IF($M371=0,"",$K371/$M371))</f>
        <v/>
      </c>
      <c r="M371" s="4">
        <f>IF($W371="",0,COUNT(INDEX(prem!$B$2:$CX$2857,$W371,$U371+1):INDEX(prem!$B$2:$CX$2857,$W371,MIN($U371+10,101))))</f>
        <v/>
      </c>
      <c r="N371" s="4" t="inlineStr">
        <is>
          <t>N</t>
        </is>
      </c>
      <c r="O371" s="4">
        <f>IF(COUNTIF(prem!$A$2:$A$2857,$T371&amp;"|"&amp;Client!$C$9&amp;"|"&amp;Client!$C$7&amp;"|"&amp;Client!$C$8)&gt;0,Client!$C$9,IF(Client!$C$9="S","R","S"))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IFERROR(IF(COUNT(INDEX(Benefits!$E$3:$E$581,MATCH($T371,Benefits!$A$3:$A$581,0)))=0,"",INDEX(Benefits!$E$3:$E$581,MATCH($T371,Benefits!$A$3:$A$581,0))),"")</f>
        <v/>
      </c>
      <c r="R371">
        <f>IFERROR(IF(COUNT(INDEX(Benefits!$F$3:$F$581,MATCH($T371,Benefits!$A$3:$A$581,0)))=0,"",INDEX(Benefits!$F$3:$F$581,MATCH($T371,Benefits!$A$3:$A$581,0))),"")</f>
        <v/>
      </c>
      <c r="S371" s="4">
        <f>IFERROR(IF(INDEX(Benefits!$G$3:$G$581,MATCH($T371,Benefits!$A$3:$A$581,0))="","",INDEX(Benefits!$G$3:$G$581,MATCH($T371,Benefits!$A$3:$A$581,0))),"")</f>
        <v/>
      </c>
      <c r="T371" s="19" t="inlineStr">
        <is>
          <t>F00067-11-000-02</t>
        </is>
      </c>
      <c r="U371" s="4">
        <f>MIN(IF($N371="N",Client!$C$6+1,Client!$C$6),100)</f>
        <v/>
      </c>
      <c r="V371" s="4">
        <f>$T371&amp;"|"&amp;$O371&amp;"|"&amp;Client!$C$7&amp;"|"&amp;Client!$C$8</f>
        <v/>
      </c>
      <c r="W371" s="4">
        <f>IFERROR(MATCH($V371,prem!$A$2:$A$2857,0),"")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IFERROR(IF(INDEX(Benefits!$B$3:$B$581,MATCH($T372,Benefits!$A$3:$A$581,0))="","",INDEX(Benefits!$B$3:$B$581,MATCH($T372,Benefits!$A$3:$A$581,0))),"")</f>
        <v/>
      </c>
      <c r="G372" s="17">
        <f>IFERROR(IF(INDEX(Benefits!$C$3:$C$581,MATCH($T372,Benefits!$A$3:$A$581,0))="",25000,INDEX(Benefits!$C$3:$C$581,MATCH($T372,Benefits!$A$3:$A$581,0))),25000)</f>
        <v/>
      </c>
      <c r="H372" s="4">
        <f>IFERROR(IF(INDEX(Benefits!$D$3:$D$581,MATCH($T372,Benefits!$A$3:$A$581,0))="","",INDEX(Benefits!$D$3:$D$581,MATCH($T372,Benefits!$A$3:$A$581,0))),"")</f>
        <v/>
      </c>
      <c r="I372" s="4" t="inlineStr">
        <is>
          <t>HKD</t>
        </is>
      </c>
      <c r="J372" s="17">
        <f>IF($W372="","",IF(COUNT(INDEX(prem!$B$2:$CX$2857,$W372,$U372+1))=0,"",INDEX(prem!$B$2:$CX$2857,$W372,$U372+1)))</f>
        <v/>
      </c>
      <c r="K372" s="17">
        <f>IF($W372="","",IF($M372=0,"",SUM(INDEX(prem!$B$2:$CX$2857,$W372,$U372+1):INDEX(prem!$B$2:$CX$2857,$W372,MIN($U372+10,101)))))</f>
        <v/>
      </c>
      <c r="L372" s="17">
        <f>IF($K372="","",IF($M372=0,"",$K372/$M372))</f>
        <v/>
      </c>
      <c r="M372" s="4">
        <f>IF($W372="",0,COUNT(INDEX(prem!$B$2:$CX$2857,$W372,$U372+1):INDEX(prem!$B$2:$CX$2857,$W372,MIN($U372+10,101))))</f>
        <v/>
      </c>
      <c r="N372" s="4" t="inlineStr">
        <is>
          <t>N</t>
        </is>
      </c>
      <c r="O372" s="4">
        <f>IF(COUNTIF(prem!$A$2:$A$2857,$T372&amp;"|"&amp;Client!$C$9&amp;"|"&amp;Client!$C$7&amp;"|"&amp;Client!$C$8)&gt;0,Client!$C$9,IF(Client!$C$9="S","R","S"))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IFERROR(IF(COUNT(INDEX(Benefits!$E$3:$E$581,MATCH($T372,Benefits!$A$3:$A$581,0)))=0,"",INDEX(Benefits!$E$3:$E$581,MATCH($T372,Benefits!$A$3:$A$581,0))),"")</f>
        <v/>
      </c>
      <c r="R372">
        <f>IFERROR(IF(COUNT(INDEX(Benefits!$F$3:$F$581,MATCH($T372,Benefits!$A$3:$A$581,0)))=0,"",INDEX(Benefits!$F$3:$F$581,MATCH($T372,Benefits!$A$3:$A$581,0))),"")</f>
        <v/>
      </c>
      <c r="S372" s="4">
        <f>IFERROR(IF(INDEX(Benefits!$G$3:$G$581,MATCH($T372,Benefits!$A$3:$A$581,0))="","",INDEX(Benefits!$G$3:$G$581,MATCH($T372,Benefits!$A$3:$A$581,0))),"")</f>
        <v/>
      </c>
      <c r="T372" s="19" t="inlineStr">
        <is>
          <t>F00067-08-000-02</t>
        </is>
      </c>
      <c r="U372" s="4">
        <f>MIN(IF($N372="N",Client!$C$6+1,Client!$C$6),100)</f>
        <v/>
      </c>
      <c r="V372" s="4">
        <f>$T372&amp;"|"&amp;$O372&amp;"|"&amp;Client!$C$7&amp;"|"&amp;Client!$C$8</f>
        <v/>
      </c>
      <c r="W372" s="4">
        <f>IFERROR(MATCH($V372,prem!$A$2:$A$2857,0),"")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IFERROR(IF(INDEX(Benefits!$B$3:$B$581,MATCH($T373,Benefits!$A$3:$A$581,0))="","",INDEX(Benefits!$B$3:$B$581,MATCH($T373,Benefits!$A$3:$A$581,0))),"")</f>
        <v/>
      </c>
      <c r="G373" s="17">
        <f>IFERROR(IF(INDEX(Benefits!$C$3:$C$581,MATCH($T373,Benefits!$A$3:$A$581,0))="",250000,INDEX(Benefits!$C$3:$C$581,MATCH($T373,Benefits!$A$3:$A$581,0))),250000)</f>
        <v/>
      </c>
      <c r="H373" s="4">
        <f>IFERROR(IF(INDEX(Benefits!$D$3:$D$581,MATCH($T373,Benefits!$A$3:$A$581,0))="","",INDEX(Benefits!$D$3:$D$581,MATCH($T373,Benefits!$A$3:$A$581,0))),"")</f>
        <v/>
      </c>
      <c r="I373" s="4" t="inlineStr">
        <is>
          <t>HKD</t>
        </is>
      </c>
      <c r="J373" s="17">
        <f>IF($W373="","",IF(COUNT(INDEX(prem!$B$2:$CX$2857,$W373,$U373+1))=0,"",INDEX(prem!$B$2:$CX$2857,$W373,$U373+1)))</f>
        <v/>
      </c>
      <c r="K373" s="17">
        <f>IF($W373="","",IF($M373=0,"",SUM(INDEX(prem!$B$2:$CX$2857,$W373,$U373+1):INDEX(prem!$B$2:$CX$2857,$W373,MIN($U373+10,101)))))</f>
        <v/>
      </c>
      <c r="L373" s="17">
        <f>IF($K373="","",IF($M373=0,"",$K373/$M373))</f>
        <v/>
      </c>
      <c r="M373" s="4">
        <f>IF($W373="",0,COUNT(INDEX(prem!$B$2:$CX$2857,$W373,$U373+1):INDEX(prem!$B$2:$CX$2857,$W373,MIN($U373+10,101))))</f>
        <v/>
      </c>
      <c r="N373" s="4" t="inlineStr">
        <is>
          <t>N</t>
        </is>
      </c>
      <c r="O373" s="4">
        <f>IF(COUNTIF(prem!$A$2:$A$2857,$T373&amp;"|"&amp;Client!$C$9&amp;"|"&amp;Client!$C$7&amp;"|"&amp;Client!$C$8)&gt;0,Client!$C$9,IF(Client!$C$9="S","R","S"))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IFERROR(IF(COUNT(INDEX(Benefits!$E$3:$E$581,MATCH($T373,Benefits!$A$3:$A$581,0)))=0,"",INDEX(Benefits!$E$3:$E$581,MATCH($T373,Benefits!$A$3:$A$581,0))),"")</f>
        <v/>
      </c>
      <c r="R373">
        <f>IFERROR(IF(COUNT(INDEX(Benefits!$F$3:$F$581,MATCH($T373,Benefits!$A$3:$A$581,0)))=0,"",INDEX(Benefits!$F$3:$F$581,MATCH($T373,Benefits!$A$3:$A$581,0))),"")</f>
        <v/>
      </c>
      <c r="S373" s="4">
        <f>IFERROR(IF(INDEX(Benefits!$G$3:$G$581,MATCH($T373,Benefits!$A$3:$A$581,0))="","",INDEX(Benefits!$G$3:$G$581,MATCH($T373,Benefits!$A$3:$A$581,0))),"")</f>
        <v/>
      </c>
      <c r="T373" s="19" t="inlineStr">
        <is>
          <t>F00067-12-000-02</t>
        </is>
      </c>
      <c r="U373" s="4">
        <f>MIN(IF($N373="N",Client!$C$6+1,Client!$C$6),100)</f>
        <v/>
      </c>
      <c r="V373" s="4">
        <f>$T373&amp;"|"&amp;$O373&amp;"|"&amp;Client!$C$7&amp;"|"&amp;Client!$C$8</f>
        <v/>
      </c>
      <c r="W373" s="4">
        <f>IFERROR(MATCH($V373,prem!$A$2:$A$2857,0),"")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IFERROR(IF(INDEX(Benefits!$B$3:$B$581,MATCH($T374,Benefits!$A$3:$A$581,0))="","",INDEX(Benefits!$B$3:$B$581,MATCH($T374,Benefits!$A$3:$A$581,0))),"")</f>
        <v/>
      </c>
      <c r="G374" s="17">
        <f>IFERROR(IF(INDEX(Benefits!$C$3:$C$581,MATCH($T374,Benefits!$A$3:$A$581,0))="",40000,INDEX(Benefits!$C$3:$C$581,MATCH($T374,Benefits!$A$3:$A$581,0))),40000)</f>
        <v/>
      </c>
      <c r="H374" s="4">
        <f>IFERROR(IF(INDEX(Benefits!$D$3:$D$581,MATCH($T374,Benefits!$A$3:$A$581,0))="","",INDEX(Benefits!$D$3:$D$581,MATCH($T374,Benefits!$A$3:$A$581,0))),"")</f>
        <v/>
      </c>
      <c r="I374" s="4" t="inlineStr">
        <is>
          <t>HKD</t>
        </is>
      </c>
      <c r="J374" s="17">
        <f>IF($W374="","",IF(COUNT(INDEX(prem!$B$2:$CX$2857,$W374,$U374+1))=0,"",INDEX(prem!$B$2:$CX$2857,$W374,$U374+1)))</f>
        <v/>
      </c>
      <c r="K374" s="17">
        <f>IF($W374="","",IF($M374=0,"",SUM(INDEX(prem!$B$2:$CX$2857,$W374,$U374+1):INDEX(prem!$B$2:$CX$2857,$W374,MIN($U374+10,101)))))</f>
        <v/>
      </c>
      <c r="L374" s="17">
        <f>IF($K374="","",IF($M374=0,"",$K374/$M374))</f>
        <v/>
      </c>
      <c r="M374" s="4">
        <f>IF($W374="",0,COUNT(INDEX(prem!$B$2:$CX$2857,$W374,$U374+1):INDEX(prem!$B$2:$CX$2857,$W374,MIN($U374+10,101))))</f>
        <v/>
      </c>
      <c r="N374" s="4" t="inlineStr">
        <is>
          <t>N</t>
        </is>
      </c>
      <c r="O374" s="4">
        <f>IF(COUNTIF(prem!$A$2:$A$2857,$T374&amp;"|"&amp;Client!$C$9&amp;"|"&amp;Client!$C$7&amp;"|"&amp;Client!$C$8)&gt;0,Client!$C$9,IF(Client!$C$9="S","R","S"))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IFERROR(IF(COUNT(INDEX(Benefits!$E$3:$E$581,MATCH($T374,Benefits!$A$3:$A$581,0)))=0,"",INDEX(Benefits!$E$3:$E$581,MATCH($T374,Benefits!$A$3:$A$581,0))),"")</f>
        <v/>
      </c>
      <c r="R374">
        <f>IFERROR(IF(COUNT(INDEX(Benefits!$F$3:$F$581,MATCH($T374,Benefits!$A$3:$A$581,0)))=0,"",INDEX(Benefits!$F$3:$F$581,MATCH($T374,Benefits!$A$3:$A$581,0))),"")</f>
        <v/>
      </c>
      <c r="S374" s="4">
        <f>IFERROR(IF(INDEX(Benefits!$G$3:$G$581,MATCH($T374,Benefits!$A$3:$A$581,0))="","",INDEX(Benefits!$G$3:$G$581,MATCH($T374,Benefits!$A$3:$A$581,0))),"")</f>
        <v/>
      </c>
      <c r="T374" s="19" t="inlineStr">
        <is>
          <t>F00067-09-000-02</t>
        </is>
      </c>
      <c r="U374" s="4">
        <f>MIN(IF($N374="N",Client!$C$6+1,Client!$C$6),100)</f>
        <v/>
      </c>
      <c r="V374" s="4">
        <f>$T374&amp;"|"&amp;$O374&amp;"|"&amp;Client!$C$7&amp;"|"&amp;Client!$C$8</f>
        <v/>
      </c>
      <c r="W374" s="4">
        <f>IFERROR(MATCH($V374,prem!$A$2:$A$2857,0),"")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IFERROR(IF(INDEX(Benefits!$B$3:$B$581,MATCH($T375,Benefits!$A$3:$A$581,0))="","",INDEX(Benefits!$B$3:$B$581,MATCH($T375,Benefits!$A$3:$A$581,0))),"")</f>
        <v/>
      </c>
      <c r="G375" s="17">
        <f>IFERROR(IF(INDEX(Benefits!$C$3:$C$581,MATCH($T375,Benefits!$A$3:$A$581,0))="",80000,INDEX(Benefits!$C$3:$C$581,MATCH($T375,Benefits!$A$3:$A$581,0))),80000)</f>
        <v/>
      </c>
      <c r="H375" s="4">
        <f>IFERROR(IF(INDEX(Benefits!$D$3:$D$581,MATCH($T375,Benefits!$A$3:$A$581,0))="","",INDEX(Benefits!$D$3:$D$581,MATCH($T375,Benefits!$A$3:$A$581,0))),"")</f>
        <v/>
      </c>
      <c r="I375" s="4" t="inlineStr">
        <is>
          <t>HKD</t>
        </is>
      </c>
      <c r="J375" s="17">
        <f>IF($W375="","",IF(COUNT(INDEX(prem!$B$2:$CX$2857,$W375,$U375+1))=0,"",INDEX(prem!$B$2:$CX$2857,$W375,$U375+1)))</f>
        <v/>
      </c>
      <c r="K375" s="17">
        <f>IF($W375="","",IF($M375=0,"",SUM(INDEX(prem!$B$2:$CX$2857,$W375,$U375+1):INDEX(prem!$B$2:$CX$2857,$W375,MIN($U375+10,101)))))</f>
        <v/>
      </c>
      <c r="L375" s="17">
        <f>IF($K375="","",IF($M375=0,"",$K375/$M375))</f>
        <v/>
      </c>
      <c r="M375" s="4">
        <f>IF($W375="",0,COUNT(INDEX(prem!$B$2:$CX$2857,$W375,$U375+1):INDEX(prem!$B$2:$CX$2857,$W375,MIN($U375+10,101))))</f>
        <v/>
      </c>
      <c r="N375" s="4" t="inlineStr">
        <is>
          <t>N</t>
        </is>
      </c>
      <c r="O375" s="4">
        <f>IF(COUNTIF(prem!$A$2:$A$2857,$T375&amp;"|"&amp;Client!$C$9&amp;"|"&amp;Client!$C$7&amp;"|"&amp;Client!$C$8)&gt;0,Client!$C$9,IF(Client!$C$9="S","R","S"))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IFERROR(IF(COUNT(INDEX(Benefits!$E$3:$E$581,MATCH($T375,Benefits!$A$3:$A$581,0)))=0,"",INDEX(Benefits!$E$3:$E$581,MATCH($T375,Benefits!$A$3:$A$581,0))),"")</f>
        <v/>
      </c>
      <c r="R375">
        <f>IFERROR(IF(COUNT(INDEX(Benefits!$F$3:$F$581,MATCH($T375,Benefits!$A$3:$A$581,0)))=0,"",INDEX(Benefits!$F$3:$F$581,MATCH($T375,Benefits!$A$3:$A$581,0))),"")</f>
        <v/>
      </c>
      <c r="S375" s="4">
        <f>IFERROR(IF(INDEX(Benefits!$G$3:$G$581,MATCH($T375,Benefits!$A$3:$A$581,0))="","",INDEX(Benefits!$G$3:$G$581,MATCH($T375,Benefits!$A$3:$A$581,0))),"")</f>
        <v/>
      </c>
      <c r="T375" s="19" t="inlineStr">
        <is>
          <t>F00067-10-000-02</t>
        </is>
      </c>
      <c r="U375" s="4">
        <f>MIN(IF($N375="N",Client!$C$6+1,Client!$C$6),100)</f>
        <v/>
      </c>
      <c r="V375" s="4">
        <f>$T375&amp;"|"&amp;$O375&amp;"|"&amp;Client!$C$7&amp;"|"&amp;Client!$C$8</f>
        <v/>
      </c>
      <c r="W375" s="4">
        <f>IFERROR(MATCH($V375,prem!$A$2:$A$2857,0),"")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IFERROR(IF(INDEX(Benefits!$B$3:$B$581,MATCH($T376,Benefits!$A$3:$A$581,0))="","",INDEX(Benefits!$B$3:$B$581,MATCH($T376,Benefits!$A$3:$A$581,0))),"")</f>
        <v/>
      </c>
      <c r="G376" s="17">
        <f>IFERROR(IF(INDEX(Benefits!$C$3:$C$581,MATCH($T376,Benefits!$A$3:$A$581,0))="",0,INDEX(Benefits!$C$3:$C$581,MATCH($T376,Benefits!$A$3:$A$581,0))),0)</f>
        <v/>
      </c>
      <c r="H376" s="4">
        <f>IFERROR(IF(INDEX(Benefits!$D$3:$D$581,MATCH($T376,Benefits!$A$3:$A$581,0))="","",INDEX(Benefits!$D$3:$D$581,MATCH($T376,Benefits!$A$3:$A$581,0))),"")</f>
        <v/>
      </c>
      <c r="I376" s="4" t="inlineStr">
        <is>
          <t>HKD</t>
        </is>
      </c>
      <c r="J376" s="17">
        <f>IF($W376="","",IF(COUNT(INDEX(prem!$B$2:$CX$2857,$W376,$U376+1))=0,"",INDEX(prem!$B$2:$CX$2857,$W376,$U376+1)))</f>
        <v/>
      </c>
      <c r="K376" s="17">
        <f>IF($W376="","",IF($M376=0,"",SUM(INDEX(prem!$B$2:$CX$2857,$W376,$U376+1):INDEX(prem!$B$2:$CX$2857,$W376,MIN($U376+10,101)))))</f>
        <v/>
      </c>
      <c r="L376" s="17">
        <f>IF($K376="","",IF($M376=0,"",$K376/$M376))</f>
        <v/>
      </c>
      <c r="M376" s="4">
        <f>IF($W376="",0,COUNT(INDEX(prem!$B$2:$CX$2857,$W376,$U376+1):INDEX(prem!$B$2:$CX$2857,$W376,MIN($U376+10,101))))</f>
        <v/>
      </c>
      <c r="N376" s="4" t="inlineStr">
        <is>
          <t>N</t>
        </is>
      </c>
      <c r="O376" s="4">
        <f>IF(COUNTIF(prem!$A$2:$A$2857,$T376&amp;"|"&amp;Client!$C$9&amp;"|"&amp;Client!$C$7&amp;"|"&amp;Client!$C$8)&gt;0,Client!$C$9,IF(Client!$C$9="S","R","S"))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IFERROR(IF(COUNT(INDEX(Benefits!$E$3:$E$581,MATCH($T376,Benefits!$A$3:$A$581,0)))=0,"",INDEX(Benefits!$E$3:$E$581,MATCH($T376,Benefits!$A$3:$A$581,0))),"")</f>
        <v/>
      </c>
      <c r="R376">
        <f>IFERROR(IF(COUNT(INDEX(Benefits!$F$3:$F$581,MATCH($T376,Benefits!$A$3:$A$581,0)))=0,"",INDEX(Benefits!$F$3:$F$581,MATCH($T376,Benefits!$A$3:$A$581,0))),"")</f>
        <v/>
      </c>
      <c r="S376" s="4">
        <f>IFERROR(IF(INDEX(Benefits!$G$3:$G$581,MATCH($T376,Benefits!$A$3:$A$581,0))="","",INDEX(Benefits!$G$3:$G$581,MATCH($T376,Benefits!$A$3:$A$581,0))),"")</f>
        <v/>
      </c>
      <c r="T376" s="19" t="inlineStr">
        <is>
          <t>F00067-13-000-02</t>
        </is>
      </c>
      <c r="U376" s="4">
        <f>MIN(IF($N376="N",Client!$C$6+1,Client!$C$6),100)</f>
        <v/>
      </c>
      <c r="V376" s="4">
        <f>$T376&amp;"|"&amp;$O376&amp;"|"&amp;Client!$C$7&amp;"|"&amp;Client!$C$8</f>
        <v/>
      </c>
      <c r="W376" s="4">
        <f>IFERROR(MATCH($V376,prem!$A$2:$A$2857,0),"")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IFERROR(IF(INDEX(Benefits!$B$3:$B$581,MATCH($T377,Benefits!$A$3:$A$581,0))="","",INDEX(Benefits!$B$3:$B$581,MATCH($T377,Benefits!$A$3:$A$581,0))),"")</f>
        <v/>
      </c>
      <c r="G377" s="17">
        <f>IFERROR(IF(INDEX(Benefits!$C$3:$C$581,MATCH($T377,Benefits!$A$3:$A$581,0))="",120000,INDEX(Benefits!$C$3:$C$581,MATCH($T377,Benefits!$A$3:$A$581,0))),120000)</f>
        <v/>
      </c>
      <c r="H377" s="4">
        <f>IFERROR(IF(INDEX(Benefits!$D$3:$D$581,MATCH($T377,Benefits!$A$3:$A$581,0))="","",INDEX(Benefits!$D$3:$D$581,MATCH($T377,Benefits!$A$3:$A$581,0))),"")</f>
        <v/>
      </c>
      <c r="I377" s="4" t="inlineStr">
        <is>
          <t>HKD</t>
        </is>
      </c>
      <c r="J377" s="17">
        <f>IF($W377="","",IF(COUNT(INDEX(prem!$B$2:$CX$2857,$W377,$U377+1))=0,"",INDEX(prem!$B$2:$CX$2857,$W377,$U377+1)))</f>
        <v/>
      </c>
      <c r="K377" s="17">
        <f>IF($W377="","",IF($M377=0,"",SUM(INDEX(prem!$B$2:$CX$2857,$W377,$U377+1):INDEX(prem!$B$2:$CX$2857,$W377,MIN($U377+10,101)))))</f>
        <v/>
      </c>
      <c r="L377" s="17">
        <f>IF($K377="","",IF($M377=0,"",$K377/$M377))</f>
        <v/>
      </c>
      <c r="M377" s="4">
        <f>IF($W377="",0,COUNT(INDEX(prem!$B$2:$CX$2857,$W377,$U377+1):INDEX(prem!$B$2:$CX$2857,$W377,MIN($U377+10,101))))</f>
        <v/>
      </c>
      <c r="N377" s="4" t="inlineStr">
        <is>
          <t>N</t>
        </is>
      </c>
      <c r="O377" s="4">
        <f>IF(COUNTIF(prem!$A$2:$A$2857,$T377&amp;"|"&amp;Client!$C$9&amp;"|"&amp;Client!$C$7&amp;"|"&amp;Client!$C$8)&gt;0,Client!$C$9,IF(Client!$C$9="S","R","S"))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IFERROR(IF(COUNT(INDEX(Benefits!$E$3:$E$581,MATCH($T377,Benefits!$A$3:$A$581,0)))=0,"",INDEX(Benefits!$E$3:$E$581,MATCH($T377,Benefits!$A$3:$A$581,0))),"")</f>
        <v/>
      </c>
      <c r="R377">
        <f>IFERROR(IF(COUNT(INDEX(Benefits!$F$3:$F$581,MATCH($T377,Benefits!$A$3:$A$581,0)))=0,"",INDEX(Benefits!$F$3:$F$581,MATCH($T377,Benefits!$A$3:$A$581,0))),"")</f>
        <v/>
      </c>
      <c r="S377" s="4">
        <f>IFERROR(IF(INDEX(Benefits!$G$3:$G$581,MATCH($T377,Benefits!$A$3:$A$581,0))="","",INDEX(Benefits!$G$3:$G$581,MATCH($T377,Benefits!$A$3:$A$581,0))),"")</f>
        <v/>
      </c>
      <c r="T377" s="19" t="inlineStr">
        <is>
          <t>F00067-17-000-02</t>
        </is>
      </c>
      <c r="U377" s="4">
        <f>MIN(IF($N377="N",Client!$C$6+1,Client!$C$6),100)</f>
        <v/>
      </c>
      <c r="V377" s="4">
        <f>$T377&amp;"|"&amp;$O377&amp;"|"&amp;Client!$C$7&amp;"|"&amp;Client!$C$8</f>
        <v/>
      </c>
      <c r="W377" s="4">
        <f>IFERROR(MATCH($V377,prem!$A$2:$A$2857,0),"")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IFERROR(IF(INDEX(Benefits!$B$3:$B$581,MATCH($T378,Benefits!$A$3:$A$581,0))="","",INDEX(Benefits!$B$3:$B$581,MATCH($T378,Benefits!$A$3:$A$581,0))),"")</f>
        <v/>
      </c>
      <c r="G378" s="17">
        <f>IFERROR(IF(INDEX(Benefits!$C$3:$C$581,MATCH($T378,Benefits!$A$3:$A$581,0))="",25000,INDEX(Benefits!$C$3:$C$581,MATCH($T378,Benefits!$A$3:$A$581,0))),25000)</f>
        <v/>
      </c>
      <c r="H378" s="4">
        <f>IFERROR(IF(INDEX(Benefits!$D$3:$D$581,MATCH($T378,Benefits!$A$3:$A$581,0))="","",INDEX(Benefits!$D$3:$D$581,MATCH($T378,Benefits!$A$3:$A$581,0))),"")</f>
        <v/>
      </c>
      <c r="I378" s="4" t="inlineStr">
        <is>
          <t>HKD</t>
        </is>
      </c>
      <c r="J378" s="17">
        <f>IF($W378="","",IF(COUNT(INDEX(prem!$B$2:$CX$2857,$W378,$U378+1))=0,"",INDEX(prem!$B$2:$CX$2857,$W378,$U378+1)))</f>
        <v/>
      </c>
      <c r="K378" s="17">
        <f>IF($W378="","",IF($M378=0,"",SUM(INDEX(prem!$B$2:$CX$2857,$W378,$U378+1):INDEX(prem!$B$2:$CX$2857,$W378,MIN($U378+10,101)))))</f>
        <v/>
      </c>
      <c r="L378" s="17">
        <f>IF($K378="","",IF($M378=0,"",$K378/$M378))</f>
        <v/>
      </c>
      <c r="M378" s="4">
        <f>IF($W378="",0,COUNT(INDEX(prem!$B$2:$CX$2857,$W378,$U378+1):INDEX(prem!$B$2:$CX$2857,$W378,MIN($U378+10,101))))</f>
        <v/>
      </c>
      <c r="N378" s="4" t="inlineStr">
        <is>
          <t>N</t>
        </is>
      </c>
      <c r="O378" s="4">
        <f>IF(COUNTIF(prem!$A$2:$A$2857,$T378&amp;"|"&amp;Client!$C$9&amp;"|"&amp;Client!$C$7&amp;"|"&amp;Client!$C$8)&gt;0,Client!$C$9,IF(Client!$C$9="S","R","S"))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IFERROR(IF(COUNT(INDEX(Benefits!$E$3:$E$581,MATCH($T378,Benefits!$A$3:$A$581,0)))=0,"",INDEX(Benefits!$E$3:$E$581,MATCH($T378,Benefits!$A$3:$A$581,0))),"")</f>
        <v/>
      </c>
      <c r="R378">
        <f>IFERROR(IF(COUNT(INDEX(Benefits!$F$3:$F$581,MATCH($T378,Benefits!$A$3:$A$581,0)))=0,"",INDEX(Benefits!$F$3:$F$581,MATCH($T378,Benefits!$A$3:$A$581,0))),"")</f>
        <v/>
      </c>
      <c r="S378" s="4">
        <f>IFERROR(IF(INDEX(Benefits!$G$3:$G$581,MATCH($T378,Benefits!$A$3:$A$581,0))="","",INDEX(Benefits!$G$3:$G$581,MATCH($T378,Benefits!$A$3:$A$581,0))),"")</f>
        <v/>
      </c>
      <c r="T378" s="19" t="inlineStr">
        <is>
          <t>F00067-14-000-02</t>
        </is>
      </c>
      <c r="U378" s="4">
        <f>MIN(IF($N378="N",Client!$C$6+1,Client!$C$6),100)</f>
        <v/>
      </c>
      <c r="V378" s="4">
        <f>$T378&amp;"|"&amp;$O378&amp;"|"&amp;Client!$C$7&amp;"|"&amp;Client!$C$8</f>
        <v/>
      </c>
      <c r="W378" s="4">
        <f>IFERROR(MATCH($V378,prem!$A$2:$A$2857,0),"")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IFERROR(IF(INDEX(Benefits!$B$3:$B$581,MATCH($T379,Benefits!$A$3:$A$581,0))="","",INDEX(Benefits!$B$3:$B$581,MATCH($T379,Benefits!$A$3:$A$581,0))),"")</f>
        <v/>
      </c>
      <c r="G379" s="17">
        <f>IFERROR(IF(INDEX(Benefits!$C$3:$C$581,MATCH($T379,Benefits!$A$3:$A$581,0))="",250000,INDEX(Benefits!$C$3:$C$581,MATCH($T379,Benefits!$A$3:$A$581,0))),250000)</f>
        <v/>
      </c>
      <c r="H379" s="4">
        <f>IFERROR(IF(INDEX(Benefits!$D$3:$D$581,MATCH($T379,Benefits!$A$3:$A$581,0))="","",INDEX(Benefits!$D$3:$D$581,MATCH($T379,Benefits!$A$3:$A$581,0))),"")</f>
        <v/>
      </c>
      <c r="I379" s="4" t="inlineStr">
        <is>
          <t>HKD</t>
        </is>
      </c>
      <c r="J379" s="17">
        <f>IF($W379="","",IF(COUNT(INDEX(prem!$B$2:$CX$2857,$W379,$U379+1))=0,"",INDEX(prem!$B$2:$CX$2857,$W379,$U379+1)))</f>
        <v/>
      </c>
      <c r="K379" s="17">
        <f>IF($W379="","",IF($M379=0,"",SUM(INDEX(prem!$B$2:$CX$2857,$W379,$U379+1):INDEX(prem!$B$2:$CX$2857,$W379,MIN($U379+10,101)))))</f>
        <v/>
      </c>
      <c r="L379" s="17">
        <f>IF($K379="","",IF($M379=0,"",$K379/$M379))</f>
        <v/>
      </c>
      <c r="M379" s="4">
        <f>IF($W379="",0,COUNT(INDEX(prem!$B$2:$CX$2857,$W379,$U379+1):INDEX(prem!$B$2:$CX$2857,$W379,MIN($U379+10,101))))</f>
        <v/>
      </c>
      <c r="N379" s="4" t="inlineStr">
        <is>
          <t>N</t>
        </is>
      </c>
      <c r="O379" s="4">
        <f>IF(COUNTIF(prem!$A$2:$A$2857,$T379&amp;"|"&amp;Client!$C$9&amp;"|"&amp;Client!$C$7&amp;"|"&amp;Client!$C$8)&gt;0,Client!$C$9,IF(Client!$C$9="S","R","S"))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IFERROR(IF(COUNT(INDEX(Benefits!$E$3:$E$581,MATCH($T379,Benefits!$A$3:$A$581,0)))=0,"",INDEX(Benefits!$E$3:$E$581,MATCH($T379,Benefits!$A$3:$A$581,0))),"")</f>
        <v/>
      </c>
      <c r="R379">
        <f>IFERROR(IF(COUNT(INDEX(Benefits!$F$3:$F$581,MATCH($T379,Benefits!$A$3:$A$581,0)))=0,"",INDEX(Benefits!$F$3:$F$581,MATCH($T379,Benefits!$A$3:$A$581,0))),"")</f>
        <v/>
      </c>
      <c r="S379" s="4">
        <f>IFERROR(IF(INDEX(Benefits!$G$3:$G$581,MATCH($T379,Benefits!$A$3:$A$581,0))="","",INDEX(Benefits!$G$3:$G$581,MATCH($T379,Benefits!$A$3:$A$581,0))),"")</f>
        <v/>
      </c>
      <c r="T379" s="19" t="inlineStr">
        <is>
          <t>F00067-18-000-02</t>
        </is>
      </c>
      <c r="U379" s="4">
        <f>MIN(IF($N379="N",Client!$C$6+1,Client!$C$6),100)</f>
        <v/>
      </c>
      <c r="V379" s="4">
        <f>$T379&amp;"|"&amp;$O379&amp;"|"&amp;Client!$C$7&amp;"|"&amp;Client!$C$8</f>
        <v/>
      </c>
      <c r="W379" s="4">
        <f>IFERROR(MATCH($V379,prem!$A$2:$A$2857,0),"")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IFERROR(IF(INDEX(Benefits!$B$3:$B$581,MATCH($T380,Benefits!$A$3:$A$581,0))="","",INDEX(Benefits!$B$3:$B$581,MATCH($T380,Benefits!$A$3:$A$581,0))),"")</f>
        <v/>
      </c>
      <c r="G380" s="17">
        <f>IFERROR(IF(INDEX(Benefits!$C$3:$C$581,MATCH($T380,Benefits!$A$3:$A$581,0))="",40000,INDEX(Benefits!$C$3:$C$581,MATCH($T380,Benefits!$A$3:$A$581,0))),40000)</f>
        <v/>
      </c>
      <c r="H380" s="4">
        <f>IFERROR(IF(INDEX(Benefits!$D$3:$D$581,MATCH($T380,Benefits!$A$3:$A$581,0))="","",INDEX(Benefits!$D$3:$D$581,MATCH($T380,Benefits!$A$3:$A$581,0))),"")</f>
        <v/>
      </c>
      <c r="I380" s="4" t="inlineStr">
        <is>
          <t>HKD</t>
        </is>
      </c>
      <c r="J380" s="17">
        <f>IF($W380="","",IF(COUNT(INDEX(prem!$B$2:$CX$2857,$W380,$U380+1))=0,"",INDEX(prem!$B$2:$CX$2857,$W380,$U380+1)))</f>
        <v/>
      </c>
      <c r="K380" s="17">
        <f>IF($W380="","",IF($M380=0,"",SUM(INDEX(prem!$B$2:$CX$2857,$W380,$U380+1):INDEX(prem!$B$2:$CX$2857,$W380,MIN($U380+10,101)))))</f>
        <v/>
      </c>
      <c r="L380" s="17">
        <f>IF($K380="","",IF($M380=0,"",$K380/$M380))</f>
        <v/>
      </c>
      <c r="M380" s="4">
        <f>IF($W380="",0,COUNT(INDEX(prem!$B$2:$CX$2857,$W380,$U380+1):INDEX(prem!$B$2:$CX$2857,$W380,MIN($U380+10,101))))</f>
        <v/>
      </c>
      <c r="N380" s="4" t="inlineStr">
        <is>
          <t>N</t>
        </is>
      </c>
      <c r="O380" s="4">
        <f>IF(COUNTIF(prem!$A$2:$A$2857,$T380&amp;"|"&amp;Client!$C$9&amp;"|"&amp;Client!$C$7&amp;"|"&amp;Client!$C$8)&gt;0,Client!$C$9,IF(Client!$C$9="S","R","S"))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IFERROR(IF(COUNT(INDEX(Benefits!$E$3:$E$581,MATCH($T380,Benefits!$A$3:$A$581,0)))=0,"",INDEX(Benefits!$E$3:$E$581,MATCH($T380,Benefits!$A$3:$A$581,0))),"")</f>
        <v/>
      </c>
      <c r="R380">
        <f>IFERROR(IF(COUNT(INDEX(Benefits!$F$3:$F$581,MATCH($T380,Benefits!$A$3:$A$581,0)))=0,"",INDEX(Benefits!$F$3:$F$581,MATCH($T380,Benefits!$A$3:$A$581,0))),"")</f>
        <v/>
      </c>
      <c r="S380" s="4">
        <f>IFERROR(IF(INDEX(Benefits!$G$3:$G$581,MATCH($T380,Benefits!$A$3:$A$581,0))="","",INDEX(Benefits!$G$3:$G$581,MATCH($T380,Benefits!$A$3:$A$581,0))),"")</f>
        <v/>
      </c>
      <c r="T380" s="19" t="inlineStr">
        <is>
          <t>F00067-15-000-02</t>
        </is>
      </c>
      <c r="U380" s="4">
        <f>MIN(IF($N380="N",Client!$C$6+1,Client!$C$6),100)</f>
        <v/>
      </c>
      <c r="V380" s="4">
        <f>$T380&amp;"|"&amp;$O380&amp;"|"&amp;Client!$C$7&amp;"|"&amp;Client!$C$8</f>
        <v/>
      </c>
      <c r="W380" s="4">
        <f>IFERROR(MATCH($V380,prem!$A$2:$A$2857,0),"")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IFERROR(IF(INDEX(Benefits!$B$3:$B$581,MATCH($T381,Benefits!$A$3:$A$581,0))="","",INDEX(Benefits!$B$3:$B$581,MATCH($T381,Benefits!$A$3:$A$581,0))),"")</f>
        <v/>
      </c>
      <c r="G381" s="17">
        <f>IFERROR(IF(INDEX(Benefits!$C$3:$C$581,MATCH($T381,Benefits!$A$3:$A$581,0))="",80000,INDEX(Benefits!$C$3:$C$581,MATCH($T381,Benefits!$A$3:$A$581,0))),80000)</f>
        <v/>
      </c>
      <c r="H381" s="4">
        <f>IFERROR(IF(INDEX(Benefits!$D$3:$D$581,MATCH($T381,Benefits!$A$3:$A$581,0))="","",INDEX(Benefits!$D$3:$D$581,MATCH($T381,Benefits!$A$3:$A$581,0))),"")</f>
        <v/>
      </c>
      <c r="I381" s="4" t="inlineStr">
        <is>
          <t>HKD</t>
        </is>
      </c>
      <c r="J381" s="17">
        <f>IF($W381="","",IF(COUNT(INDEX(prem!$B$2:$CX$2857,$W381,$U381+1))=0,"",INDEX(prem!$B$2:$CX$2857,$W381,$U381+1)))</f>
        <v/>
      </c>
      <c r="K381" s="17">
        <f>IF($W381="","",IF($M381=0,"",SUM(INDEX(prem!$B$2:$CX$2857,$W381,$U381+1):INDEX(prem!$B$2:$CX$2857,$W381,MIN($U381+10,101)))))</f>
        <v/>
      </c>
      <c r="L381" s="17">
        <f>IF($K381="","",IF($M381=0,"",$K381/$M381))</f>
        <v/>
      </c>
      <c r="M381" s="4">
        <f>IF($W381="",0,COUNT(INDEX(prem!$B$2:$CX$2857,$W381,$U381+1):INDEX(prem!$B$2:$CX$2857,$W381,MIN($U381+10,101))))</f>
        <v/>
      </c>
      <c r="N381" s="4" t="inlineStr">
        <is>
          <t>N</t>
        </is>
      </c>
      <c r="O381" s="4">
        <f>IF(COUNTIF(prem!$A$2:$A$2857,$T381&amp;"|"&amp;Client!$C$9&amp;"|"&amp;Client!$C$7&amp;"|"&amp;Client!$C$8)&gt;0,Client!$C$9,IF(Client!$C$9="S","R","S"))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IFERROR(IF(COUNT(INDEX(Benefits!$E$3:$E$581,MATCH($T381,Benefits!$A$3:$A$581,0)))=0,"",INDEX(Benefits!$E$3:$E$581,MATCH($T381,Benefits!$A$3:$A$581,0))),"")</f>
        <v/>
      </c>
      <c r="R381">
        <f>IFERROR(IF(COUNT(INDEX(Benefits!$F$3:$F$581,MATCH($T381,Benefits!$A$3:$A$581,0)))=0,"",INDEX(Benefits!$F$3:$F$581,MATCH($T381,Benefits!$A$3:$A$581,0))),"")</f>
        <v/>
      </c>
      <c r="S381" s="4">
        <f>IFERROR(IF(INDEX(Benefits!$G$3:$G$581,MATCH($T381,Benefits!$A$3:$A$581,0))="","",INDEX(Benefits!$G$3:$G$581,MATCH($T381,Benefits!$A$3:$A$581,0))),"")</f>
        <v/>
      </c>
      <c r="T381" s="19" t="inlineStr">
        <is>
          <t>F00067-16-000-02</t>
        </is>
      </c>
      <c r="U381" s="4">
        <f>MIN(IF($N381="N",Client!$C$6+1,Client!$C$6),100)</f>
        <v/>
      </c>
      <c r="V381" s="4">
        <f>$T381&amp;"|"&amp;$O381&amp;"|"&amp;Client!$C$7&amp;"|"&amp;Client!$C$8</f>
        <v/>
      </c>
      <c r="W381" s="4">
        <f>IFERROR(MATCH($V381,prem!$A$2:$A$2857,0),"")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IFERROR(IF(INDEX(Benefits!$B$3:$B$581,MATCH($T382,Benefits!$A$3:$A$581,0))="","",INDEX(Benefits!$B$3:$B$581,MATCH($T382,Benefits!$A$3:$A$581,0))),"")</f>
        <v/>
      </c>
      <c r="G382" s="17">
        <f>IFERROR(IF(INDEX(Benefits!$C$3:$C$581,MATCH($T382,Benefits!$A$3:$A$581,0))="",0,INDEX(Benefits!$C$3:$C$581,MATCH($T382,Benefits!$A$3:$A$581,0))),0)</f>
        <v/>
      </c>
      <c r="H382" s="4">
        <f>IFERROR(IF(INDEX(Benefits!$D$3:$D$581,MATCH($T382,Benefits!$A$3:$A$581,0))="","",INDEX(Benefits!$D$3:$D$581,MATCH($T382,Benefits!$A$3:$A$581,0))),"")</f>
        <v/>
      </c>
      <c r="I382" s="4" t="inlineStr">
        <is>
          <t>HKD</t>
        </is>
      </c>
      <c r="J382" s="17">
        <f>IF($W382="","",IF(COUNT(INDEX(prem!$B$2:$CX$2857,$W382,$U382+1))=0,"",INDEX(prem!$B$2:$CX$2857,$W382,$U382+1)))</f>
        <v/>
      </c>
      <c r="K382" s="17">
        <f>IF($W382="","",IF($M382=0,"",SUM(INDEX(prem!$B$2:$CX$2857,$W382,$U382+1):INDEX(prem!$B$2:$CX$2857,$W382,MIN($U382+10,101)))))</f>
        <v/>
      </c>
      <c r="L382" s="17">
        <f>IF($K382="","",IF($M382=0,"",$K382/$M382))</f>
        <v/>
      </c>
      <c r="M382" s="4">
        <f>IF($W382="",0,COUNT(INDEX(prem!$B$2:$CX$2857,$W382,$U382+1):INDEX(prem!$B$2:$CX$2857,$W382,MIN($U382+10,101))))</f>
        <v/>
      </c>
      <c r="N382" s="4" t="inlineStr">
        <is>
          <t>A</t>
        </is>
      </c>
      <c r="O382" s="4">
        <f>IF(COUNTIF(prem!$A$2:$A$2857,$T382&amp;"|"&amp;Client!$C$9&amp;"|"&amp;Client!$C$7&amp;"|"&amp;Client!$C$8)&gt;0,Client!$C$9,IF(Client!$C$9="S","R","S"))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IFERROR(IF(COUNT(INDEX(Benefits!$E$3:$E$581,MATCH($T382,Benefits!$A$3:$A$581,0)))=0,"",INDEX(Benefits!$E$3:$E$581,MATCH($T382,Benefits!$A$3:$A$581,0))),"")</f>
        <v/>
      </c>
      <c r="R382">
        <f>IFERROR(IF(COUNT(INDEX(Benefits!$F$3:$F$581,MATCH($T382,Benefits!$A$3:$A$581,0)))=0,"",INDEX(Benefits!$F$3:$F$581,MATCH($T382,Benefits!$A$3:$A$581,0))),"")</f>
        <v/>
      </c>
      <c r="S382" s="4">
        <f>IFERROR(IF(INDEX(Benefits!$G$3:$G$581,MATCH($T382,Benefits!$A$3:$A$581,0))="","",INDEX(Benefits!$G$3:$G$581,MATCH($T382,Benefits!$A$3:$A$581,0))),"")</f>
        <v/>
      </c>
      <c r="T382" s="19" t="inlineStr">
        <is>
          <t>F00049-01-000-03</t>
        </is>
      </c>
      <c r="U382" s="4">
        <f>MIN(IF($N382="N",Client!$C$6+1,Client!$C$6),100)</f>
        <v/>
      </c>
      <c r="V382" s="4">
        <f>$T382&amp;"|"&amp;$O382&amp;"|"&amp;Client!$C$7&amp;"|"&amp;Client!$C$8</f>
        <v/>
      </c>
      <c r="W382" s="4">
        <f>IFERROR(MATCH($V382,prem!$A$2:$A$2857,0),"")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IFERROR(IF(INDEX(Benefits!$B$3:$B$581,MATCH($T383,Benefits!$A$3:$A$581,0))="","",INDEX(Benefits!$B$3:$B$581,MATCH($T383,Benefits!$A$3:$A$581,0))),"")</f>
        <v/>
      </c>
      <c r="G383" s="17">
        <f>IFERROR(IF(INDEX(Benefits!$C$3:$C$581,MATCH($T383,Benefits!$A$3:$A$581,0))="",100000,INDEX(Benefits!$C$3:$C$581,MATCH($T383,Benefits!$A$3:$A$581,0))),100000)</f>
        <v/>
      </c>
      <c r="H383" s="4">
        <f>IFERROR(IF(INDEX(Benefits!$D$3:$D$581,MATCH($T383,Benefits!$A$3:$A$581,0))="","",INDEX(Benefits!$D$3:$D$581,MATCH($T383,Benefits!$A$3:$A$581,0))),"")</f>
        <v/>
      </c>
      <c r="I383" s="4" t="inlineStr">
        <is>
          <t>HKD</t>
        </is>
      </c>
      <c r="J383" s="17">
        <f>IF($W383="","",IF(COUNT(INDEX(prem!$B$2:$CX$2857,$W383,$U383+1))=0,"",INDEX(prem!$B$2:$CX$2857,$W383,$U383+1)))</f>
        <v/>
      </c>
      <c r="K383" s="17">
        <f>IF($W383="","",IF($M383=0,"",SUM(INDEX(prem!$B$2:$CX$2857,$W383,$U383+1):INDEX(prem!$B$2:$CX$2857,$W383,MIN($U383+10,101)))))</f>
        <v/>
      </c>
      <c r="L383" s="17">
        <f>IF($K383="","",IF($M383=0,"",$K383/$M383))</f>
        <v/>
      </c>
      <c r="M383" s="4">
        <f>IF($W383="",0,COUNT(INDEX(prem!$B$2:$CX$2857,$W383,$U383+1):INDEX(prem!$B$2:$CX$2857,$W383,MIN($U383+10,101))))</f>
        <v/>
      </c>
      <c r="N383" s="4" t="inlineStr">
        <is>
          <t>A</t>
        </is>
      </c>
      <c r="O383" s="4">
        <f>IF(COUNTIF(prem!$A$2:$A$2857,$T383&amp;"|"&amp;Client!$C$9&amp;"|"&amp;Client!$C$7&amp;"|"&amp;Client!$C$8)&gt;0,Client!$C$9,IF(Client!$C$9="S","R","S"))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IFERROR(IF(COUNT(INDEX(Benefits!$E$3:$E$581,MATCH($T383,Benefits!$A$3:$A$581,0)))=0,"",INDEX(Benefits!$E$3:$E$581,MATCH($T383,Benefits!$A$3:$A$581,0))),"")</f>
        <v/>
      </c>
      <c r="R383">
        <f>IFERROR(IF(COUNT(INDEX(Benefits!$F$3:$F$581,MATCH($T383,Benefits!$A$3:$A$581,0)))=0,"",INDEX(Benefits!$F$3:$F$581,MATCH($T383,Benefits!$A$3:$A$581,0))),"")</f>
        <v/>
      </c>
      <c r="S383" s="4">
        <f>IFERROR(IF(INDEX(Benefits!$G$3:$G$581,MATCH($T383,Benefits!$A$3:$A$581,0))="","",INDEX(Benefits!$G$3:$G$581,MATCH($T383,Benefits!$A$3:$A$581,0))),"")</f>
        <v/>
      </c>
      <c r="T383" s="19" t="inlineStr">
        <is>
          <t>F00049-04-000-03</t>
        </is>
      </c>
      <c r="U383" s="4">
        <f>MIN(IF($N383="N",Client!$C$6+1,Client!$C$6),100)</f>
        <v/>
      </c>
      <c r="V383" s="4">
        <f>$T383&amp;"|"&amp;$O383&amp;"|"&amp;Client!$C$7&amp;"|"&amp;Client!$C$8</f>
        <v/>
      </c>
      <c r="W383" s="4">
        <f>IFERROR(MATCH($V383,prem!$A$2:$A$2857,0),"")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IFERROR(IF(INDEX(Benefits!$B$3:$B$581,MATCH($T384,Benefits!$A$3:$A$581,0))="","",INDEX(Benefits!$B$3:$B$581,MATCH($T384,Benefits!$A$3:$A$581,0))),"")</f>
        <v/>
      </c>
      <c r="G384" s="17">
        <f>IFERROR(IF(INDEX(Benefits!$C$3:$C$581,MATCH($T384,Benefits!$A$3:$A$581,0))="",16000,INDEX(Benefits!$C$3:$C$581,MATCH($T384,Benefits!$A$3:$A$581,0))),16000)</f>
        <v/>
      </c>
      <c r="H384" s="4">
        <f>IFERROR(IF(INDEX(Benefits!$D$3:$D$581,MATCH($T384,Benefits!$A$3:$A$581,0))="","",INDEX(Benefits!$D$3:$D$581,MATCH($T384,Benefits!$A$3:$A$581,0))),"")</f>
        <v/>
      </c>
      <c r="I384" s="4" t="inlineStr">
        <is>
          <t>HKD</t>
        </is>
      </c>
      <c r="J384" s="17">
        <f>IF($W384="","",IF(COUNT(INDEX(prem!$B$2:$CX$2857,$W384,$U384+1))=0,"",INDEX(prem!$B$2:$CX$2857,$W384,$U384+1)))</f>
        <v/>
      </c>
      <c r="K384" s="17">
        <f>IF($W384="","",IF($M384=0,"",SUM(INDEX(prem!$B$2:$CX$2857,$W384,$U384+1):INDEX(prem!$B$2:$CX$2857,$W384,MIN($U384+10,101)))))</f>
        <v/>
      </c>
      <c r="L384" s="17">
        <f>IF($K384="","",IF($M384=0,"",$K384/$M384))</f>
        <v/>
      </c>
      <c r="M384" s="4">
        <f>IF($W384="",0,COUNT(INDEX(prem!$B$2:$CX$2857,$W384,$U384+1):INDEX(prem!$B$2:$CX$2857,$W384,MIN($U384+10,101))))</f>
        <v/>
      </c>
      <c r="N384" s="4" t="inlineStr">
        <is>
          <t>A</t>
        </is>
      </c>
      <c r="O384" s="4">
        <f>IF(COUNTIF(prem!$A$2:$A$2857,$T384&amp;"|"&amp;Client!$C$9&amp;"|"&amp;Client!$C$7&amp;"|"&amp;Client!$C$8)&gt;0,Client!$C$9,IF(Client!$C$9="S","R","S"))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IFERROR(IF(COUNT(INDEX(Benefits!$E$3:$E$581,MATCH($T384,Benefits!$A$3:$A$581,0)))=0,"",INDEX(Benefits!$E$3:$E$581,MATCH($T384,Benefits!$A$3:$A$581,0))),"")</f>
        <v/>
      </c>
      <c r="R384">
        <f>IFERROR(IF(COUNT(INDEX(Benefits!$F$3:$F$581,MATCH($T384,Benefits!$A$3:$A$581,0)))=0,"",INDEX(Benefits!$F$3:$F$581,MATCH($T384,Benefits!$A$3:$A$581,0))),"")</f>
        <v/>
      </c>
      <c r="S384" s="4">
        <f>IFERROR(IF(INDEX(Benefits!$G$3:$G$581,MATCH($T384,Benefits!$A$3:$A$581,0))="","",INDEX(Benefits!$G$3:$G$581,MATCH($T384,Benefits!$A$3:$A$581,0))),"")</f>
        <v/>
      </c>
      <c r="T384" s="19" t="inlineStr">
        <is>
          <t>F00049-02-000-03</t>
        </is>
      </c>
      <c r="U384" s="4">
        <f>MIN(IF($N384="N",Client!$C$6+1,Client!$C$6),100)</f>
        <v/>
      </c>
      <c r="V384" s="4">
        <f>$T384&amp;"|"&amp;$O384&amp;"|"&amp;Client!$C$7&amp;"|"&amp;Client!$C$8</f>
        <v/>
      </c>
      <c r="W384" s="4">
        <f>IFERROR(MATCH($V384,prem!$A$2:$A$2857,0),"")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IFERROR(IF(INDEX(Benefits!$B$3:$B$581,MATCH($T385,Benefits!$A$3:$A$581,0))="","",INDEX(Benefits!$B$3:$B$581,MATCH($T385,Benefits!$A$3:$A$581,0))),"")</f>
        <v/>
      </c>
      <c r="G385" s="17">
        <f>IFERROR(IF(INDEX(Benefits!$C$3:$C$581,MATCH($T385,Benefits!$A$3:$A$581,0))="",50000,INDEX(Benefits!$C$3:$C$581,MATCH($T385,Benefits!$A$3:$A$581,0))),50000)</f>
        <v/>
      </c>
      <c r="H385" s="4">
        <f>IFERROR(IF(INDEX(Benefits!$D$3:$D$581,MATCH($T385,Benefits!$A$3:$A$581,0))="","",INDEX(Benefits!$D$3:$D$581,MATCH($T385,Benefits!$A$3:$A$581,0))),"")</f>
        <v/>
      </c>
      <c r="I385" s="4" t="inlineStr">
        <is>
          <t>HKD</t>
        </is>
      </c>
      <c r="J385" s="17">
        <f>IF($W385="","",IF(COUNT(INDEX(prem!$B$2:$CX$2857,$W385,$U385+1))=0,"",INDEX(prem!$B$2:$CX$2857,$W385,$U385+1)))</f>
        <v/>
      </c>
      <c r="K385" s="17">
        <f>IF($W385="","",IF($M385=0,"",SUM(INDEX(prem!$B$2:$CX$2857,$W385,$U385+1):INDEX(prem!$B$2:$CX$2857,$W385,MIN($U385+10,101)))))</f>
        <v/>
      </c>
      <c r="L385" s="17">
        <f>IF($K385="","",IF($M385=0,"",$K385/$M385))</f>
        <v/>
      </c>
      <c r="M385" s="4">
        <f>IF($W385="",0,COUNT(INDEX(prem!$B$2:$CX$2857,$W385,$U385+1):INDEX(prem!$B$2:$CX$2857,$W385,MIN($U385+10,101))))</f>
        <v/>
      </c>
      <c r="N385" s="4" t="inlineStr">
        <is>
          <t>A</t>
        </is>
      </c>
      <c r="O385" s="4">
        <f>IF(COUNTIF(prem!$A$2:$A$2857,$T385&amp;"|"&amp;Client!$C$9&amp;"|"&amp;Client!$C$7&amp;"|"&amp;Client!$C$8)&gt;0,Client!$C$9,IF(Client!$C$9="S","R","S"))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IFERROR(IF(COUNT(INDEX(Benefits!$E$3:$E$581,MATCH($T385,Benefits!$A$3:$A$581,0)))=0,"",INDEX(Benefits!$E$3:$E$581,MATCH($T385,Benefits!$A$3:$A$581,0))),"")</f>
        <v/>
      </c>
      <c r="R385">
        <f>IFERROR(IF(COUNT(INDEX(Benefits!$F$3:$F$581,MATCH($T385,Benefits!$A$3:$A$581,0)))=0,"",INDEX(Benefits!$F$3:$F$581,MATCH($T385,Benefits!$A$3:$A$581,0))),"")</f>
        <v/>
      </c>
      <c r="S385" s="4">
        <f>IFERROR(IF(INDEX(Benefits!$G$3:$G$581,MATCH($T385,Benefits!$A$3:$A$581,0))="","",INDEX(Benefits!$G$3:$G$581,MATCH($T385,Benefits!$A$3:$A$581,0))),"")</f>
        <v/>
      </c>
      <c r="T385" s="19" t="inlineStr">
        <is>
          <t>F00049-03-000-03</t>
        </is>
      </c>
      <c r="U385" s="4">
        <f>MIN(IF($N385="N",Client!$C$6+1,Client!$C$6),100)</f>
        <v/>
      </c>
      <c r="V385" s="4">
        <f>$T385&amp;"|"&amp;$O385&amp;"|"&amp;Client!$C$7&amp;"|"&amp;Client!$C$8</f>
        <v/>
      </c>
      <c r="W385" s="4">
        <f>IFERROR(MATCH($V385,prem!$A$2:$A$2857,0),"")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IFERROR(IF(INDEX(Benefits!$B$3:$B$581,MATCH($T386,Benefits!$A$3:$A$581,0))="","",INDEX(Benefits!$B$3:$B$581,MATCH($T386,Benefits!$A$3:$A$581,0))),"")</f>
        <v/>
      </c>
      <c r="G386" s="17">
        <f>IFERROR(IF(INDEX(Benefits!$C$3:$C$581,MATCH($T386,Benefits!$A$3:$A$581,0))="",0,INDEX(Benefits!$C$3:$C$581,MATCH($T386,Benefits!$A$3:$A$581,0))),0)</f>
        <v/>
      </c>
      <c r="H386" s="4">
        <f>IFERROR(IF(INDEX(Benefits!$D$3:$D$581,MATCH($T386,Benefits!$A$3:$A$581,0))="","",INDEX(Benefits!$D$3:$D$581,MATCH($T386,Benefits!$A$3:$A$581,0))),"")</f>
        <v/>
      </c>
      <c r="I386" s="4" t="inlineStr">
        <is>
          <t>HKD</t>
        </is>
      </c>
      <c r="J386" s="17">
        <f>IF($W386="","",IF(COUNT(INDEX(prem!$B$2:$CX$2857,$W386,$U386+1))=0,"",INDEX(prem!$B$2:$CX$2857,$W386,$U386+1)))</f>
        <v/>
      </c>
      <c r="K386" s="17">
        <f>IF($W386="","",IF($M386=0,"",SUM(INDEX(prem!$B$2:$CX$2857,$W386,$U386+1):INDEX(prem!$B$2:$CX$2857,$W386,MIN($U386+10,101)))))</f>
        <v/>
      </c>
      <c r="L386" s="17">
        <f>IF($K386="","",IF($M386=0,"",$K386/$M386))</f>
        <v/>
      </c>
      <c r="M386" s="4">
        <f>IF($W386="",0,COUNT(INDEX(prem!$B$2:$CX$2857,$W386,$U386+1):INDEX(prem!$B$2:$CX$2857,$W386,MIN($U386+10,101))))</f>
        <v/>
      </c>
      <c r="N386" s="4" t="inlineStr">
        <is>
          <t>A</t>
        </is>
      </c>
      <c r="O386" s="4">
        <f>IF(COUNTIF(prem!$A$2:$A$2857,$T386&amp;"|"&amp;Client!$C$9&amp;"|"&amp;Client!$C$7&amp;"|"&amp;Client!$C$8)&gt;0,Client!$C$9,IF(Client!$C$9="S","R","S"))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IFERROR(IF(COUNT(INDEX(Benefits!$E$3:$E$581,MATCH($T386,Benefits!$A$3:$A$581,0)))=0,"",INDEX(Benefits!$E$3:$E$581,MATCH($T386,Benefits!$A$3:$A$581,0))),"")</f>
        <v/>
      </c>
      <c r="R386">
        <f>IFERROR(IF(COUNT(INDEX(Benefits!$F$3:$F$581,MATCH($T386,Benefits!$A$3:$A$581,0)))=0,"",INDEX(Benefits!$F$3:$F$581,MATCH($T386,Benefits!$A$3:$A$581,0))),"")</f>
        <v/>
      </c>
      <c r="S386" s="4">
        <f>IFERROR(IF(INDEX(Benefits!$G$3:$G$581,MATCH($T386,Benefits!$A$3:$A$581,0))="","",INDEX(Benefits!$G$3:$G$581,MATCH($T386,Benefits!$A$3:$A$581,0))),"")</f>
        <v/>
      </c>
      <c r="T386" s="19" t="inlineStr">
        <is>
          <t>F00049-13-000-03</t>
        </is>
      </c>
      <c r="U386" s="4">
        <f>MIN(IF($N386="N",Client!$C$6+1,Client!$C$6),100)</f>
        <v/>
      </c>
      <c r="V386" s="4">
        <f>$T386&amp;"|"&amp;$O386&amp;"|"&amp;Client!$C$7&amp;"|"&amp;Client!$C$8</f>
        <v/>
      </c>
      <c r="W386" s="4">
        <f>IFERROR(MATCH($V386,prem!$A$2:$A$2857,0),"")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IFERROR(IF(INDEX(Benefits!$B$3:$B$581,MATCH($T387,Benefits!$A$3:$A$581,0))="","",INDEX(Benefits!$B$3:$B$581,MATCH($T387,Benefits!$A$3:$A$581,0))),"")</f>
        <v/>
      </c>
      <c r="G387" s="17">
        <f>IFERROR(IF(INDEX(Benefits!$C$3:$C$581,MATCH($T387,Benefits!$A$3:$A$581,0))="",100000,INDEX(Benefits!$C$3:$C$581,MATCH($T387,Benefits!$A$3:$A$581,0))),100000)</f>
        <v/>
      </c>
      <c r="H387" s="4">
        <f>IFERROR(IF(INDEX(Benefits!$D$3:$D$581,MATCH($T387,Benefits!$A$3:$A$581,0))="","",INDEX(Benefits!$D$3:$D$581,MATCH($T387,Benefits!$A$3:$A$581,0))),"")</f>
        <v/>
      </c>
      <c r="I387" s="4" t="inlineStr">
        <is>
          <t>HKD</t>
        </is>
      </c>
      <c r="J387" s="17">
        <f>IF($W387="","",IF(COUNT(INDEX(prem!$B$2:$CX$2857,$W387,$U387+1))=0,"",INDEX(prem!$B$2:$CX$2857,$W387,$U387+1)))</f>
        <v/>
      </c>
      <c r="K387" s="17">
        <f>IF($W387="","",IF($M387=0,"",SUM(INDEX(prem!$B$2:$CX$2857,$W387,$U387+1):INDEX(prem!$B$2:$CX$2857,$W387,MIN($U387+10,101)))))</f>
        <v/>
      </c>
      <c r="L387" s="17">
        <f>IF($K387="","",IF($M387=0,"",$K387/$M387))</f>
        <v/>
      </c>
      <c r="M387" s="4">
        <f>IF($W387="",0,COUNT(INDEX(prem!$B$2:$CX$2857,$W387,$U387+1):INDEX(prem!$B$2:$CX$2857,$W387,MIN($U387+10,101))))</f>
        <v/>
      </c>
      <c r="N387" s="4" t="inlineStr">
        <is>
          <t>A</t>
        </is>
      </c>
      <c r="O387" s="4">
        <f>IF(COUNTIF(prem!$A$2:$A$2857,$T387&amp;"|"&amp;Client!$C$9&amp;"|"&amp;Client!$C$7&amp;"|"&amp;Client!$C$8)&gt;0,Client!$C$9,IF(Client!$C$9="S","R","S"))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IFERROR(IF(COUNT(INDEX(Benefits!$E$3:$E$581,MATCH($T387,Benefits!$A$3:$A$581,0)))=0,"",INDEX(Benefits!$E$3:$E$581,MATCH($T387,Benefits!$A$3:$A$581,0))),"")</f>
        <v/>
      </c>
      <c r="R387">
        <f>IFERROR(IF(COUNT(INDEX(Benefits!$F$3:$F$581,MATCH($T387,Benefits!$A$3:$A$581,0)))=0,"",INDEX(Benefits!$F$3:$F$581,MATCH($T387,Benefits!$A$3:$A$581,0))),"")</f>
        <v/>
      </c>
      <c r="S387" s="4">
        <f>IFERROR(IF(INDEX(Benefits!$G$3:$G$581,MATCH($T387,Benefits!$A$3:$A$581,0))="","",INDEX(Benefits!$G$3:$G$581,MATCH($T387,Benefits!$A$3:$A$581,0))),"")</f>
        <v/>
      </c>
      <c r="T387" s="19" t="inlineStr">
        <is>
          <t>F00049-16-000-03</t>
        </is>
      </c>
      <c r="U387" s="4">
        <f>MIN(IF($N387="N",Client!$C$6+1,Client!$C$6),100)</f>
        <v/>
      </c>
      <c r="V387" s="4">
        <f>$T387&amp;"|"&amp;$O387&amp;"|"&amp;Client!$C$7&amp;"|"&amp;Client!$C$8</f>
        <v/>
      </c>
      <c r="W387" s="4">
        <f>IFERROR(MATCH($V387,prem!$A$2:$A$2857,0),"")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IFERROR(IF(INDEX(Benefits!$B$3:$B$581,MATCH($T388,Benefits!$A$3:$A$581,0))="","",INDEX(Benefits!$B$3:$B$581,MATCH($T388,Benefits!$A$3:$A$581,0))),"")</f>
        <v/>
      </c>
      <c r="G388" s="17">
        <f>IFERROR(IF(INDEX(Benefits!$C$3:$C$581,MATCH($T388,Benefits!$A$3:$A$581,0))="",16000,INDEX(Benefits!$C$3:$C$581,MATCH($T388,Benefits!$A$3:$A$581,0))),16000)</f>
        <v/>
      </c>
      <c r="H388" s="4">
        <f>IFERROR(IF(INDEX(Benefits!$D$3:$D$581,MATCH($T388,Benefits!$A$3:$A$581,0))="","",INDEX(Benefits!$D$3:$D$581,MATCH($T388,Benefits!$A$3:$A$581,0))),"")</f>
        <v/>
      </c>
      <c r="I388" s="4" t="inlineStr">
        <is>
          <t>HKD</t>
        </is>
      </c>
      <c r="J388" s="17">
        <f>IF($W388="","",IF(COUNT(INDEX(prem!$B$2:$CX$2857,$W388,$U388+1))=0,"",INDEX(prem!$B$2:$CX$2857,$W388,$U388+1)))</f>
        <v/>
      </c>
      <c r="K388" s="17">
        <f>IF($W388="","",IF($M388=0,"",SUM(INDEX(prem!$B$2:$CX$2857,$W388,$U388+1):INDEX(prem!$B$2:$CX$2857,$W388,MIN($U388+10,101)))))</f>
        <v/>
      </c>
      <c r="L388" s="17">
        <f>IF($K388="","",IF($M388=0,"",$K388/$M388))</f>
        <v/>
      </c>
      <c r="M388" s="4">
        <f>IF($W388="",0,COUNT(INDEX(prem!$B$2:$CX$2857,$W388,$U388+1):INDEX(prem!$B$2:$CX$2857,$W388,MIN($U388+10,101))))</f>
        <v/>
      </c>
      <c r="N388" s="4" t="inlineStr">
        <is>
          <t>A</t>
        </is>
      </c>
      <c r="O388" s="4">
        <f>IF(COUNTIF(prem!$A$2:$A$2857,$T388&amp;"|"&amp;Client!$C$9&amp;"|"&amp;Client!$C$7&amp;"|"&amp;Client!$C$8)&gt;0,Client!$C$9,IF(Client!$C$9="S","R","S"))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IFERROR(IF(COUNT(INDEX(Benefits!$E$3:$E$581,MATCH($T388,Benefits!$A$3:$A$581,0)))=0,"",INDEX(Benefits!$E$3:$E$581,MATCH($T388,Benefits!$A$3:$A$581,0))),"")</f>
        <v/>
      </c>
      <c r="R388">
        <f>IFERROR(IF(COUNT(INDEX(Benefits!$F$3:$F$581,MATCH($T388,Benefits!$A$3:$A$581,0)))=0,"",INDEX(Benefits!$F$3:$F$581,MATCH($T388,Benefits!$A$3:$A$581,0))),"")</f>
        <v/>
      </c>
      <c r="S388" s="4">
        <f>IFERROR(IF(INDEX(Benefits!$G$3:$G$581,MATCH($T388,Benefits!$A$3:$A$581,0))="","",INDEX(Benefits!$G$3:$G$581,MATCH($T388,Benefits!$A$3:$A$581,0))),"")</f>
        <v/>
      </c>
      <c r="T388" s="19" t="inlineStr">
        <is>
          <t>F00049-14-000-03</t>
        </is>
      </c>
      <c r="U388" s="4">
        <f>MIN(IF($N388="N",Client!$C$6+1,Client!$C$6),100)</f>
        <v/>
      </c>
      <c r="V388" s="4">
        <f>$T388&amp;"|"&amp;$O388&amp;"|"&amp;Client!$C$7&amp;"|"&amp;Client!$C$8</f>
        <v/>
      </c>
      <c r="W388" s="4">
        <f>IFERROR(MATCH($V388,prem!$A$2:$A$2857,0),"")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IFERROR(IF(INDEX(Benefits!$B$3:$B$581,MATCH($T389,Benefits!$A$3:$A$581,0))="","",INDEX(Benefits!$B$3:$B$581,MATCH($T389,Benefits!$A$3:$A$581,0))),"")</f>
        <v/>
      </c>
      <c r="G389" s="17">
        <f>IFERROR(IF(INDEX(Benefits!$C$3:$C$581,MATCH($T389,Benefits!$A$3:$A$581,0))="",50000,INDEX(Benefits!$C$3:$C$581,MATCH($T389,Benefits!$A$3:$A$581,0))),50000)</f>
        <v/>
      </c>
      <c r="H389" s="4">
        <f>IFERROR(IF(INDEX(Benefits!$D$3:$D$581,MATCH($T389,Benefits!$A$3:$A$581,0))="","",INDEX(Benefits!$D$3:$D$581,MATCH($T389,Benefits!$A$3:$A$581,0))),"")</f>
        <v/>
      </c>
      <c r="I389" s="4" t="inlineStr">
        <is>
          <t>HKD</t>
        </is>
      </c>
      <c r="J389" s="17">
        <f>IF($W389="","",IF(COUNT(INDEX(prem!$B$2:$CX$2857,$W389,$U389+1))=0,"",INDEX(prem!$B$2:$CX$2857,$W389,$U389+1)))</f>
        <v/>
      </c>
      <c r="K389" s="17">
        <f>IF($W389="","",IF($M389=0,"",SUM(INDEX(prem!$B$2:$CX$2857,$W389,$U389+1):INDEX(prem!$B$2:$CX$2857,$W389,MIN($U389+10,101)))))</f>
        <v/>
      </c>
      <c r="L389" s="17">
        <f>IF($K389="","",IF($M389=0,"",$K389/$M389))</f>
        <v/>
      </c>
      <c r="M389" s="4">
        <f>IF($W389="",0,COUNT(INDEX(prem!$B$2:$CX$2857,$W389,$U389+1):INDEX(prem!$B$2:$CX$2857,$W389,MIN($U389+10,101))))</f>
        <v/>
      </c>
      <c r="N389" s="4" t="inlineStr">
        <is>
          <t>A</t>
        </is>
      </c>
      <c r="O389" s="4">
        <f>IF(COUNTIF(prem!$A$2:$A$2857,$T389&amp;"|"&amp;Client!$C$9&amp;"|"&amp;Client!$C$7&amp;"|"&amp;Client!$C$8)&gt;0,Client!$C$9,IF(Client!$C$9="S","R","S"))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IFERROR(IF(COUNT(INDEX(Benefits!$E$3:$E$581,MATCH($T389,Benefits!$A$3:$A$581,0)))=0,"",INDEX(Benefits!$E$3:$E$581,MATCH($T389,Benefits!$A$3:$A$581,0))),"")</f>
        <v/>
      </c>
      <c r="R389">
        <f>IFERROR(IF(COUNT(INDEX(Benefits!$F$3:$F$581,MATCH($T389,Benefits!$A$3:$A$581,0)))=0,"",INDEX(Benefits!$F$3:$F$581,MATCH($T389,Benefits!$A$3:$A$581,0))),"")</f>
        <v/>
      </c>
      <c r="S389" s="4">
        <f>IFERROR(IF(INDEX(Benefits!$G$3:$G$581,MATCH($T389,Benefits!$A$3:$A$581,0))="","",INDEX(Benefits!$G$3:$G$581,MATCH($T389,Benefits!$A$3:$A$581,0))),"")</f>
        <v/>
      </c>
      <c r="T389" s="19" t="inlineStr">
        <is>
          <t>F00049-15-000-03</t>
        </is>
      </c>
      <c r="U389" s="4">
        <f>MIN(IF($N389="N",Client!$C$6+1,Client!$C$6),100)</f>
        <v/>
      </c>
      <c r="V389" s="4">
        <f>$T389&amp;"|"&amp;$O389&amp;"|"&amp;Client!$C$7&amp;"|"&amp;Client!$C$8</f>
        <v/>
      </c>
      <c r="W389" s="4">
        <f>IFERROR(MATCH($V389,prem!$A$2:$A$2857,0),"")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IFERROR(IF(INDEX(Benefits!$B$3:$B$581,MATCH($T390,Benefits!$A$3:$A$581,0))="","",INDEX(Benefits!$B$3:$B$581,MATCH($T390,Benefits!$A$3:$A$581,0))),"")</f>
        <v/>
      </c>
      <c r="G390" s="17">
        <f>IFERROR(IF(INDEX(Benefits!$C$3:$C$581,MATCH($T390,Benefits!$A$3:$A$581,0))="",0,INDEX(Benefits!$C$3:$C$581,MATCH($T390,Benefits!$A$3:$A$581,0))),0)</f>
        <v/>
      </c>
      <c r="H390" s="4">
        <f>IFERROR(IF(INDEX(Benefits!$D$3:$D$581,MATCH($T390,Benefits!$A$3:$A$581,0))="","",INDEX(Benefits!$D$3:$D$581,MATCH($T390,Benefits!$A$3:$A$581,0))),"")</f>
        <v/>
      </c>
      <c r="I390" s="4" t="inlineStr">
        <is>
          <t>HKD</t>
        </is>
      </c>
      <c r="J390" s="17">
        <f>IF($W390="","",IF(COUNT(INDEX(prem!$B$2:$CX$2857,$W390,$U390+1))=0,"",INDEX(prem!$B$2:$CX$2857,$W390,$U390+1)))</f>
        <v/>
      </c>
      <c r="K390" s="17">
        <f>IF($W390="","",IF($M390=0,"",SUM(INDEX(prem!$B$2:$CX$2857,$W390,$U390+1):INDEX(prem!$B$2:$CX$2857,$W390,MIN($U390+10,101)))))</f>
        <v/>
      </c>
      <c r="L390" s="17">
        <f>IF($K390="","",IF($M390=0,"",$K390/$M390))</f>
        <v/>
      </c>
      <c r="M390" s="4">
        <f>IF($W390="",0,COUNT(INDEX(prem!$B$2:$CX$2857,$W390,$U390+1):INDEX(prem!$B$2:$CX$2857,$W390,MIN($U390+10,101))))</f>
        <v/>
      </c>
      <c r="N390" s="4" t="inlineStr">
        <is>
          <t>A</t>
        </is>
      </c>
      <c r="O390" s="4">
        <f>IF(COUNTIF(prem!$A$2:$A$2857,$T390&amp;"|"&amp;Client!$C$9&amp;"|"&amp;Client!$C$7&amp;"|"&amp;Client!$C$8)&gt;0,Client!$C$9,IF(Client!$C$9="S","R","S"))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IFERROR(IF(COUNT(INDEX(Benefits!$E$3:$E$581,MATCH($T390,Benefits!$A$3:$A$581,0)))=0,"",INDEX(Benefits!$E$3:$E$581,MATCH($T390,Benefits!$A$3:$A$581,0))),"")</f>
        <v/>
      </c>
      <c r="R390">
        <f>IFERROR(IF(COUNT(INDEX(Benefits!$F$3:$F$581,MATCH($T390,Benefits!$A$3:$A$581,0)))=0,"",INDEX(Benefits!$F$3:$F$581,MATCH($T390,Benefits!$A$3:$A$581,0))),"")</f>
        <v/>
      </c>
      <c r="S390" s="4">
        <f>IFERROR(IF(INDEX(Benefits!$G$3:$G$581,MATCH($T390,Benefits!$A$3:$A$581,0))="","",INDEX(Benefits!$G$3:$G$581,MATCH($T390,Benefits!$A$3:$A$581,0))),"")</f>
        <v/>
      </c>
      <c r="T390" s="19" t="inlineStr">
        <is>
          <t>F00049-09-000-03</t>
        </is>
      </c>
      <c r="U390" s="4">
        <f>MIN(IF($N390="N",Client!$C$6+1,Client!$C$6),100)</f>
        <v/>
      </c>
      <c r="V390" s="4">
        <f>$T390&amp;"|"&amp;$O390&amp;"|"&amp;Client!$C$7&amp;"|"&amp;Client!$C$8</f>
        <v/>
      </c>
      <c r="W390" s="4">
        <f>IFERROR(MATCH($V390,prem!$A$2:$A$2857,0),"")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IFERROR(IF(INDEX(Benefits!$B$3:$B$581,MATCH($T391,Benefits!$A$3:$A$581,0))="","",INDEX(Benefits!$B$3:$B$581,MATCH($T391,Benefits!$A$3:$A$581,0))),"")</f>
        <v/>
      </c>
      <c r="G391" s="17">
        <f>IFERROR(IF(INDEX(Benefits!$C$3:$C$581,MATCH($T391,Benefits!$A$3:$A$581,0))="",100000,INDEX(Benefits!$C$3:$C$581,MATCH($T391,Benefits!$A$3:$A$581,0))),100000)</f>
        <v/>
      </c>
      <c r="H391" s="4">
        <f>IFERROR(IF(INDEX(Benefits!$D$3:$D$581,MATCH($T391,Benefits!$A$3:$A$581,0))="","",INDEX(Benefits!$D$3:$D$581,MATCH($T391,Benefits!$A$3:$A$581,0))),"")</f>
        <v/>
      </c>
      <c r="I391" s="4" t="inlineStr">
        <is>
          <t>HKD</t>
        </is>
      </c>
      <c r="J391" s="17">
        <f>IF($W391="","",IF(COUNT(INDEX(prem!$B$2:$CX$2857,$W391,$U391+1))=0,"",INDEX(prem!$B$2:$CX$2857,$W391,$U391+1)))</f>
        <v/>
      </c>
      <c r="K391" s="17">
        <f>IF($W391="","",IF($M391=0,"",SUM(INDEX(prem!$B$2:$CX$2857,$W391,$U391+1):INDEX(prem!$B$2:$CX$2857,$W391,MIN($U391+10,101)))))</f>
        <v/>
      </c>
      <c r="L391" s="17">
        <f>IF($K391="","",IF($M391=0,"",$K391/$M391))</f>
        <v/>
      </c>
      <c r="M391" s="4">
        <f>IF($W391="",0,COUNT(INDEX(prem!$B$2:$CX$2857,$W391,$U391+1):INDEX(prem!$B$2:$CX$2857,$W391,MIN($U391+10,101))))</f>
        <v/>
      </c>
      <c r="N391" s="4" t="inlineStr">
        <is>
          <t>A</t>
        </is>
      </c>
      <c r="O391" s="4">
        <f>IF(COUNTIF(prem!$A$2:$A$2857,$T391&amp;"|"&amp;Client!$C$9&amp;"|"&amp;Client!$C$7&amp;"|"&amp;Client!$C$8)&gt;0,Client!$C$9,IF(Client!$C$9="S","R","S"))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IFERROR(IF(COUNT(INDEX(Benefits!$E$3:$E$581,MATCH($T391,Benefits!$A$3:$A$581,0)))=0,"",INDEX(Benefits!$E$3:$E$581,MATCH($T391,Benefits!$A$3:$A$581,0))),"")</f>
        <v/>
      </c>
      <c r="R391">
        <f>IFERROR(IF(COUNT(INDEX(Benefits!$F$3:$F$581,MATCH($T391,Benefits!$A$3:$A$581,0)))=0,"",INDEX(Benefits!$F$3:$F$581,MATCH($T391,Benefits!$A$3:$A$581,0))),"")</f>
        <v/>
      </c>
      <c r="S391" s="4">
        <f>IFERROR(IF(INDEX(Benefits!$G$3:$G$581,MATCH($T391,Benefits!$A$3:$A$581,0))="","",INDEX(Benefits!$G$3:$G$581,MATCH($T391,Benefits!$A$3:$A$581,0))),"")</f>
        <v/>
      </c>
      <c r="T391" s="19" t="inlineStr">
        <is>
          <t>F00049-12-000-03</t>
        </is>
      </c>
      <c r="U391" s="4">
        <f>MIN(IF($N391="N",Client!$C$6+1,Client!$C$6),100)</f>
        <v/>
      </c>
      <c r="V391" s="4">
        <f>$T391&amp;"|"&amp;$O391&amp;"|"&amp;Client!$C$7&amp;"|"&amp;Client!$C$8</f>
        <v/>
      </c>
      <c r="W391" s="4">
        <f>IFERROR(MATCH($V391,prem!$A$2:$A$2857,0),"")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IFERROR(IF(INDEX(Benefits!$B$3:$B$581,MATCH($T392,Benefits!$A$3:$A$581,0))="","",INDEX(Benefits!$B$3:$B$581,MATCH($T392,Benefits!$A$3:$A$581,0))),"")</f>
        <v/>
      </c>
      <c r="G392" s="17">
        <f>IFERROR(IF(INDEX(Benefits!$C$3:$C$581,MATCH($T392,Benefits!$A$3:$A$581,0))="",16000,INDEX(Benefits!$C$3:$C$581,MATCH($T392,Benefits!$A$3:$A$581,0))),16000)</f>
        <v/>
      </c>
      <c r="H392" s="4">
        <f>IFERROR(IF(INDEX(Benefits!$D$3:$D$581,MATCH($T392,Benefits!$A$3:$A$581,0))="","",INDEX(Benefits!$D$3:$D$581,MATCH($T392,Benefits!$A$3:$A$581,0))),"")</f>
        <v/>
      </c>
      <c r="I392" s="4" t="inlineStr">
        <is>
          <t>HKD</t>
        </is>
      </c>
      <c r="J392" s="17">
        <f>IF($W392="","",IF(COUNT(INDEX(prem!$B$2:$CX$2857,$W392,$U392+1))=0,"",INDEX(prem!$B$2:$CX$2857,$W392,$U392+1)))</f>
        <v/>
      </c>
      <c r="K392" s="17">
        <f>IF($W392="","",IF($M392=0,"",SUM(INDEX(prem!$B$2:$CX$2857,$W392,$U392+1):INDEX(prem!$B$2:$CX$2857,$W392,MIN($U392+10,101)))))</f>
        <v/>
      </c>
      <c r="L392" s="17">
        <f>IF($K392="","",IF($M392=0,"",$K392/$M392))</f>
        <v/>
      </c>
      <c r="M392" s="4">
        <f>IF($W392="",0,COUNT(INDEX(prem!$B$2:$CX$2857,$W392,$U392+1):INDEX(prem!$B$2:$CX$2857,$W392,MIN($U392+10,101))))</f>
        <v/>
      </c>
      <c r="N392" s="4" t="inlineStr">
        <is>
          <t>A</t>
        </is>
      </c>
      <c r="O392" s="4">
        <f>IF(COUNTIF(prem!$A$2:$A$2857,$T392&amp;"|"&amp;Client!$C$9&amp;"|"&amp;Client!$C$7&amp;"|"&amp;Client!$C$8)&gt;0,Client!$C$9,IF(Client!$C$9="S","R","S"))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IFERROR(IF(COUNT(INDEX(Benefits!$E$3:$E$581,MATCH($T392,Benefits!$A$3:$A$581,0)))=0,"",INDEX(Benefits!$E$3:$E$581,MATCH($T392,Benefits!$A$3:$A$581,0))),"")</f>
        <v/>
      </c>
      <c r="R392">
        <f>IFERROR(IF(COUNT(INDEX(Benefits!$F$3:$F$581,MATCH($T392,Benefits!$A$3:$A$581,0)))=0,"",INDEX(Benefits!$F$3:$F$581,MATCH($T392,Benefits!$A$3:$A$581,0))),"")</f>
        <v/>
      </c>
      <c r="S392" s="4">
        <f>IFERROR(IF(INDEX(Benefits!$G$3:$G$581,MATCH($T392,Benefits!$A$3:$A$581,0))="","",INDEX(Benefits!$G$3:$G$581,MATCH($T392,Benefits!$A$3:$A$581,0))),"")</f>
        <v/>
      </c>
      <c r="T392" s="19" t="inlineStr">
        <is>
          <t>F00049-10-000-03</t>
        </is>
      </c>
      <c r="U392" s="4">
        <f>MIN(IF($N392="N",Client!$C$6+1,Client!$C$6),100)</f>
        <v/>
      </c>
      <c r="V392" s="4">
        <f>$T392&amp;"|"&amp;$O392&amp;"|"&amp;Client!$C$7&amp;"|"&amp;Client!$C$8</f>
        <v/>
      </c>
      <c r="W392" s="4">
        <f>IFERROR(MATCH($V392,prem!$A$2:$A$2857,0),"")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IFERROR(IF(INDEX(Benefits!$B$3:$B$581,MATCH($T393,Benefits!$A$3:$A$581,0))="","",INDEX(Benefits!$B$3:$B$581,MATCH($T393,Benefits!$A$3:$A$581,0))),"")</f>
        <v/>
      </c>
      <c r="G393" s="17">
        <f>IFERROR(IF(INDEX(Benefits!$C$3:$C$581,MATCH($T393,Benefits!$A$3:$A$581,0))="",50000,INDEX(Benefits!$C$3:$C$581,MATCH($T393,Benefits!$A$3:$A$581,0))),50000)</f>
        <v/>
      </c>
      <c r="H393" s="4">
        <f>IFERROR(IF(INDEX(Benefits!$D$3:$D$581,MATCH($T393,Benefits!$A$3:$A$581,0))="","",INDEX(Benefits!$D$3:$D$581,MATCH($T393,Benefits!$A$3:$A$581,0))),"")</f>
        <v/>
      </c>
      <c r="I393" s="4" t="inlineStr">
        <is>
          <t>HKD</t>
        </is>
      </c>
      <c r="J393" s="17">
        <f>IF($W393="","",IF(COUNT(INDEX(prem!$B$2:$CX$2857,$W393,$U393+1))=0,"",INDEX(prem!$B$2:$CX$2857,$W393,$U393+1)))</f>
        <v/>
      </c>
      <c r="K393" s="17">
        <f>IF($W393="","",IF($M393=0,"",SUM(INDEX(prem!$B$2:$CX$2857,$W393,$U393+1):INDEX(prem!$B$2:$CX$2857,$W393,MIN($U393+10,101)))))</f>
        <v/>
      </c>
      <c r="L393" s="17">
        <f>IF($K393="","",IF($M393=0,"",$K393/$M393))</f>
        <v/>
      </c>
      <c r="M393" s="4">
        <f>IF($W393="",0,COUNT(INDEX(prem!$B$2:$CX$2857,$W393,$U393+1):INDEX(prem!$B$2:$CX$2857,$W393,MIN($U393+10,101))))</f>
        <v/>
      </c>
      <c r="N393" s="4" t="inlineStr">
        <is>
          <t>A</t>
        </is>
      </c>
      <c r="O393" s="4">
        <f>IF(COUNTIF(prem!$A$2:$A$2857,$T393&amp;"|"&amp;Client!$C$9&amp;"|"&amp;Client!$C$7&amp;"|"&amp;Client!$C$8)&gt;0,Client!$C$9,IF(Client!$C$9="S","R","S"))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IFERROR(IF(COUNT(INDEX(Benefits!$E$3:$E$581,MATCH($T393,Benefits!$A$3:$A$581,0)))=0,"",INDEX(Benefits!$E$3:$E$581,MATCH($T393,Benefits!$A$3:$A$581,0))),"")</f>
        <v/>
      </c>
      <c r="R393">
        <f>IFERROR(IF(COUNT(INDEX(Benefits!$F$3:$F$581,MATCH($T393,Benefits!$A$3:$A$581,0)))=0,"",INDEX(Benefits!$F$3:$F$581,MATCH($T393,Benefits!$A$3:$A$581,0))),"")</f>
        <v/>
      </c>
      <c r="S393" s="4">
        <f>IFERROR(IF(INDEX(Benefits!$G$3:$G$581,MATCH($T393,Benefits!$A$3:$A$581,0))="","",INDEX(Benefits!$G$3:$G$581,MATCH($T393,Benefits!$A$3:$A$581,0))),"")</f>
        <v/>
      </c>
      <c r="T393" s="19" t="inlineStr">
        <is>
          <t>F00049-11-000-03</t>
        </is>
      </c>
      <c r="U393" s="4">
        <f>MIN(IF($N393="N",Client!$C$6+1,Client!$C$6),100)</f>
        <v/>
      </c>
      <c r="V393" s="4">
        <f>$T393&amp;"|"&amp;$O393&amp;"|"&amp;Client!$C$7&amp;"|"&amp;Client!$C$8</f>
        <v/>
      </c>
      <c r="W393" s="4">
        <f>IFERROR(MATCH($V393,prem!$A$2:$A$2857,0),"")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IFERROR(IF(INDEX(Benefits!$B$3:$B$581,MATCH($T394,Benefits!$A$3:$A$581,0))="","",INDEX(Benefits!$B$3:$B$581,MATCH($T394,Benefits!$A$3:$A$581,0))),"")</f>
        <v/>
      </c>
      <c r="G394" s="17">
        <f>IFERROR(IF(INDEX(Benefits!$C$3:$C$581,MATCH($T394,Benefits!$A$3:$A$581,0))="",0,INDEX(Benefits!$C$3:$C$581,MATCH($T394,Benefits!$A$3:$A$581,0))),0)</f>
        <v/>
      </c>
      <c r="H394" s="4">
        <f>IFERROR(IF(INDEX(Benefits!$D$3:$D$581,MATCH($T394,Benefits!$A$3:$A$581,0))="","",INDEX(Benefits!$D$3:$D$581,MATCH($T394,Benefits!$A$3:$A$581,0))),"")</f>
        <v/>
      </c>
      <c r="I394" s="4" t="inlineStr">
        <is>
          <t>HKD</t>
        </is>
      </c>
      <c r="J394" s="17">
        <f>IF($W394="","",IF(COUNT(INDEX(prem!$B$2:$CX$2857,$W394,$U394+1))=0,"",INDEX(prem!$B$2:$CX$2857,$W394,$U394+1)))</f>
        <v/>
      </c>
      <c r="K394" s="17">
        <f>IF($W394="","",IF($M394=0,"",SUM(INDEX(prem!$B$2:$CX$2857,$W394,$U394+1):INDEX(prem!$B$2:$CX$2857,$W394,MIN($U394+10,101)))))</f>
        <v/>
      </c>
      <c r="L394" s="17">
        <f>IF($K394="","",IF($M394=0,"",$K394/$M394))</f>
        <v/>
      </c>
      <c r="M394" s="4">
        <f>IF($W394="",0,COUNT(INDEX(prem!$B$2:$CX$2857,$W394,$U394+1):INDEX(prem!$B$2:$CX$2857,$W394,MIN($U394+10,101))))</f>
        <v/>
      </c>
      <c r="N394" s="4" t="inlineStr">
        <is>
          <t>A</t>
        </is>
      </c>
      <c r="O394" s="4">
        <f>IF(COUNTIF(prem!$A$2:$A$2857,$T394&amp;"|"&amp;Client!$C$9&amp;"|"&amp;Client!$C$7&amp;"|"&amp;Client!$C$8)&gt;0,Client!$C$9,IF(Client!$C$9="S","R","S"))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IFERROR(IF(COUNT(INDEX(Benefits!$E$3:$E$581,MATCH($T394,Benefits!$A$3:$A$581,0)))=0,"",INDEX(Benefits!$E$3:$E$581,MATCH($T394,Benefits!$A$3:$A$581,0))),"")</f>
        <v/>
      </c>
      <c r="R394">
        <f>IFERROR(IF(COUNT(INDEX(Benefits!$F$3:$F$581,MATCH($T394,Benefits!$A$3:$A$581,0)))=0,"",INDEX(Benefits!$F$3:$F$581,MATCH($T394,Benefits!$A$3:$A$581,0))),"")</f>
        <v/>
      </c>
      <c r="S394" s="4">
        <f>IFERROR(IF(INDEX(Benefits!$G$3:$G$581,MATCH($T394,Benefits!$A$3:$A$581,0))="","",INDEX(Benefits!$G$3:$G$581,MATCH($T394,Benefits!$A$3:$A$581,0))),"")</f>
        <v/>
      </c>
      <c r="T394" s="19" t="inlineStr">
        <is>
          <t>F00049-17-000-01</t>
        </is>
      </c>
      <c r="U394" s="4">
        <f>MIN(IF($N394="N",Client!$C$6+1,Client!$C$6),100)</f>
        <v/>
      </c>
      <c r="V394" s="4">
        <f>$T394&amp;"|"&amp;$O394&amp;"|"&amp;Client!$C$7&amp;"|"&amp;Client!$C$8</f>
        <v/>
      </c>
      <c r="W394" s="4">
        <f>IFERROR(MATCH($V394,prem!$A$2:$A$2857,0),"")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IFERROR(IF(INDEX(Benefits!$B$3:$B$581,MATCH($T395,Benefits!$A$3:$A$581,0))="","",INDEX(Benefits!$B$3:$B$581,MATCH($T395,Benefits!$A$3:$A$581,0))),"")</f>
        <v/>
      </c>
      <c r="G395" s="17">
        <f>IFERROR(IF(INDEX(Benefits!$C$3:$C$581,MATCH($T395,Benefits!$A$3:$A$581,0))="",100000,INDEX(Benefits!$C$3:$C$581,MATCH($T395,Benefits!$A$3:$A$581,0))),100000)</f>
        <v/>
      </c>
      <c r="H395" s="4">
        <f>IFERROR(IF(INDEX(Benefits!$D$3:$D$581,MATCH($T395,Benefits!$A$3:$A$581,0))="","",INDEX(Benefits!$D$3:$D$581,MATCH($T395,Benefits!$A$3:$A$581,0))),"")</f>
        <v/>
      </c>
      <c r="I395" s="4" t="inlineStr">
        <is>
          <t>HKD</t>
        </is>
      </c>
      <c r="J395" s="17">
        <f>IF($W395="","",IF(COUNT(INDEX(prem!$B$2:$CX$2857,$W395,$U395+1))=0,"",INDEX(prem!$B$2:$CX$2857,$W395,$U395+1)))</f>
        <v/>
      </c>
      <c r="K395" s="17">
        <f>IF($W395="","",IF($M395=0,"",SUM(INDEX(prem!$B$2:$CX$2857,$W395,$U395+1):INDEX(prem!$B$2:$CX$2857,$W395,MIN($U395+10,101)))))</f>
        <v/>
      </c>
      <c r="L395" s="17">
        <f>IF($K395="","",IF($M395=0,"",$K395/$M395))</f>
        <v/>
      </c>
      <c r="M395" s="4">
        <f>IF($W395="",0,COUNT(INDEX(prem!$B$2:$CX$2857,$W395,$U395+1):INDEX(prem!$B$2:$CX$2857,$W395,MIN($U395+10,101))))</f>
        <v/>
      </c>
      <c r="N395" s="4" t="inlineStr">
        <is>
          <t>A</t>
        </is>
      </c>
      <c r="O395" s="4">
        <f>IF(COUNTIF(prem!$A$2:$A$2857,$T395&amp;"|"&amp;Client!$C$9&amp;"|"&amp;Client!$C$7&amp;"|"&amp;Client!$C$8)&gt;0,Client!$C$9,IF(Client!$C$9="S","R","S"))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IFERROR(IF(COUNT(INDEX(Benefits!$E$3:$E$581,MATCH($T395,Benefits!$A$3:$A$581,0)))=0,"",INDEX(Benefits!$E$3:$E$581,MATCH($T395,Benefits!$A$3:$A$581,0))),"")</f>
        <v/>
      </c>
      <c r="R395">
        <f>IFERROR(IF(COUNT(INDEX(Benefits!$F$3:$F$581,MATCH($T395,Benefits!$A$3:$A$581,0)))=0,"",INDEX(Benefits!$F$3:$F$581,MATCH($T395,Benefits!$A$3:$A$581,0))),"")</f>
        <v/>
      </c>
      <c r="S395" s="4">
        <f>IFERROR(IF(INDEX(Benefits!$G$3:$G$581,MATCH($T395,Benefits!$A$3:$A$581,0))="","",INDEX(Benefits!$G$3:$G$581,MATCH($T395,Benefits!$A$3:$A$581,0))),"")</f>
        <v/>
      </c>
      <c r="T395" s="19" t="inlineStr">
        <is>
          <t>F00049-20-000-01</t>
        </is>
      </c>
      <c r="U395" s="4">
        <f>MIN(IF($N395="N",Client!$C$6+1,Client!$C$6),100)</f>
        <v/>
      </c>
      <c r="V395" s="4">
        <f>$T395&amp;"|"&amp;$O395&amp;"|"&amp;Client!$C$7&amp;"|"&amp;Client!$C$8</f>
        <v/>
      </c>
      <c r="W395" s="4">
        <f>IFERROR(MATCH($V395,prem!$A$2:$A$2857,0),"")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IFERROR(IF(INDEX(Benefits!$B$3:$B$581,MATCH($T396,Benefits!$A$3:$A$581,0))="","",INDEX(Benefits!$B$3:$B$581,MATCH($T396,Benefits!$A$3:$A$581,0))),"")</f>
        <v/>
      </c>
      <c r="G396" s="17">
        <f>IFERROR(IF(INDEX(Benefits!$C$3:$C$581,MATCH($T396,Benefits!$A$3:$A$581,0))="",16000,INDEX(Benefits!$C$3:$C$581,MATCH($T396,Benefits!$A$3:$A$581,0))),16000)</f>
        <v/>
      </c>
      <c r="H396" s="4">
        <f>IFERROR(IF(INDEX(Benefits!$D$3:$D$581,MATCH($T396,Benefits!$A$3:$A$581,0))="","",INDEX(Benefits!$D$3:$D$581,MATCH($T396,Benefits!$A$3:$A$581,0))),"")</f>
        <v/>
      </c>
      <c r="I396" s="4" t="inlineStr">
        <is>
          <t>HKD</t>
        </is>
      </c>
      <c r="J396" s="17">
        <f>IF($W396="","",IF(COUNT(INDEX(prem!$B$2:$CX$2857,$W396,$U396+1))=0,"",INDEX(prem!$B$2:$CX$2857,$W396,$U396+1)))</f>
        <v/>
      </c>
      <c r="K396" s="17">
        <f>IF($W396="","",IF($M396=0,"",SUM(INDEX(prem!$B$2:$CX$2857,$W396,$U396+1):INDEX(prem!$B$2:$CX$2857,$W396,MIN($U396+10,101)))))</f>
        <v/>
      </c>
      <c r="L396" s="17">
        <f>IF($K396="","",IF($M396=0,"",$K396/$M396))</f>
        <v/>
      </c>
      <c r="M396" s="4">
        <f>IF($W396="",0,COUNT(INDEX(prem!$B$2:$CX$2857,$W396,$U396+1):INDEX(prem!$B$2:$CX$2857,$W396,MIN($U396+10,101))))</f>
        <v/>
      </c>
      <c r="N396" s="4" t="inlineStr">
        <is>
          <t>A</t>
        </is>
      </c>
      <c r="O396" s="4">
        <f>IF(COUNTIF(prem!$A$2:$A$2857,$T396&amp;"|"&amp;Client!$C$9&amp;"|"&amp;Client!$C$7&amp;"|"&amp;Client!$C$8)&gt;0,Client!$C$9,IF(Client!$C$9="S","R","S"))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IFERROR(IF(COUNT(INDEX(Benefits!$E$3:$E$581,MATCH($T396,Benefits!$A$3:$A$581,0)))=0,"",INDEX(Benefits!$E$3:$E$581,MATCH($T396,Benefits!$A$3:$A$581,0))),"")</f>
        <v/>
      </c>
      <c r="R396">
        <f>IFERROR(IF(COUNT(INDEX(Benefits!$F$3:$F$581,MATCH($T396,Benefits!$A$3:$A$581,0)))=0,"",INDEX(Benefits!$F$3:$F$581,MATCH($T396,Benefits!$A$3:$A$581,0))),"")</f>
        <v/>
      </c>
      <c r="S396" s="4">
        <f>IFERROR(IF(INDEX(Benefits!$G$3:$G$581,MATCH($T396,Benefits!$A$3:$A$581,0))="","",INDEX(Benefits!$G$3:$G$581,MATCH($T396,Benefits!$A$3:$A$581,0))),"")</f>
        <v/>
      </c>
      <c r="T396" s="19" t="inlineStr">
        <is>
          <t>F00049-18-000-01</t>
        </is>
      </c>
      <c r="U396" s="4">
        <f>MIN(IF($N396="N",Client!$C$6+1,Client!$C$6),100)</f>
        <v/>
      </c>
      <c r="V396" s="4">
        <f>$T396&amp;"|"&amp;$O396&amp;"|"&amp;Client!$C$7&amp;"|"&amp;Client!$C$8</f>
        <v/>
      </c>
      <c r="W396" s="4">
        <f>IFERROR(MATCH($V396,prem!$A$2:$A$2857,0),"")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IFERROR(IF(INDEX(Benefits!$B$3:$B$581,MATCH($T397,Benefits!$A$3:$A$581,0))="","",INDEX(Benefits!$B$3:$B$581,MATCH($T397,Benefits!$A$3:$A$581,0))),"")</f>
        <v/>
      </c>
      <c r="G397" s="17">
        <f>IFERROR(IF(INDEX(Benefits!$C$3:$C$581,MATCH($T397,Benefits!$A$3:$A$581,0))="",50000,INDEX(Benefits!$C$3:$C$581,MATCH($T397,Benefits!$A$3:$A$581,0))),50000)</f>
        <v/>
      </c>
      <c r="H397" s="4">
        <f>IFERROR(IF(INDEX(Benefits!$D$3:$D$581,MATCH($T397,Benefits!$A$3:$A$581,0))="","",INDEX(Benefits!$D$3:$D$581,MATCH($T397,Benefits!$A$3:$A$581,0))),"")</f>
        <v/>
      </c>
      <c r="I397" s="4" t="inlineStr">
        <is>
          <t>HKD</t>
        </is>
      </c>
      <c r="J397" s="17">
        <f>IF($W397="","",IF(COUNT(INDEX(prem!$B$2:$CX$2857,$W397,$U397+1))=0,"",INDEX(prem!$B$2:$CX$2857,$W397,$U397+1)))</f>
        <v/>
      </c>
      <c r="K397" s="17">
        <f>IF($W397="","",IF($M397=0,"",SUM(INDEX(prem!$B$2:$CX$2857,$W397,$U397+1):INDEX(prem!$B$2:$CX$2857,$W397,MIN($U397+10,101)))))</f>
        <v/>
      </c>
      <c r="L397" s="17">
        <f>IF($K397="","",IF($M397=0,"",$K397/$M397))</f>
        <v/>
      </c>
      <c r="M397" s="4">
        <f>IF($W397="",0,COUNT(INDEX(prem!$B$2:$CX$2857,$W397,$U397+1):INDEX(prem!$B$2:$CX$2857,$W397,MIN($U397+10,101))))</f>
        <v/>
      </c>
      <c r="N397" s="4" t="inlineStr">
        <is>
          <t>A</t>
        </is>
      </c>
      <c r="O397" s="4">
        <f>IF(COUNTIF(prem!$A$2:$A$2857,$T397&amp;"|"&amp;Client!$C$9&amp;"|"&amp;Client!$C$7&amp;"|"&amp;Client!$C$8)&gt;0,Client!$C$9,IF(Client!$C$9="S","R","S"))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IFERROR(IF(COUNT(INDEX(Benefits!$E$3:$E$581,MATCH($T397,Benefits!$A$3:$A$581,0)))=0,"",INDEX(Benefits!$E$3:$E$581,MATCH($T397,Benefits!$A$3:$A$581,0))),"")</f>
        <v/>
      </c>
      <c r="R397">
        <f>IFERROR(IF(COUNT(INDEX(Benefits!$F$3:$F$581,MATCH($T397,Benefits!$A$3:$A$581,0)))=0,"",INDEX(Benefits!$F$3:$F$581,MATCH($T397,Benefits!$A$3:$A$581,0))),"")</f>
        <v/>
      </c>
      <c r="S397" s="4">
        <f>IFERROR(IF(INDEX(Benefits!$G$3:$G$581,MATCH($T397,Benefits!$A$3:$A$581,0))="","",INDEX(Benefits!$G$3:$G$581,MATCH($T397,Benefits!$A$3:$A$581,0))),"")</f>
        <v/>
      </c>
      <c r="T397" s="19" t="inlineStr">
        <is>
          <t>F00049-19-000-01</t>
        </is>
      </c>
      <c r="U397" s="4">
        <f>MIN(IF($N397="N",Client!$C$6+1,Client!$C$6),100)</f>
        <v/>
      </c>
      <c r="V397" s="4">
        <f>$T397&amp;"|"&amp;$O397&amp;"|"&amp;Client!$C$7&amp;"|"&amp;Client!$C$8</f>
        <v/>
      </c>
      <c r="W397" s="4">
        <f>IFERROR(MATCH($V397,prem!$A$2:$A$2857,0),"")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IFERROR(IF(INDEX(Benefits!$B$3:$B$581,MATCH($T398,Benefits!$A$3:$A$581,0))="","",INDEX(Benefits!$B$3:$B$581,MATCH($T398,Benefits!$A$3:$A$581,0))),"")</f>
        <v/>
      </c>
      <c r="G398" s="17">
        <f>IFERROR(IF(INDEX(Benefits!$C$3:$C$581,MATCH($T398,Benefits!$A$3:$A$581,0))="",0,INDEX(Benefits!$C$3:$C$581,MATCH($T398,Benefits!$A$3:$A$581,0))),0)</f>
        <v/>
      </c>
      <c r="H398" s="4">
        <f>IFERROR(IF(INDEX(Benefits!$D$3:$D$581,MATCH($T398,Benefits!$A$3:$A$581,0))="","",INDEX(Benefits!$D$3:$D$581,MATCH($T398,Benefits!$A$3:$A$581,0))),"")</f>
        <v/>
      </c>
      <c r="I398" s="4" t="inlineStr">
        <is>
          <t>HKD</t>
        </is>
      </c>
      <c r="J398" s="17">
        <f>IF($W398="","",IF(COUNT(INDEX(prem!$B$2:$CX$2857,$W398,$U398+1))=0,"",INDEX(prem!$B$2:$CX$2857,$W398,$U398+1)))</f>
        <v/>
      </c>
      <c r="K398" s="17">
        <f>IF($W398="","",IF($M398=0,"",SUM(INDEX(prem!$B$2:$CX$2857,$W398,$U398+1):INDEX(prem!$B$2:$CX$2857,$W398,MIN($U398+10,101)))))</f>
        <v/>
      </c>
      <c r="L398" s="17">
        <f>IF($K398="","",IF($M398=0,"",$K398/$M398))</f>
        <v/>
      </c>
      <c r="M398" s="4">
        <f>IF($W398="",0,COUNT(INDEX(prem!$B$2:$CX$2857,$W398,$U398+1):INDEX(prem!$B$2:$CX$2857,$W398,MIN($U398+10,101))))</f>
        <v/>
      </c>
      <c r="N398" s="4" t="inlineStr">
        <is>
          <t>A</t>
        </is>
      </c>
      <c r="O398" s="4">
        <f>IF(COUNTIF(prem!$A$2:$A$2857,$T398&amp;"|"&amp;Client!$C$9&amp;"|"&amp;Client!$C$7&amp;"|"&amp;Client!$C$8)&gt;0,Client!$C$9,IF(Client!$C$9="S","R","S"))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IFERROR(IF(COUNT(INDEX(Benefits!$E$3:$E$581,MATCH($T398,Benefits!$A$3:$A$581,0)))=0,"",INDEX(Benefits!$E$3:$E$581,MATCH($T398,Benefits!$A$3:$A$581,0))),"")</f>
        <v/>
      </c>
      <c r="R398">
        <f>IFERROR(IF(COUNT(INDEX(Benefits!$F$3:$F$581,MATCH($T398,Benefits!$A$3:$A$581,0)))=0,"",INDEX(Benefits!$F$3:$F$581,MATCH($T398,Benefits!$A$3:$A$581,0))),"")</f>
        <v/>
      </c>
      <c r="S398" s="4">
        <f>IFERROR(IF(INDEX(Benefits!$G$3:$G$581,MATCH($T398,Benefits!$A$3:$A$581,0))="","",INDEX(Benefits!$G$3:$G$581,MATCH($T398,Benefits!$A$3:$A$581,0))),"")</f>
        <v/>
      </c>
      <c r="T398" s="19" t="inlineStr">
        <is>
          <t>F00049-05-000-03</t>
        </is>
      </c>
      <c r="U398" s="4">
        <f>MIN(IF($N398="N",Client!$C$6+1,Client!$C$6),100)</f>
        <v/>
      </c>
      <c r="V398" s="4">
        <f>$T398&amp;"|"&amp;$O398&amp;"|"&amp;Client!$C$7&amp;"|"&amp;Client!$C$8</f>
        <v/>
      </c>
      <c r="W398" s="4">
        <f>IFERROR(MATCH($V398,prem!$A$2:$A$2857,0),"")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IFERROR(IF(INDEX(Benefits!$B$3:$B$581,MATCH($T399,Benefits!$A$3:$A$581,0))="","",INDEX(Benefits!$B$3:$B$581,MATCH($T399,Benefits!$A$3:$A$581,0))),"")</f>
        <v/>
      </c>
      <c r="G399" s="17">
        <f>IFERROR(IF(INDEX(Benefits!$C$3:$C$581,MATCH($T399,Benefits!$A$3:$A$581,0))="",100000,INDEX(Benefits!$C$3:$C$581,MATCH($T399,Benefits!$A$3:$A$581,0))),100000)</f>
        <v/>
      </c>
      <c r="H399" s="4">
        <f>IFERROR(IF(INDEX(Benefits!$D$3:$D$581,MATCH($T399,Benefits!$A$3:$A$581,0))="","",INDEX(Benefits!$D$3:$D$581,MATCH($T399,Benefits!$A$3:$A$581,0))),"")</f>
        <v/>
      </c>
      <c r="I399" s="4" t="inlineStr">
        <is>
          <t>HKD</t>
        </is>
      </c>
      <c r="J399" s="17">
        <f>IF($W399="","",IF(COUNT(INDEX(prem!$B$2:$CX$2857,$W399,$U399+1))=0,"",INDEX(prem!$B$2:$CX$2857,$W399,$U399+1)))</f>
        <v/>
      </c>
      <c r="K399" s="17">
        <f>IF($W399="","",IF($M399=0,"",SUM(INDEX(prem!$B$2:$CX$2857,$W399,$U399+1):INDEX(prem!$B$2:$CX$2857,$W399,MIN($U399+10,101)))))</f>
        <v/>
      </c>
      <c r="L399" s="17">
        <f>IF($K399="","",IF($M399=0,"",$K399/$M399))</f>
        <v/>
      </c>
      <c r="M399" s="4">
        <f>IF($W399="",0,COUNT(INDEX(prem!$B$2:$CX$2857,$W399,$U399+1):INDEX(prem!$B$2:$CX$2857,$W399,MIN($U399+10,101))))</f>
        <v/>
      </c>
      <c r="N399" s="4" t="inlineStr">
        <is>
          <t>A</t>
        </is>
      </c>
      <c r="O399" s="4">
        <f>IF(COUNTIF(prem!$A$2:$A$2857,$T399&amp;"|"&amp;Client!$C$9&amp;"|"&amp;Client!$C$7&amp;"|"&amp;Client!$C$8)&gt;0,Client!$C$9,IF(Client!$C$9="S","R","S"))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IFERROR(IF(COUNT(INDEX(Benefits!$E$3:$E$581,MATCH($T399,Benefits!$A$3:$A$581,0)))=0,"",INDEX(Benefits!$E$3:$E$581,MATCH($T399,Benefits!$A$3:$A$581,0))),"")</f>
        <v/>
      </c>
      <c r="R399">
        <f>IFERROR(IF(COUNT(INDEX(Benefits!$F$3:$F$581,MATCH($T399,Benefits!$A$3:$A$581,0)))=0,"",INDEX(Benefits!$F$3:$F$581,MATCH($T399,Benefits!$A$3:$A$581,0))),"")</f>
        <v/>
      </c>
      <c r="S399" s="4">
        <f>IFERROR(IF(INDEX(Benefits!$G$3:$G$581,MATCH($T399,Benefits!$A$3:$A$581,0))="","",INDEX(Benefits!$G$3:$G$581,MATCH($T399,Benefits!$A$3:$A$581,0))),"")</f>
        <v/>
      </c>
      <c r="T399" s="19" t="inlineStr">
        <is>
          <t>F00049-08-000-03</t>
        </is>
      </c>
      <c r="U399" s="4">
        <f>MIN(IF($N399="N",Client!$C$6+1,Client!$C$6),100)</f>
        <v/>
      </c>
      <c r="V399" s="4">
        <f>$T399&amp;"|"&amp;$O399&amp;"|"&amp;Client!$C$7&amp;"|"&amp;Client!$C$8</f>
        <v/>
      </c>
      <c r="W399" s="4">
        <f>IFERROR(MATCH($V399,prem!$A$2:$A$2857,0),"")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IFERROR(IF(INDEX(Benefits!$B$3:$B$581,MATCH($T400,Benefits!$A$3:$A$581,0))="","",INDEX(Benefits!$B$3:$B$581,MATCH($T400,Benefits!$A$3:$A$581,0))),"")</f>
        <v/>
      </c>
      <c r="G400" s="17">
        <f>IFERROR(IF(INDEX(Benefits!$C$3:$C$581,MATCH($T400,Benefits!$A$3:$A$581,0))="",16000,INDEX(Benefits!$C$3:$C$581,MATCH($T400,Benefits!$A$3:$A$581,0))),16000)</f>
        <v/>
      </c>
      <c r="H400" s="4">
        <f>IFERROR(IF(INDEX(Benefits!$D$3:$D$581,MATCH($T400,Benefits!$A$3:$A$581,0))="","",INDEX(Benefits!$D$3:$D$581,MATCH($T400,Benefits!$A$3:$A$581,0))),"")</f>
        <v/>
      </c>
      <c r="I400" s="4" t="inlineStr">
        <is>
          <t>HKD</t>
        </is>
      </c>
      <c r="J400" s="17">
        <f>IF($W400="","",IF(COUNT(INDEX(prem!$B$2:$CX$2857,$W400,$U400+1))=0,"",INDEX(prem!$B$2:$CX$2857,$W400,$U400+1)))</f>
        <v/>
      </c>
      <c r="K400" s="17">
        <f>IF($W400="","",IF($M400=0,"",SUM(INDEX(prem!$B$2:$CX$2857,$W400,$U400+1):INDEX(prem!$B$2:$CX$2857,$W400,MIN($U400+10,101)))))</f>
        <v/>
      </c>
      <c r="L400" s="17">
        <f>IF($K400="","",IF($M400=0,"",$K400/$M400))</f>
        <v/>
      </c>
      <c r="M400" s="4">
        <f>IF($W400="",0,COUNT(INDEX(prem!$B$2:$CX$2857,$W400,$U400+1):INDEX(prem!$B$2:$CX$2857,$W400,MIN($U400+10,101))))</f>
        <v/>
      </c>
      <c r="N400" s="4" t="inlineStr">
        <is>
          <t>A</t>
        </is>
      </c>
      <c r="O400" s="4">
        <f>IF(COUNTIF(prem!$A$2:$A$2857,$T400&amp;"|"&amp;Client!$C$9&amp;"|"&amp;Client!$C$7&amp;"|"&amp;Client!$C$8)&gt;0,Client!$C$9,IF(Client!$C$9="S","R","S"))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IFERROR(IF(COUNT(INDEX(Benefits!$E$3:$E$581,MATCH($T400,Benefits!$A$3:$A$581,0)))=0,"",INDEX(Benefits!$E$3:$E$581,MATCH($T400,Benefits!$A$3:$A$581,0))),"")</f>
        <v/>
      </c>
      <c r="R400">
        <f>IFERROR(IF(COUNT(INDEX(Benefits!$F$3:$F$581,MATCH($T400,Benefits!$A$3:$A$581,0)))=0,"",INDEX(Benefits!$F$3:$F$581,MATCH($T400,Benefits!$A$3:$A$581,0))),"")</f>
        <v/>
      </c>
      <c r="S400" s="4">
        <f>IFERROR(IF(INDEX(Benefits!$G$3:$G$581,MATCH($T400,Benefits!$A$3:$A$581,0))="","",INDEX(Benefits!$G$3:$G$581,MATCH($T400,Benefits!$A$3:$A$581,0))),"")</f>
        <v/>
      </c>
      <c r="T400" s="19" t="inlineStr">
        <is>
          <t>F00049-06-000-03</t>
        </is>
      </c>
      <c r="U400" s="4">
        <f>MIN(IF($N400="N",Client!$C$6+1,Client!$C$6),100)</f>
        <v/>
      </c>
      <c r="V400" s="4">
        <f>$T400&amp;"|"&amp;$O400&amp;"|"&amp;Client!$C$7&amp;"|"&amp;Client!$C$8</f>
        <v/>
      </c>
      <c r="W400" s="4">
        <f>IFERROR(MATCH($V400,prem!$A$2:$A$2857,0),"")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IFERROR(IF(INDEX(Benefits!$B$3:$B$581,MATCH($T401,Benefits!$A$3:$A$581,0))="","",INDEX(Benefits!$B$3:$B$581,MATCH($T401,Benefits!$A$3:$A$581,0))),"")</f>
        <v/>
      </c>
      <c r="G401" s="17">
        <f>IFERROR(IF(INDEX(Benefits!$C$3:$C$581,MATCH($T401,Benefits!$A$3:$A$581,0))="",50000,INDEX(Benefits!$C$3:$C$581,MATCH($T401,Benefits!$A$3:$A$581,0))),50000)</f>
        <v/>
      </c>
      <c r="H401" s="4">
        <f>IFERROR(IF(INDEX(Benefits!$D$3:$D$581,MATCH($T401,Benefits!$A$3:$A$581,0))="","",INDEX(Benefits!$D$3:$D$581,MATCH($T401,Benefits!$A$3:$A$581,0))),"")</f>
        <v/>
      </c>
      <c r="I401" s="4" t="inlineStr">
        <is>
          <t>HKD</t>
        </is>
      </c>
      <c r="J401" s="17">
        <f>IF($W401="","",IF(COUNT(INDEX(prem!$B$2:$CX$2857,$W401,$U401+1))=0,"",INDEX(prem!$B$2:$CX$2857,$W401,$U401+1)))</f>
        <v/>
      </c>
      <c r="K401" s="17">
        <f>IF($W401="","",IF($M401=0,"",SUM(INDEX(prem!$B$2:$CX$2857,$W401,$U401+1):INDEX(prem!$B$2:$CX$2857,$W401,MIN($U401+10,101)))))</f>
        <v/>
      </c>
      <c r="L401" s="17">
        <f>IF($K401="","",IF($M401=0,"",$K401/$M401))</f>
        <v/>
      </c>
      <c r="M401" s="4">
        <f>IF($W401="",0,COUNT(INDEX(prem!$B$2:$CX$2857,$W401,$U401+1):INDEX(prem!$B$2:$CX$2857,$W401,MIN($U401+10,101))))</f>
        <v/>
      </c>
      <c r="N401" s="4" t="inlineStr">
        <is>
          <t>A</t>
        </is>
      </c>
      <c r="O401" s="4">
        <f>IF(COUNTIF(prem!$A$2:$A$2857,$T401&amp;"|"&amp;Client!$C$9&amp;"|"&amp;Client!$C$7&amp;"|"&amp;Client!$C$8)&gt;0,Client!$C$9,IF(Client!$C$9="S","R","S"))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IFERROR(IF(COUNT(INDEX(Benefits!$E$3:$E$581,MATCH($T401,Benefits!$A$3:$A$581,0)))=0,"",INDEX(Benefits!$E$3:$E$581,MATCH($T401,Benefits!$A$3:$A$581,0))),"")</f>
        <v/>
      </c>
      <c r="R401">
        <f>IFERROR(IF(COUNT(INDEX(Benefits!$F$3:$F$581,MATCH($T401,Benefits!$A$3:$A$581,0)))=0,"",INDEX(Benefits!$F$3:$F$581,MATCH($T401,Benefits!$A$3:$A$581,0))),"")</f>
        <v/>
      </c>
      <c r="S401" s="4">
        <f>IFERROR(IF(INDEX(Benefits!$G$3:$G$581,MATCH($T401,Benefits!$A$3:$A$581,0))="","",INDEX(Benefits!$G$3:$G$581,MATCH($T401,Benefits!$A$3:$A$581,0))),"")</f>
        <v/>
      </c>
      <c r="T401" s="19" t="inlineStr">
        <is>
          <t>F00049-07-000-03</t>
        </is>
      </c>
      <c r="U401" s="4">
        <f>MIN(IF($N401="N",Client!$C$6+1,Client!$C$6),100)</f>
        <v/>
      </c>
      <c r="V401" s="4">
        <f>$T401&amp;"|"&amp;$O401&amp;"|"&amp;Client!$C$7&amp;"|"&amp;Client!$C$8</f>
        <v/>
      </c>
      <c r="W401" s="4">
        <f>IFERROR(MATCH($V401,prem!$A$2:$A$2857,0),"")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IFERROR(IF(INDEX(Benefits!$B$3:$B$581,MATCH($T402,Benefits!$A$3:$A$581,0))="","",INDEX(Benefits!$B$3:$B$581,MATCH($T402,Benefits!$A$3:$A$581,0))),"")</f>
        <v/>
      </c>
      <c r="G402" s="17">
        <f>IFERROR(IF(INDEX(Benefits!$C$3:$C$581,MATCH($T402,Benefits!$A$3:$A$581,0))="","",INDEX(Benefits!$C$3:$C$581,MATCH($T402,Benefits!$A$3:$A$581,0))),"")</f>
        <v/>
      </c>
      <c r="H402" s="4">
        <f>IFERROR(IF(INDEX(Benefits!$D$3:$D$581,MATCH($T402,Benefits!$A$3:$A$581,0))="","",INDEX(Benefits!$D$3:$D$581,MATCH($T402,Benefits!$A$3:$A$581,0))),"")</f>
        <v/>
      </c>
      <c r="I402" s="4" t="inlineStr">
        <is>
          <t>HKD</t>
        </is>
      </c>
      <c r="J402" s="17">
        <f>IF($W402="","",IF(COUNT(INDEX(prem!$B$2:$CX$2857,$W402,$U402+1))=0,"",INDEX(prem!$B$2:$CX$2857,$W402,$U402+1)))</f>
        <v/>
      </c>
      <c r="K402" s="17">
        <f>IF($W402="","",IF($M402=0,"",SUM(INDEX(prem!$B$2:$CX$2857,$W402,$U402+1):INDEX(prem!$B$2:$CX$2857,$W402,MIN($U402+10,101)))))</f>
        <v/>
      </c>
      <c r="L402" s="17">
        <f>IF($K402="","",IF($M402=0,"",$K402/$M402))</f>
        <v/>
      </c>
      <c r="M402" s="4">
        <f>IF($W402="",0,COUNT(INDEX(prem!$B$2:$CX$2857,$W402,$U402+1):INDEX(prem!$B$2:$CX$2857,$W402,MIN($U402+10,101))))</f>
        <v/>
      </c>
      <c r="N402" s="4" t="inlineStr">
        <is>
          <t>A</t>
        </is>
      </c>
      <c r="O402" s="4">
        <f>IF(COUNTIF(prem!$A$2:$A$2857,$T402&amp;"|"&amp;Client!$C$9&amp;"|"&amp;Client!$C$7&amp;"|"&amp;Client!$C$8)&gt;0,Client!$C$9,IF(Client!$C$9="S","R","S"))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IFERROR(IF(COUNT(INDEX(Benefits!$E$3:$E$581,MATCH($T402,Benefits!$A$3:$A$581,0)))=0,"",INDEX(Benefits!$E$3:$E$581,MATCH($T402,Benefits!$A$3:$A$581,0))),"")</f>
        <v/>
      </c>
      <c r="R402">
        <f>IFERROR(IF(COUNT(INDEX(Benefits!$F$3:$F$581,MATCH($T402,Benefits!$A$3:$A$581,0)))=0,"",INDEX(Benefits!$F$3:$F$581,MATCH($T402,Benefits!$A$3:$A$581,0))),"")</f>
        <v/>
      </c>
      <c r="S402" s="4">
        <f>IFERROR(IF(INDEX(Benefits!$G$3:$G$581,MATCH($T402,Benefits!$A$3:$A$581,0))="","",INDEX(Benefits!$G$3:$G$581,MATCH($T402,Benefits!$A$3:$A$581,0))),"")</f>
        <v/>
      </c>
      <c r="T402" s="19" t="inlineStr">
        <is>
          <t>F00079-01-000-01</t>
        </is>
      </c>
      <c r="U402" s="4">
        <f>MIN(IF($N402="N",Client!$C$6+1,Client!$C$6),100)</f>
        <v/>
      </c>
      <c r="V402" s="4">
        <f>$T402&amp;"|"&amp;$O402&amp;"|"&amp;Client!$C$7&amp;"|"&amp;Client!$C$8</f>
        <v/>
      </c>
      <c r="W402" s="4">
        <f>IFERROR(MATCH($V402,prem!$A$2:$A$2857,0),"")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IFERROR(IF(INDEX(Benefits!$B$3:$B$581,MATCH($T403,Benefits!$A$3:$A$581,0))="","",INDEX(Benefits!$B$3:$B$581,MATCH($T403,Benefits!$A$3:$A$581,0))),"")</f>
        <v/>
      </c>
      <c r="G403" s="17">
        <f>IFERROR(IF(INDEX(Benefits!$C$3:$C$581,MATCH($T403,Benefits!$A$3:$A$581,0))="","",INDEX(Benefits!$C$3:$C$581,MATCH($T403,Benefits!$A$3:$A$581,0))),"")</f>
        <v/>
      </c>
      <c r="H403" s="4">
        <f>IFERROR(IF(INDEX(Benefits!$D$3:$D$581,MATCH($T403,Benefits!$A$3:$A$581,0))="","",INDEX(Benefits!$D$3:$D$581,MATCH($T403,Benefits!$A$3:$A$581,0))),"")</f>
        <v/>
      </c>
      <c r="I403" s="4" t="inlineStr">
        <is>
          <t>HKD</t>
        </is>
      </c>
      <c r="J403" s="17">
        <f>IF($W403="","",IF(COUNT(INDEX(prem!$B$2:$CX$2857,$W403,$U403+1))=0,"",INDEX(prem!$B$2:$CX$2857,$W403,$U403+1)))</f>
        <v/>
      </c>
      <c r="K403" s="17">
        <f>IF($W403="","",IF($M403=0,"",SUM(INDEX(prem!$B$2:$CX$2857,$W403,$U403+1):INDEX(prem!$B$2:$CX$2857,$W403,MIN($U403+10,101)))))</f>
        <v/>
      </c>
      <c r="L403" s="17">
        <f>IF($K403="","",IF($M403=0,"",$K403/$M403))</f>
        <v/>
      </c>
      <c r="M403" s="4">
        <f>IF($W403="",0,COUNT(INDEX(prem!$B$2:$CX$2857,$W403,$U403+1):INDEX(prem!$B$2:$CX$2857,$W403,MIN($U403+10,101))))</f>
        <v/>
      </c>
      <c r="N403" s="4" t="inlineStr">
        <is>
          <t>A</t>
        </is>
      </c>
      <c r="O403" s="4">
        <f>IF(COUNTIF(prem!$A$2:$A$2857,$T403&amp;"|"&amp;Client!$C$9&amp;"|"&amp;Client!$C$7&amp;"|"&amp;Client!$C$8)&gt;0,Client!$C$9,IF(Client!$C$9="S","R","S"))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IFERROR(IF(COUNT(INDEX(Benefits!$E$3:$E$581,MATCH($T403,Benefits!$A$3:$A$581,0)))=0,"",INDEX(Benefits!$E$3:$E$581,MATCH($T403,Benefits!$A$3:$A$581,0))),"")</f>
        <v/>
      </c>
      <c r="R403">
        <f>IFERROR(IF(COUNT(INDEX(Benefits!$F$3:$F$581,MATCH($T403,Benefits!$A$3:$A$581,0)))=0,"",INDEX(Benefits!$F$3:$F$581,MATCH($T403,Benefits!$A$3:$A$581,0))),"")</f>
        <v/>
      </c>
      <c r="S403" s="4">
        <f>IFERROR(IF(INDEX(Benefits!$G$3:$G$581,MATCH($T403,Benefits!$A$3:$A$581,0))="","",INDEX(Benefits!$G$3:$G$581,MATCH($T403,Benefits!$A$3:$A$581,0))),"")</f>
        <v/>
      </c>
      <c r="T403" s="19" t="inlineStr">
        <is>
          <t>F00079-01-001-01</t>
        </is>
      </c>
      <c r="U403" s="4">
        <f>MIN(IF($N403="N",Client!$C$6+1,Client!$C$6),100)</f>
        <v/>
      </c>
      <c r="V403" s="4">
        <f>$T403&amp;"|"&amp;$O403&amp;"|"&amp;Client!$C$7&amp;"|"&amp;Client!$C$8</f>
        <v/>
      </c>
      <c r="W403" s="4">
        <f>IFERROR(MATCH($V403,prem!$A$2:$A$2857,0),"")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IFERROR(IF(INDEX(Benefits!$B$3:$B$581,MATCH($T404,Benefits!$A$3:$A$581,0))="","",INDEX(Benefits!$B$3:$B$581,MATCH($T404,Benefits!$A$3:$A$581,0))),"")</f>
        <v/>
      </c>
      <c r="G404" s="17">
        <f>IFERROR(IF(INDEX(Benefits!$C$3:$C$581,MATCH($T404,Benefits!$A$3:$A$581,0))="","",INDEX(Benefits!$C$3:$C$581,MATCH($T404,Benefits!$A$3:$A$581,0))),"")</f>
        <v/>
      </c>
      <c r="H404" s="4">
        <f>IFERROR(IF(INDEX(Benefits!$D$3:$D$581,MATCH($T404,Benefits!$A$3:$A$581,0))="","",INDEX(Benefits!$D$3:$D$581,MATCH($T404,Benefits!$A$3:$A$581,0))),"")</f>
        <v/>
      </c>
      <c r="I404" s="4" t="inlineStr">
        <is>
          <t>HKD</t>
        </is>
      </c>
      <c r="J404" s="17">
        <f>IF($W404="","",IF(COUNT(INDEX(prem!$B$2:$CX$2857,$W404,$U404+1))=0,"",INDEX(prem!$B$2:$CX$2857,$W404,$U404+1)))</f>
        <v/>
      </c>
      <c r="K404" s="17">
        <f>IF($W404="","",IF($M404=0,"",SUM(INDEX(prem!$B$2:$CX$2857,$W404,$U404+1):INDEX(prem!$B$2:$CX$2857,$W404,MIN($U404+10,101)))))</f>
        <v/>
      </c>
      <c r="L404" s="17">
        <f>IF($K404="","",IF($M404=0,"",$K404/$M404))</f>
        <v/>
      </c>
      <c r="M404" s="4">
        <f>IF($W404="",0,COUNT(INDEX(prem!$B$2:$CX$2857,$W404,$U404+1):INDEX(prem!$B$2:$CX$2857,$W404,MIN($U404+10,101))))</f>
        <v/>
      </c>
      <c r="N404" s="4" t="inlineStr">
        <is>
          <t>A</t>
        </is>
      </c>
      <c r="O404" s="4">
        <f>IF(COUNTIF(prem!$A$2:$A$2857,$T404&amp;"|"&amp;Client!$C$9&amp;"|"&amp;Client!$C$7&amp;"|"&amp;Client!$C$8)&gt;0,Client!$C$9,IF(Client!$C$9="S","R","S"))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IFERROR(IF(COUNT(INDEX(Benefits!$E$3:$E$581,MATCH($T404,Benefits!$A$3:$A$581,0)))=0,"",INDEX(Benefits!$E$3:$E$581,MATCH($T404,Benefits!$A$3:$A$581,0))),"")</f>
        <v/>
      </c>
      <c r="R404">
        <f>IFERROR(IF(COUNT(INDEX(Benefits!$F$3:$F$581,MATCH($T404,Benefits!$A$3:$A$581,0)))=0,"",INDEX(Benefits!$F$3:$F$581,MATCH($T404,Benefits!$A$3:$A$581,0))),"")</f>
        <v/>
      </c>
      <c r="S404" s="4">
        <f>IFERROR(IF(INDEX(Benefits!$G$3:$G$581,MATCH($T404,Benefits!$A$3:$A$581,0))="","",INDEX(Benefits!$G$3:$G$581,MATCH($T404,Benefits!$A$3:$A$581,0))),"")</f>
        <v/>
      </c>
      <c r="T404" s="19" t="inlineStr">
        <is>
          <t>S00042-01-000-02</t>
        </is>
      </c>
      <c r="U404" s="4">
        <f>MIN(IF($N404="N",Client!$C$6+1,Client!$C$6),100)</f>
        <v/>
      </c>
      <c r="V404" s="4">
        <f>$T404&amp;"|"&amp;$O404&amp;"|"&amp;Client!$C$7&amp;"|"&amp;Client!$C$8</f>
        <v/>
      </c>
      <c r="W404" s="4">
        <f>IFERROR(MATCH($V404,prem!$A$2:$A$2857,0),"")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IFERROR(IF(INDEX(Benefits!$B$3:$B$581,MATCH($T405,Benefits!$A$3:$A$581,0))="","",INDEX(Benefits!$B$3:$B$581,MATCH($T405,Benefits!$A$3:$A$581,0))),"")</f>
        <v/>
      </c>
      <c r="G405" s="17">
        <f>IFERROR(IF(INDEX(Benefits!$C$3:$C$581,MATCH($T405,Benefits!$A$3:$A$581,0))="",0,INDEX(Benefits!$C$3:$C$581,MATCH($T405,Benefits!$A$3:$A$581,0))),0)</f>
        <v/>
      </c>
      <c r="H405" s="4">
        <f>IFERROR(IF(INDEX(Benefits!$D$3:$D$581,MATCH($T405,Benefits!$A$3:$A$581,0))="","",INDEX(Benefits!$D$3:$D$581,MATCH($T405,Benefits!$A$3:$A$581,0))),"")</f>
        <v/>
      </c>
      <c r="I405" s="4" t="inlineStr">
        <is>
          <t>HKD</t>
        </is>
      </c>
      <c r="J405" s="17">
        <f>IF($W405="","",IF(COUNT(INDEX(prem!$B$2:$CX$2857,$W405,$U405+1))=0,"",INDEX(prem!$B$2:$CX$2857,$W405,$U405+1)))</f>
        <v/>
      </c>
      <c r="K405" s="17">
        <f>IF($W405="","",IF($M405=0,"",SUM(INDEX(prem!$B$2:$CX$2857,$W405,$U405+1):INDEX(prem!$B$2:$CX$2857,$W405,MIN($U405+10,101)))))</f>
        <v/>
      </c>
      <c r="L405" s="17">
        <f>IF($K405="","",IF($M405=0,"",$K405/$M405))</f>
        <v/>
      </c>
      <c r="M405" s="4">
        <f>IF($W405="",0,COUNT(INDEX(prem!$B$2:$CX$2857,$W405,$U405+1):INDEX(prem!$B$2:$CX$2857,$W405,MIN($U405+10,101))))</f>
        <v/>
      </c>
      <c r="N405" s="4" t="inlineStr">
        <is>
          <t>A</t>
        </is>
      </c>
      <c r="O405" s="4">
        <f>IF(COUNTIF(prem!$A$2:$A$2857,$T405&amp;"|"&amp;Client!$C$9&amp;"|"&amp;Client!$C$7&amp;"|"&amp;Client!$C$8)&gt;0,Client!$C$9,IF(Client!$C$9="S","R","S"))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IFERROR(IF(COUNT(INDEX(Benefits!$E$3:$E$581,MATCH($T405,Benefits!$A$3:$A$581,0)))=0,"",INDEX(Benefits!$E$3:$E$581,MATCH($T405,Benefits!$A$3:$A$581,0))),"")</f>
        <v/>
      </c>
      <c r="R405">
        <f>IFERROR(IF(COUNT(INDEX(Benefits!$F$3:$F$581,MATCH($T405,Benefits!$A$3:$A$581,0)))=0,"",INDEX(Benefits!$F$3:$F$581,MATCH($T405,Benefits!$A$3:$A$581,0))),"")</f>
        <v/>
      </c>
      <c r="S405" s="4">
        <f>IFERROR(IF(INDEX(Benefits!$G$3:$G$581,MATCH($T405,Benefits!$A$3:$A$581,0))="","",INDEX(Benefits!$G$3:$G$581,MATCH($T405,Benefits!$A$3:$A$581,0))),"")</f>
        <v/>
      </c>
      <c r="T405" s="19" t="inlineStr">
        <is>
          <t>F00076-01-000-02</t>
        </is>
      </c>
      <c r="U405" s="4">
        <f>MIN(IF($N405="N",Client!$C$6+1,Client!$C$6),100)</f>
        <v/>
      </c>
      <c r="V405" s="4">
        <f>$T405&amp;"|"&amp;$O405&amp;"|"&amp;Client!$C$7&amp;"|"&amp;Client!$C$8</f>
        <v/>
      </c>
      <c r="W405" s="4">
        <f>IFERROR(MATCH($V405,prem!$A$2:$A$2857,0),"")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IFERROR(IF(INDEX(Benefits!$B$3:$B$581,MATCH($T406,Benefits!$A$3:$A$581,0))="","",INDEX(Benefits!$B$3:$B$581,MATCH($T406,Benefits!$A$3:$A$581,0))),"")</f>
        <v/>
      </c>
      <c r="G406" s="17">
        <f>IFERROR(IF(INDEX(Benefits!$C$3:$C$581,MATCH($T406,Benefits!$A$3:$A$581,0))="",100000,INDEX(Benefits!$C$3:$C$581,MATCH($T406,Benefits!$A$3:$A$581,0))),100000)</f>
        <v/>
      </c>
      <c r="H406" s="4">
        <f>IFERROR(IF(INDEX(Benefits!$D$3:$D$581,MATCH($T406,Benefits!$A$3:$A$581,0))="","",INDEX(Benefits!$D$3:$D$581,MATCH($T406,Benefits!$A$3:$A$581,0))),"")</f>
        <v/>
      </c>
      <c r="I406" s="4" t="inlineStr">
        <is>
          <t>HKD</t>
        </is>
      </c>
      <c r="J406" s="17">
        <f>IF($W406="","",IF(COUNT(INDEX(prem!$B$2:$CX$2857,$W406,$U406+1))=0,"",INDEX(prem!$B$2:$CX$2857,$W406,$U406+1)))</f>
        <v/>
      </c>
      <c r="K406" s="17">
        <f>IF($W406="","",IF($M406=0,"",SUM(INDEX(prem!$B$2:$CX$2857,$W406,$U406+1):INDEX(prem!$B$2:$CX$2857,$W406,MIN($U406+10,101)))))</f>
        <v/>
      </c>
      <c r="L406" s="17">
        <f>IF($K406="","",IF($M406=0,"",$K406/$M406))</f>
        <v/>
      </c>
      <c r="M406" s="4">
        <f>IF($W406="",0,COUNT(INDEX(prem!$B$2:$CX$2857,$W406,$U406+1):INDEX(prem!$B$2:$CX$2857,$W406,MIN($U406+10,101))))</f>
        <v/>
      </c>
      <c r="N406" s="4" t="inlineStr">
        <is>
          <t>A</t>
        </is>
      </c>
      <c r="O406" s="4">
        <f>IF(COUNTIF(prem!$A$2:$A$2857,$T406&amp;"|"&amp;Client!$C$9&amp;"|"&amp;Client!$C$7&amp;"|"&amp;Client!$C$8)&gt;0,Client!$C$9,IF(Client!$C$9="S","R","S"))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IFERROR(IF(COUNT(INDEX(Benefits!$E$3:$E$581,MATCH($T406,Benefits!$A$3:$A$581,0)))=0,"",INDEX(Benefits!$E$3:$E$581,MATCH($T406,Benefits!$A$3:$A$581,0))),"")</f>
        <v/>
      </c>
      <c r="R406">
        <f>IFERROR(IF(COUNT(INDEX(Benefits!$F$3:$F$581,MATCH($T406,Benefits!$A$3:$A$581,0)))=0,"",INDEX(Benefits!$F$3:$F$581,MATCH($T406,Benefits!$A$3:$A$581,0))),"")</f>
        <v/>
      </c>
      <c r="S406" s="4">
        <f>IFERROR(IF(INDEX(Benefits!$G$3:$G$581,MATCH($T406,Benefits!$A$3:$A$581,0))="","",INDEX(Benefits!$G$3:$G$581,MATCH($T406,Benefits!$A$3:$A$581,0))),"")</f>
        <v/>
      </c>
      <c r="T406" s="19" t="inlineStr">
        <is>
          <t>F00076-04-000-02</t>
        </is>
      </c>
      <c r="U406" s="4">
        <f>MIN(IF($N406="N",Client!$C$6+1,Client!$C$6),100)</f>
        <v/>
      </c>
      <c r="V406" s="4">
        <f>$T406&amp;"|"&amp;$O406&amp;"|"&amp;Client!$C$7&amp;"|"&amp;Client!$C$8</f>
        <v/>
      </c>
      <c r="W406" s="4">
        <f>IFERROR(MATCH($V406,prem!$A$2:$A$2857,0),"")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IFERROR(IF(INDEX(Benefits!$B$3:$B$581,MATCH($T407,Benefits!$A$3:$A$581,0))="","",INDEX(Benefits!$B$3:$B$581,MATCH($T407,Benefits!$A$3:$A$581,0))),"")</f>
        <v/>
      </c>
      <c r="G407" s="17">
        <f>IFERROR(IF(INDEX(Benefits!$C$3:$C$581,MATCH($T407,Benefits!$A$3:$A$581,0))="",16000,INDEX(Benefits!$C$3:$C$581,MATCH($T407,Benefits!$A$3:$A$581,0))),16000)</f>
        <v/>
      </c>
      <c r="H407" s="4">
        <f>IFERROR(IF(INDEX(Benefits!$D$3:$D$581,MATCH($T407,Benefits!$A$3:$A$581,0))="","",INDEX(Benefits!$D$3:$D$581,MATCH($T407,Benefits!$A$3:$A$581,0))),"")</f>
        <v/>
      </c>
      <c r="I407" s="4" t="inlineStr">
        <is>
          <t>HKD</t>
        </is>
      </c>
      <c r="J407" s="17">
        <f>IF($W407="","",IF(COUNT(INDEX(prem!$B$2:$CX$2857,$W407,$U407+1))=0,"",INDEX(prem!$B$2:$CX$2857,$W407,$U407+1)))</f>
        <v/>
      </c>
      <c r="K407" s="17">
        <f>IF($W407="","",IF($M407=0,"",SUM(INDEX(prem!$B$2:$CX$2857,$W407,$U407+1):INDEX(prem!$B$2:$CX$2857,$W407,MIN($U407+10,101)))))</f>
        <v/>
      </c>
      <c r="L407" s="17">
        <f>IF($K407="","",IF($M407=0,"",$K407/$M407))</f>
        <v/>
      </c>
      <c r="M407" s="4">
        <f>IF($W407="",0,COUNT(INDEX(prem!$B$2:$CX$2857,$W407,$U407+1):INDEX(prem!$B$2:$CX$2857,$W407,MIN($U407+10,101))))</f>
        <v/>
      </c>
      <c r="N407" s="4" t="inlineStr">
        <is>
          <t>A</t>
        </is>
      </c>
      <c r="O407" s="4">
        <f>IF(COUNTIF(prem!$A$2:$A$2857,$T407&amp;"|"&amp;Client!$C$9&amp;"|"&amp;Client!$C$7&amp;"|"&amp;Client!$C$8)&gt;0,Client!$C$9,IF(Client!$C$9="S","R","S"))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IFERROR(IF(COUNT(INDEX(Benefits!$E$3:$E$581,MATCH($T407,Benefits!$A$3:$A$581,0)))=0,"",INDEX(Benefits!$E$3:$E$581,MATCH($T407,Benefits!$A$3:$A$581,0))),"")</f>
        <v/>
      </c>
      <c r="R407">
        <f>IFERROR(IF(COUNT(INDEX(Benefits!$F$3:$F$581,MATCH($T407,Benefits!$A$3:$A$581,0)))=0,"",INDEX(Benefits!$F$3:$F$581,MATCH($T407,Benefits!$A$3:$A$581,0))),"")</f>
        <v/>
      </c>
      <c r="S407" s="4">
        <f>IFERROR(IF(INDEX(Benefits!$G$3:$G$581,MATCH($T407,Benefits!$A$3:$A$581,0))="","",INDEX(Benefits!$G$3:$G$581,MATCH($T407,Benefits!$A$3:$A$581,0))),"")</f>
        <v/>
      </c>
      <c r="T407" s="19" t="inlineStr">
        <is>
          <t>F00076-02-000-02</t>
        </is>
      </c>
      <c r="U407" s="4">
        <f>MIN(IF($N407="N",Client!$C$6+1,Client!$C$6),100)</f>
        <v/>
      </c>
      <c r="V407" s="4">
        <f>$T407&amp;"|"&amp;$O407&amp;"|"&amp;Client!$C$7&amp;"|"&amp;Client!$C$8</f>
        <v/>
      </c>
      <c r="W407" s="4">
        <f>IFERROR(MATCH($V407,prem!$A$2:$A$2857,0),"")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IFERROR(IF(INDEX(Benefits!$B$3:$B$581,MATCH($T408,Benefits!$A$3:$A$581,0))="","",INDEX(Benefits!$B$3:$B$581,MATCH($T408,Benefits!$A$3:$A$581,0))),"")</f>
        <v/>
      </c>
      <c r="G408" s="17">
        <f>IFERROR(IF(INDEX(Benefits!$C$3:$C$581,MATCH($T408,Benefits!$A$3:$A$581,0))="",50000,INDEX(Benefits!$C$3:$C$581,MATCH($T408,Benefits!$A$3:$A$581,0))),50000)</f>
        <v/>
      </c>
      <c r="H408" s="4">
        <f>IFERROR(IF(INDEX(Benefits!$D$3:$D$581,MATCH($T408,Benefits!$A$3:$A$581,0))="","",INDEX(Benefits!$D$3:$D$581,MATCH($T408,Benefits!$A$3:$A$581,0))),"")</f>
        <v/>
      </c>
      <c r="I408" s="4" t="inlineStr">
        <is>
          <t>HKD</t>
        </is>
      </c>
      <c r="J408" s="17">
        <f>IF($W408="","",IF(COUNT(INDEX(prem!$B$2:$CX$2857,$W408,$U408+1))=0,"",INDEX(prem!$B$2:$CX$2857,$W408,$U408+1)))</f>
        <v/>
      </c>
      <c r="K408" s="17">
        <f>IF($W408="","",IF($M408=0,"",SUM(INDEX(prem!$B$2:$CX$2857,$W408,$U408+1):INDEX(prem!$B$2:$CX$2857,$W408,MIN($U408+10,101)))))</f>
        <v/>
      </c>
      <c r="L408" s="17">
        <f>IF($K408="","",IF($M408=0,"",$K408/$M408))</f>
        <v/>
      </c>
      <c r="M408" s="4">
        <f>IF($W408="",0,COUNT(INDEX(prem!$B$2:$CX$2857,$W408,$U408+1):INDEX(prem!$B$2:$CX$2857,$W408,MIN($U408+10,101))))</f>
        <v/>
      </c>
      <c r="N408" s="4" t="inlineStr">
        <is>
          <t>A</t>
        </is>
      </c>
      <c r="O408" s="4">
        <f>IF(COUNTIF(prem!$A$2:$A$2857,$T408&amp;"|"&amp;Client!$C$9&amp;"|"&amp;Client!$C$7&amp;"|"&amp;Client!$C$8)&gt;0,Client!$C$9,IF(Client!$C$9="S","R","S"))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IFERROR(IF(COUNT(INDEX(Benefits!$E$3:$E$581,MATCH($T408,Benefits!$A$3:$A$581,0)))=0,"",INDEX(Benefits!$E$3:$E$581,MATCH($T408,Benefits!$A$3:$A$581,0))),"")</f>
        <v/>
      </c>
      <c r="R408">
        <f>IFERROR(IF(COUNT(INDEX(Benefits!$F$3:$F$581,MATCH($T408,Benefits!$A$3:$A$581,0)))=0,"",INDEX(Benefits!$F$3:$F$581,MATCH($T408,Benefits!$A$3:$A$581,0))),"")</f>
        <v/>
      </c>
      <c r="S408" s="4">
        <f>IFERROR(IF(INDEX(Benefits!$G$3:$G$581,MATCH($T408,Benefits!$A$3:$A$581,0))="","",INDEX(Benefits!$G$3:$G$581,MATCH($T408,Benefits!$A$3:$A$581,0))),"")</f>
        <v/>
      </c>
      <c r="T408" s="19" t="inlineStr">
        <is>
          <t>F00076-03-000-02</t>
        </is>
      </c>
      <c r="U408" s="4">
        <f>MIN(IF($N408="N",Client!$C$6+1,Client!$C$6),100)</f>
        <v/>
      </c>
      <c r="V408" s="4">
        <f>$T408&amp;"|"&amp;$O408&amp;"|"&amp;Client!$C$7&amp;"|"&amp;Client!$C$8</f>
        <v/>
      </c>
      <c r="W408" s="4">
        <f>IFERROR(MATCH($V408,prem!$A$2:$A$2857,0),"")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IFERROR(IF(INDEX(Benefits!$B$3:$B$581,MATCH($T409,Benefits!$A$3:$A$581,0))="","",INDEX(Benefits!$B$3:$B$581,MATCH($T409,Benefits!$A$3:$A$581,0))),"")</f>
        <v/>
      </c>
      <c r="G409" s="17">
        <f>IFERROR(IF(INDEX(Benefits!$C$3:$C$581,MATCH($T409,Benefits!$A$3:$A$581,0))="",0,INDEX(Benefits!$C$3:$C$581,MATCH($T409,Benefits!$A$3:$A$581,0))),0)</f>
        <v/>
      </c>
      <c r="H409" s="4">
        <f>IFERROR(IF(INDEX(Benefits!$D$3:$D$581,MATCH($T409,Benefits!$A$3:$A$581,0))="","",INDEX(Benefits!$D$3:$D$581,MATCH($T409,Benefits!$A$3:$A$581,0))),"")</f>
        <v/>
      </c>
      <c r="I409" s="4" t="inlineStr">
        <is>
          <t>HKD</t>
        </is>
      </c>
      <c r="J409" s="17">
        <f>IF($W409="","",IF(COUNT(INDEX(prem!$B$2:$CX$2857,$W409,$U409+1))=0,"",INDEX(prem!$B$2:$CX$2857,$W409,$U409+1)))</f>
        <v/>
      </c>
      <c r="K409" s="17">
        <f>IF($W409="","",IF($M409=0,"",SUM(INDEX(prem!$B$2:$CX$2857,$W409,$U409+1):INDEX(prem!$B$2:$CX$2857,$W409,MIN($U409+10,101)))))</f>
        <v/>
      </c>
      <c r="L409" s="17">
        <f>IF($K409="","",IF($M409=0,"",$K409/$M409))</f>
        <v/>
      </c>
      <c r="M409" s="4">
        <f>IF($W409="",0,COUNT(INDEX(prem!$B$2:$CX$2857,$W409,$U409+1):INDEX(prem!$B$2:$CX$2857,$W409,MIN($U409+10,101))))</f>
        <v/>
      </c>
      <c r="N409" s="4" t="inlineStr">
        <is>
          <t>A</t>
        </is>
      </c>
      <c r="O409" s="4">
        <f>IF(COUNTIF(prem!$A$2:$A$2857,$T409&amp;"|"&amp;Client!$C$9&amp;"|"&amp;Client!$C$7&amp;"|"&amp;Client!$C$8)&gt;0,Client!$C$9,IF(Client!$C$9="S","R","S"))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IFERROR(IF(COUNT(INDEX(Benefits!$E$3:$E$581,MATCH($T409,Benefits!$A$3:$A$581,0)))=0,"",INDEX(Benefits!$E$3:$E$581,MATCH($T409,Benefits!$A$3:$A$581,0))),"")</f>
        <v/>
      </c>
      <c r="R409">
        <f>IFERROR(IF(COUNT(INDEX(Benefits!$F$3:$F$581,MATCH($T409,Benefits!$A$3:$A$581,0)))=0,"",INDEX(Benefits!$F$3:$F$581,MATCH($T409,Benefits!$A$3:$A$581,0))),"")</f>
        <v/>
      </c>
      <c r="S409" s="4">
        <f>IFERROR(IF(INDEX(Benefits!$G$3:$G$581,MATCH($T409,Benefits!$A$3:$A$581,0))="","",INDEX(Benefits!$G$3:$G$581,MATCH($T409,Benefits!$A$3:$A$581,0))),"")</f>
        <v/>
      </c>
      <c r="T409" s="19" t="inlineStr">
        <is>
          <t>F00076-13-000-02</t>
        </is>
      </c>
      <c r="U409" s="4">
        <f>MIN(IF($N409="N",Client!$C$6+1,Client!$C$6),100)</f>
        <v/>
      </c>
      <c r="V409" s="4">
        <f>$T409&amp;"|"&amp;$O409&amp;"|"&amp;Client!$C$7&amp;"|"&amp;Client!$C$8</f>
        <v/>
      </c>
      <c r="W409" s="4">
        <f>IFERROR(MATCH($V409,prem!$A$2:$A$2857,0),"")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IFERROR(IF(INDEX(Benefits!$B$3:$B$581,MATCH($T410,Benefits!$A$3:$A$581,0))="","",INDEX(Benefits!$B$3:$B$581,MATCH($T410,Benefits!$A$3:$A$581,0))),"")</f>
        <v/>
      </c>
      <c r="G410" s="17">
        <f>IFERROR(IF(INDEX(Benefits!$C$3:$C$581,MATCH($T410,Benefits!$A$3:$A$581,0))="",100000,INDEX(Benefits!$C$3:$C$581,MATCH($T410,Benefits!$A$3:$A$581,0))),100000)</f>
        <v/>
      </c>
      <c r="H410" s="4">
        <f>IFERROR(IF(INDEX(Benefits!$D$3:$D$581,MATCH($T410,Benefits!$A$3:$A$581,0))="","",INDEX(Benefits!$D$3:$D$581,MATCH($T410,Benefits!$A$3:$A$581,0))),"")</f>
        <v/>
      </c>
      <c r="I410" s="4" t="inlineStr">
        <is>
          <t>HKD</t>
        </is>
      </c>
      <c r="J410" s="17">
        <f>IF($W410="","",IF(COUNT(INDEX(prem!$B$2:$CX$2857,$W410,$U410+1))=0,"",INDEX(prem!$B$2:$CX$2857,$W410,$U410+1)))</f>
        <v/>
      </c>
      <c r="K410" s="17">
        <f>IF($W410="","",IF($M410=0,"",SUM(INDEX(prem!$B$2:$CX$2857,$W410,$U410+1):INDEX(prem!$B$2:$CX$2857,$W410,MIN($U410+10,101)))))</f>
        <v/>
      </c>
      <c r="L410" s="17">
        <f>IF($K410="","",IF($M410=0,"",$K410/$M410))</f>
        <v/>
      </c>
      <c r="M410" s="4">
        <f>IF($W410="",0,COUNT(INDEX(prem!$B$2:$CX$2857,$W410,$U410+1):INDEX(prem!$B$2:$CX$2857,$W410,MIN($U410+10,101))))</f>
        <v/>
      </c>
      <c r="N410" s="4" t="inlineStr">
        <is>
          <t>A</t>
        </is>
      </c>
      <c r="O410" s="4">
        <f>IF(COUNTIF(prem!$A$2:$A$2857,$T410&amp;"|"&amp;Client!$C$9&amp;"|"&amp;Client!$C$7&amp;"|"&amp;Client!$C$8)&gt;0,Client!$C$9,IF(Client!$C$9="S","R","S"))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IFERROR(IF(COUNT(INDEX(Benefits!$E$3:$E$581,MATCH($T410,Benefits!$A$3:$A$581,0)))=0,"",INDEX(Benefits!$E$3:$E$581,MATCH($T410,Benefits!$A$3:$A$581,0))),"")</f>
        <v/>
      </c>
      <c r="R410">
        <f>IFERROR(IF(COUNT(INDEX(Benefits!$F$3:$F$581,MATCH($T410,Benefits!$A$3:$A$581,0)))=0,"",INDEX(Benefits!$F$3:$F$581,MATCH($T410,Benefits!$A$3:$A$581,0))),"")</f>
        <v/>
      </c>
      <c r="S410" s="4">
        <f>IFERROR(IF(INDEX(Benefits!$G$3:$G$581,MATCH($T410,Benefits!$A$3:$A$581,0))="","",INDEX(Benefits!$G$3:$G$581,MATCH($T410,Benefits!$A$3:$A$581,0))),"")</f>
        <v/>
      </c>
      <c r="T410" s="19" t="inlineStr">
        <is>
          <t>F00076-16-000-02</t>
        </is>
      </c>
      <c r="U410" s="4">
        <f>MIN(IF($N410="N",Client!$C$6+1,Client!$C$6),100)</f>
        <v/>
      </c>
      <c r="V410" s="4">
        <f>$T410&amp;"|"&amp;$O410&amp;"|"&amp;Client!$C$7&amp;"|"&amp;Client!$C$8</f>
        <v/>
      </c>
      <c r="W410" s="4">
        <f>IFERROR(MATCH($V410,prem!$A$2:$A$2857,0),"")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IFERROR(IF(INDEX(Benefits!$B$3:$B$581,MATCH($T411,Benefits!$A$3:$A$581,0))="","",INDEX(Benefits!$B$3:$B$581,MATCH($T411,Benefits!$A$3:$A$581,0))),"")</f>
        <v/>
      </c>
      <c r="G411" s="17">
        <f>IFERROR(IF(INDEX(Benefits!$C$3:$C$581,MATCH($T411,Benefits!$A$3:$A$581,0))="",16000,INDEX(Benefits!$C$3:$C$581,MATCH($T411,Benefits!$A$3:$A$581,0))),16000)</f>
        <v/>
      </c>
      <c r="H411" s="4">
        <f>IFERROR(IF(INDEX(Benefits!$D$3:$D$581,MATCH($T411,Benefits!$A$3:$A$581,0))="","",INDEX(Benefits!$D$3:$D$581,MATCH($T411,Benefits!$A$3:$A$581,0))),"")</f>
        <v/>
      </c>
      <c r="I411" s="4" t="inlineStr">
        <is>
          <t>HKD</t>
        </is>
      </c>
      <c r="J411" s="17">
        <f>IF($W411="","",IF(COUNT(INDEX(prem!$B$2:$CX$2857,$W411,$U411+1))=0,"",INDEX(prem!$B$2:$CX$2857,$W411,$U411+1)))</f>
        <v/>
      </c>
      <c r="K411" s="17">
        <f>IF($W411="","",IF($M411=0,"",SUM(INDEX(prem!$B$2:$CX$2857,$W411,$U411+1):INDEX(prem!$B$2:$CX$2857,$W411,MIN($U411+10,101)))))</f>
        <v/>
      </c>
      <c r="L411" s="17">
        <f>IF($K411="","",IF($M411=0,"",$K411/$M411))</f>
        <v/>
      </c>
      <c r="M411" s="4">
        <f>IF($W411="",0,COUNT(INDEX(prem!$B$2:$CX$2857,$W411,$U411+1):INDEX(prem!$B$2:$CX$2857,$W411,MIN($U411+10,101))))</f>
        <v/>
      </c>
      <c r="N411" s="4" t="inlineStr">
        <is>
          <t>A</t>
        </is>
      </c>
      <c r="O411" s="4">
        <f>IF(COUNTIF(prem!$A$2:$A$2857,$T411&amp;"|"&amp;Client!$C$9&amp;"|"&amp;Client!$C$7&amp;"|"&amp;Client!$C$8)&gt;0,Client!$C$9,IF(Client!$C$9="S","R","S"))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IFERROR(IF(COUNT(INDEX(Benefits!$E$3:$E$581,MATCH($T411,Benefits!$A$3:$A$581,0)))=0,"",INDEX(Benefits!$E$3:$E$581,MATCH($T411,Benefits!$A$3:$A$581,0))),"")</f>
        <v/>
      </c>
      <c r="R411">
        <f>IFERROR(IF(COUNT(INDEX(Benefits!$F$3:$F$581,MATCH($T411,Benefits!$A$3:$A$581,0)))=0,"",INDEX(Benefits!$F$3:$F$581,MATCH($T411,Benefits!$A$3:$A$581,0))),"")</f>
        <v/>
      </c>
      <c r="S411" s="4">
        <f>IFERROR(IF(INDEX(Benefits!$G$3:$G$581,MATCH($T411,Benefits!$A$3:$A$581,0))="","",INDEX(Benefits!$G$3:$G$581,MATCH($T411,Benefits!$A$3:$A$581,0))),"")</f>
        <v/>
      </c>
      <c r="T411" s="19" t="inlineStr">
        <is>
          <t>F00076-14-000-02</t>
        </is>
      </c>
      <c r="U411" s="4">
        <f>MIN(IF($N411="N",Client!$C$6+1,Client!$C$6),100)</f>
        <v/>
      </c>
      <c r="V411" s="4">
        <f>$T411&amp;"|"&amp;$O411&amp;"|"&amp;Client!$C$7&amp;"|"&amp;Client!$C$8</f>
        <v/>
      </c>
      <c r="W411" s="4">
        <f>IFERROR(MATCH($V411,prem!$A$2:$A$2857,0),"")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IFERROR(IF(INDEX(Benefits!$B$3:$B$581,MATCH($T412,Benefits!$A$3:$A$581,0))="","",INDEX(Benefits!$B$3:$B$581,MATCH($T412,Benefits!$A$3:$A$581,0))),"")</f>
        <v/>
      </c>
      <c r="G412" s="17">
        <f>IFERROR(IF(INDEX(Benefits!$C$3:$C$581,MATCH($T412,Benefits!$A$3:$A$581,0))="",50000,INDEX(Benefits!$C$3:$C$581,MATCH($T412,Benefits!$A$3:$A$581,0))),50000)</f>
        <v/>
      </c>
      <c r="H412" s="4">
        <f>IFERROR(IF(INDEX(Benefits!$D$3:$D$581,MATCH($T412,Benefits!$A$3:$A$581,0))="","",INDEX(Benefits!$D$3:$D$581,MATCH($T412,Benefits!$A$3:$A$581,0))),"")</f>
        <v/>
      </c>
      <c r="I412" s="4" t="inlineStr">
        <is>
          <t>HKD</t>
        </is>
      </c>
      <c r="J412" s="17">
        <f>IF($W412="","",IF(COUNT(INDEX(prem!$B$2:$CX$2857,$W412,$U412+1))=0,"",INDEX(prem!$B$2:$CX$2857,$W412,$U412+1)))</f>
        <v/>
      </c>
      <c r="K412" s="17">
        <f>IF($W412="","",IF($M412=0,"",SUM(INDEX(prem!$B$2:$CX$2857,$W412,$U412+1):INDEX(prem!$B$2:$CX$2857,$W412,MIN($U412+10,101)))))</f>
        <v/>
      </c>
      <c r="L412" s="17">
        <f>IF($K412="","",IF($M412=0,"",$K412/$M412))</f>
        <v/>
      </c>
      <c r="M412" s="4">
        <f>IF($W412="",0,COUNT(INDEX(prem!$B$2:$CX$2857,$W412,$U412+1):INDEX(prem!$B$2:$CX$2857,$W412,MIN($U412+10,101))))</f>
        <v/>
      </c>
      <c r="N412" s="4" t="inlineStr">
        <is>
          <t>A</t>
        </is>
      </c>
      <c r="O412" s="4">
        <f>IF(COUNTIF(prem!$A$2:$A$2857,$T412&amp;"|"&amp;Client!$C$9&amp;"|"&amp;Client!$C$7&amp;"|"&amp;Client!$C$8)&gt;0,Client!$C$9,IF(Client!$C$9="S","R","S"))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IFERROR(IF(COUNT(INDEX(Benefits!$E$3:$E$581,MATCH($T412,Benefits!$A$3:$A$581,0)))=0,"",INDEX(Benefits!$E$3:$E$581,MATCH($T412,Benefits!$A$3:$A$581,0))),"")</f>
        <v/>
      </c>
      <c r="R412">
        <f>IFERROR(IF(COUNT(INDEX(Benefits!$F$3:$F$581,MATCH($T412,Benefits!$A$3:$A$581,0)))=0,"",INDEX(Benefits!$F$3:$F$581,MATCH($T412,Benefits!$A$3:$A$581,0))),"")</f>
        <v/>
      </c>
      <c r="S412" s="4">
        <f>IFERROR(IF(INDEX(Benefits!$G$3:$G$581,MATCH($T412,Benefits!$A$3:$A$581,0))="","",INDEX(Benefits!$G$3:$G$581,MATCH($T412,Benefits!$A$3:$A$581,0))),"")</f>
        <v/>
      </c>
      <c r="T412" s="19" t="inlineStr">
        <is>
          <t>F00076-15-000-02</t>
        </is>
      </c>
      <c r="U412" s="4">
        <f>MIN(IF($N412="N",Client!$C$6+1,Client!$C$6),100)</f>
        <v/>
      </c>
      <c r="V412" s="4">
        <f>$T412&amp;"|"&amp;$O412&amp;"|"&amp;Client!$C$7&amp;"|"&amp;Client!$C$8</f>
        <v/>
      </c>
      <c r="W412" s="4">
        <f>IFERROR(MATCH($V412,prem!$A$2:$A$2857,0),"")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IFERROR(IF(INDEX(Benefits!$B$3:$B$581,MATCH($T413,Benefits!$A$3:$A$581,0))="","",INDEX(Benefits!$B$3:$B$581,MATCH($T413,Benefits!$A$3:$A$581,0))),"")</f>
        <v/>
      </c>
      <c r="G413" s="17">
        <f>IFERROR(IF(INDEX(Benefits!$C$3:$C$581,MATCH($T413,Benefits!$A$3:$A$581,0))="",0,INDEX(Benefits!$C$3:$C$581,MATCH($T413,Benefits!$A$3:$A$581,0))),0)</f>
        <v/>
      </c>
      <c r="H413" s="4">
        <f>IFERROR(IF(INDEX(Benefits!$D$3:$D$581,MATCH($T413,Benefits!$A$3:$A$581,0))="","",INDEX(Benefits!$D$3:$D$581,MATCH($T413,Benefits!$A$3:$A$581,0))),"")</f>
        <v/>
      </c>
      <c r="I413" s="4" t="inlineStr">
        <is>
          <t>HKD</t>
        </is>
      </c>
      <c r="J413" s="17">
        <f>IF($W413="","",IF(COUNT(INDEX(prem!$B$2:$CX$2857,$W413,$U413+1))=0,"",INDEX(prem!$B$2:$CX$2857,$W413,$U413+1)))</f>
        <v/>
      </c>
      <c r="K413" s="17">
        <f>IF($W413="","",IF($M413=0,"",SUM(INDEX(prem!$B$2:$CX$2857,$W413,$U413+1):INDEX(prem!$B$2:$CX$2857,$W413,MIN($U413+10,101)))))</f>
        <v/>
      </c>
      <c r="L413" s="17">
        <f>IF($K413="","",IF($M413=0,"",$K413/$M413))</f>
        <v/>
      </c>
      <c r="M413" s="4">
        <f>IF($W413="",0,COUNT(INDEX(prem!$B$2:$CX$2857,$W413,$U413+1):INDEX(prem!$B$2:$CX$2857,$W413,MIN($U413+10,101))))</f>
        <v/>
      </c>
      <c r="N413" s="4" t="inlineStr">
        <is>
          <t>A</t>
        </is>
      </c>
      <c r="O413" s="4">
        <f>IF(COUNTIF(prem!$A$2:$A$2857,$T413&amp;"|"&amp;Client!$C$9&amp;"|"&amp;Client!$C$7&amp;"|"&amp;Client!$C$8)&gt;0,Client!$C$9,IF(Client!$C$9="S","R","S"))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IFERROR(IF(COUNT(INDEX(Benefits!$E$3:$E$581,MATCH($T413,Benefits!$A$3:$A$581,0)))=0,"",INDEX(Benefits!$E$3:$E$581,MATCH($T413,Benefits!$A$3:$A$581,0))),"")</f>
        <v/>
      </c>
      <c r="R413">
        <f>IFERROR(IF(COUNT(INDEX(Benefits!$F$3:$F$581,MATCH($T413,Benefits!$A$3:$A$581,0)))=0,"",INDEX(Benefits!$F$3:$F$581,MATCH($T413,Benefits!$A$3:$A$581,0))),"")</f>
        <v/>
      </c>
      <c r="S413" s="4">
        <f>IFERROR(IF(INDEX(Benefits!$G$3:$G$581,MATCH($T413,Benefits!$A$3:$A$581,0))="","",INDEX(Benefits!$G$3:$G$581,MATCH($T413,Benefits!$A$3:$A$581,0))),"")</f>
        <v/>
      </c>
      <c r="T413" s="19" t="inlineStr">
        <is>
          <t>F00076-09-000-02</t>
        </is>
      </c>
      <c r="U413" s="4">
        <f>MIN(IF($N413="N",Client!$C$6+1,Client!$C$6),100)</f>
        <v/>
      </c>
      <c r="V413" s="4">
        <f>$T413&amp;"|"&amp;$O413&amp;"|"&amp;Client!$C$7&amp;"|"&amp;Client!$C$8</f>
        <v/>
      </c>
      <c r="W413" s="4">
        <f>IFERROR(MATCH($V413,prem!$A$2:$A$2857,0),"")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IFERROR(IF(INDEX(Benefits!$B$3:$B$581,MATCH($T414,Benefits!$A$3:$A$581,0))="","",INDEX(Benefits!$B$3:$B$581,MATCH($T414,Benefits!$A$3:$A$581,0))),"")</f>
        <v/>
      </c>
      <c r="G414" s="17">
        <f>IFERROR(IF(INDEX(Benefits!$C$3:$C$581,MATCH($T414,Benefits!$A$3:$A$581,0))="",100000,INDEX(Benefits!$C$3:$C$581,MATCH($T414,Benefits!$A$3:$A$581,0))),100000)</f>
        <v/>
      </c>
      <c r="H414" s="4">
        <f>IFERROR(IF(INDEX(Benefits!$D$3:$D$581,MATCH($T414,Benefits!$A$3:$A$581,0))="","",INDEX(Benefits!$D$3:$D$581,MATCH($T414,Benefits!$A$3:$A$581,0))),"")</f>
        <v/>
      </c>
      <c r="I414" s="4" t="inlineStr">
        <is>
          <t>HKD</t>
        </is>
      </c>
      <c r="J414" s="17">
        <f>IF($W414="","",IF(COUNT(INDEX(prem!$B$2:$CX$2857,$W414,$U414+1))=0,"",INDEX(prem!$B$2:$CX$2857,$W414,$U414+1)))</f>
        <v/>
      </c>
      <c r="K414" s="17">
        <f>IF($W414="","",IF($M414=0,"",SUM(INDEX(prem!$B$2:$CX$2857,$W414,$U414+1):INDEX(prem!$B$2:$CX$2857,$W414,MIN($U414+10,101)))))</f>
        <v/>
      </c>
      <c r="L414" s="17">
        <f>IF($K414="","",IF($M414=0,"",$K414/$M414))</f>
        <v/>
      </c>
      <c r="M414" s="4">
        <f>IF($W414="",0,COUNT(INDEX(prem!$B$2:$CX$2857,$W414,$U414+1):INDEX(prem!$B$2:$CX$2857,$W414,MIN($U414+10,101))))</f>
        <v/>
      </c>
      <c r="N414" s="4" t="inlineStr">
        <is>
          <t>A</t>
        </is>
      </c>
      <c r="O414" s="4">
        <f>IF(COUNTIF(prem!$A$2:$A$2857,$T414&amp;"|"&amp;Client!$C$9&amp;"|"&amp;Client!$C$7&amp;"|"&amp;Client!$C$8)&gt;0,Client!$C$9,IF(Client!$C$9="S","R","S"))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IFERROR(IF(COUNT(INDEX(Benefits!$E$3:$E$581,MATCH($T414,Benefits!$A$3:$A$581,0)))=0,"",INDEX(Benefits!$E$3:$E$581,MATCH($T414,Benefits!$A$3:$A$581,0))),"")</f>
        <v/>
      </c>
      <c r="R414">
        <f>IFERROR(IF(COUNT(INDEX(Benefits!$F$3:$F$581,MATCH($T414,Benefits!$A$3:$A$581,0)))=0,"",INDEX(Benefits!$F$3:$F$581,MATCH($T414,Benefits!$A$3:$A$581,0))),"")</f>
        <v/>
      </c>
      <c r="S414" s="4">
        <f>IFERROR(IF(INDEX(Benefits!$G$3:$G$581,MATCH($T414,Benefits!$A$3:$A$581,0))="","",INDEX(Benefits!$G$3:$G$581,MATCH($T414,Benefits!$A$3:$A$581,0))),"")</f>
        <v/>
      </c>
      <c r="T414" s="19" t="inlineStr">
        <is>
          <t>F00076-12-000-02</t>
        </is>
      </c>
      <c r="U414" s="4">
        <f>MIN(IF($N414="N",Client!$C$6+1,Client!$C$6),100)</f>
        <v/>
      </c>
      <c r="V414" s="4">
        <f>$T414&amp;"|"&amp;$O414&amp;"|"&amp;Client!$C$7&amp;"|"&amp;Client!$C$8</f>
        <v/>
      </c>
      <c r="W414" s="4">
        <f>IFERROR(MATCH($V414,prem!$A$2:$A$2857,0),"")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IFERROR(IF(INDEX(Benefits!$B$3:$B$581,MATCH($T415,Benefits!$A$3:$A$581,0))="","",INDEX(Benefits!$B$3:$B$581,MATCH($T415,Benefits!$A$3:$A$581,0))),"")</f>
        <v/>
      </c>
      <c r="G415" s="17">
        <f>IFERROR(IF(INDEX(Benefits!$C$3:$C$581,MATCH($T415,Benefits!$A$3:$A$581,0))="",16000,INDEX(Benefits!$C$3:$C$581,MATCH($T415,Benefits!$A$3:$A$581,0))),16000)</f>
        <v/>
      </c>
      <c r="H415" s="4">
        <f>IFERROR(IF(INDEX(Benefits!$D$3:$D$581,MATCH($T415,Benefits!$A$3:$A$581,0))="","",INDEX(Benefits!$D$3:$D$581,MATCH($T415,Benefits!$A$3:$A$581,0))),"")</f>
        <v/>
      </c>
      <c r="I415" s="4" t="inlineStr">
        <is>
          <t>HKD</t>
        </is>
      </c>
      <c r="J415" s="17">
        <f>IF($W415="","",IF(COUNT(INDEX(prem!$B$2:$CX$2857,$W415,$U415+1))=0,"",INDEX(prem!$B$2:$CX$2857,$W415,$U415+1)))</f>
        <v/>
      </c>
      <c r="K415" s="17">
        <f>IF($W415="","",IF($M415=0,"",SUM(INDEX(prem!$B$2:$CX$2857,$W415,$U415+1):INDEX(prem!$B$2:$CX$2857,$W415,MIN($U415+10,101)))))</f>
        <v/>
      </c>
      <c r="L415" s="17">
        <f>IF($K415="","",IF($M415=0,"",$K415/$M415))</f>
        <v/>
      </c>
      <c r="M415" s="4">
        <f>IF($W415="",0,COUNT(INDEX(prem!$B$2:$CX$2857,$W415,$U415+1):INDEX(prem!$B$2:$CX$2857,$W415,MIN($U415+10,101))))</f>
        <v/>
      </c>
      <c r="N415" s="4" t="inlineStr">
        <is>
          <t>A</t>
        </is>
      </c>
      <c r="O415" s="4">
        <f>IF(COUNTIF(prem!$A$2:$A$2857,$T415&amp;"|"&amp;Client!$C$9&amp;"|"&amp;Client!$C$7&amp;"|"&amp;Client!$C$8)&gt;0,Client!$C$9,IF(Client!$C$9="S","R","S"))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IFERROR(IF(COUNT(INDEX(Benefits!$E$3:$E$581,MATCH($T415,Benefits!$A$3:$A$581,0)))=0,"",INDEX(Benefits!$E$3:$E$581,MATCH($T415,Benefits!$A$3:$A$581,0))),"")</f>
        <v/>
      </c>
      <c r="R415">
        <f>IFERROR(IF(COUNT(INDEX(Benefits!$F$3:$F$581,MATCH($T415,Benefits!$A$3:$A$581,0)))=0,"",INDEX(Benefits!$F$3:$F$581,MATCH($T415,Benefits!$A$3:$A$581,0))),"")</f>
        <v/>
      </c>
      <c r="S415" s="4">
        <f>IFERROR(IF(INDEX(Benefits!$G$3:$G$581,MATCH($T415,Benefits!$A$3:$A$581,0))="","",INDEX(Benefits!$G$3:$G$581,MATCH($T415,Benefits!$A$3:$A$581,0))),"")</f>
        <v/>
      </c>
      <c r="T415" s="19" t="inlineStr">
        <is>
          <t>F00076-10-000-02</t>
        </is>
      </c>
      <c r="U415" s="4">
        <f>MIN(IF($N415="N",Client!$C$6+1,Client!$C$6),100)</f>
        <v/>
      </c>
      <c r="V415" s="4">
        <f>$T415&amp;"|"&amp;$O415&amp;"|"&amp;Client!$C$7&amp;"|"&amp;Client!$C$8</f>
        <v/>
      </c>
      <c r="W415" s="4">
        <f>IFERROR(MATCH($V415,prem!$A$2:$A$2857,0),"")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IFERROR(IF(INDEX(Benefits!$B$3:$B$581,MATCH($T416,Benefits!$A$3:$A$581,0))="","",INDEX(Benefits!$B$3:$B$581,MATCH($T416,Benefits!$A$3:$A$581,0))),"")</f>
        <v/>
      </c>
      <c r="G416" s="17">
        <f>IFERROR(IF(INDEX(Benefits!$C$3:$C$581,MATCH($T416,Benefits!$A$3:$A$581,0))="",50000,INDEX(Benefits!$C$3:$C$581,MATCH($T416,Benefits!$A$3:$A$581,0))),50000)</f>
        <v/>
      </c>
      <c r="H416" s="4">
        <f>IFERROR(IF(INDEX(Benefits!$D$3:$D$581,MATCH($T416,Benefits!$A$3:$A$581,0))="","",INDEX(Benefits!$D$3:$D$581,MATCH($T416,Benefits!$A$3:$A$581,0))),"")</f>
        <v/>
      </c>
      <c r="I416" s="4" t="inlineStr">
        <is>
          <t>HKD</t>
        </is>
      </c>
      <c r="J416" s="17">
        <f>IF($W416="","",IF(COUNT(INDEX(prem!$B$2:$CX$2857,$W416,$U416+1))=0,"",INDEX(prem!$B$2:$CX$2857,$W416,$U416+1)))</f>
        <v/>
      </c>
      <c r="K416" s="17">
        <f>IF($W416="","",IF($M416=0,"",SUM(INDEX(prem!$B$2:$CX$2857,$W416,$U416+1):INDEX(prem!$B$2:$CX$2857,$W416,MIN($U416+10,101)))))</f>
        <v/>
      </c>
      <c r="L416" s="17">
        <f>IF($K416="","",IF($M416=0,"",$K416/$M416))</f>
        <v/>
      </c>
      <c r="M416" s="4">
        <f>IF($W416="",0,COUNT(INDEX(prem!$B$2:$CX$2857,$W416,$U416+1):INDEX(prem!$B$2:$CX$2857,$W416,MIN($U416+10,101))))</f>
        <v/>
      </c>
      <c r="N416" s="4" t="inlineStr">
        <is>
          <t>A</t>
        </is>
      </c>
      <c r="O416" s="4">
        <f>IF(COUNTIF(prem!$A$2:$A$2857,$T416&amp;"|"&amp;Client!$C$9&amp;"|"&amp;Client!$C$7&amp;"|"&amp;Client!$C$8)&gt;0,Client!$C$9,IF(Client!$C$9="S","R","S"))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IFERROR(IF(COUNT(INDEX(Benefits!$E$3:$E$581,MATCH($T416,Benefits!$A$3:$A$581,0)))=0,"",INDEX(Benefits!$E$3:$E$581,MATCH($T416,Benefits!$A$3:$A$581,0))),"")</f>
        <v/>
      </c>
      <c r="R416">
        <f>IFERROR(IF(COUNT(INDEX(Benefits!$F$3:$F$581,MATCH($T416,Benefits!$A$3:$A$581,0)))=0,"",INDEX(Benefits!$F$3:$F$581,MATCH($T416,Benefits!$A$3:$A$581,0))),"")</f>
        <v/>
      </c>
      <c r="S416" s="4">
        <f>IFERROR(IF(INDEX(Benefits!$G$3:$G$581,MATCH($T416,Benefits!$A$3:$A$581,0))="","",INDEX(Benefits!$G$3:$G$581,MATCH($T416,Benefits!$A$3:$A$581,0))),"")</f>
        <v/>
      </c>
      <c r="T416" s="19" t="inlineStr">
        <is>
          <t>F00076-11-000-02</t>
        </is>
      </c>
      <c r="U416" s="4">
        <f>MIN(IF($N416="N",Client!$C$6+1,Client!$C$6),100)</f>
        <v/>
      </c>
      <c r="V416" s="4">
        <f>$T416&amp;"|"&amp;$O416&amp;"|"&amp;Client!$C$7&amp;"|"&amp;Client!$C$8</f>
        <v/>
      </c>
      <c r="W416" s="4">
        <f>IFERROR(MATCH($V416,prem!$A$2:$A$2857,0),"")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IFERROR(IF(INDEX(Benefits!$B$3:$B$581,MATCH($T417,Benefits!$A$3:$A$581,0))="","",INDEX(Benefits!$B$3:$B$581,MATCH($T417,Benefits!$A$3:$A$581,0))),"")</f>
        <v/>
      </c>
      <c r="G417" s="17">
        <f>IFERROR(IF(INDEX(Benefits!$C$3:$C$581,MATCH($T417,Benefits!$A$3:$A$581,0))="",0,INDEX(Benefits!$C$3:$C$581,MATCH($T417,Benefits!$A$3:$A$581,0))),0)</f>
        <v/>
      </c>
      <c r="H417" s="4">
        <f>IFERROR(IF(INDEX(Benefits!$D$3:$D$581,MATCH($T417,Benefits!$A$3:$A$581,0))="","",INDEX(Benefits!$D$3:$D$581,MATCH($T417,Benefits!$A$3:$A$581,0))),"")</f>
        <v/>
      </c>
      <c r="I417" s="4" t="inlineStr">
        <is>
          <t>HKD</t>
        </is>
      </c>
      <c r="J417" s="17">
        <f>IF($W417="","",IF(COUNT(INDEX(prem!$B$2:$CX$2857,$W417,$U417+1))=0,"",INDEX(prem!$B$2:$CX$2857,$W417,$U417+1)))</f>
        <v/>
      </c>
      <c r="K417" s="17">
        <f>IF($W417="","",IF($M417=0,"",SUM(INDEX(prem!$B$2:$CX$2857,$W417,$U417+1):INDEX(prem!$B$2:$CX$2857,$W417,MIN($U417+10,101)))))</f>
        <v/>
      </c>
      <c r="L417" s="17">
        <f>IF($K417="","",IF($M417=0,"",$K417/$M417))</f>
        <v/>
      </c>
      <c r="M417" s="4">
        <f>IF($W417="",0,COUNT(INDEX(prem!$B$2:$CX$2857,$W417,$U417+1):INDEX(prem!$B$2:$CX$2857,$W417,MIN($U417+10,101))))</f>
        <v/>
      </c>
      <c r="N417" s="4" t="inlineStr">
        <is>
          <t>A</t>
        </is>
      </c>
      <c r="O417" s="4">
        <f>IF(COUNTIF(prem!$A$2:$A$2857,$T417&amp;"|"&amp;Client!$C$9&amp;"|"&amp;Client!$C$7&amp;"|"&amp;Client!$C$8)&gt;0,Client!$C$9,IF(Client!$C$9="S","R","S"))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IFERROR(IF(COUNT(INDEX(Benefits!$E$3:$E$581,MATCH($T417,Benefits!$A$3:$A$581,0)))=0,"",INDEX(Benefits!$E$3:$E$581,MATCH($T417,Benefits!$A$3:$A$581,0))),"")</f>
        <v/>
      </c>
      <c r="R417">
        <f>IFERROR(IF(COUNT(INDEX(Benefits!$F$3:$F$581,MATCH($T417,Benefits!$A$3:$A$581,0)))=0,"",INDEX(Benefits!$F$3:$F$581,MATCH($T417,Benefits!$A$3:$A$581,0))),"")</f>
        <v/>
      </c>
      <c r="S417" s="4">
        <f>IFERROR(IF(INDEX(Benefits!$G$3:$G$581,MATCH($T417,Benefits!$A$3:$A$581,0))="","",INDEX(Benefits!$G$3:$G$581,MATCH($T417,Benefits!$A$3:$A$581,0))),"")</f>
        <v/>
      </c>
      <c r="T417" s="19" t="inlineStr">
        <is>
          <t>F00076-17-000-01</t>
        </is>
      </c>
      <c r="U417" s="4">
        <f>MIN(IF($N417="N",Client!$C$6+1,Client!$C$6),100)</f>
        <v/>
      </c>
      <c r="V417" s="4">
        <f>$T417&amp;"|"&amp;$O417&amp;"|"&amp;Client!$C$7&amp;"|"&amp;Client!$C$8</f>
        <v/>
      </c>
      <c r="W417" s="4">
        <f>IFERROR(MATCH($V417,prem!$A$2:$A$2857,0),"")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IFERROR(IF(INDEX(Benefits!$B$3:$B$581,MATCH($T418,Benefits!$A$3:$A$581,0))="","",INDEX(Benefits!$B$3:$B$581,MATCH($T418,Benefits!$A$3:$A$581,0))),"")</f>
        <v/>
      </c>
      <c r="G418" s="17">
        <f>IFERROR(IF(INDEX(Benefits!$C$3:$C$581,MATCH($T418,Benefits!$A$3:$A$581,0))="",100000,INDEX(Benefits!$C$3:$C$581,MATCH($T418,Benefits!$A$3:$A$581,0))),100000)</f>
        <v/>
      </c>
      <c r="H418" s="4">
        <f>IFERROR(IF(INDEX(Benefits!$D$3:$D$581,MATCH($T418,Benefits!$A$3:$A$581,0))="","",INDEX(Benefits!$D$3:$D$581,MATCH($T418,Benefits!$A$3:$A$581,0))),"")</f>
        <v/>
      </c>
      <c r="I418" s="4" t="inlineStr">
        <is>
          <t>HKD</t>
        </is>
      </c>
      <c r="J418" s="17">
        <f>IF($W418="","",IF(COUNT(INDEX(prem!$B$2:$CX$2857,$W418,$U418+1))=0,"",INDEX(prem!$B$2:$CX$2857,$W418,$U418+1)))</f>
        <v/>
      </c>
      <c r="K418" s="17">
        <f>IF($W418="","",IF($M418=0,"",SUM(INDEX(prem!$B$2:$CX$2857,$W418,$U418+1):INDEX(prem!$B$2:$CX$2857,$W418,MIN($U418+10,101)))))</f>
        <v/>
      </c>
      <c r="L418" s="17">
        <f>IF($K418="","",IF($M418=0,"",$K418/$M418))</f>
        <v/>
      </c>
      <c r="M418" s="4">
        <f>IF($W418="",0,COUNT(INDEX(prem!$B$2:$CX$2857,$W418,$U418+1):INDEX(prem!$B$2:$CX$2857,$W418,MIN($U418+10,101))))</f>
        <v/>
      </c>
      <c r="N418" s="4" t="inlineStr">
        <is>
          <t>A</t>
        </is>
      </c>
      <c r="O418" s="4">
        <f>IF(COUNTIF(prem!$A$2:$A$2857,$T418&amp;"|"&amp;Client!$C$9&amp;"|"&amp;Client!$C$7&amp;"|"&amp;Client!$C$8)&gt;0,Client!$C$9,IF(Client!$C$9="S","R","S"))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IFERROR(IF(COUNT(INDEX(Benefits!$E$3:$E$581,MATCH($T418,Benefits!$A$3:$A$581,0)))=0,"",INDEX(Benefits!$E$3:$E$581,MATCH($T418,Benefits!$A$3:$A$581,0))),"")</f>
        <v/>
      </c>
      <c r="R418">
        <f>IFERROR(IF(COUNT(INDEX(Benefits!$F$3:$F$581,MATCH($T418,Benefits!$A$3:$A$581,0)))=0,"",INDEX(Benefits!$F$3:$F$581,MATCH($T418,Benefits!$A$3:$A$581,0))),"")</f>
        <v/>
      </c>
      <c r="S418" s="4">
        <f>IFERROR(IF(INDEX(Benefits!$G$3:$G$581,MATCH($T418,Benefits!$A$3:$A$581,0))="","",INDEX(Benefits!$G$3:$G$581,MATCH($T418,Benefits!$A$3:$A$581,0))),"")</f>
        <v/>
      </c>
      <c r="T418" s="19" t="inlineStr">
        <is>
          <t>F00076-20-000-01</t>
        </is>
      </c>
      <c r="U418" s="4">
        <f>MIN(IF($N418="N",Client!$C$6+1,Client!$C$6),100)</f>
        <v/>
      </c>
      <c r="V418" s="4">
        <f>$T418&amp;"|"&amp;$O418&amp;"|"&amp;Client!$C$7&amp;"|"&amp;Client!$C$8</f>
        <v/>
      </c>
      <c r="W418" s="4">
        <f>IFERROR(MATCH($V418,prem!$A$2:$A$2857,0),"")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IFERROR(IF(INDEX(Benefits!$B$3:$B$581,MATCH($T419,Benefits!$A$3:$A$581,0))="","",INDEX(Benefits!$B$3:$B$581,MATCH($T419,Benefits!$A$3:$A$581,0))),"")</f>
        <v/>
      </c>
      <c r="G419" s="17">
        <f>IFERROR(IF(INDEX(Benefits!$C$3:$C$581,MATCH($T419,Benefits!$A$3:$A$581,0))="",16000,INDEX(Benefits!$C$3:$C$581,MATCH($T419,Benefits!$A$3:$A$581,0))),16000)</f>
        <v/>
      </c>
      <c r="H419" s="4">
        <f>IFERROR(IF(INDEX(Benefits!$D$3:$D$581,MATCH($T419,Benefits!$A$3:$A$581,0))="","",INDEX(Benefits!$D$3:$D$581,MATCH($T419,Benefits!$A$3:$A$581,0))),"")</f>
        <v/>
      </c>
      <c r="I419" s="4" t="inlineStr">
        <is>
          <t>HKD</t>
        </is>
      </c>
      <c r="J419" s="17">
        <f>IF($W419="","",IF(COUNT(INDEX(prem!$B$2:$CX$2857,$W419,$U419+1))=0,"",INDEX(prem!$B$2:$CX$2857,$W419,$U419+1)))</f>
        <v/>
      </c>
      <c r="K419" s="17">
        <f>IF($W419="","",IF($M419=0,"",SUM(INDEX(prem!$B$2:$CX$2857,$W419,$U419+1):INDEX(prem!$B$2:$CX$2857,$W419,MIN($U419+10,101)))))</f>
        <v/>
      </c>
      <c r="L419" s="17">
        <f>IF($K419="","",IF($M419=0,"",$K419/$M419))</f>
        <v/>
      </c>
      <c r="M419" s="4">
        <f>IF($W419="",0,COUNT(INDEX(prem!$B$2:$CX$2857,$W419,$U419+1):INDEX(prem!$B$2:$CX$2857,$W419,MIN($U419+10,101))))</f>
        <v/>
      </c>
      <c r="N419" s="4" t="inlineStr">
        <is>
          <t>A</t>
        </is>
      </c>
      <c r="O419" s="4">
        <f>IF(COUNTIF(prem!$A$2:$A$2857,$T419&amp;"|"&amp;Client!$C$9&amp;"|"&amp;Client!$C$7&amp;"|"&amp;Client!$C$8)&gt;0,Client!$C$9,IF(Client!$C$9="S","R","S"))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IFERROR(IF(COUNT(INDEX(Benefits!$E$3:$E$581,MATCH($T419,Benefits!$A$3:$A$581,0)))=0,"",INDEX(Benefits!$E$3:$E$581,MATCH($T419,Benefits!$A$3:$A$581,0))),"")</f>
        <v/>
      </c>
      <c r="R419">
        <f>IFERROR(IF(COUNT(INDEX(Benefits!$F$3:$F$581,MATCH($T419,Benefits!$A$3:$A$581,0)))=0,"",INDEX(Benefits!$F$3:$F$581,MATCH($T419,Benefits!$A$3:$A$581,0))),"")</f>
        <v/>
      </c>
      <c r="S419" s="4">
        <f>IFERROR(IF(INDEX(Benefits!$G$3:$G$581,MATCH($T419,Benefits!$A$3:$A$581,0))="","",INDEX(Benefits!$G$3:$G$581,MATCH($T419,Benefits!$A$3:$A$581,0))),"")</f>
        <v/>
      </c>
      <c r="T419" s="19" t="inlineStr">
        <is>
          <t>F00076-18-000-01</t>
        </is>
      </c>
      <c r="U419" s="4">
        <f>MIN(IF($N419="N",Client!$C$6+1,Client!$C$6),100)</f>
        <v/>
      </c>
      <c r="V419" s="4">
        <f>$T419&amp;"|"&amp;$O419&amp;"|"&amp;Client!$C$7&amp;"|"&amp;Client!$C$8</f>
        <v/>
      </c>
      <c r="W419" s="4">
        <f>IFERROR(MATCH($V419,prem!$A$2:$A$2857,0),"")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IFERROR(IF(INDEX(Benefits!$B$3:$B$581,MATCH($T420,Benefits!$A$3:$A$581,0))="","",INDEX(Benefits!$B$3:$B$581,MATCH($T420,Benefits!$A$3:$A$581,0))),"")</f>
        <v/>
      </c>
      <c r="G420" s="17">
        <f>IFERROR(IF(INDEX(Benefits!$C$3:$C$581,MATCH($T420,Benefits!$A$3:$A$581,0))="",50000,INDEX(Benefits!$C$3:$C$581,MATCH($T420,Benefits!$A$3:$A$581,0))),50000)</f>
        <v/>
      </c>
      <c r="H420" s="4">
        <f>IFERROR(IF(INDEX(Benefits!$D$3:$D$581,MATCH($T420,Benefits!$A$3:$A$581,0))="","",INDEX(Benefits!$D$3:$D$581,MATCH($T420,Benefits!$A$3:$A$581,0))),"")</f>
        <v/>
      </c>
      <c r="I420" s="4" t="inlineStr">
        <is>
          <t>HKD</t>
        </is>
      </c>
      <c r="J420" s="17">
        <f>IF($W420="","",IF(COUNT(INDEX(prem!$B$2:$CX$2857,$W420,$U420+1))=0,"",INDEX(prem!$B$2:$CX$2857,$W420,$U420+1)))</f>
        <v/>
      </c>
      <c r="K420" s="17">
        <f>IF($W420="","",IF($M420=0,"",SUM(INDEX(prem!$B$2:$CX$2857,$W420,$U420+1):INDEX(prem!$B$2:$CX$2857,$W420,MIN($U420+10,101)))))</f>
        <v/>
      </c>
      <c r="L420" s="17">
        <f>IF($K420="","",IF($M420=0,"",$K420/$M420))</f>
        <v/>
      </c>
      <c r="M420" s="4">
        <f>IF($W420="",0,COUNT(INDEX(prem!$B$2:$CX$2857,$W420,$U420+1):INDEX(prem!$B$2:$CX$2857,$W420,MIN($U420+10,101))))</f>
        <v/>
      </c>
      <c r="N420" s="4" t="inlineStr">
        <is>
          <t>A</t>
        </is>
      </c>
      <c r="O420" s="4">
        <f>IF(COUNTIF(prem!$A$2:$A$2857,$T420&amp;"|"&amp;Client!$C$9&amp;"|"&amp;Client!$C$7&amp;"|"&amp;Client!$C$8)&gt;0,Client!$C$9,IF(Client!$C$9="S","R","S"))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IFERROR(IF(COUNT(INDEX(Benefits!$E$3:$E$581,MATCH($T420,Benefits!$A$3:$A$581,0)))=0,"",INDEX(Benefits!$E$3:$E$581,MATCH($T420,Benefits!$A$3:$A$581,0))),"")</f>
        <v/>
      </c>
      <c r="R420">
        <f>IFERROR(IF(COUNT(INDEX(Benefits!$F$3:$F$581,MATCH($T420,Benefits!$A$3:$A$581,0)))=0,"",INDEX(Benefits!$F$3:$F$581,MATCH($T420,Benefits!$A$3:$A$581,0))),"")</f>
        <v/>
      </c>
      <c r="S420" s="4">
        <f>IFERROR(IF(INDEX(Benefits!$G$3:$G$581,MATCH($T420,Benefits!$A$3:$A$581,0))="","",INDEX(Benefits!$G$3:$G$581,MATCH($T420,Benefits!$A$3:$A$581,0))),"")</f>
        <v/>
      </c>
      <c r="T420" s="19" t="inlineStr">
        <is>
          <t>F00076-19-000-01</t>
        </is>
      </c>
      <c r="U420" s="4">
        <f>MIN(IF($N420="N",Client!$C$6+1,Client!$C$6),100)</f>
        <v/>
      </c>
      <c r="V420" s="4">
        <f>$T420&amp;"|"&amp;$O420&amp;"|"&amp;Client!$C$7&amp;"|"&amp;Client!$C$8</f>
        <v/>
      </c>
      <c r="W420" s="4">
        <f>IFERROR(MATCH($V420,prem!$A$2:$A$2857,0),"")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IFERROR(IF(INDEX(Benefits!$B$3:$B$581,MATCH($T421,Benefits!$A$3:$A$581,0))="","",INDEX(Benefits!$B$3:$B$581,MATCH($T421,Benefits!$A$3:$A$581,0))),"")</f>
        <v/>
      </c>
      <c r="G421" s="17">
        <f>IFERROR(IF(INDEX(Benefits!$C$3:$C$581,MATCH($T421,Benefits!$A$3:$A$581,0))="",0,INDEX(Benefits!$C$3:$C$581,MATCH($T421,Benefits!$A$3:$A$581,0))),0)</f>
        <v/>
      </c>
      <c r="H421" s="4">
        <f>IFERROR(IF(INDEX(Benefits!$D$3:$D$581,MATCH($T421,Benefits!$A$3:$A$581,0))="","",INDEX(Benefits!$D$3:$D$581,MATCH($T421,Benefits!$A$3:$A$581,0))),"")</f>
        <v/>
      </c>
      <c r="I421" s="4" t="inlineStr">
        <is>
          <t>HKD</t>
        </is>
      </c>
      <c r="J421" s="17">
        <f>IF($W421="","",IF(COUNT(INDEX(prem!$B$2:$CX$2857,$W421,$U421+1))=0,"",INDEX(prem!$B$2:$CX$2857,$W421,$U421+1)))</f>
        <v/>
      </c>
      <c r="K421" s="17">
        <f>IF($W421="","",IF($M421=0,"",SUM(INDEX(prem!$B$2:$CX$2857,$W421,$U421+1):INDEX(prem!$B$2:$CX$2857,$W421,MIN($U421+10,101)))))</f>
        <v/>
      </c>
      <c r="L421" s="17">
        <f>IF($K421="","",IF($M421=0,"",$K421/$M421))</f>
        <v/>
      </c>
      <c r="M421" s="4">
        <f>IF($W421="",0,COUNT(INDEX(prem!$B$2:$CX$2857,$W421,$U421+1):INDEX(prem!$B$2:$CX$2857,$W421,MIN($U421+10,101))))</f>
        <v/>
      </c>
      <c r="N421" s="4" t="inlineStr">
        <is>
          <t>A</t>
        </is>
      </c>
      <c r="O421" s="4">
        <f>IF(COUNTIF(prem!$A$2:$A$2857,$T421&amp;"|"&amp;Client!$C$9&amp;"|"&amp;Client!$C$7&amp;"|"&amp;Client!$C$8)&gt;0,Client!$C$9,IF(Client!$C$9="S","R","S"))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IFERROR(IF(COUNT(INDEX(Benefits!$E$3:$E$581,MATCH($T421,Benefits!$A$3:$A$581,0)))=0,"",INDEX(Benefits!$E$3:$E$581,MATCH($T421,Benefits!$A$3:$A$581,0))),"")</f>
        <v/>
      </c>
      <c r="R421">
        <f>IFERROR(IF(COUNT(INDEX(Benefits!$F$3:$F$581,MATCH($T421,Benefits!$A$3:$A$581,0)))=0,"",INDEX(Benefits!$F$3:$F$581,MATCH($T421,Benefits!$A$3:$A$581,0))),"")</f>
        <v/>
      </c>
      <c r="S421" s="4">
        <f>IFERROR(IF(INDEX(Benefits!$G$3:$G$581,MATCH($T421,Benefits!$A$3:$A$581,0))="","",INDEX(Benefits!$G$3:$G$581,MATCH($T421,Benefits!$A$3:$A$581,0))),"")</f>
        <v/>
      </c>
      <c r="T421" s="19" t="inlineStr">
        <is>
          <t>F00076-05-000-02</t>
        </is>
      </c>
      <c r="U421" s="4">
        <f>MIN(IF($N421="N",Client!$C$6+1,Client!$C$6),100)</f>
        <v/>
      </c>
      <c r="V421" s="4">
        <f>$T421&amp;"|"&amp;$O421&amp;"|"&amp;Client!$C$7&amp;"|"&amp;Client!$C$8</f>
        <v/>
      </c>
      <c r="W421" s="4">
        <f>IFERROR(MATCH($V421,prem!$A$2:$A$2857,0),"")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IFERROR(IF(INDEX(Benefits!$B$3:$B$581,MATCH($T422,Benefits!$A$3:$A$581,0))="","",INDEX(Benefits!$B$3:$B$581,MATCH($T422,Benefits!$A$3:$A$581,0))),"")</f>
        <v/>
      </c>
      <c r="G422" s="17">
        <f>IFERROR(IF(INDEX(Benefits!$C$3:$C$581,MATCH($T422,Benefits!$A$3:$A$581,0))="",100000,INDEX(Benefits!$C$3:$C$581,MATCH($T422,Benefits!$A$3:$A$581,0))),100000)</f>
        <v/>
      </c>
      <c r="H422" s="4">
        <f>IFERROR(IF(INDEX(Benefits!$D$3:$D$581,MATCH($T422,Benefits!$A$3:$A$581,0))="","",INDEX(Benefits!$D$3:$D$581,MATCH($T422,Benefits!$A$3:$A$581,0))),"")</f>
        <v/>
      </c>
      <c r="I422" s="4" t="inlineStr">
        <is>
          <t>HKD</t>
        </is>
      </c>
      <c r="J422" s="17">
        <f>IF($W422="","",IF(COUNT(INDEX(prem!$B$2:$CX$2857,$W422,$U422+1))=0,"",INDEX(prem!$B$2:$CX$2857,$W422,$U422+1)))</f>
        <v/>
      </c>
      <c r="K422" s="17">
        <f>IF($W422="","",IF($M422=0,"",SUM(INDEX(prem!$B$2:$CX$2857,$W422,$U422+1):INDEX(prem!$B$2:$CX$2857,$W422,MIN($U422+10,101)))))</f>
        <v/>
      </c>
      <c r="L422" s="17">
        <f>IF($K422="","",IF($M422=0,"",$K422/$M422))</f>
        <v/>
      </c>
      <c r="M422" s="4">
        <f>IF($W422="",0,COUNT(INDEX(prem!$B$2:$CX$2857,$W422,$U422+1):INDEX(prem!$B$2:$CX$2857,$W422,MIN($U422+10,101))))</f>
        <v/>
      </c>
      <c r="N422" s="4" t="inlineStr">
        <is>
          <t>A</t>
        </is>
      </c>
      <c r="O422" s="4">
        <f>IF(COUNTIF(prem!$A$2:$A$2857,$T422&amp;"|"&amp;Client!$C$9&amp;"|"&amp;Client!$C$7&amp;"|"&amp;Client!$C$8)&gt;0,Client!$C$9,IF(Client!$C$9="S","R","S"))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IFERROR(IF(COUNT(INDEX(Benefits!$E$3:$E$581,MATCH($T422,Benefits!$A$3:$A$581,0)))=0,"",INDEX(Benefits!$E$3:$E$581,MATCH($T422,Benefits!$A$3:$A$581,0))),"")</f>
        <v/>
      </c>
      <c r="R422">
        <f>IFERROR(IF(COUNT(INDEX(Benefits!$F$3:$F$581,MATCH($T422,Benefits!$A$3:$A$581,0)))=0,"",INDEX(Benefits!$F$3:$F$581,MATCH($T422,Benefits!$A$3:$A$581,0))),"")</f>
        <v/>
      </c>
      <c r="S422" s="4">
        <f>IFERROR(IF(INDEX(Benefits!$G$3:$G$581,MATCH($T422,Benefits!$A$3:$A$581,0))="","",INDEX(Benefits!$G$3:$G$581,MATCH($T422,Benefits!$A$3:$A$581,0))),"")</f>
        <v/>
      </c>
      <c r="T422" s="19" t="inlineStr">
        <is>
          <t>F00076-08-000-02</t>
        </is>
      </c>
      <c r="U422" s="4">
        <f>MIN(IF($N422="N",Client!$C$6+1,Client!$C$6),100)</f>
        <v/>
      </c>
      <c r="V422" s="4">
        <f>$T422&amp;"|"&amp;$O422&amp;"|"&amp;Client!$C$7&amp;"|"&amp;Client!$C$8</f>
        <v/>
      </c>
      <c r="W422" s="4">
        <f>IFERROR(MATCH($V422,prem!$A$2:$A$2857,0),"")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IFERROR(IF(INDEX(Benefits!$B$3:$B$581,MATCH($T423,Benefits!$A$3:$A$581,0))="","",INDEX(Benefits!$B$3:$B$581,MATCH($T423,Benefits!$A$3:$A$581,0))),"")</f>
        <v/>
      </c>
      <c r="G423" s="17">
        <f>IFERROR(IF(INDEX(Benefits!$C$3:$C$581,MATCH($T423,Benefits!$A$3:$A$581,0))="",16000,INDEX(Benefits!$C$3:$C$581,MATCH($T423,Benefits!$A$3:$A$581,0))),16000)</f>
        <v/>
      </c>
      <c r="H423" s="4">
        <f>IFERROR(IF(INDEX(Benefits!$D$3:$D$581,MATCH($T423,Benefits!$A$3:$A$581,0))="","",INDEX(Benefits!$D$3:$D$581,MATCH($T423,Benefits!$A$3:$A$581,0))),"")</f>
        <v/>
      </c>
      <c r="I423" s="4" t="inlineStr">
        <is>
          <t>HKD</t>
        </is>
      </c>
      <c r="J423" s="17">
        <f>IF($W423="","",IF(COUNT(INDEX(prem!$B$2:$CX$2857,$W423,$U423+1))=0,"",INDEX(prem!$B$2:$CX$2857,$W423,$U423+1)))</f>
        <v/>
      </c>
      <c r="K423" s="17">
        <f>IF($W423="","",IF($M423=0,"",SUM(INDEX(prem!$B$2:$CX$2857,$W423,$U423+1):INDEX(prem!$B$2:$CX$2857,$W423,MIN($U423+10,101)))))</f>
        <v/>
      </c>
      <c r="L423" s="17">
        <f>IF($K423="","",IF($M423=0,"",$K423/$M423))</f>
        <v/>
      </c>
      <c r="M423" s="4">
        <f>IF($W423="",0,COUNT(INDEX(prem!$B$2:$CX$2857,$W423,$U423+1):INDEX(prem!$B$2:$CX$2857,$W423,MIN($U423+10,101))))</f>
        <v/>
      </c>
      <c r="N423" s="4" t="inlineStr">
        <is>
          <t>A</t>
        </is>
      </c>
      <c r="O423" s="4">
        <f>IF(COUNTIF(prem!$A$2:$A$2857,$T423&amp;"|"&amp;Client!$C$9&amp;"|"&amp;Client!$C$7&amp;"|"&amp;Client!$C$8)&gt;0,Client!$C$9,IF(Client!$C$9="S","R","S"))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IFERROR(IF(COUNT(INDEX(Benefits!$E$3:$E$581,MATCH($T423,Benefits!$A$3:$A$581,0)))=0,"",INDEX(Benefits!$E$3:$E$581,MATCH($T423,Benefits!$A$3:$A$581,0))),"")</f>
        <v/>
      </c>
      <c r="R423">
        <f>IFERROR(IF(COUNT(INDEX(Benefits!$F$3:$F$581,MATCH($T423,Benefits!$A$3:$A$581,0)))=0,"",INDEX(Benefits!$F$3:$F$581,MATCH($T423,Benefits!$A$3:$A$581,0))),"")</f>
        <v/>
      </c>
      <c r="S423" s="4">
        <f>IFERROR(IF(INDEX(Benefits!$G$3:$G$581,MATCH($T423,Benefits!$A$3:$A$581,0))="","",INDEX(Benefits!$G$3:$G$581,MATCH($T423,Benefits!$A$3:$A$581,0))),"")</f>
        <v/>
      </c>
      <c r="T423" s="19" t="inlineStr">
        <is>
          <t>F00076-06-000-02</t>
        </is>
      </c>
      <c r="U423" s="4">
        <f>MIN(IF($N423="N",Client!$C$6+1,Client!$C$6),100)</f>
        <v/>
      </c>
      <c r="V423" s="4">
        <f>$T423&amp;"|"&amp;$O423&amp;"|"&amp;Client!$C$7&amp;"|"&amp;Client!$C$8</f>
        <v/>
      </c>
      <c r="W423" s="4">
        <f>IFERROR(MATCH($V423,prem!$A$2:$A$2857,0),"")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IFERROR(IF(INDEX(Benefits!$B$3:$B$581,MATCH($T424,Benefits!$A$3:$A$581,0))="","",INDEX(Benefits!$B$3:$B$581,MATCH($T424,Benefits!$A$3:$A$581,0))),"")</f>
        <v/>
      </c>
      <c r="G424" s="17">
        <f>IFERROR(IF(INDEX(Benefits!$C$3:$C$581,MATCH($T424,Benefits!$A$3:$A$581,0))="",50000,INDEX(Benefits!$C$3:$C$581,MATCH($T424,Benefits!$A$3:$A$581,0))),50000)</f>
        <v/>
      </c>
      <c r="H424" s="4">
        <f>IFERROR(IF(INDEX(Benefits!$D$3:$D$581,MATCH($T424,Benefits!$A$3:$A$581,0))="","",INDEX(Benefits!$D$3:$D$581,MATCH($T424,Benefits!$A$3:$A$581,0))),"")</f>
        <v/>
      </c>
      <c r="I424" s="4" t="inlineStr">
        <is>
          <t>HKD</t>
        </is>
      </c>
      <c r="J424" s="17">
        <f>IF($W424="","",IF(COUNT(INDEX(prem!$B$2:$CX$2857,$W424,$U424+1))=0,"",INDEX(prem!$B$2:$CX$2857,$W424,$U424+1)))</f>
        <v/>
      </c>
      <c r="K424" s="17">
        <f>IF($W424="","",IF($M424=0,"",SUM(INDEX(prem!$B$2:$CX$2857,$W424,$U424+1):INDEX(prem!$B$2:$CX$2857,$W424,MIN($U424+10,101)))))</f>
        <v/>
      </c>
      <c r="L424" s="17">
        <f>IF($K424="","",IF($M424=0,"",$K424/$M424))</f>
        <v/>
      </c>
      <c r="M424" s="4">
        <f>IF($W424="",0,COUNT(INDEX(prem!$B$2:$CX$2857,$W424,$U424+1):INDEX(prem!$B$2:$CX$2857,$W424,MIN($U424+10,101))))</f>
        <v/>
      </c>
      <c r="N424" s="4" t="inlineStr">
        <is>
          <t>A</t>
        </is>
      </c>
      <c r="O424" s="4">
        <f>IF(COUNTIF(prem!$A$2:$A$2857,$T424&amp;"|"&amp;Client!$C$9&amp;"|"&amp;Client!$C$7&amp;"|"&amp;Client!$C$8)&gt;0,Client!$C$9,IF(Client!$C$9="S","R","S"))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IFERROR(IF(COUNT(INDEX(Benefits!$E$3:$E$581,MATCH($T424,Benefits!$A$3:$A$581,0)))=0,"",INDEX(Benefits!$E$3:$E$581,MATCH($T424,Benefits!$A$3:$A$581,0))),"")</f>
        <v/>
      </c>
      <c r="R424">
        <f>IFERROR(IF(COUNT(INDEX(Benefits!$F$3:$F$581,MATCH($T424,Benefits!$A$3:$A$581,0)))=0,"",INDEX(Benefits!$F$3:$F$581,MATCH($T424,Benefits!$A$3:$A$581,0))),"")</f>
        <v/>
      </c>
      <c r="S424" s="4">
        <f>IFERROR(IF(INDEX(Benefits!$G$3:$G$581,MATCH($T424,Benefits!$A$3:$A$581,0))="","",INDEX(Benefits!$G$3:$G$581,MATCH($T424,Benefits!$A$3:$A$581,0))),"")</f>
        <v/>
      </c>
      <c r="T424" s="19" t="inlineStr">
        <is>
          <t>F00076-07-000-02</t>
        </is>
      </c>
      <c r="U424" s="4">
        <f>MIN(IF($N424="N",Client!$C$6+1,Client!$C$6),100)</f>
        <v/>
      </c>
      <c r="V424" s="4">
        <f>$T424&amp;"|"&amp;$O424&amp;"|"&amp;Client!$C$7&amp;"|"&amp;Client!$C$8</f>
        <v/>
      </c>
      <c r="W424" s="4">
        <f>IFERROR(MATCH($V424,prem!$A$2:$A$2857,0),"")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IFERROR(IF(INDEX(Benefits!$B$3:$B$581,MATCH($T425,Benefits!$A$3:$A$581,0))="","",INDEX(Benefits!$B$3:$B$581,MATCH($T425,Benefits!$A$3:$A$581,0))),"")</f>
        <v/>
      </c>
      <c r="G425" s="17">
        <f>IFERROR(IF(INDEX(Benefits!$C$3:$C$581,MATCH($T425,Benefits!$A$3:$A$581,0))="","",INDEX(Benefits!$C$3:$C$581,MATCH($T425,Benefits!$A$3:$A$581,0))),"")</f>
        <v/>
      </c>
      <c r="H425" s="4">
        <f>IFERROR(IF(INDEX(Benefits!$D$3:$D$581,MATCH($T425,Benefits!$A$3:$A$581,0))="","",INDEX(Benefits!$D$3:$D$581,MATCH($T425,Benefits!$A$3:$A$581,0))),"")</f>
        <v/>
      </c>
      <c r="I425" s="4" t="inlineStr">
        <is>
          <t>HKD</t>
        </is>
      </c>
      <c r="J425" s="17">
        <f>IF($W425="","",IF(COUNT(INDEX(prem!$B$2:$CX$2857,$W425,$U425+1))=0,"",INDEX(prem!$B$2:$CX$2857,$W425,$U425+1)))</f>
        <v/>
      </c>
      <c r="K425" s="17">
        <f>IF($W425="","",IF($M425=0,"",SUM(INDEX(prem!$B$2:$CX$2857,$W425,$U425+1):INDEX(prem!$B$2:$CX$2857,$W425,MIN($U425+10,101)))))</f>
        <v/>
      </c>
      <c r="L425" s="17">
        <f>IF($K425="","",IF($M425=0,"",$K425/$M425))</f>
        <v/>
      </c>
      <c r="M425" s="4">
        <f>IF($W425="",0,COUNT(INDEX(prem!$B$2:$CX$2857,$W425,$U425+1):INDEX(prem!$B$2:$CX$2857,$W425,MIN($U425+10,101))))</f>
        <v/>
      </c>
      <c r="N425" s="4" t="inlineStr">
        <is>
          <t>A</t>
        </is>
      </c>
      <c r="O425" s="4">
        <f>IF(COUNTIF(prem!$A$2:$A$2857,$T425&amp;"|"&amp;Client!$C$9&amp;"|"&amp;Client!$C$7&amp;"|"&amp;Client!$C$8)&gt;0,Client!$C$9,IF(Client!$C$9="S","R","S"))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IFERROR(IF(COUNT(INDEX(Benefits!$E$3:$E$581,MATCH($T425,Benefits!$A$3:$A$581,0)))=0,"",INDEX(Benefits!$E$3:$E$581,MATCH($T425,Benefits!$A$3:$A$581,0))),"")</f>
        <v/>
      </c>
      <c r="R425">
        <f>IFERROR(IF(COUNT(INDEX(Benefits!$F$3:$F$581,MATCH($T425,Benefits!$A$3:$A$581,0)))=0,"",INDEX(Benefits!$F$3:$F$581,MATCH($T425,Benefits!$A$3:$A$581,0))),"")</f>
        <v/>
      </c>
      <c r="S425" s="4">
        <f>IFERROR(IF(INDEX(Benefits!$G$3:$G$581,MATCH($T425,Benefits!$A$3:$A$581,0))="","",INDEX(Benefits!$G$3:$G$581,MATCH($T425,Benefits!$A$3:$A$581,0))),"")</f>
        <v/>
      </c>
      <c r="T425" s="19" t="inlineStr">
        <is>
          <t>S00037-01-000-02</t>
        </is>
      </c>
      <c r="U425" s="4">
        <f>MIN(IF($N425="N",Client!$C$6+1,Client!$C$6),100)</f>
        <v/>
      </c>
      <c r="V425" s="4">
        <f>$T425&amp;"|"&amp;$O425&amp;"|"&amp;Client!$C$7&amp;"|"&amp;Client!$C$8</f>
        <v/>
      </c>
      <c r="W425" s="4">
        <f>IFERROR(MATCH($V425,prem!$A$2:$A$2857,0),"")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IFERROR(IF(INDEX(Benefits!$B$3:$B$581,MATCH($T426,Benefits!$A$3:$A$581,0))="","",INDEX(Benefits!$B$3:$B$581,MATCH($T426,Benefits!$A$3:$A$581,0))),"")</f>
        <v/>
      </c>
      <c r="G426" s="17">
        <f>IFERROR(IF(INDEX(Benefits!$C$3:$C$581,MATCH($T426,Benefits!$A$3:$A$581,0))="","",INDEX(Benefits!$C$3:$C$581,MATCH($T426,Benefits!$A$3:$A$581,0))),"")</f>
        <v/>
      </c>
      <c r="H426" s="4">
        <f>IFERROR(IF(INDEX(Benefits!$D$3:$D$581,MATCH($T426,Benefits!$A$3:$A$581,0))="","",INDEX(Benefits!$D$3:$D$581,MATCH($T426,Benefits!$A$3:$A$581,0))),"")</f>
        <v/>
      </c>
      <c r="I426" s="4" t="inlineStr">
        <is>
          <t>HKD</t>
        </is>
      </c>
      <c r="J426" s="17">
        <f>IF($W426="","",IF(COUNT(INDEX(prem!$B$2:$CX$2857,$W426,$U426+1))=0,"",INDEX(prem!$B$2:$CX$2857,$W426,$U426+1)))</f>
        <v/>
      </c>
      <c r="K426" s="17">
        <f>IF($W426="","",IF($M426=0,"",SUM(INDEX(prem!$B$2:$CX$2857,$W426,$U426+1):INDEX(prem!$B$2:$CX$2857,$W426,MIN($U426+10,101)))))</f>
        <v/>
      </c>
      <c r="L426" s="17">
        <f>IF($K426="","",IF($M426=0,"",$K426/$M426))</f>
        <v/>
      </c>
      <c r="M426" s="4">
        <f>IF($W426="",0,COUNT(INDEX(prem!$B$2:$CX$2857,$W426,$U426+1):INDEX(prem!$B$2:$CX$2857,$W426,MIN($U426+10,101))))</f>
        <v/>
      </c>
      <c r="N426" s="4" t="inlineStr">
        <is>
          <t>A</t>
        </is>
      </c>
      <c r="O426" s="4">
        <f>IF(COUNTIF(prem!$A$2:$A$2857,$T426&amp;"|"&amp;Client!$C$9&amp;"|"&amp;Client!$C$7&amp;"|"&amp;Client!$C$8)&gt;0,Client!$C$9,IF(Client!$C$9="S","R","S"))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IFERROR(IF(COUNT(INDEX(Benefits!$E$3:$E$581,MATCH($T426,Benefits!$A$3:$A$581,0)))=0,"",INDEX(Benefits!$E$3:$E$581,MATCH($T426,Benefits!$A$3:$A$581,0))),"")</f>
        <v/>
      </c>
      <c r="R426">
        <f>IFERROR(IF(COUNT(INDEX(Benefits!$F$3:$F$581,MATCH($T426,Benefits!$A$3:$A$581,0)))=0,"",INDEX(Benefits!$F$3:$F$581,MATCH($T426,Benefits!$A$3:$A$581,0))),"")</f>
        <v/>
      </c>
      <c r="S426" s="4">
        <f>IFERROR(IF(INDEX(Benefits!$G$3:$G$581,MATCH($T426,Benefits!$A$3:$A$581,0))="","",INDEX(Benefits!$G$3:$G$581,MATCH($T426,Benefits!$A$3:$A$581,0))),"")</f>
        <v/>
      </c>
      <c r="T426" s="19" t="inlineStr">
        <is>
          <t>F00039-01-000-02</t>
        </is>
      </c>
      <c r="U426" s="4">
        <f>MIN(IF($N426="N",Client!$C$6+1,Client!$C$6),100)</f>
        <v/>
      </c>
      <c r="V426" s="4">
        <f>$T426&amp;"|"&amp;$O426&amp;"|"&amp;Client!$C$7&amp;"|"&amp;Client!$C$8</f>
        <v/>
      </c>
      <c r="W426" s="4">
        <f>IFERROR(MATCH($V426,prem!$A$2:$A$2857,0),"")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IFERROR(IF(INDEX(Benefits!$B$3:$B$581,MATCH($T427,Benefits!$A$3:$A$581,0))="","",INDEX(Benefits!$B$3:$B$581,MATCH($T427,Benefits!$A$3:$A$581,0))),"")</f>
        <v/>
      </c>
      <c r="G427" s="17">
        <f>IFERROR(IF(INDEX(Benefits!$C$3:$C$581,MATCH($T427,Benefits!$A$3:$A$581,0))="","",INDEX(Benefits!$C$3:$C$581,MATCH($T427,Benefits!$A$3:$A$581,0))),"")</f>
        <v/>
      </c>
      <c r="H427" s="4">
        <f>IFERROR(IF(INDEX(Benefits!$D$3:$D$581,MATCH($T427,Benefits!$A$3:$A$581,0))="","",INDEX(Benefits!$D$3:$D$581,MATCH($T427,Benefits!$A$3:$A$581,0))),"")</f>
        <v/>
      </c>
      <c r="I427" s="4" t="inlineStr">
        <is>
          <t>HKD</t>
        </is>
      </c>
      <c r="J427" s="17">
        <f>IF($W427="","",IF(COUNT(INDEX(prem!$B$2:$CX$2857,$W427,$U427+1))=0,"",INDEX(prem!$B$2:$CX$2857,$W427,$U427+1)))</f>
        <v/>
      </c>
      <c r="K427" s="17">
        <f>IF($W427="","",IF($M427=0,"",SUM(INDEX(prem!$B$2:$CX$2857,$W427,$U427+1):INDEX(prem!$B$2:$CX$2857,$W427,MIN($U427+10,101)))))</f>
        <v/>
      </c>
      <c r="L427" s="17">
        <f>IF($K427="","",IF($M427=0,"",$K427/$M427))</f>
        <v/>
      </c>
      <c r="M427" s="4">
        <f>IF($W427="",0,COUNT(INDEX(prem!$B$2:$CX$2857,$W427,$U427+1):INDEX(prem!$B$2:$CX$2857,$W427,MIN($U427+10,101))))</f>
        <v/>
      </c>
      <c r="N427" s="4" t="inlineStr">
        <is>
          <t>A</t>
        </is>
      </c>
      <c r="O427" s="4">
        <f>IF(COUNTIF(prem!$A$2:$A$2857,$T427&amp;"|"&amp;Client!$C$9&amp;"|"&amp;Client!$C$7&amp;"|"&amp;Client!$C$8)&gt;0,Client!$C$9,IF(Client!$C$9="S","R","S"))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IFERROR(IF(COUNT(INDEX(Benefits!$E$3:$E$581,MATCH($T427,Benefits!$A$3:$A$581,0)))=0,"",INDEX(Benefits!$E$3:$E$581,MATCH($T427,Benefits!$A$3:$A$581,0))),"")</f>
        <v/>
      </c>
      <c r="R427">
        <f>IFERROR(IF(COUNT(INDEX(Benefits!$F$3:$F$581,MATCH($T427,Benefits!$A$3:$A$581,0)))=0,"",INDEX(Benefits!$F$3:$F$581,MATCH($T427,Benefits!$A$3:$A$581,0))),"")</f>
        <v/>
      </c>
      <c r="S427" s="4">
        <f>IFERROR(IF(INDEX(Benefits!$G$3:$G$581,MATCH($T427,Benefits!$A$3:$A$581,0))="","",INDEX(Benefits!$G$3:$G$581,MATCH($T427,Benefits!$A$3:$A$581,0))),"")</f>
        <v/>
      </c>
      <c r="T427" s="19" t="inlineStr">
        <is>
          <t>F00039-01-001-02</t>
        </is>
      </c>
      <c r="U427" s="4">
        <f>MIN(IF($N427="N",Client!$C$6+1,Client!$C$6),100)</f>
        <v/>
      </c>
      <c r="V427" s="4">
        <f>$T427&amp;"|"&amp;$O427&amp;"|"&amp;Client!$C$7&amp;"|"&amp;Client!$C$8</f>
        <v/>
      </c>
      <c r="W427" s="4">
        <f>IFERROR(MATCH($V427,prem!$A$2:$A$2857,0),"")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IFERROR(IF(INDEX(Benefits!$B$3:$B$581,MATCH($T428,Benefits!$A$3:$A$581,0))="","",INDEX(Benefits!$B$3:$B$581,MATCH($T428,Benefits!$A$3:$A$581,0))),"")</f>
        <v/>
      </c>
      <c r="G428" s="17">
        <f>IFERROR(IF(INDEX(Benefits!$C$3:$C$581,MATCH($T428,Benefits!$A$3:$A$581,0))="","",INDEX(Benefits!$C$3:$C$581,MATCH($T428,Benefits!$A$3:$A$581,0))),"")</f>
        <v/>
      </c>
      <c r="H428" s="4">
        <f>IFERROR(IF(INDEX(Benefits!$D$3:$D$581,MATCH($T428,Benefits!$A$3:$A$581,0))="","",INDEX(Benefits!$D$3:$D$581,MATCH($T428,Benefits!$A$3:$A$581,0))),"")</f>
        <v/>
      </c>
      <c r="I428" s="4" t="inlineStr">
        <is>
          <t>HKD</t>
        </is>
      </c>
      <c r="J428" s="17">
        <f>IF($W428="","",IF(COUNT(INDEX(prem!$B$2:$CX$2857,$W428,$U428+1))=0,"",INDEX(prem!$B$2:$CX$2857,$W428,$U428+1)))</f>
        <v/>
      </c>
      <c r="K428" s="17">
        <f>IF($W428="","",IF($M428=0,"",SUM(INDEX(prem!$B$2:$CX$2857,$W428,$U428+1):INDEX(prem!$B$2:$CX$2857,$W428,MIN($U428+10,101)))))</f>
        <v/>
      </c>
      <c r="L428" s="17">
        <f>IF($K428="","",IF($M428=0,"",$K428/$M428))</f>
        <v/>
      </c>
      <c r="M428" s="4">
        <f>IF($W428="",0,COUNT(INDEX(prem!$B$2:$CX$2857,$W428,$U428+1):INDEX(prem!$B$2:$CX$2857,$W428,MIN($U428+10,101))))</f>
        <v/>
      </c>
      <c r="N428" s="4" t="inlineStr">
        <is>
          <t>A</t>
        </is>
      </c>
      <c r="O428" s="4">
        <f>IF(COUNTIF(prem!$A$2:$A$2857,$T428&amp;"|"&amp;Client!$C$9&amp;"|"&amp;Client!$C$7&amp;"|"&amp;Client!$C$8)&gt;0,Client!$C$9,IF(Client!$C$9="S","R","S"))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IFERROR(IF(COUNT(INDEX(Benefits!$E$3:$E$581,MATCH($T428,Benefits!$A$3:$A$581,0)))=0,"",INDEX(Benefits!$E$3:$E$581,MATCH($T428,Benefits!$A$3:$A$581,0))),"")</f>
        <v/>
      </c>
      <c r="R428">
        <f>IFERROR(IF(COUNT(INDEX(Benefits!$F$3:$F$581,MATCH($T428,Benefits!$A$3:$A$581,0)))=0,"",INDEX(Benefits!$F$3:$F$581,MATCH($T428,Benefits!$A$3:$A$581,0))),"")</f>
        <v/>
      </c>
      <c r="S428" s="4">
        <f>IFERROR(IF(INDEX(Benefits!$G$3:$G$581,MATCH($T428,Benefits!$A$3:$A$581,0))="","",INDEX(Benefits!$G$3:$G$581,MATCH($T428,Benefits!$A$3:$A$581,0))),"")</f>
        <v/>
      </c>
      <c r="T428" s="19" t="inlineStr">
        <is>
          <t>F00039-02-000-02</t>
        </is>
      </c>
      <c r="U428" s="4">
        <f>MIN(IF($N428="N",Client!$C$6+1,Client!$C$6),100)</f>
        <v/>
      </c>
      <c r="V428" s="4">
        <f>$T428&amp;"|"&amp;$O428&amp;"|"&amp;Client!$C$7&amp;"|"&amp;Client!$C$8</f>
        <v/>
      </c>
      <c r="W428" s="4">
        <f>IFERROR(MATCH($V428,prem!$A$2:$A$2857,0),"")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IFERROR(IF(INDEX(Benefits!$B$3:$B$581,MATCH($T429,Benefits!$A$3:$A$581,0))="","",INDEX(Benefits!$B$3:$B$581,MATCH($T429,Benefits!$A$3:$A$581,0))),"")</f>
        <v/>
      </c>
      <c r="G429" s="17">
        <f>IFERROR(IF(INDEX(Benefits!$C$3:$C$581,MATCH($T429,Benefits!$A$3:$A$581,0))="","",INDEX(Benefits!$C$3:$C$581,MATCH($T429,Benefits!$A$3:$A$581,0))),"")</f>
        <v/>
      </c>
      <c r="H429" s="4">
        <f>IFERROR(IF(INDEX(Benefits!$D$3:$D$581,MATCH($T429,Benefits!$A$3:$A$581,0))="","",INDEX(Benefits!$D$3:$D$581,MATCH($T429,Benefits!$A$3:$A$581,0))),"")</f>
        <v/>
      </c>
      <c r="I429" s="4" t="inlineStr">
        <is>
          <t>HKD</t>
        </is>
      </c>
      <c r="J429" s="17">
        <f>IF($W429="","",IF(COUNT(INDEX(prem!$B$2:$CX$2857,$W429,$U429+1))=0,"",INDEX(prem!$B$2:$CX$2857,$W429,$U429+1)))</f>
        <v/>
      </c>
      <c r="K429" s="17">
        <f>IF($W429="","",IF($M429=0,"",SUM(INDEX(prem!$B$2:$CX$2857,$W429,$U429+1):INDEX(prem!$B$2:$CX$2857,$W429,MIN($U429+10,101)))))</f>
        <v/>
      </c>
      <c r="L429" s="17">
        <f>IF($K429="","",IF($M429=0,"",$K429/$M429))</f>
        <v/>
      </c>
      <c r="M429" s="4">
        <f>IF($W429="",0,COUNT(INDEX(prem!$B$2:$CX$2857,$W429,$U429+1):INDEX(prem!$B$2:$CX$2857,$W429,MIN($U429+10,101))))</f>
        <v/>
      </c>
      <c r="N429" s="4" t="inlineStr">
        <is>
          <t>A</t>
        </is>
      </c>
      <c r="O429" s="4">
        <f>IF(COUNTIF(prem!$A$2:$A$2857,$T429&amp;"|"&amp;Client!$C$9&amp;"|"&amp;Client!$C$7&amp;"|"&amp;Client!$C$8)&gt;0,Client!$C$9,IF(Client!$C$9="S","R","S"))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IFERROR(IF(COUNT(INDEX(Benefits!$E$3:$E$581,MATCH($T429,Benefits!$A$3:$A$581,0)))=0,"",INDEX(Benefits!$E$3:$E$581,MATCH($T429,Benefits!$A$3:$A$581,0))),"")</f>
        <v/>
      </c>
      <c r="R429">
        <f>IFERROR(IF(COUNT(INDEX(Benefits!$F$3:$F$581,MATCH($T429,Benefits!$A$3:$A$581,0)))=0,"",INDEX(Benefits!$F$3:$F$581,MATCH($T429,Benefits!$A$3:$A$581,0))),"")</f>
        <v/>
      </c>
      <c r="S429" s="4">
        <f>IFERROR(IF(INDEX(Benefits!$G$3:$G$581,MATCH($T429,Benefits!$A$3:$A$581,0))="","",INDEX(Benefits!$G$3:$G$581,MATCH($T429,Benefits!$A$3:$A$581,0))),"")</f>
        <v/>
      </c>
      <c r="T429" s="19" t="inlineStr">
        <is>
          <t>F00039-02-001-02</t>
        </is>
      </c>
      <c r="U429" s="4">
        <f>MIN(IF($N429="N",Client!$C$6+1,Client!$C$6),100)</f>
        <v/>
      </c>
      <c r="V429" s="4">
        <f>$T429&amp;"|"&amp;$O429&amp;"|"&amp;Client!$C$7&amp;"|"&amp;Client!$C$8</f>
        <v/>
      </c>
      <c r="W429" s="4">
        <f>IFERROR(MATCH($V429,prem!$A$2:$A$2857,0),"")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IFERROR(IF(INDEX(Benefits!$B$3:$B$581,MATCH($T430,Benefits!$A$3:$A$581,0))="","",INDEX(Benefits!$B$3:$B$581,MATCH($T430,Benefits!$A$3:$A$581,0))),"")</f>
        <v/>
      </c>
      <c r="G430" s="17">
        <f>IFERROR(IF(INDEX(Benefits!$C$3:$C$581,MATCH($T430,Benefits!$A$3:$A$581,0))="","",INDEX(Benefits!$C$3:$C$581,MATCH($T430,Benefits!$A$3:$A$581,0))),"")</f>
        <v/>
      </c>
      <c r="H430" s="4">
        <f>IFERROR(IF(INDEX(Benefits!$D$3:$D$581,MATCH($T430,Benefits!$A$3:$A$581,0))="","",INDEX(Benefits!$D$3:$D$581,MATCH($T430,Benefits!$A$3:$A$581,0))),"")</f>
        <v/>
      </c>
      <c r="I430" s="4" t="inlineStr">
        <is>
          <t>HKD</t>
        </is>
      </c>
      <c r="J430" s="17">
        <f>IF($W430="","",IF(COUNT(INDEX(prem!$B$2:$CX$2857,$W430,$U430+1))=0,"",INDEX(prem!$B$2:$CX$2857,$W430,$U430+1)))</f>
        <v/>
      </c>
      <c r="K430" s="17">
        <f>IF($W430="","",IF($M430=0,"",SUM(INDEX(prem!$B$2:$CX$2857,$W430,$U430+1):INDEX(prem!$B$2:$CX$2857,$W430,MIN($U430+10,101)))))</f>
        <v/>
      </c>
      <c r="L430" s="17">
        <f>IF($K430="","",IF($M430=0,"",$K430/$M430))</f>
        <v/>
      </c>
      <c r="M430" s="4">
        <f>IF($W430="",0,COUNT(INDEX(prem!$B$2:$CX$2857,$W430,$U430+1):INDEX(prem!$B$2:$CX$2857,$W430,MIN($U430+10,101))))</f>
        <v/>
      </c>
      <c r="N430" s="4" t="inlineStr">
        <is>
          <t>A</t>
        </is>
      </c>
      <c r="O430" s="4">
        <f>IF(COUNTIF(prem!$A$2:$A$2857,$T430&amp;"|"&amp;Client!$C$9&amp;"|"&amp;Client!$C$7&amp;"|"&amp;Client!$C$8)&gt;0,Client!$C$9,IF(Client!$C$9="S","R","S"))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IFERROR(IF(COUNT(INDEX(Benefits!$E$3:$E$581,MATCH($T430,Benefits!$A$3:$A$581,0)))=0,"",INDEX(Benefits!$E$3:$E$581,MATCH($T430,Benefits!$A$3:$A$581,0))),"")</f>
        <v/>
      </c>
      <c r="R430">
        <f>IFERROR(IF(COUNT(INDEX(Benefits!$F$3:$F$581,MATCH($T430,Benefits!$A$3:$A$581,0)))=0,"",INDEX(Benefits!$F$3:$F$581,MATCH($T430,Benefits!$A$3:$A$581,0))),"")</f>
        <v/>
      </c>
      <c r="S430" s="4">
        <f>IFERROR(IF(INDEX(Benefits!$G$3:$G$581,MATCH($T430,Benefits!$A$3:$A$581,0))="","",INDEX(Benefits!$G$3:$G$581,MATCH($T430,Benefits!$A$3:$A$581,0))),"")</f>
        <v/>
      </c>
      <c r="T430" s="19" t="inlineStr">
        <is>
          <t>F00039-03-000-02</t>
        </is>
      </c>
      <c r="U430" s="4">
        <f>MIN(IF($N430="N",Client!$C$6+1,Client!$C$6),100)</f>
        <v/>
      </c>
      <c r="V430" s="4">
        <f>$T430&amp;"|"&amp;$O430&amp;"|"&amp;Client!$C$7&amp;"|"&amp;Client!$C$8</f>
        <v/>
      </c>
      <c r="W430" s="4">
        <f>IFERROR(MATCH($V430,prem!$A$2:$A$2857,0),"")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IFERROR(IF(INDEX(Benefits!$B$3:$B$581,MATCH($T431,Benefits!$A$3:$A$581,0))="","",INDEX(Benefits!$B$3:$B$581,MATCH($T431,Benefits!$A$3:$A$581,0))),"")</f>
        <v/>
      </c>
      <c r="G431" s="17">
        <f>IFERROR(IF(INDEX(Benefits!$C$3:$C$581,MATCH($T431,Benefits!$A$3:$A$581,0))="","",INDEX(Benefits!$C$3:$C$581,MATCH($T431,Benefits!$A$3:$A$581,0))),"")</f>
        <v/>
      </c>
      <c r="H431" s="4">
        <f>IFERROR(IF(INDEX(Benefits!$D$3:$D$581,MATCH($T431,Benefits!$A$3:$A$581,0))="","",INDEX(Benefits!$D$3:$D$581,MATCH($T431,Benefits!$A$3:$A$581,0))),"")</f>
        <v/>
      </c>
      <c r="I431" s="4" t="inlineStr">
        <is>
          <t>HKD</t>
        </is>
      </c>
      <c r="J431" s="17">
        <f>IF($W431="","",IF(COUNT(INDEX(prem!$B$2:$CX$2857,$W431,$U431+1))=0,"",INDEX(prem!$B$2:$CX$2857,$W431,$U431+1)))</f>
        <v/>
      </c>
      <c r="K431" s="17">
        <f>IF($W431="","",IF($M431=0,"",SUM(INDEX(prem!$B$2:$CX$2857,$W431,$U431+1):INDEX(prem!$B$2:$CX$2857,$W431,MIN($U431+10,101)))))</f>
        <v/>
      </c>
      <c r="L431" s="17">
        <f>IF($K431="","",IF($M431=0,"",$K431/$M431))</f>
        <v/>
      </c>
      <c r="M431" s="4">
        <f>IF($W431="",0,COUNT(INDEX(prem!$B$2:$CX$2857,$W431,$U431+1):INDEX(prem!$B$2:$CX$2857,$W431,MIN($U431+10,101))))</f>
        <v/>
      </c>
      <c r="N431" s="4" t="inlineStr">
        <is>
          <t>A</t>
        </is>
      </c>
      <c r="O431" s="4">
        <f>IF(COUNTIF(prem!$A$2:$A$2857,$T431&amp;"|"&amp;Client!$C$9&amp;"|"&amp;Client!$C$7&amp;"|"&amp;Client!$C$8)&gt;0,Client!$C$9,IF(Client!$C$9="S","R","S"))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IFERROR(IF(COUNT(INDEX(Benefits!$E$3:$E$581,MATCH($T431,Benefits!$A$3:$A$581,0)))=0,"",INDEX(Benefits!$E$3:$E$581,MATCH($T431,Benefits!$A$3:$A$581,0))),"")</f>
        <v/>
      </c>
      <c r="R431">
        <f>IFERROR(IF(COUNT(INDEX(Benefits!$F$3:$F$581,MATCH($T431,Benefits!$A$3:$A$581,0)))=0,"",INDEX(Benefits!$F$3:$F$581,MATCH($T431,Benefits!$A$3:$A$581,0))),"")</f>
        <v/>
      </c>
      <c r="S431" s="4">
        <f>IFERROR(IF(INDEX(Benefits!$G$3:$G$581,MATCH($T431,Benefits!$A$3:$A$581,0))="","",INDEX(Benefits!$G$3:$G$581,MATCH($T431,Benefits!$A$3:$A$581,0))),"")</f>
        <v/>
      </c>
      <c r="T431" s="19" t="inlineStr">
        <is>
          <t>F00039-03-001-02</t>
        </is>
      </c>
      <c r="U431" s="4">
        <f>MIN(IF($N431="N",Client!$C$6+1,Client!$C$6),100)</f>
        <v/>
      </c>
      <c r="V431" s="4">
        <f>$T431&amp;"|"&amp;$O431&amp;"|"&amp;Client!$C$7&amp;"|"&amp;Client!$C$8</f>
        <v/>
      </c>
      <c r="W431" s="4">
        <f>IFERROR(MATCH($V431,prem!$A$2:$A$2857,0),"")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IFERROR(IF(INDEX(Benefits!$B$3:$B$581,MATCH($T432,Benefits!$A$3:$A$581,0))="","",INDEX(Benefits!$B$3:$B$581,MATCH($T432,Benefits!$A$3:$A$581,0))),"")</f>
        <v/>
      </c>
      <c r="G432" s="17">
        <f>IFERROR(IF(INDEX(Benefits!$C$3:$C$581,MATCH($T432,Benefits!$A$3:$A$581,0))="","",INDEX(Benefits!$C$3:$C$581,MATCH($T432,Benefits!$A$3:$A$581,0))),"")</f>
        <v/>
      </c>
      <c r="H432" s="4">
        <f>IFERROR(IF(INDEX(Benefits!$D$3:$D$581,MATCH($T432,Benefits!$A$3:$A$581,0))="","",INDEX(Benefits!$D$3:$D$581,MATCH($T432,Benefits!$A$3:$A$581,0))),"")</f>
        <v/>
      </c>
      <c r="I432" s="4" t="inlineStr">
        <is>
          <t>HKD</t>
        </is>
      </c>
      <c r="J432" s="17">
        <f>IF($W432="","",IF(COUNT(INDEX(prem!$B$2:$CX$2857,$W432,$U432+1))=0,"",INDEX(prem!$B$2:$CX$2857,$W432,$U432+1)))</f>
        <v/>
      </c>
      <c r="K432" s="17">
        <f>IF($W432="","",IF($M432=0,"",SUM(INDEX(prem!$B$2:$CX$2857,$W432,$U432+1):INDEX(prem!$B$2:$CX$2857,$W432,MIN($U432+10,101)))))</f>
        <v/>
      </c>
      <c r="L432" s="17">
        <f>IF($K432="","",IF($M432=0,"",$K432/$M432))</f>
        <v/>
      </c>
      <c r="M432" s="4">
        <f>IF($W432="",0,COUNT(INDEX(prem!$B$2:$CX$2857,$W432,$U432+1):INDEX(prem!$B$2:$CX$2857,$W432,MIN($U432+10,101))))</f>
        <v/>
      </c>
      <c r="N432" s="4" t="inlineStr">
        <is>
          <t>A</t>
        </is>
      </c>
      <c r="O432" s="4">
        <f>IF(COUNTIF(prem!$A$2:$A$2857,$T432&amp;"|"&amp;Client!$C$9&amp;"|"&amp;Client!$C$7&amp;"|"&amp;Client!$C$8)&gt;0,Client!$C$9,IF(Client!$C$9="S","R","S"))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IFERROR(IF(COUNT(INDEX(Benefits!$E$3:$E$581,MATCH($T432,Benefits!$A$3:$A$581,0)))=0,"",INDEX(Benefits!$E$3:$E$581,MATCH($T432,Benefits!$A$3:$A$581,0))),"")</f>
        <v/>
      </c>
      <c r="R432">
        <f>IFERROR(IF(COUNT(INDEX(Benefits!$F$3:$F$581,MATCH($T432,Benefits!$A$3:$A$581,0)))=0,"",INDEX(Benefits!$F$3:$F$581,MATCH($T432,Benefits!$A$3:$A$581,0))),"")</f>
        <v/>
      </c>
      <c r="S432" s="4">
        <f>IFERROR(IF(INDEX(Benefits!$G$3:$G$581,MATCH($T432,Benefits!$A$3:$A$581,0))="","",INDEX(Benefits!$G$3:$G$581,MATCH($T432,Benefits!$A$3:$A$581,0))),"")</f>
        <v/>
      </c>
      <c r="T432" s="19" t="inlineStr">
        <is>
          <t>S00017-01-000-02</t>
        </is>
      </c>
      <c r="U432" s="4">
        <f>MIN(IF($N432="N",Client!$C$6+1,Client!$C$6),100)</f>
        <v/>
      </c>
      <c r="V432" s="4">
        <f>$T432&amp;"|"&amp;$O432&amp;"|"&amp;Client!$C$7&amp;"|"&amp;Client!$C$8</f>
        <v/>
      </c>
      <c r="W432" s="4">
        <f>IFERROR(MATCH($V432,prem!$A$2:$A$2857,0),"")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IFERROR(IF(INDEX(Benefits!$B$3:$B$581,MATCH($T433,Benefits!$A$3:$A$581,0))="","",INDEX(Benefits!$B$3:$B$581,MATCH($T433,Benefits!$A$3:$A$581,0))),"")</f>
        <v/>
      </c>
      <c r="G433" s="17">
        <f>IFERROR(IF(INDEX(Benefits!$C$3:$C$581,MATCH($T433,Benefits!$A$3:$A$581,0))="","",INDEX(Benefits!$C$3:$C$581,MATCH($T433,Benefits!$A$3:$A$581,0))),"")</f>
        <v/>
      </c>
      <c r="H433" s="4">
        <f>IFERROR(IF(INDEX(Benefits!$D$3:$D$581,MATCH($T433,Benefits!$A$3:$A$581,0))="","",INDEX(Benefits!$D$3:$D$581,MATCH($T433,Benefits!$A$3:$A$581,0))),"")</f>
        <v/>
      </c>
      <c r="I433" s="4" t="inlineStr">
        <is>
          <t>HKD</t>
        </is>
      </c>
      <c r="J433" s="17">
        <f>IF($W433="","",IF(COUNT(INDEX(prem!$B$2:$CX$2857,$W433,$U433+1))=0,"",INDEX(prem!$B$2:$CX$2857,$W433,$U433+1)))</f>
        <v/>
      </c>
      <c r="K433" s="17">
        <f>IF($W433="","",IF($M433=0,"",SUM(INDEX(prem!$B$2:$CX$2857,$W433,$U433+1):INDEX(prem!$B$2:$CX$2857,$W433,MIN($U433+10,101)))))</f>
        <v/>
      </c>
      <c r="L433" s="17">
        <f>IF($K433="","",IF($M433=0,"",$K433/$M433))</f>
        <v/>
      </c>
      <c r="M433" s="4">
        <f>IF($W433="",0,COUNT(INDEX(prem!$B$2:$CX$2857,$W433,$U433+1):INDEX(prem!$B$2:$CX$2857,$W433,MIN($U433+10,101))))</f>
        <v/>
      </c>
      <c r="N433" s="4" t="inlineStr">
        <is>
          <t>A</t>
        </is>
      </c>
      <c r="O433" s="4">
        <f>IF(COUNTIF(prem!$A$2:$A$2857,$T433&amp;"|"&amp;Client!$C$9&amp;"|"&amp;Client!$C$7&amp;"|"&amp;Client!$C$8)&gt;0,Client!$C$9,IF(Client!$C$9="S","R","S"))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IFERROR(IF(COUNT(INDEX(Benefits!$E$3:$E$581,MATCH($T433,Benefits!$A$3:$A$581,0)))=0,"",INDEX(Benefits!$E$3:$E$581,MATCH($T433,Benefits!$A$3:$A$581,0))),"")</f>
        <v/>
      </c>
      <c r="R433">
        <f>IFERROR(IF(COUNT(INDEX(Benefits!$F$3:$F$581,MATCH($T433,Benefits!$A$3:$A$581,0)))=0,"",INDEX(Benefits!$F$3:$F$581,MATCH($T433,Benefits!$A$3:$A$581,0))),"")</f>
        <v/>
      </c>
      <c r="S433" s="4">
        <f>IFERROR(IF(INDEX(Benefits!$G$3:$G$581,MATCH($T433,Benefits!$A$3:$A$581,0))="","",INDEX(Benefits!$G$3:$G$581,MATCH($T433,Benefits!$A$3:$A$581,0))),"")</f>
        <v/>
      </c>
      <c r="T433" s="19" t="inlineStr">
        <is>
          <t>F00047-01-001-02</t>
        </is>
      </c>
      <c r="U433" s="4">
        <f>MIN(IF($N433="N",Client!$C$6+1,Client!$C$6),100)</f>
        <v/>
      </c>
      <c r="V433" s="4">
        <f>$T433&amp;"|"&amp;$O433&amp;"|"&amp;Client!$C$7&amp;"|"&amp;Client!$C$8</f>
        <v/>
      </c>
      <c r="W433" s="4">
        <f>IFERROR(MATCH($V433,prem!$A$2:$A$2857,0),"")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IFERROR(IF(INDEX(Benefits!$B$3:$B$581,MATCH($T434,Benefits!$A$3:$A$581,0))="","",INDEX(Benefits!$B$3:$B$581,MATCH($T434,Benefits!$A$3:$A$581,0))),"")</f>
        <v/>
      </c>
      <c r="G434" s="17">
        <f>IFERROR(IF(INDEX(Benefits!$C$3:$C$581,MATCH($T434,Benefits!$A$3:$A$581,0))="","",INDEX(Benefits!$C$3:$C$581,MATCH($T434,Benefits!$A$3:$A$581,0))),"")</f>
        <v/>
      </c>
      <c r="H434" s="4">
        <f>IFERROR(IF(INDEX(Benefits!$D$3:$D$581,MATCH($T434,Benefits!$A$3:$A$581,0))="","",INDEX(Benefits!$D$3:$D$581,MATCH($T434,Benefits!$A$3:$A$581,0))),"")</f>
        <v/>
      </c>
      <c r="I434" s="4" t="inlineStr">
        <is>
          <t>HKD</t>
        </is>
      </c>
      <c r="J434" s="17">
        <f>IF($W434="","",IF(COUNT(INDEX(prem!$B$2:$CX$2857,$W434,$U434+1))=0,"",INDEX(prem!$B$2:$CX$2857,$W434,$U434+1)))</f>
        <v/>
      </c>
      <c r="K434" s="17">
        <f>IF($W434="","",IF($M434=0,"",SUM(INDEX(prem!$B$2:$CX$2857,$W434,$U434+1):INDEX(prem!$B$2:$CX$2857,$W434,MIN($U434+10,101)))))</f>
        <v/>
      </c>
      <c r="L434" s="17">
        <f>IF($K434="","",IF($M434=0,"",$K434/$M434))</f>
        <v/>
      </c>
      <c r="M434" s="4">
        <f>IF($W434="",0,COUNT(INDEX(prem!$B$2:$CX$2857,$W434,$U434+1):INDEX(prem!$B$2:$CX$2857,$W434,MIN($U434+10,101))))</f>
        <v/>
      </c>
      <c r="N434" s="4" t="inlineStr">
        <is>
          <t>A</t>
        </is>
      </c>
      <c r="O434" s="4">
        <f>IF(COUNTIF(prem!$A$2:$A$2857,$T434&amp;"|"&amp;Client!$C$9&amp;"|"&amp;Client!$C$7&amp;"|"&amp;Client!$C$8)&gt;0,Client!$C$9,IF(Client!$C$9="S","R","S"))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IFERROR(IF(COUNT(INDEX(Benefits!$E$3:$E$581,MATCH($T434,Benefits!$A$3:$A$581,0)))=0,"",INDEX(Benefits!$E$3:$E$581,MATCH($T434,Benefits!$A$3:$A$581,0))),"")</f>
        <v/>
      </c>
      <c r="R434">
        <f>IFERROR(IF(COUNT(INDEX(Benefits!$F$3:$F$581,MATCH($T434,Benefits!$A$3:$A$581,0)))=0,"",INDEX(Benefits!$F$3:$F$581,MATCH($T434,Benefits!$A$3:$A$581,0))),"")</f>
        <v/>
      </c>
      <c r="S434" s="4">
        <f>IFERROR(IF(INDEX(Benefits!$G$3:$G$581,MATCH($T434,Benefits!$A$3:$A$581,0))="","",INDEX(Benefits!$G$3:$G$581,MATCH($T434,Benefits!$A$3:$A$581,0))),"")</f>
        <v/>
      </c>
      <c r="T434" s="19" t="inlineStr">
        <is>
          <t>F00047-01-000-02</t>
        </is>
      </c>
      <c r="U434" s="4">
        <f>MIN(IF($N434="N",Client!$C$6+1,Client!$C$6),100)</f>
        <v/>
      </c>
      <c r="V434" s="4">
        <f>$T434&amp;"|"&amp;$O434&amp;"|"&amp;Client!$C$7&amp;"|"&amp;Client!$C$8</f>
        <v/>
      </c>
      <c r="W434" s="4">
        <f>IFERROR(MATCH($V434,prem!$A$2:$A$2857,0),"")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IFERROR(IF(INDEX(Benefits!$B$3:$B$581,MATCH($T435,Benefits!$A$3:$A$581,0))="","",INDEX(Benefits!$B$3:$B$581,MATCH($T435,Benefits!$A$3:$A$581,0))),"")</f>
        <v/>
      </c>
      <c r="G435" s="17">
        <f>IFERROR(IF(INDEX(Benefits!$C$3:$C$581,MATCH($T435,Benefits!$A$3:$A$581,0))="","",INDEX(Benefits!$C$3:$C$581,MATCH($T435,Benefits!$A$3:$A$581,0))),"")</f>
        <v/>
      </c>
      <c r="H435" s="4">
        <f>IFERROR(IF(INDEX(Benefits!$D$3:$D$581,MATCH($T435,Benefits!$A$3:$A$581,0))="","",INDEX(Benefits!$D$3:$D$581,MATCH($T435,Benefits!$A$3:$A$581,0))),"")</f>
        <v/>
      </c>
      <c r="I435" s="4" t="inlineStr">
        <is>
          <t>HKD</t>
        </is>
      </c>
      <c r="J435" s="17">
        <f>IF($W435="","",IF(COUNT(INDEX(prem!$B$2:$CX$2857,$W435,$U435+1))=0,"",INDEX(prem!$B$2:$CX$2857,$W435,$U435+1)))</f>
        <v/>
      </c>
      <c r="K435" s="17">
        <f>IF($W435="","",IF($M435=0,"",SUM(INDEX(prem!$B$2:$CX$2857,$W435,$U435+1):INDEX(prem!$B$2:$CX$2857,$W435,MIN($U435+10,101)))))</f>
        <v/>
      </c>
      <c r="L435" s="17">
        <f>IF($K435="","",IF($M435=0,"",$K435/$M435))</f>
        <v/>
      </c>
      <c r="M435" s="4">
        <f>IF($W435="",0,COUNT(INDEX(prem!$B$2:$CX$2857,$W435,$U435+1):INDEX(prem!$B$2:$CX$2857,$W435,MIN($U435+10,101))))</f>
        <v/>
      </c>
      <c r="N435" s="4" t="inlineStr">
        <is>
          <t>A</t>
        </is>
      </c>
      <c r="O435" s="4">
        <f>IF(COUNTIF(prem!$A$2:$A$2857,$T435&amp;"|"&amp;Client!$C$9&amp;"|"&amp;Client!$C$7&amp;"|"&amp;Client!$C$8)&gt;0,Client!$C$9,IF(Client!$C$9="S","R","S"))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IFERROR(IF(COUNT(INDEX(Benefits!$E$3:$E$581,MATCH($T435,Benefits!$A$3:$A$581,0)))=0,"",INDEX(Benefits!$E$3:$E$581,MATCH($T435,Benefits!$A$3:$A$581,0))),"")</f>
        <v/>
      </c>
      <c r="R435">
        <f>IFERROR(IF(COUNT(INDEX(Benefits!$F$3:$F$581,MATCH($T435,Benefits!$A$3:$A$581,0)))=0,"",INDEX(Benefits!$F$3:$F$581,MATCH($T435,Benefits!$A$3:$A$581,0))),"")</f>
        <v/>
      </c>
      <c r="S435" s="4">
        <f>IFERROR(IF(INDEX(Benefits!$G$3:$G$581,MATCH($T435,Benefits!$A$3:$A$581,0))="","",INDEX(Benefits!$G$3:$G$581,MATCH($T435,Benefits!$A$3:$A$581,0))),"")</f>
        <v/>
      </c>
      <c r="T435" s="19" t="inlineStr">
        <is>
          <t>F00048-01-001-02</t>
        </is>
      </c>
      <c r="U435" s="4">
        <f>MIN(IF($N435="N",Client!$C$6+1,Client!$C$6),100)</f>
        <v/>
      </c>
      <c r="V435" s="4">
        <f>$T435&amp;"|"&amp;$O435&amp;"|"&amp;Client!$C$7&amp;"|"&amp;Client!$C$8</f>
        <v/>
      </c>
      <c r="W435" s="4">
        <f>IFERROR(MATCH($V435,prem!$A$2:$A$2857,0),"")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IFERROR(IF(INDEX(Benefits!$B$3:$B$581,MATCH($T436,Benefits!$A$3:$A$581,0))="","",INDEX(Benefits!$B$3:$B$581,MATCH($T436,Benefits!$A$3:$A$581,0))),"")</f>
        <v/>
      </c>
      <c r="G436" s="17">
        <f>IFERROR(IF(INDEX(Benefits!$C$3:$C$581,MATCH($T436,Benefits!$A$3:$A$581,0))="","",INDEX(Benefits!$C$3:$C$581,MATCH($T436,Benefits!$A$3:$A$581,0))),"")</f>
        <v/>
      </c>
      <c r="H436" s="4">
        <f>IFERROR(IF(INDEX(Benefits!$D$3:$D$581,MATCH($T436,Benefits!$A$3:$A$581,0))="","",INDEX(Benefits!$D$3:$D$581,MATCH($T436,Benefits!$A$3:$A$581,0))),"")</f>
        <v/>
      </c>
      <c r="I436" s="4" t="inlineStr">
        <is>
          <t>HKD</t>
        </is>
      </c>
      <c r="J436" s="17">
        <f>IF($W436="","",IF(COUNT(INDEX(prem!$B$2:$CX$2857,$W436,$U436+1))=0,"",INDEX(prem!$B$2:$CX$2857,$W436,$U436+1)))</f>
        <v/>
      </c>
      <c r="K436" s="17">
        <f>IF($W436="","",IF($M436=0,"",SUM(INDEX(prem!$B$2:$CX$2857,$W436,$U436+1):INDEX(prem!$B$2:$CX$2857,$W436,MIN($U436+10,101)))))</f>
        <v/>
      </c>
      <c r="L436" s="17">
        <f>IF($K436="","",IF($M436=0,"",$K436/$M436))</f>
        <v/>
      </c>
      <c r="M436" s="4">
        <f>IF($W436="",0,COUNT(INDEX(prem!$B$2:$CX$2857,$W436,$U436+1):INDEX(prem!$B$2:$CX$2857,$W436,MIN($U436+10,101))))</f>
        <v/>
      </c>
      <c r="N436" s="4" t="inlineStr">
        <is>
          <t>A</t>
        </is>
      </c>
      <c r="O436" s="4">
        <f>IF(COUNTIF(prem!$A$2:$A$2857,$T436&amp;"|"&amp;Client!$C$9&amp;"|"&amp;Client!$C$7&amp;"|"&amp;Client!$C$8)&gt;0,Client!$C$9,IF(Client!$C$9="S","R","S"))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IFERROR(IF(COUNT(INDEX(Benefits!$E$3:$E$581,MATCH($T436,Benefits!$A$3:$A$581,0)))=0,"",INDEX(Benefits!$E$3:$E$581,MATCH($T436,Benefits!$A$3:$A$581,0))),"")</f>
        <v/>
      </c>
      <c r="R436">
        <f>IFERROR(IF(COUNT(INDEX(Benefits!$F$3:$F$581,MATCH($T436,Benefits!$A$3:$A$581,0)))=0,"",INDEX(Benefits!$F$3:$F$581,MATCH($T436,Benefits!$A$3:$A$581,0))),"")</f>
        <v/>
      </c>
      <c r="S436" s="4">
        <f>IFERROR(IF(INDEX(Benefits!$G$3:$G$581,MATCH($T436,Benefits!$A$3:$A$581,0))="","",INDEX(Benefits!$G$3:$G$581,MATCH($T436,Benefits!$A$3:$A$581,0))),"")</f>
        <v/>
      </c>
      <c r="T436" s="19" t="inlineStr">
        <is>
          <t>F00048-01-000-02</t>
        </is>
      </c>
      <c r="U436" s="4">
        <f>MIN(IF($N436="N",Client!$C$6+1,Client!$C$6),100)</f>
        <v/>
      </c>
      <c r="V436" s="4">
        <f>$T436&amp;"|"&amp;$O436&amp;"|"&amp;Client!$C$7&amp;"|"&amp;Client!$C$8</f>
        <v/>
      </c>
      <c r="W436" s="4">
        <f>IFERROR(MATCH($V436,prem!$A$2:$A$2857,0),"")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IFERROR(IF(INDEX(Benefits!$B$3:$B$581,MATCH($T437,Benefits!$A$3:$A$581,0))="","",INDEX(Benefits!$B$3:$B$581,MATCH($T437,Benefits!$A$3:$A$581,0))),"")</f>
        <v/>
      </c>
      <c r="G437" s="17">
        <f>IFERROR(IF(INDEX(Benefits!$C$3:$C$581,MATCH($T437,Benefits!$A$3:$A$581,0))="","",INDEX(Benefits!$C$3:$C$581,MATCH($T437,Benefits!$A$3:$A$581,0))),"")</f>
        <v/>
      </c>
      <c r="H437" s="4">
        <f>IFERROR(IF(INDEX(Benefits!$D$3:$D$581,MATCH($T437,Benefits!$A$3:$A$581,0))="","",INDEX(Benefits!$D$3:$D$581,MATCH($T437,Benefits!$A$3:$A$581,0))),"")</f>
        <v/>
      </c>
      <c r="I437" s="4" t="inlineStr">
        <is>
          <t>HKD</t>
        </is>
      </c>
      <c r="J437" s="17">
        <f>IF($W437="","",IF(COUNT(INDEX(prem!$B$2:$CX$2857,$W437,$U437+1))=0,"",INDEX(prem!$B$2:$CX$2857,$W437,$U437+1)))</f>
        <v/>
      </c>
      <c r="K437" s="17">
        <f>IF($W437="","",IF($M437=0,"",SUM(INDEX(prem!$B$2:$CX$2857,$W437,$U437+1):INDEX(prem!$B$2:$CX$2857,$W437,MIN($U437+10,101)))))</f>
        <v/>
      </c>
      <c r="L437" s="17">
        <f>IF($K437="","",IF($M437=0,"",$K437/$M437))</f>
        <v/>
      </c>
      <c r="M437" s="4">
        <f>IF($W437="",0,COUNT(INDEX(prem!$B$2:$CX$2857,$W437,$U437+1):INDEX(prem!$B$2:$CX$2857,$W437,MIN($U437+10,101))))</f>
        <v/>
      </c>
      <c r="N437" s="4" t="inlineStr">
        <is>
          <t>A</t>
        </is>
      </c>
      <c r="O437" s="4">
        <f>IF(COUNTIF(prem!$A$2:$A$2857,$T437&amp;"|"&amp;Client!$C$9&amp;"|"&amp;Client!$C$7&amp;"|"&amp;Client!$C$8)&gt;0,Client!$C$9,IF(Client!$C$9="S","R","S"))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IFERROR(IF(COUNT(INDEX(Benefits!$E$3:$E$581,MATCH($T437,Benefits!$A$3:$A$581,0)))=0,"",INDEX(Benefits!$E$3:$E$581,MATCH($T437,Benefits!$A$3:$A$581,0))),"")</f>
        <v/>
      </c>
      <c r="R437">
        <f>IFERROR(IF(COUNT(INDEX(Benefits!$F$3:$F$581,MATCH($T437,Benefits!$A$3:$A$581,0)))=0,"",INDEX(Benefits!$F$3:$F$581,MATCH($T437,Benefits!$A$3:$A$581,0))),"")</f>
        <v/>
      </c>
      <c r="S437" s="4">
        <f>IFERROR(IF(INDEX(Benefits!$G$3:$G$581,MATCH($T437,Benefits!$A$3:$A$581,0))="","",INDEX(Benefits!$G$3:$G$581,MATCH($T437,Benefits!$A$3:$A$581,0))),"")</f>
        <v/>
      </c>
      <c r="T437" s="19" t="inlineStr">
        <is>
          <t>F00046-01-000-02</t>
        </is>
      </c>
      <c r="U437" s="4">
        <f>MIN(IF($N437="N",Client!$C$6+1,Client!$C$6),100)</f>
        <v/>
      </c>
      <c r="V437" s="4">
        <f>$T437&amp;"|"&amp;$O437&amp;"|"&amp;Client!$C$7&amp;"|"&amp;Client!$C$8</f>
        <v/>
      </c>
      <c r="W437" s="4">
        <f>IFERROR(MATCH($V437,prem!$A$2:$A$2857,0),"")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IFERROR(IF(INDEX(Benefits!$B$3:$B$581,MATCH($T438,Benefits!$A$3:$A$581,0))="","",INDEX(Benefits!$B$3:$B$581,MATCH($T438,Benefits!$A$3:$A$581,0))),"")</f>
        <v/>
      </c>
      <c r="G438" s="17">
        <f>IFERROR(IF(INDEX(Benefits!$C$3:$C$581,MATCH($T438,Benefits!$A$3:$A$581,0))="","",INDEX(Benefits!$C$3:$C$581,MATCH($T438,Benefits!$A$3:$A$581,0))),"")</f>
        <v/>
      </c>
      <c r="H438" s="4">
        <f>IFERROR(IF(INDEX(Benefits!$D$3:$D$581,MATCH($T438,Benefits!$A$3:$A$581,0))="","",INDEX(Benefits!$D$3:$D$581,MATCH($T438,Benefits!$A$3:$A$581,0))),"")</f>
        <v/>
      </c>
      <c r="I438" s="4" t="inlineStr">
        <is>
          <t>HKD</t>
        </is>
      </c>
      <c r="J438" s="17">
        <f>IF($W438="","",IF(COUNT(INDEX(prem!$B$2:$CX$2857,$W438,$U438+1))=0,"",INDEX(prem!$B$2:$CX$2857,$W438,$U438+1)))</f>
        <v/>
      </c>
      <c r="K438" s="17">
        <f>IF($W438="","",IF($M438=0,"",SUM(INDEX(prem!$B$2:$CX$2857,$W438,$U438+1):INDEX(prem!$B$2:$CX$2857,$W438,MIN($U438+10,101)))))</f>
        <v/>
      </c>
      <c r="L438" s="17">
        <f>IF($K438="","",IF($M438=0,"",$K438/$M438))</f>
        <v/>
      </c>
      <c r="M438" s="4">
        <f>IF($W438="",0,COUNT(INDEX(prem!$B$2:$CX$2857,$W438,$U438+1):INDEX(prem!$B$2:$CX$2857,$W438,MIN($U438+10,101))))</f>
        <v/>
      </c>
      <c r="N438" s="4" t="inlineStr">
        <is>
          <t>A</t>
        </is>
      </c>
      <c r="O438" s="4">
        <f>IF(COUNTIF(prem!$A$2:$A$2857,$T438&amp;"|"&amp;Client!$C$9&amp;"|"&amp;Client!$C$7&amp;"|"&amp;Client!$C$8)&gt;0,Client!$C$9,IF(Client!$C$9="S","R","S"))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IFERROR(IF(COUNT(INDEX(Benefits!$E$3:$E$581,MATCH($T438,Benefits!$A$3:$A$581,0)))=0,"",INDEX(Benefits!$E$3:$E$581,MATCH($T438,Benefits!$A$3:$A$581,0))),"")</f>
        <v/>
      </c>
      <c r="R438">
        <f>IFERROR(IF(COUNT(INDEX(Benefits!$F$3:$F$581,MATCH($T438,Benefits!$A$3:$A$581,0)))=0,"",INDEX(Benefits!$F$3:$F$581,MATCH($T438,Benefits!$A$3:$A$581,0))),"")</f>
        <v/>
      </c>
      <c r="S438" s="4">
        <f>IFERROR(IF(INDEX(Benefits!$G$3:$G$581,MATCH($T438,Benefits!$A$3:$A$581,0))="","",INDEX(Benefits!$G$3:$G$581,MATCH($T438,Benefits!$A$3:$A$581,0))),"")</f>
        <v/>
      </c>
      <c r="T438" s="19" t="inlineStr">
        <is>
          <t>F00023-01-000-02</t>
        </is>
      </c>
      <c r="U438" s="4">
        <f>MIN(IF($N438="N",Client!$C$6+1,Client!$C$6),100)</f>
        <v/>
      </c>
      <c r="V438" s="4">
        <f>$T438&amp;"|"&amp;$O438&amp;"|"&amp;Client!$C$7&amp;"|"&amp;Client!$C$8</f>
        <v/>
      </c>
      <c r="W438" s="4">
        <f>IFERROR(MATCH($V438,prem!$A$2:$A$2857,0),"")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IFERROR(IF(INDEX(Benefits!$B$3:$B$581,MATCH($T439,Benefits!$A$3:$A$581,0))="","",INDEX(Benefits!$B$3:$B$581,MATCH($T439,Benefits!$A$3:$A$581,0))),"")</f>
        <v/>
      </c>
      <c r="G439" s="17">
        <f>IFERROR(IF(INDEX(Benefits!$C$3:$C$581,MATCH($T439,Benefits!$A$3:$A$581,0))="","",INDEX(Benefits!$C$3:$C$581,MATCH($T439,Benefits!$A$3:$A$581,0))),"")</f>
        <v/>
      </c>
      <c r="H439" s="4">
        <f>IFERROR(IF(INDEX(Benefits!$D$3:$D$581,MATCH($T439,Benefits!$A$3:$A$581,0))="","",INDEX(Benefits!$D$3:$D$581,MATCH($T439,Benefits!$A$3:$A$581,0))),"")</f>
        <v/>
      </c>
      <c r="I439" s="4" t="inlineStr">
        <is>
          <t>HKD</t>
        </is>
      </c>
      <c r="J439" s="17">
        <f>IF($W439="","",IF(COUNT(INDEX(prem!$B$2:$CX$2857,$W439,$U439+1))=0,"",INDEX(prem!$B$2:$CX$2857,$W439,$U439+1)))</f>
        <v/>
      </c>
      <c r="K439" s="17">
        <f>IF($W439="","",IF($M439=0,"",SUM(INDEX(prem!$B$2:$CX$2857,$W439,$U439+1):INDEX(prem!$B$2:$CX$2857,$W439,MIN($U439+10,101)))))</f>
        <v/>
      </c>
      <c r="L439" s="17">
        <f>IF($K439="","",IF($M439=0,"",$K439/$M439))</f>
        <v/>
      </c>
      <c r="M439" s="4">
        <f>IF($W439="",0,COUNT(INDEX(prem!$B$2:$CX$2857,$W439,$U439+1):INDEX(prem!$B$2:$CX$2857,$W439,MIN($U439+10,101))))</f>
        <v/>
      </c>
      <c r="N439" s="4" t="inlineStr">
        <is>
          <t>A</t>
        </is>
      </c>
      <c r="O439" s="4">
        <f>IF(COUNTIF(prem!$A$2:$A$2857,$T439&amp;"|"&amp;Client!$C$9&amp;"|"&amp;Client!$C$7&amp;"|"&amp;Client!$C$8)&gt;0,Client!$C$9,IF(Client!$C$9="S","R","S"))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IFERROR(IF(COUNT(INDEX(Benefits!$E$3:$E$581,MATCH($T439,Benefits!$A$3:$A$581,0)))=0,"",INDEX(Benefits!$E$3:$E$581,MATCH($T439,Benefits!$A$3:$A$581,0))),"")</f>
        <v/>
      </c>
      <c r="R439">
        <f>IFERROR(IF(COUNT(INDEX(Benefits!$F$3:$F$581,MATCH($T439,Benefits!$A$3:$A$581,0)))=0,"",INDEX(Benefits!$F$3:$F$581,MATCH($T439,Benefits!$A$3:$A$581,0))),"")</f>
        <v/>
      </c>
      <c r="S439" s="4">
        <f>IFERROR(IF(INDEX(Benefits!$G$3:$G$581,MATCH($T439,Benefits!$A$3:$A$581,0))="","",INDEX(Benefits!$G$3:$G$581,MATCH($T439,Benefits!$A$3:$A$581,0))),"")</f>
        <v/>
      </c>
      <c r="T439" s="19" t="inlineStr">
        <is>
          <t>F00023-01-001-02</t>
        </is>
      </c>
      <c r="U439" s="4">
        <f>MIN(IF($N439="N",Client!$C$6+1,Client!$C$6),100)</f>
        <v/>
      </c>
      <c r="V439" s="4">
        <f>$T439&amp;"|"&amp;$O439&amp;"|"&amp;Client!$C$7&amp;"|"&amp;Client!$C$8</f>
        <v/>
      </c>
      <c r="W439" s="4">
        <f>IFERROR(MATCH($V439,prem!$A$2:$A$2857,0),"")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IFERROR(IF(INDEX(Benefits!$B$3:$B$581,MATCH($T440,Benefits!$A$3:$A$581,0))="","",INDEX(Benefits!$B$3:$B$581,MATCH($T440,Benefits!$A$3:$A$581,0))),"")</f>
        <v/>
      </c>
      <c r="G440" s="17">
        <f>IFERROR(IF(INDEX(Benefits!$C$3:$C$581,MATCH($T440,Benefits!$A$3:$A$581,0))="","",INDEX(Benefits!$C$3:$C$581,MATCH($T440,Benefits!$A$3:$A$581,0))),"")</f>
        <v/>
      </c>
      <c r="H440" s="4">
        <f>IFERROR(IF(INDEX(Benefits!$D$3:$D$581,MATCH($T440,Benefits!$A$3:$A$581,0))="","",INDEX(Benefits!$D$3:$D$581,MATCH($T440,Benefits!$A$3:$A$581,0))),"")</f>
        <v/>
      </c>
      <c r="I440" s="4" t="inlineStr">
        <is>
          <t>HKD</t>
        </is>
      </c>
      <c r="J440" s="17">
        <f>IF($W440="","",IF(COUNT(INDEX(prem!$B$2:$CX$2857,$W440,$U440+1))=0,"",INDEX(prem!$B$2:$CX$2857,$W440,$U440+1)))</f>
        <v/>
      </c>
      <c r="K440" s="17">
        <f>IF($W440="","",IF($M440=0,"",SUM(INDEX(prem!$B$2:$CX$2857,$W440,$U440+1):INDEX(prem!$B$2:$CX$2857,$W440,MIN($U440+10,101)))))</f>
        <v/>
      </c>
      <c r="L440" s="17">
        <f>IF($K440="","",IF($M440=0,"",$K440/$M440))</f>
        <v/>
      </c>
      <c r="M440" s="4">
        <f>IF($W440="",0,COUNT(INDEX(prem!$B$2:$CX$2857,$W440,$U440+1):INDEX(prem!$B$2:$CX$2857,$W440,MIN($U440+10,101))))</f>
        <v/>
      </c>
      <c r="N440" s="4" t="inlineStr">
        <is>
          <t>A</t>
        </is>
      </c>
      <c r="O440" s="4">
        <f>IF(COUNTIF(prem!$A$2:$A$2857,$T440&amp;"|"&amp;Client!$C$9&amp;"|"&amp;Client!$C$7&amp;"|"&amp;Client!$C$8)&gt;0,Client!$C$9,IF(Client!$C$9="S","R","S"))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IFERROR(IF(COUNT(INDEX(Benefits!$E$3:$E$581,MATCH($T440,Benefits!$A$3:$A$581,0)))=0,"",INDEX(Benefits!$E$3:$E$581,MATCH($T440,Benefits!$A$3:$A$581,0))),"")</f>
        <v/>
      </c>
      <c r="R440">
        <f>IFERROR(IF(COUNT(INDEX(Benefits!$F$3:$F$581,MATCH($T440,Benefits!$A$3:$A$581,0)))=0,"",INDEX(Benefits!$F$3:$F$581,MATCH($T440,Benefits!$A$3:$A$581,0))),"")</f>
        <v/>
      </c>
      <c r="S440" s="4">
        <f>IFERROR(IF(INDEX(Benefits!$G$3:$G$581,MATCH($T440,Benefits!$A$3:$A$581,0))="","",INDEX(Benefits!$G$3:$G$581,MATCH($T440,Benefits!$A$3:$A$581,0))),"")</f>
        <v/>
      </c>
      <c r="T440" s="19" t="inlineStr">
        <is>
          <t>F00023-02-000-02</t>
        </is>
      </c>
      <c r="U440" s="4">
        <f>MIN(IF($N440="N",Client!$C$6+1,Client!$C$6),100)</f>
        <v/>
      </c>
      <c r="V440" s="4">
        <f>$T440&amp;"|"&amp;$O440&amp;"|"&amp;Client!$C$7&amp;"|"&amp;Client!$C$8</f>
        <v/>
      </c>
      <c r="W440" s="4">
        <f>IFERROR(MATCH($V440,prem!$A$2:$A$2857,0),"")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IFERROR(IF(INDEX(Benefits!$B$3:$B$581,MATCH($T441,Benefits!$A$3:$A$581,0))="","",INDEX(Benefits!$B$3:$B$581,MATCH($T441,Benefits!$A$3:$A$581,0))),"")</f>
        <v/>
      </c>
      <c r="G441" s="17">
        <f>IFERROR(IF(INDEX(Benefits!$C$3:$C$581,MATCH($T441,Benefits!$A$3:$A$581,0))="","",INDEX(Benefits!$C$3:$C$581,MATCH($T441,Benefits!$A$3:$A$581,0))),"")</f>
        <v/>
      </c>
      <c r="H441" s="4">
        <f>IFERROR(IF(INDEX(Benefits!$D$3:$D$581,MATCH($T441,Benefits!$A$3:$A$581,0))="","",INDEX(Benefits!$D$3:$D$581,MATCH($T441,Benefits!$A$3:$A$581,0))),"")</f>
        <v/>
      </c>
      <c r="I441" s="4" t="inlineStr">
        <is>
          <t>HKD</t>
        </is>
      </c>
      <c r="J441" s="17">
        <f>IF($W441="","",IF(COUNT(INDEX(prem!$B$2:$CX$2857,$W441,$U441+1))=0,"",INDEX(prem!$B$2:$CX$2857,$W441,$U441+1)))</f>
        <v/>
      </c>
      <c r="K441" s="17">
        <f>IF($W441="","",IF($M441=0,"",SUM(INDEX(prem!$B$2:$CX$2857,$W441,$U441+1):INDEX(prem!$B$2:$CX$2857,$W441,MIN($U441+10,101)))))</f>
        <v/>
      </c>
      <c r="L441" s="17">
        <f>IF($K441="","",IF($M441=0,"",$K441/$M441))</f>
        <v/>
      </c>
      <c r="M441" s="4">
        <f>IF($W441="",0,COUNT(INDEX(prem!$B$2:$CX$2857,$W441,$U441+1):INDEX(prem!$B$2:$CX$2857,$W441,MIN($U441+10,101))))</f>
        <v/>
      </c>
      <c r="N441" s="4" t="inlineStr">
        <is>
          <t>A</t>
        </is>
      </c>
      <c r="O441" s="4">
        <f>IF(COUNTIF(prem!$A$2:$A$2857,$T441&amp;"|"&amp;Client!$C$9&amp;"|"&amp;Client!$C$7&amp;"|"&amp;Client!$C$8)&gt;0,Client!$C$9,IF(Client!$C$9="S","R","S"))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IFERROR(IF(COUNT(INDEX(Benefits!$E$3:$E$581,MATCH($T441,Benefits!$A$3:$A$581,0)))=0,"",INDEX(Benefits!$E$3:$E$581,MATCH($T441,Benefits!$A$3:$A$581,0))),"")</f>
        <v/>
      </c>
      <c r="R441">
        <f>IFERROR(IF(COUNT(INDEX(Benefits!$F$3:$F$581,MATCH($T441,Benefits!$A$3:$A$581,0)))=0,"",INDEX(Benefits!$F$3:$F$581,MATCH($T441,Benefits!$A$3:$A$581,0))),"")</f>
        <v/>
      </c>
      <c r="S441" s="4">
        <f>IFERROR(IF(INDEX(Benefits!$G$3:$G$581,MATCH($T441,Benefits!$A$3:$A$581,0))="","",INDEX(Benefits!$G$3:$G$581,MATCH($T441,Benefits!$A$3:$A$581,0))),"")</f>
        <v/>
      </c>
      <c r="T441" s="19" t="inlineStr">
        <is>
          <t>F00023-02-001-02</t>
        </is>
      </c>
      <c r="U441" s="4">
        <f>MIN(IF($N441="N",Client!$C$6+1,Client!$C$6),100)</f>
        <v/>
      </c>
      <c r="V441" s="4">
        <f>$T441&amp;"|"&amp;$O441&amp;"|"&amp;Client!$C$7&amp;"|"&amp;Client!$C$8</f>
        <v/>
      </c>
      <c r="W441" s="4">
        <f>IFERROR(MATCH($V441,prem!$A$2:$A$2857,0),"")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IFERROR(IF(INDEX(Benefits!$B$3:$B$581,MATCH($T442,Benefits!$A$3:$A$581,0))="","",INDEX(Benefits!$B$3:$B$581,MATCH($T442,Benefits!$A$3:$A$581,0))),"")</f>
        <v/>
      </c>
      <c r="G442" s="17">
        <f>IFERROR(IF(INDEX(Benefits!$C$3:$C$581,MATCH($T442,Benefits!$A$3:$A$581,0))="","",INDEX(Benefits!$C$3:$C$581,MATCH($T442,Benefits!$A$3:$A$581,0))),"")</f>
        <v/>
      </c>
      <c r="H442" s="4">
        <f>IFERROR(IF(INDEX(Benefits!$D$3:$D$581,MATCH($T442,Benefits!$A$3:$A$581,0))="","",INDEX(Benefits!$D$3:$D$581,MATCH($T442,Benefits!$A$3:$A$581,0))),"")</f>
        <v/>
      </c>
      <c r="I442" s="4" t="inlineStr">
        <is>
          <t>HKD</t>
        </is>
      </c>
      <c r="J442" s="17">
        <f>IF($W442="","",IF(COUNT(INDEX(prem!$B$2:$CX$2857,$W442,$U442+1))=0,"",INDEX(prem!$B$2:$CX$2857,$W442,$U442+1)))</f>
        <v/>
      </c>
      <c r="K442" s="17">
        <f>IF($W442="","",IF($M442=0,"",SUM(INDEX(prem!$B$2:$CX$2857,$W442,$U442+1):INDEX(prem!$B$2:$CX$2857,$W442,MIN($U442+10,101)))))</f>
        <v/>
      </c>
      <c r="L442" s="17">
        <f>IF($K442="","",IF($M442=0,"",$K442/$M442))</f>
        <v/>
      </c>
      <c r="M442" s="4">
        <f>IF($W442="",0,COUNT(INDEX(prem!$B$2:$CX$2857,$W442,$U442+1):INDEX(prem!$B$2:$CX$2857,$W442,MIN($U442+10,101))))</f>
        <v/>
      </c>
      <c r="N442" s="4" t="inlineStr">
        <is>
          <t>A</t>
        </is>
      </c>
      <c r="O442" s="4">
        <f>IF(COUNTIF(prem!$A$2:$A$2857,$T442&amp;"|"&amp;Client!$C$9&amp;"|"&amp;Client!$C$7&amp;"|"&amp;Client!$C$8)&gt;0,Client!$C$9,IF(Client!$C$9="S","R","S"))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IFERROR(IF(COUNT(INDEX(Benefits!$E$3:$E$581,MATCH($T442,Benefits!$A$3:$A$581,0)))=0,"",INDEX(Benefits!$E$3:$E$581,MATCH($T442,Benefits!$A$3:$A$581,0))),"")</f>
        <v/>
      </c>
      <c r="R442">
        <f>IFERROR(IF(COUNT(INDEX(Benefits!$F$3:$F$581,MATCH($T442,Benefits!$A$3:$A$581,0)))=0,"",INDEX(Benefits!$F$3:$F$581,MATCH($T442,Benefits!$A$3:$A$581,0))),"")</f>
        <v/>
      </c>
      <c r="S442" s="4">
        <f>IFERROR(IF(INDEX(Benefits!$G$3:$G$581,MATCH($T442,Benefits!$A$3:$A$581,0))="","",INDEX(Benefits!$G$3:$G$581,MATCH($T442,Benefits!$A$3:$A$581,0))),"")</f>
        <v/>
      </c>
      <c r="T442" s="19" t="inlineStr">
        <is>
          <t>F00023-03-000-02</t>
        </is>
      </c>
      <c r="U442" s="4">
        <f>MIN(IF($N442="N",Client!$C$6+1,Client!$C$6),100)</f>
        <v/>
      </c>
      <c r="V442" s="4">
        <f>$T442&amp;"|"&amp;$O442&amp;"|"&amp;Client!$C$7&amp;"|"&amp;Client!$C$8</f>
        <v/>
      </c>
      <c r="W442" s="4">
        <f>IFERROR(MATCH($V442,prem!$A$2:$A$2857,0),"")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IFERROR(IF(INDEX(Benefits!$B$3:$B$581,MATCH($T443,Benefits!$A$3:$A$581,0))="","",INDEX(Benefits!$B$3:$B$581,MATCH($T443,Benefits!$A$3:$A$581,0))),"")</f>
        <v/>
      </c>
      <c r="G443" s="17">
        <f>IFERROR(IF(INDEX(Benefits!$C$3:$C$581,MATCH($T443,Benefits!$A$3:$A$581,0))="","",INDEX(Benefits!$C$3:$C$581,MATCH($T443,Benefits!$A$3:$A$581,0))),"")</f>
        <v/>
      </c>
      <c r="H443" s="4">
        <f>IFERROR(IF(INDEX(Benefits!$D$3:$D$581,MATCH($T443,Benefits!$A$3:$A$581,0))="","",INDEX(Benefits!$D$3:$D$581,MATCH($T443,Benefits!$A$3:$A$581,0))),"")</f>
        <v/>
      </c>
      <c r="I443" s="4" t="inlineStr">
        <is>
          <t>HKD</t>
        </is>
      </c>
      <c r="J443" s="17">
        <f>IF($W443="","",IF(COUNT(INDEX(prem!$B$2:$CX$2857,$W443,$U443+1))=0,"",INDEX(prem!$B$2:$CX$2857,$W443,$U443+1)))</f>
        <v/>
      </c>
      <c r="K443" s="17">
        <f>IF($W443="","",IF($M443=0,"",SUM(INDEX(prem!$B$2:$CX$2857,$W443,$U443+1):INDEX(prem!$B$2:$CX$2857,$W443,MIN($U443+10,101)))))</f>
        <v/>
      </c>
      <c r="L443" s="17">
        <f>IF($K443="","",IF($M443=0,"",$K443/$M443))</f>
        <v/>
      </c>
      <c r="M443" s="4">
        <f>IF($W443="",0,COUNT(INDEX(prem!$B$2:$CX$2857,$W443,$U443+1):INDEX(prem!$B$2:$CX$2857,$W443,MIN($U443+10,101))))</f>
        <v/>
      </c>
      <c r="N443" s="4" t="inlineStr">
        <is>
          <t>A</t>
        </is>
      </c>
      <c r="O443" s="4">
        <f>IF(COUNTIF(prem!$A$2:$A$2857,$T443&amp;"|"&amp;Client!$C$9&amp;"|"&amp;Client!$C$7&amp;"|"&amp;Client!$C$8)&gt;0,Client!$C$9,IF(Client!$C$9="S","R","S"))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IFERROR(IF(COUNT(INDEX(Benefits!$E$3:$E$581,MATCH($T443,Benefits!$A$3:$A$581,0)))=0,"",INDEX(Benefits!$E$3:$E$581,MATCH($T443,Benefits!$A$3:$A$581,0))),"")</f>
        <v/>
      </c>
      <c r="R443">
        <f>IFERROR(IF(COUNT(INDEX(Benefits!$F$3:$F$581,MATCH($T443,Benefits!$A$3:$A$581,0)))=0,"",INDEX(Benefits!$F$3:$F$581,MATCH($T443,Benefits!$A$3:$A$581,0))),"")</f>
        <v/>
      </c>
      <c r="S443" s="4">
        <f>IFERROR(IF(INDEX(Benefits!$G$3:$G$581,MATCH($T443,Benefits!$A$3:$A$581,0))="","",INDEX(Benefits!$G$3:$G$581,MATCH($T443,Benefits!$A$3:$A$581,0))),"")</f>
        <v/>
      </c>
      <c r="T443" s="19" t="inlineStr">
        <is>
          <t>F00023-03-001-02</t>
        </is>
      </c>
      <c r="U443" s="4">
        <f>MIN(IF($N443="N",Client!$C$6+1,Client!$C$6),100)</f>
        <v/>
      </c>
      <c r="V443" s="4">
        <f>$T443&amp;"|"&amp;$O443&amp;"|"&amp;Client!$C$7&amp;"|"&amp;Client!$C$8</f>
        <v/>
      </c>
      <c r="W443" s="4">
        <f>IFERROR(MATCH($V443,prem!$A$2:$A$2857,0),"")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IFERROR(IF(INDEX(Benefits!$B$3:$B$581,MATCH($T444,Benefits!$A$3:$A$581,0))="","",INDEX(Benefits!$B$3:$B$581,MATCH($T444,Benefits!$A$3:$A$581,0))),"")</f>
        <v/>
      </c>
      <c r="G444" s="17">
        <f>IFERROR(IF(INDEX(Benefits!$C$3:$C$581,MATCH($T444,Benefits!$A$3:$A$581,0))="","",INDEX(Benefits!$C$3:$C$581,MATCH($T444,Benefits!$A$3:$A$581,0))),"")</f>
        <v/>
      </c>
      <c r="H444" s="4">
        <f>IFERROR(IF(INDEX(Benefits!$D$3:$D$581,MATCH($T444,Benefits!$A$3:$A$581,0))="","",INDEX(Benefits!$D$3:$D$581,MATCH($T444,Benefits!$A$3:$A$581,0))),"")</f>
        <v/>
      </c>
      <c r="I444" s="4" t="inlineStr">
        <is>
          <t>HKD</t>
        </is>
      </c>
      <c r="J444" s="17">
        <f>IF($W444="","",IF(COUNT(INDEX(prem!$B$2:$CX$2857,$W444,$U444+1))=0,"",INDEX(prem!$B$2:$CX$2857,$W444,$U444+1)))</f>
        <v/>
      </c>
      <c r="K444" s="17">
        <f>IF($W444="","",IF($M444=0,"",SUM(INDEX(prem!$B$2:$CX$2857,$W444,$U444+1):INDEX(prem!$B$2:$CX$2857,$W444,MIN($U444+10,101)))))</f>
        <v/>
      </c>
      <c r="L444" s="17">
        <f>IF($K444="","",IF($M444=0,"",$K444/$M444))</f>
        <v/>
      </c>
      <c r="M444" s="4">
        <f>IF($W444="",0,COUNT(INDEX(prem!$B$2:$CX$2857,$W444,$U444+1):INDEX(prem!$B$2:$CX$2857,$W444,MIN($U444+10,101))))</f>
        <v/>
      </c>
      <c r="N444" s="4" t="inlineStr">
        <is>
          <t>A</t>
        </is>
      </c>
      <c r="O444" s="4">
        <f>IF(COUNTIF(prem!$A$2:$A$2857,$T444&amp;"|"&amp;Client!$C$9&amp;"|"&amp;Client!$C$7&amp;"|"&amp;Client!$C$8)&gt;0,Client!$C$9,IF(Client!$C$9="S","R","S"))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IFERROR(IF(COUNT(INDEX(Benefits!$E$3:$E$581,MATCH($T444,Benefits!$A$3:$A$581,0)))=0,"",INDEX(Benefits!$E$3:$E$581,MATCH($T444,Benefits!$A$3:$A$581,0))),"")</f>
        <v/>
      </c>
      <c r="R444">
        <f>IFERROR(IF(COUNT(INDEX(Benefits!$F$3:$F$581,MATCH($T444,Benefits!$A$3:$A$581,0)))=0,"",INDEX(Benefits!$F$3:$F$581,MATCH($T444,Benefits!$A$3:$A$581,0))),"")</f>
        <v/>
      </c>
      <c r="S444" s="4">
        <f>IFERROR(IF(INDEX(Benefits!$G$3:$G$581,MATCH($T444,Benefits!$A$3:$A$581,0))="","",INDEX(Benefits!$G$3:$G$581,MATCH($T444,Benefits!$A$3:$A$581,0))),"")</f>
        <v/>
      </c>
      <c r="T444" s="19" t="inlineStr">
        <is>
          <t>S00029-01-000-02</t>
        </is>
      </c>
      <c r="U444" s="4">
        <f>MIN(IF($N444="N",Client!$C$6+1,Client!$C$6),100)</f>
        <v/>
      </c>
      <c r="V444" s="4">
        <f>$T444&amp;"|"&amp;$O444&amp;"|"&amp;Client!$C$7&amp;"|"&amp;Client!$C$8</f>
        <v/>
      </c>
      <c r="W444" s="4">
        <f>IFERROR(MATCH($V444,prem!$A$2:$A$2857,0),"")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IFERROR(IF(INDEX(Benefits!$B$3:$B$581,MATCH($T445,Benefits!$A$3:$A$581,0))="","Private",INDEX(Benefits!$B$3:$B$581,MATCH($T445,Benefits!$A$3:$A$581,0))),"Private")</f>
        <v/>
      </c>
      <c r="G445" s="17">
        <f>IFERROR(IF(INDEX(Benefits!$C$3:$C$581,MATCH($T445,Benefits!$A$3:$A$581,0))="","",INDEX(Benefits!$C$3:$C$581,MATCH($T445,Benefits!$A$3:$A$581,0))),"")</f>
        <v/>
      </c>
      <c r="H445" s="4">
        <f>IFERROR(IF(INDEX(Benefits!$D$3:$D$581,MATCH($T445,Benefits!$A$3:$A$581,0))="","",INDEX(Benefits!$D$3:$D$581,MATCH($T445,Benefits!$A$3:$A$581,0))),"")</f>
        <v/>
      </c>
      <c r="I445" s="4" t="inlineStr">
        <is>
          <t>HKD</t>
        </is>
      </c>
      <c r="J445" s="17">
        <f>IF($W445="","",IF(COUNT(INDEX(prem!$B$2:$CX$2857,$W445,$U445+1))=0,"",INDEX(prem!$B$2:$CX$2857,$W445,$U445+1)))</f>
        <v/>
      </c>
      <c r="K445" s="17">
        <f>IF($W445="","",IF($M445=0,"",SUM(INDEX(prem!$B$2:$CX$2857,$W445,$U445+1):INDEX(prem!$B$2:$CX$2857,$W445,MIN($U445+10,101)))))</f>
        <v/>
      </c>
      <c r="L445" s="17">
        <f>IF($K445="","",IF($M445=0,"",$K445/$M445))</f>
        <v/>
      </c>
      <c r="M445" s="4">
        <f>IF($W445="",0,COUNT(INDEX(prem!$B$2:$CX$2857,$W445,$U445+1):INDEX(prem!$B$2:$CX$2857,$W445,MIN($U445+10,101))))</f>
        <v/>
      </c>
      <c r="N445" s="4" t="inlineStr">
        <is>
          <t>R</t>
        </is>
      </c>
      <c r="O445" s="4">
        <f>IF(COUNTIF(prem!$A$2:$A$2857,$T445&amp;"|"&amp;Client!$C$9&amp;"|"&amp;Client!$C$7&amp;"|"&amp;Client!$C$8)&gt;0,Client!$C$9,IF(Client!$C$9="S","R","S"))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IFERROR(IF(COUNT(INDEX(Benefits!$E$3:$E$581,MATCH($T445,Benefits!$A$3:$A$581,0)))=0,"",INDEX(Benefits!$E$3:$E$581,MATCH($T445,Benefits!$A$3:$A$581,0))),"")</f>
        <v/>
      </c>
      <c r="R445">
        <f>IFERROR(IF(COUNT(INDEX(Benefits!$F$3:$F$581,MATCH($T445,Benefits!$A$3:$A$581,0)))=0,"",INDEX(Benefits!$F$3:$F$581,MATCH($T445,Benefits!$A$3:$A$581,0))),"")</f>
        <v/>
      </c>
      <c r="S445" s="4">
        <f>IFERROR(IF(INDEX(Benefits!$G$3:$G$581,MATCH($T445,Benefits!$A$3:$A$581,0))="","",INDEX(Benefits!$G$3:$G$581,MATCH($T445,Benefits!$A$3:$A$581,0))),"")</f>
        <v/>
      </c>
      <c r="T445" s="19" t="inlineStr">
        <is>
          <t>F00019-03-000-07</t>
        </is>
      </c>
      <c r="U445" s="4">
        <f>MIN(IF($N445="N",Client!$C$6+1,Client!$C$6),100)</f>
        <v/>
      </c>
      <c r="V445" s="4">
        <f>$T445&amp;"|"&amp;$O445&amp;"|"&amp;Client!$C$7&amp;"|"&amp;Client!$C$8</f>
        <v/>
      </c>
      <c r="W445" s="4">
        <f>IFERROR(MATCH($V445,prem!$A$2:$A$2857,0),"")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IFERROR(IF(INDEX(Benefits!$B$3:$B$581,MATCH($T446,Benefits!$A$3:$A$581,0))="","Private",INDEX(Benefits!$B$3:$B$581,MATCH($T446,Benefits!$A$3:$A$581,0))),"Private")</f>
        <v/>
      </c>
      <c r="G446" s="17">
        <f>IFERROR(IF(INDEX(Benefits!$C$3:$C$581,MATCH($T446,Benefits!$A$3:$A$581,0))="","",INDEX(Benefits!$C$3:$C$581,MATCH($T446,Benefits!$A$3:$A$581,0))),"")</f>
        <v/>
      </c>
      <c r="H446" s="4">
        <f>IFERROR(IF(INDEX(Benefits!$D$3:$D$581,MATCH($T446,Benefits!$A$3:$A$581,0))="","",INDEX(Benefits!$D$3:$D$581,MATCH($T446,Benefits!$A$3:$A$581,0))),"")</f>
        <v/>
      </c>
      <c r="I446" s="4" t="inlineStr">
        <is>
          <t>HKD</t>
        </is>
      </c>
      <c r="J446" s="17">
        <f>IF($W446="","",IF(COUNT(INDEX(prem!$B$2:$CX$2857,$W446,$U446+1))=0,"",INDEX(prem!$B$2:$CX$2857,$W446,$U446+1)))</f>
        <v/>
      </c>
      <c r="K446" s="17">
        <f>IF($W446="","",IF($M446=0,"",SUM(INDEX(prem!$B$2:$CX$2857,$W446,$U446+1):INDEX(prem!$B$2:$CX$2857,$W446,MIN($U446+10,101)))))</f>
        <v/>
      </c>
      <c r="L446" s="17">
        <f>IF($K446="","",IF($M446=0,"",$K446/$M446))</f>
        <v/>
      </c>
      <c r="M446" s="4">
        <f>IF($W446="",0,COUNT(INDEX(prem!$B$2:$CX$2857,$W446,$U446+1):INDEX(prem!$B$2:$CX$2857,$W446,MIN($U446+10,101))))</f>
        <v/>
      </c>
      <c r="N446" s="4" t="inlineStr">
        <is>
          <t>R</t>
        </is>
      </c>
      <c r="O446" s="4">
        <f>IF(COUNTIF(prem!$A$2:$A$2857,$T446&amp;"|"&amp;Client!$C$9&amp;"|"&amp;Client!$C$7&amp;"|"&amp;Client!$C$8)&gt;0,Client!$C$9,IF(Client!$C$9="S","R","S"))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IFERROR(IF(COUNT(INDEX(Benefits!$E$3:$E$581,MATCH($T446,Benefits!$A$3:$A$581,0)))=0,"",INDEX(Benefits!$E$3:$E$581,MATCH($T446,Benefits!$A$3:$A$581,0))),"")</f>
        <v/>
      </c>
      <c r="R446">
        <f>IFERROR(IF(COUNT(INDEX(Benefits!$F$3:$F$581,MATCH($T446,Benefits!$A$3:$A$581,0)))=0,"",INDEX(Benefits!$F$3:$F$581,MATCH($T446,Benefits!$A$3:$A$581,0))),"")</f>
        <v/>
      </c>
      <c r="S446" s="4">
        <f>IFERROR(IF(INDEX(Benefits!$G$3:$G$581,MATCH($T446,Benefits!$A$3:$A$581,0))="","",INDEX(Benefits!$G$3:$G$581,MATCH($T446,Benefits!$A$3:$A$581,0))),"")</f>
        <v/>
      </c>
      <c r="T446" s="19" t="inlineStr">
        <is>
          <t>F00019-03-001-07</t>
        </is>
      </c>
      <c r="U446" s="4">
        <f>MIN(IF($N446="N",Client!$C$6+1,Client!$C$6),100)</f>
        <v/>
      </c>
      <c r="V446" s="4">
        <f>$T446&amp;"|"&amp;$O446&amp;"|"&amp;Client!$C$7&amp;"|"&amp;Client!$C$8</f>
        <v/>
      </c>
      <c r="W446" s="4">
        <f>IFERROR(MATCH($V446,prem!$A$2:$A$2857,0),"")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IFERROR(IF(INDEX(Benefits!$B$3:$B$581,MATCH($T447,Benefits!$A$3:$A$581,0))="","Private",INDEX(Benefits!$B$3:$B$581,MATCH($T447,Benefits!$A$3:$A$581,0))),"Private")</f>
        <v/>
      </c>
      <c r="G447" s="17">
        <f>IFERROR(IF(INDEX(Benefits!$C$3:$C$581,MATCH($T447,Benefits!$A$3:$A$581,0))="","",INDEX(Benefits!$C$3:$C$581,MATCH($T447,Benefits!$A$3:$A$581,0))),"")</f>
        <v/>
      </c>
      <c r="H447" s="4">
        <f>IFERROR(IF(INDEX(Benefits!$D$3:$D$581,MATCH($T447,Benefits!$A$3:$A$581,0))="","",INDEX(Benefits!$D$3:$D$581,MATCH($T447,Benefits!$A$3:$A$581,0))),"")</f>
        <v/>
      </c>
      <c r="I447" s="4" t="inlineStr">
        <is>
          <t>HKD</t>
        </is>
      </c>
      <c r="J447" s="17">
        <f>IF($W447="","",IF(COUNT(INDEX(prem!$B$2:$CX$2857,$W447,$U447+1))=0,"",INDEX(prem!$B$2:$CX$2857,$W447,$U447+1)))</f>
        <v/>
      </c>
      <c r="K447" s="17">
        <f>IF($W447="","",IF($M447=0,"",SUM(INDEX(prem!$B$2:$CX$2857,$W447,$U447+1):INDEX(prem!$B$2:$CX$2857,$W447,MIN($U447+10,101)))))</f>
        <v/>
      </c>
      <c r="L447" s="17">
        <f>IF($K447="","",IF($M447=0,"",$K447/$M447))</f>
        <v/>
      </c>
      <c r="M447" s="4">
        <f>IF($W447="",0,COUNT(INDEX(prem!$B$2:$CX$2857,$W447,$U447+1):INDEX(prem!$B$2:$CX$2857,$W447,MIN($U447+10,101))))</f>
        <v/>
      </c>
      <c r="N447" s="4" t="inlineStr">
        <is>
          <t>R</t>
        </is>
      </c>
      <c r="O447" s="4">
        <f>IF(COUNTIF(prem!$A$2:$A$2857,$T447&amp;"|"&amp;Client!$C$9&amp;"|"&amp;Client!$C$7&amp;"|"&amp;Client!$C$8)&gt;0,Client!$C$9,IF(Client!$C$9="S","R","S"))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IFERROR(IF(COUNT(INDEX(Benefits!$E$3:$E$581,MATCH($T447,Benefits!$A$3:$A$581,0)))=0,"",INDEX(Benefits!$E$3:$E$581,MATCH($T447,Benefits!$A$3:$A$581,0))),"")</f>
        <v/>
      </c>
      <c r="R447">
        <f>IFERROR(IF(COUNT(INDEX(Benefits!$F$3:$F$581,MATCH($T447,Benefits!$A$3:$A$581,0)))=0,"",INDEX(Benefits!$F$3:$F$581,MATCH($T447,Benefits!$A$3:$A$581,0))),"")</f>
        <v/>
      </c>
      <c r="S447" s="4">
        <f>IFERROR(IF(INDEX(Benefits!$G$3:$G$581,MATCH($T447,Benefits!$A$3:$A$581,0))="","",INDEX(Benefits!$G$3:$G$581,MATCH($T447,Benefits!$A$3:$A$581,0))),"")</f>
        <v/>
      </c>
      <c r="T447" s="19" t="inlineStr">
        <is>
          <t>F00019-03-002-07</t>
        </is>
      </c>
      <c r="U447" s="4">
        <f>MIN(IF($N447="N",Client!$C$6+1,Client!$C$6),100)</f>
        <v/>
      </c>
      <c r="V447" s="4">
        <f>$T447&amp;"|"&amp;$O447&amp;"|"&amp;Client!$C$7&amp;"|"&amp;Client!$C$8</f>
        <v/>
      </c>
      <c r="W447" s="4">
        <f>IFERROR(MATCH($V447,prem!$A$2:$A$2857,0),"")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IFERROR(IF(INDEX(Benefits!$B$3:$B$581,MATCH($T448,Benefits!$A$3:$A$581,0))="","Semi-private",INDEX(Benefits!$B$3:$B$581,MATCH($T448,Benefits!$A$3:$A$581,0))),"Semi-private")</f>
        <v/>
      </c>
      <c r="G448" s="17">
        <f>IFERROR(IF(INDEX(Benefits!$C$3:$C$581,MATCH($T448,Benefits!$A$3:$A$581,0))="","",INDEX(Benefits!$C$3:$C$581,MATCH($T448,Benefits!$A$3:$A$581,0))),"")</f>
        <v/>
      </c>
      <c r="H448" s="4">
        <f>IFERROR(IF(INDEX(Benefits!$D$3:$D$581,MATCH($T448,Benefits!$A$3:$A$581,0))="","",INDEX(Benefits!$D$3:$D$581,MATCH($T448,Benefits!$A$3:$A$581,0))),"")</f>
        <v/>
      </c>
      <c r="I448" s="4" t="inlineStr">
        <is>
          <t>HKD</t>
        </is>
      </c>
      <c r="J448" s="17">
        <f>IF($W448="","",IF(COUNT(INDEX(prem!$B$2:$CX$2857,$W448,$U448+1))=0,"",INDEX(prem!$B$2:$CX$2857,$W448,$U448+1)))</f>
        <v/>
      </c>
      <c r="K448" s="17">
        <f>IF($W448="","",IF($M448=0,"",SUM(INDEX(prem!$B$2:$CX$2857,$W448,$U448+1):INDEX(prem!$B$2:$CX$2857,$W448,MIN($U448+10,101)))))</f>
        <v/>
      </c>
      <c r="L448" s="17">
        <f>IF($K448="","",IF($M448=0,"",$K448/$M448))</f>
        <v/>
      </c>
      <c r="M448" s="4">
        <f>IF($W448="",0,COUNT(INDEX(prem!$B$2:$CX$2857,$W448,$U448+1):INDEX(prem!$B$2:$CX$2857,$W448,MIN($U448+10,101))))</f>
        <v/>
      </c>
      <c r="N448" s="4" t="inlineStr">
        <is>
          <t>R</t>
        </is>
      </c>
      <c r="O448" s="4">
        <f>IF(COUNTIF(prem!$A$2:$A$2857,$T448&amp;"|"&amp;Client!$C$9&amp;"|"&amp;Client!$C$7&amp;"|"&amp;Client!$C$8)&gt;0,Client!$C$9,IF(Client!$C$9="S","R","S"))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IFERROR(IF(COUNT(INDEX(Benefits!$E$3:$E$581,MATCH($T448,Benefits!$A$3:$A$581,0)))=0,"",INDEX(Benefits!$E$3:$E$581,MATCH($T448,Benefits!$A$3:$A$581,0))),"")</f>
        <v/>
      </c>
      <c r="R448">
        <f>IFERROR(IF(COUNT(INDEX(Benefits!$F$3:$F$581,MATCH($T448,Benefits!$A$3:$A$581,0)))=0,"",INDEX(Benefits!$F$3:$F$581,MATCH($T448,Benefits!$A$3:$A$581,0))),"")</f>
        <v/>
      </c>
      <c r="S448" s="4">
        <f>IFERROR(IF(INDEX(Benefits!$G$3:$G$581,MATCH($T448,Benefits!$A$3:$A$581,0))="","",INDEX(Benefits!$G$3:$G$581,MATCH($T448,Benefits!$A$3:$A$581,0))),"")</f>
        <v/>
      </c>
      <c r="T448" s="19" t="inlineStr">
        <is>
          <t>F00019-02-000-07</t>
        </is>
      </c>
      <c r="U448" s="4">
        <f>MIN(IF($N448="N",Client!$C$6+1,Client!$C$6),100)</f>
        <v/>
      </c>
      <c r="V448" s="4">
        <f>$T448&amp;"|"&amp;$O448&amp;"|"&amp;Client!$C$7&amp;"|"&amp;Client!$C$8</f>
        <v/>
      </c>
      <c r="W448" s="4">
        <f>IFERROR(MATCH($V448,prem!$A$2:$A$2857,0),"")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IFERROR(IF(INDEX(Benefits!$B$3:$B$581,MATCH($T449,Benefits!$A$3:$A$581,0))="","Semi-private",INDEX(Benefits!$B$3:$B$581,MATCH($T449,Benefits!$A$3:$A$581,0))),"Semi-private")</f>
        <v/>
      </c>
      <c r="G449" s="17">
        <f>IFERROR(IF(INDEX(Benefits!$C$3:$C$581,MATCH($T449,Benefits!$A$3:$A$581,0))="","",INDEX(Benefits!$C$3:$C$581,MATCH($T449,Benefits!$A$3:$A$581,0))),"")</f>
        <v/>
      </c>
      <c r="H449" s="4">
        <f>IFERROR(IF(INDEX(Benefits!$D$3:$D$581,MATCH($T449,Benefits!$A$3:$A$581,0))="","",INDEX(Benefits!$D$3:$D$581,MATCH($T449,Benefits!$A$3:$A$581,0))),"")</f>
        <v/>
      </c>
      <c r="I449" s="4" t="inlineStr">
        <is>
          <t>HKD</t>
        </is>
      </c>
      <c r="J449" s="17">
        <f>IF($W449="","",IF(COUNT(INDEX(prem!$B$2:$CX$2857,$W449,$U449+1))=0,"",INDEX(prem!$B$2:$CX$2857,$W449,$U449+1)))</f>
        <v/>
      </c>
      <c r="K449" s="17">
        <f>IF($W449="","",IF($M449=0,"",SUM(INDEX(prem!$B$2:$CX$2857,$W449,$U449+1):INDEX(prem!$B$2:$CX$2857,$W449,MIN($U449+10,101)))))</f>
        <v/>
      </c>
      <c r="L449" s="17">
        <f>IF($K449="","",IF($M449=0,"",$K449/$M449))</f>
        <v/>
      </c>
      <c r="M449" s="4">
        <f>IF($W449="",0,COUNT(INDEX(prem!$B$2:$CX$2857,$W449,$U449+1):INDEX(prem!$B$2:$CX$2857,$W449,MIN($U449+10,101))))</f>
        <v/>
      </c>
      <c r="N449" s="4" t="inlineStr">
        <is>
          <t>R</t>
        </is>
      </c>
      <c r="O449" s="4">
        <f>IF(COUNTIF(prem!$A$2:$A$2857,$T449&amp;"|"&amp;Client!$C$9&amp;"|"&amp;Client!$C$7&amp;"|"&amp;Client!$C$8)&gt;0,Client!$C$9,IF(Client!$C$9="S","R","S"))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IFERROR(IF(COUNT(INDEX(Benefits!$E$3:$E$581,MATCH($T449,Benefits!$A$3:$A$581,0)))=0,"",INDEX(Benefits!$E$3:$E$581,MATCH($T449,Benefits!$A$3:$A$581,0))),"")</f>
        <v/>
      </c>
      <c r="R449">
        <f>IFERROR(IF(COUNT(INDEX(Benefits!$F$3:$F$581,MATCH($T449,Benefits!$A$3:$A$581,0)))=0,"",INDEX(Benefits!$F$3:$F$581,MATCH($T449,Benefits!$A$3:$A$581,0))),"")</f>
        <v/>
      </c>
      <c r="S449" s="4">
        <f>IFERROR(IF(INDEX(Benefits!$G$3:$G$581,MATCH($T449,Benefits!$A$3:$A$581,0))="","",INDEX(Benefits!$G$3:$G$581,MATCH($T449,Benefits!$A$3:$A$581,0))),"")</f>
        <v/>
      </c>
      <c r="T449" s="19" t="inlineStr">
        <is>
          <t>F00019-02-001-07</t>
        </is>
      </c>
      <c r="U449" s="4">
        <f>MIN(IF($N449="N",Client!$C$6+1,Client!$C$6),100)</f>
        <v/>
      </c>
      <c r="V449" s="4">
        <f>$T449&amp;"|"&amp;$O449&amp;"|"&amp;Client!$C$7&amp;"|"&amp;Client!$C$8</f>
        <v/>
      </c>
      <c r="W449" s="4">
        <f>IFERROR(MATCH($V449,prem!$A$2:$A$2857,0),"")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IFERROR(IF(INDEX(Benefits!$B$3:$B$581,MATCH($T450,Benefits!$A$3:$A$581,0))="","Semi-private",INDEX(Benefits!$B$3:$B$581,MATCH($T450,Benefits!$A$3:$A$581,0))),"Semi-private")</f>
        <v/>
      </c>
      <c r="G450" s="17">
        <f>IFERROR(IF(INDEX(Benefits!$C$3:$C$581,MATCH($T450,Benefits!$A$3:$A$581,0))="","",INDEX(Benefits!$C$3:$C$581,MATCH($T450,Benefits!$A$3:$A$581,0))),"")</f>
        <v/>
      </c>
      <c r="H450" s="4">
        <f>IFERROR(IF(INDEX(Benefits!$D$3:$D$581,MATCH($T450,Benefits!$A$3:$A$581,0))="","",INDEX(Benefits!$D$3:$D$581,MATCH($T450,Benefits!$A$3:$A$581,0))),"")</f>
        <v/>
      </c>
      <c r="I450" s="4" t="inlineStr">
        <is>
          <t>HKD</t>
        </is>
      </c>
      <c r="J450" s="17">
        <f>IF($W450="","",IF(COUNT(INDEX(prem!$B$2:$CX$2857,$W450,$U450+1))=0,"",INDEX(prem!$B$2:$CX$2857,$W450,$U450+1)))</f>
        <v/>
      </c>
      <c r="K450" s="17">
        <f>IF($W450="","",IF($M450=0,"",SUM(INDEX(prem!$B$2:$CX$2857,$W450,$U450+1):INDEX(prem!$B$2:$CX$2857,$W450,MIN($U450+10,101)))))</f>
        <v/>
      </c>
      <c r="L450" s="17">
        <f>IF($K450="","",IF($M450=0,"",$K450/$M450))</f>
        <v/>
      </c>
      <c r="M450" s="4">
        <f>IF($W450="",0,COUNT(INDEX(prem!$B$2:$CX$2857,$W450,$U450+1):INDEX(prem!$B$2:$CX$2857,$W450,MIN($U450+10,101))))</f>
        <v/>
      </c>
      <c r="N450" s="4" t="inlineStr">
        <is>
          <t>R</t>
        </is>
      </c>
      <c r="O450" s="4">
        <f>IF(COUNTIF(prem!$A$2:$A$2857,$T450&amp;"|"&amp;Client!$C$9&amp;"|"&amp;Client!$C$7&amp;"|"&amp;Client!$C$8)&gt;0,Client!$C$9,IF(Client!$C$9="S","R","S"))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IFERROR(IF(COUNT(INDEX(Benefits!$E$3:$E$581,MATCH($T450,Benefits!$A$3:$A$581,0)))=0,"",INDEX(Benefits!$E$3:$E$581,MATCH($T450,Benefits!$A$3:$A$581,0))),"")</f>
        <v/>
      </c>
      <c r="R450">
        <f>IFERROR(IF(COUNT(INDEX(Benefits!$F$3:$F$581,MATCH($T450,Benefits!$A$3:$A$581,0)))=0,"",INDEX(Benefits!$F$3:$F$581,MATCH($T450,Benefits!$A$3:$A$581,0))),"")</f>
        <v/>
      </c>
      <c r="S450" s="4">
        <f>IFERROR(IF(INDEX(Benefits!$G$3:$G$581,MATCH($T450,Benefits!$A$3:$A$581,0))="","",INDEX(Benefits!$G$3:$G$581,MATCH($T450,Benefits!$A$3:$A$581,0))),"")</f>
        <v/>
      </c>
      <c r="T450" s="19" t="inlineStr">
        <is>
          <t>F00019-02-002-07</t>
        </is>
      </c>
      <c r="U450" s="4">
        <f>MIN(IF($N450="N",Client!$C$6+1,Client!$C$6),100)</f>
        <v/>
      </c>
      <c r="V450" s="4">
        <f>$T450&amp;"|"&amp;$O450&amp;"|"&amp;Client!$C$7&amp;"|"&amp;Client!$C$8</f>
        <v/>
      </c>
      <c r="W450" s="4">
        <f>IFERROR(MATCH($V450,prem!$A$2:$A$2857,0),"")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IFERROR(IF(INDEX(Benefits!$B$3:$B$581,MATCH($T451,Benefits!$A$3:$A$581,0))="","Ward",INDEX(Benefits!$B$3:$B$581,MATCH($T451,Benefits!$A$3:$A$581,0))),"Ward")</f>
        <v/>
      </c>
      <c r="G451" s="17">
        <f>IFERROR(IF(INDEX(Benefits!$C$3:$C$581,MATCH($T451,Benefits!$A$3:$A$581,0))="","",INDEX(Benefits!$C$3:$C$581,MATCH($T451,Benefits!$A$3:$A$581,0))),"")</f>
        <v/>
      </c>
      <c r="H451" s="4">
        <f>IFERROR(IF(INDEX(Benefits!$D$3:$D$581,MATCH($T451,Benefits!$A$3:$A$581,0))="","",INDEX(Benefits!$D$3:$D$581,MATCH($T451,Benefits!$A$3:$A$581,0))),"")</f>
        <v/>
      </c>
      <c r="I451" s="4" t="inlineStr">
        <is>
          <t>HKD</t>
        </is>
      </c>
      <c r="J451" s="17">
        <f>IF($W451="","",IF(COUNT(INDEX(prem!$B$2:$CX$2857,$W451,$U451+1))=0,"",INDEX(prem!$B$2:$CX$2857,$W451,$U451+1)))</f>
        <v/>
      </c>
      <c r="K451" s="17">
        <f>IF($W451="","",IF($M451=0,"",SUM(INDEX(prem!$B$2:$CX$2857,$W451,$U451+1):INDEX(prem!$B$2:$CX$2857,$W451,MIN($U451+10,101)))))</f>
        <v/>
      </c>
      <c r="L451" s="17">
        <f>IF($K451="","",IF($M451=0,"",$K451/$M451))</f>
        <v/>
      </c>
      <c r="M451" s="4">
        <f>IF($W451="",0,COUNT(INDEX(prem!$B$2:$CX$2857,$W451,$U451+1):INDEX(prem!$B$2:$CX$2857,$W451,MIN($U451+10,101))))</f>
        <v/>
      </c>
      <c r="N451" s="4" t="inlineStr">
        <is>
          <t>R</t>
        </is>
      </c>
      <c r="O451" s="4">
        <f>IF(COUNTIF(prem!$A$2:$A$2857,$T451&amp;"|"&amp;Client!$C$9&amp;"|"&amp;Client!$C$7&amp;"|"&amp;Client!$C$8)&gt;0,Client!$C$9,IF(Client!$C$9="S","R","S"))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IFERROR(IF(COUNT(INDEX(Benefits!$E$3:$E$581,MATCH($T451,Benefits!$A$3:$A$581,0)))=0,"",INDEX(Benefits!$E$3:$E$581,MATCH($T451,Benefits!$A$3:$A$581,0))),"")</f>
        <v/>
      </c>
      <c r="R451">
        <f>IFERROR(IF(COUNT(INDEX(Benefits!$F$3:$F$581,MATCH($T451,Benefits!$A$3:$A$581,0)))=0,"",INDEX(Benefits!$F$3:$F$581,MATCH($T451,Benefits!$A$3:$A$581,0))),"")</f>
        <v/>
      </c>
      <c r="S451" s="4">
        <f>IFERROR(IF(INDEX(Benefits!$G$3:$G$581,MATCH($T451,Benefits!$A$3:$A$581,0))="","",INDEX(Benefits!$G$3:$G$581,MATCH($T451,Benefits!$A$3:$A$581,0))),"")</f>
        <v/>
      </c>
      <c r="T451" s="19" t="inlineStr">
        <is>
          <t>F00019-01-000-07</t>
        </is>
      </c>
      <c r="U451" s="4">
        <f>MIN(IF($N451="N",Client!$C$6+1,Client!$C$6),100)</f>
        <v/>
      </c>
      <c r="V451" s="4">
        <f>$T451&amp;"|"&amp;$O451&amp;"|"&amp;Client!$C$7&amp;"|"&amp;Client!$C$8</f>
        <v/>
      </c>
      <c r="W451" s="4">
        <f>IFERROR(MATCH($V451,prem!$A$2:$A$2857,0),"")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IFERROR(IF(INDEX(Benefits!$B$3:$B$581,MATCH($T452,Benefits!$A$3:$A$581,0))="","Ward",INDEX(Benefits!$B$3:$B$581,MATCH($T452,Benefits!$A$3:$A$581,0))),"Ward")</f>
        <v/>
      </c>
      <c r="G452" s="17">
        <f>IFERROR(IF(INDEX(Benefits!$C$3:$C$581,MATCH($T452,Benefits!$A$3:$A$581,0))="","",INDEX(Benefits!$C$3:$C$581,MATCH($T452,Benefits!$A$3:$A$581,0))),"")</f>
        <v/>
      </c>
      <c r="H452" s="4">
        <f>IFERROR(IF(INDEX(Benefits!$D$3:$D$581,MATCH($T452,Benefits!$A$3:$A$581,0))="","",INDEX(Benefits!$D$3:$D$581,MATCH($T452,Benefits!$A$3:$A$581,0))),"")</f>
        <v/>
      </c>
      <c r="I452" s="4" t="inlineStr">
        <is>
          <t>HKD</t>
        </is>
      </c>
      <c r="J452" s="17">
        <f>IF($W452="","",IF(COUNT(INDEX(prem!$B$2:$CX$2857,$W452,$U452+1))=0,"",INDEX(prem!$B$2:$CX$2857,$W452,$U452+1)))</f>
        <v/>
      </c>
      <c r="K452" s="17">
        <f>IF($W452="","",IF($M452=0,"",SUM(INDEX(prem!$B$2:$CX$2857,$W452,$U452+1):INDEX(prem!$B$2:$CX$2857,$W452,MIN($U452+10,101)))))</f>
        <v/>
      </c>
      <c r="L452" s="17">
        <f>IF($K452="","",IF($M452=0,"",$K452/$M452))</f>
        <v/>
      </c>
      <c r="M452" s="4">
        <f>IF($W452="",0,COUNT(INDEX(prem!$B$2:$CX$2857,$W452,$U452+1):INDEX(prem!$B$2:$CX$2857,$W452,MIN($U452+10,101))))</f>
        <v/>
      </c>
      <c r="N452" s="4" t="inlineStr">
        <is>
          <t>R</t>
        </is>
      </c>
      <c r="O452" s="4">
        <f>IF(COUNTIF(prem!$A$2:$A$2857,$T452&amp;"|"&amp;Client!$C$9&amp;"|"&amp;Client!$C$7&amp;"|"&amp;Client!$C$8)&gt;0,Client!$C$9,IF(Client!$C$9="S","R","S"))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IFERROR(IF(COUNT(INDEX(Benefits!$E$3:$E$581,MATCH($T452,Benefits!$A$3:$A$581,0)))=0,"",INDEX(Benefits!$E$3:$E$581,MATCH($T452,Benefits!$A$3:$A$581,0))),"")</f>
        <v/>
      </c>
      <c r="R452">
        <f>IFERROR(IF(COUNT(INDEX(Benefits!$F$3:$F$581,MATCH($T452,Benefits!$A$3:$A$581,0)))=0,"",INDEX(Benefits!$F$3:$F$581,MATCH($T452,Benefits!$A$3:$A$581,0))),"")</f>
        <v/>
      </c>
      <c r="S452" s="4">
        <f>IFERROR(IF(INDEX(Benefits!$G$3:$G$581,MATCH($T452,Benefits!$A$3:$A$581,0))="","",INDEX(Benefits!$G$3:$G$581,MATCH($T452,Benefits!$A$3:$A$581,0))),"")</f>
        <v/>
      </c>
      <c r="T452" s="19" t="inlineStr">
        <is>
          <t>F00019-01-001-07</t>
        </is>
      </c>
      <c r="U452" s="4">
        <f>MIN(IF($N452="N",Client!$C$6+1,Client!$C$6),100)</f>
        <v/>
      </c>
      <c r="V452" s="4">
        <f>$T452&amp;"|"&amp;$O452&amp;"|"&amp;Client!$C$7&amp;"|"&amp;Client!$C$8</f>
        <v/>
      </c>
      <c r="W452" s="4">
        <f>IFERROR(MATCH($V452,prem!$A$2:$A$2857,0),"")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IFERROR(IF(INDEX(Benefits!$B$3:$B$581,MATCH($T453,Benefits!$A$3:$A$581,0))="","Ward",INDEX(Benefits!$B$3:$B$581,MATCH($T453,Benefits!$A$3:$A$581,0))),"Ward")</f>
        <v/>
      </c>
      <c r="G453" s="17">
        <f>IFERROR(IF(INDEX(Benefits!$C$3:$C$581,MATCH($T453,Benefits!$A$3:$A$581,0))="","",INDEX(Benefits!$C$3:$C$581,MATCH($T453,Benefits!$A$3:$A$581,0))),"")</f>
        <v/>
      </c>
      <c r="H453" s="4">
        <f>IFERROR(IF(INDEX(Benefits!$D$3:$D$581,MATCH($T453,Benefits!$A$3:$A$581,0))="","",INDEX(Benefits!$D$3:$D$581,MATCH($T453,Benefits!$A$3:$A$581,0))),"")</f>
        <v/>
      </c>
      <c r="I453" s="4" t="inlineStr">
        <is>
          <t>HKD</t>
        </is>
      </c>
      <c r="J453" s="17">
        <f>IF($W453="","",IF(COUNT(INDEX(prem!$B$2:$CX$2857,$W453,$U453+1))=0,"",INDEX(prem!$B$2:$CX$2857,$W453,$U453+1)))</f>
        <v/>
      </c>
      <c r="K453" s="17">
        <f>IF($W453="","",IF($M453=0,"",SUM(INDEX(prem!$B$2:$CX$2857,$W453,$U453+1):INDEX(prem!$B$2:$CX$2857,$W453,MIN($U453+10,101)))))</f>
        <v/>
      </c>
      <c r="L453" s="17">
        <f>IF($K453="","",IF($M453=0,"",$K453/$M453))</f>
        <v/>
      </c>
      <c r="M453" s="4">
        <f>IF($W453="",0,COUNT(INDEX(prem!$B$2:$CX$2857,$W453,$U453+1):INDEX(prem!$B$2:$CX$2857,$W453,MIN($U453+10,101))))</f>
        <v/>
      </c>
      <c r="N453" s="4" t="inlineStr">
        <is>
          <t>R</t>
        </is>
      </c>
      <c r="O453" s="4">
        <f>IF(COUNTIF(prem!$A$2:$A$2857,$T453&amp;"|"&amp;Client!$C$9&amp;"|"&amp;Client!$C$7&amp;"|"&amp;Client!$C$8)&gt;0,Client!$C$9,IF(Client!$C$9="S","R","S"))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IFERROR(IF(COUNT(INDEX(Benefits!$E$3:$E$581,MATCH($T453,Benefits!$A$3:$A$581,0)))=0,"",INDEX(Benefits!$E$3:$E$581,MATCH($T453,Benefits!$A$3:$A$581,0))),"")</f>
        <v/>
      </c>
      <c r="R453">
        <f>IFERROR(IF(COUNT(INDEX(Benefits!$F$3:$F$581,MATCH($T453,Benefits!$A$3:$A$581,0)))=0,"",INDEX(Benefits!$F$3:$F$581,MATCH($T453,Benefits!$A$3:$A$581,0))),"")</f>
        <v/>
      </c>
      <c r="S453" s="4">
        <f>IFERROR(IF(INDEX(Benefits!$G$3:$G$581,MATCH($T453,Benefits!$A$3:$A$581,0))="","",INDEX(Benefits!$G$3:$G$581,MATCH($T453,Benefits!$A$3:$A$581,0))),"")</f>
        <v/>
      </c>
      <c r="T453" s="19" t="inlineStr">
        <is>
          <t>F00019-01-002-07</t>
        </is>
      </c>
      <c r="U453" s="4">
        <f>MIN(IF($N453="N",Client!$C$6+1,Client!$C$6),100)</f>
        <v/>
      </c>
      <c r="V453" s="4">
        <f>$T453&amp;"|"&amp;$O453&amp;"|"&amp;Client!$C$7&amp;"|"&amp;Client!$C$8</f>
        <v/>
      </c>
      <c r="W453" s="4">
        <f>IFERROR(MATCH($V453,prem!$A$2:$A$2857,0),"")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IFERROR(IF(INDEX(Benefits!$B$3:$B$581,MATCH($T454,Benefits!$A$3:$A$581,0))="","",INDEX(Benefits!$B$3:$B$581,MATCH($T454,Benefits!$A$3:$A$581,0))),"")</f>
        <v/>
      </c>
      <c r="G454" s="17">
        <f>IFERROR(IF(INDEX(Benefits!$C$3:$C$581,MATCH($T454,Benefits!$A$3:$A$581,0))="","",INDEX(Benefits!$C$3:$C$581,MATCH($T454,Benefits!$A$3:$A$581,0))),"")</f>
        <v/>
      </c>
      <c r="H454" s="4">
        <f>IFERROR(IF(INDEX(Benefits!$D$3:$D$581,MATCH($T454,Benefits!$A$3:$A$581,0))="","",INDEX(Benefits!$D$3:$D$581,MATCH($T454,Benefits!$A$3:$A$581,0))),"")</f>
        <v/>
      </c>
      <c r="I454" s="4" t="inlineStr">
        <is>
          <t>HKD</t>
        </is>
      </c>
      <c r="J454" s="17">
        <f>IF($W454="","",IF(COUNT(INDEX(prem!$B$2:$CX$2857,$W454,$U454+1))=0,"",INDEX(prem!$B$2:$CX$2857,$W454,$U454+1)))</f>
        <v/>
      </c>
      <c r="K454" s="17">
        <f>IF($W454="","",IF($M454=0,"",SUM(INDEX(prem!$B$2:$CX$2857,$W454,$U454+1):INDEX(prem!$B$2:$CX$2857,$W454,MIN($U454+10,101)))))</f>
        <v/>
      </c>
      <c r="L454" s="17">
        <f>IF($K454="","",IF($M454=0,"",$K454/$M454))</f>
        <v/>
      </c>
      <c r="M454" s="4">
        <f>IF($W454="",0,COUNT(INDEX(prem!$B$2:$CX$2857,$W454,$U454+1):INDEX(prem!$B$2:$CX$2857,$W454,MIN($U454+10,101))))</f>
        <v/>
      </c>
      <c r="N454" s="4" t="inlineStr">
        <is>
          <t>R</t>
        </is>
      </c>
      <c r="O454" s="4">
        <f>IF(COUNTIF(prem!$A$2:$A$2857,$T454&amp;"|"&amp;Client!$C$9&amp;"|"&amp;Client!$C$7&amp;"|"&amp;Client!$C$8)&gt;0,Client!$C$9,IF(Client!$C$9="S","R","S"))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IFERROR(IF(COUNT(INDEX(Benefits!$E$3:$E$581,MATCH($T454,Benefits!$A$3:$A$581,0)))=0,"",INDEX(Benefits!$E$3:$E$581,MATCH($T454,Benefits!$A$3:$A$581,0))),"")</f>
        <v/>
      </c>
      <c r="R454">
        <f>IFERROR(IF(COUNT(INDEX(Benefits!$F$3:$F$581,MATCH($T454,Benefits!$A$3:$A$581,0)))=0,"",INDEX(Benefits!$F$3:$F$581,MATCH($T454,Benefits!$A$3:$A$581,0))),"")</f>
        <v/>
      </c>
      <c r="S454" s="4">
        <f>IFERROR(IF(INDEX(Benefits!$G$3:$G$581,MATCH($T454,Benefits!$A$3:$A$581,0))="","",INDEX(Benefits!$G$3:$G$581,MATCH($T454,Benefits!$A$3:$A$581,0))),"")</f>
        <v/>
      </c>
      <c r="T454" s="19" t="inlineStr">
        <is>
          <t>S00034-01-000-03</t>
        </is>
      </c>
      <c r="U454" s="4">
        <f>MIN(IF($N454="N",Client!$C$6+1,Client!$C$6),100)</f>
        <v/>
      </c>
      <c r="V454" s="4">
        <f>$T454&amp;"|"&amp;$O454&amp;"|"&amp;Client!$C$7&amp;"|"&amp;Client!$C$8</f>
        <v/>
      </c>
      <c r="W454" s="4">
        <f>IFERROR(MATCH($V454,prem!$A$2:$A$2857,0),"")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IFERROR(IF(INDEX(Benefits!$B$3:$B$581,MATCH($T455,Benefits!$A$3:$A$581,0))="","",INDEX(Benefits!$B$3:$B$581,MATCH($T455,Benefits!$A$3:$A$581,0))),"")</f>
        <v/>
      </c>
      <c r="G455" s="17">
        <f>IFERROR(IF(INDEX(Benefits!$C$3:$C$581,MATCH($T455,Benefits!$A$3:$A$581,0))="",0,INDEX(Benefits!$C$3:$C$581,MATCH($T455,Benefits!$A$3:$A$581,0))),0)</f>
        <v/>
      </c>
      <c r="H455" s="4">
        <f>IFERROR(IF(INDEX(Benefits!$D$3:$D$581,MATCH($T455,Benefits!$A$3:$A$581,0))="","",INDEX(Benefits!$D$3:$D$581,MATCH($T455,Benefits!$A$3:$A$581,0))),"")</f>
        <v/>
      </c>
      <c r="I455" s="4" t="inlineStr">
        <is>
          <t>HKD</t>
        </is>
      </c>
      <c r="J455" s="17">
        <f>IF($W455="","",IF(COUNT(INDEX(prem!$B$2:$CX$2857,$W455,$U455+1))=0,"",INDEX(prem!$B$2:$CX$2857,$W455,$U455+1)))</f>
        <v/>
      </c>
      <c r="K455" s="17">
        <f>IF($W455="","",IF($M455=0,"",SUM(INDEX(prem!$B$2:$CX$2857,$W455,$U455+1):INDEX(prem!$B$2:$CX$2857,$W455,MIN($U455+10,101)))))</f>
        <v/>
      </c>
      <c r="L455" s="17">
        <f>IF($K455="","",IF($M455=0,"",$K455/$M455))</f>
        <v/>
      </c>
      <c r="M455" s="4">
        <f>IF($W455="",0,COUNT(INDEX(prem!$B$2:$CX$2857,$W455,$U455+1):INDEX(prem!$B$2:$CX$2857,$W455,MIN($U455+10,101))))</f>
        <v/>
      </c>
      <c r="N455" s="4" t="inlineStr">
        <is>
          <t>R</t>
        </is>
      </c>
      <c r="O455" s="4">
        <f>IF(COUNTIF(prem!$A$2:$A$2857,$T455&amp;"|"&amp;Client!$C$9&amp;"|"&amp;Client!$C$7&amp;"|"&amp;Client!$C$8)&gt;0,Client!$C$9,IF(Client!$C$9="S","R","S"))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IFERROR(IF(COUNT(INDEX(Benefits!$E$3:$E$581,MATCH($T455,Benefits!$A$3:$A$581,0)))=0,"",INDEX(Benefits!$E$3:$E$581,MATCH($T455,Benefits!$A$3:$A$581,0))),"")</f>
        <v/>
      </c>
      <c r="R455">
        <f>IFERROR(IF(COUNT(INDEX(Benefits!$F$3:$F$581,MATCH($T455,Benefits!$A$3:$A$581,0)))=0,"",INDEX(Benefits!$F$3:$F$581,MATCH($T455,Benefits!$A$3:$A$581,0))),"")</f>
        <v/>
      </c>
      <c r="S455" s="4">
        <f>IFERROR(IF(INDEX(Benefits!$G$3:$G$581,MATCH($T455,Benefits!$A$3:$A$581,0))="","",INDEX(Benefits!$G$3:$G$581,MATCH($T455,Benefits!$A$3:$A$581,0))),"")</f>
        <v/>
      </c>
      <c r="T455" s="19" t="inlineStr">
        <is>
          <t>F00071-01-000-03</t>
        </is>
      </c>
      <c r="U455" s="4">
        <f>MIN(IF($N455="N",Client!$C$6+1,Client!$C$6),100)</f>
        <v/>
      </c>
      <c r="V455" s="4">
        <f>$T455&amp;"|"&amp;$O455&amp;"|"&amp;Client!$C$7&amp;"|"&amp;Client!$C$8</f>
        <v/>
      </c>
      <c r="W455" s="4">
        <f>IFERROR(MATCH($V455,prem!$A$2:$A$2857,0),"")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IFERROR(IF(INDEX(Benefits!$B$3:$B$581,MATCH($T456,Benefits!$A$3:$A$581,0))="","",INDEX(Benefits!$B$3:$B$581,MATCH($T456,Benefits!$A$3:$A$581,0))),"")</f>
        <v/>
      </c>
      <c r="G456" s="17">
        <f>IFERROR(IF(INDEX(Benefits!$C$3:$C$581,MATCH($T456,Benefits!$A$3:$A$581,0))="",100000,INDEX(Benefits!$C$3:$C$581,MATCH($T456,Benefits!$A$3:$A$581,0))),100000)</f>
        <v/>
      </c>
      <c r="H456" s="4">
        <f>IFERROR(IF(INDEX(Benefits!$D$3:$D$581,MATCH($T456,Benefits!$A$3:$A$581,0))="","",INDEX(Benefits!$D$3:$D$581,MATCH($T456,Benefits!$A$3:$A$581,0))),"")</f>
        <v/>
      </c>
      <c r="I456" s="4" t="inlineStr">
        <is>
          <t>HKD</t>
        </is>
      </c>
      <c r="J456" s="17">
        <f>IF($W456="","",IF(COUNT(INDEX(prem!$B$2:$CX$2857,$W456,$U456+1))=0,"",INDEX(prem!$B$2:$CX$2857,$W456,$U456+1)))</f>
        <v/>
      </c>
      <c r="K456" s="17">
        <f>IF($W456="","",IF($M456=0,"",SUM(INDEX(prem!$B$2:$CX$2857,$W456,$U456+1):INDEX(prem!$B$2:$CX$2857,$W456,MIN($U456+10,101)))))</f>
        <v/>
      </c>
      <c r="L456" s="17">
        <f>IF($K456="","",IF($M456=0,"",$K456/$M456))</f>
        <v/>
      </c>
      <c r="M456" s="4">
        <f>IF($W456="",0,COUNT(INDEX(prem!$B$2:$CX$2857,$W456,$U456+1):INDEX(prem!$B$2:$CX$2857,$W456,MIN($U456+10,101))))</f>
        <v/>
      </c>
      <c r="N456" s="4" t="inlineStr">
        <is>
          <t>R</t>
        </is>
      </c>
      <c r="O456" s="4">
        <f>IF(COUNTIF(prem!$A$2:$A$2857,$T456&amp;"|"&amp;Client!$C$9&amp;"|"&amp;Client!$C$7&amp;"|"&amp;Client!$C$8)&gt;0,Client!$C$9,IF(Client!$C$9="S","R","S"))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IFERROR(IF(COUNT(INDEX(Benefits!$E$3:$E$581,MATCH($T456,Benefits!$A$3:$A$581,0)))=0,"",INDEX(Benefits!$E$3:$E$581,MATCH($T456,Benefits!$A$3:$A$581,0))),"")</f>
        <v/>
      </c>
      <c r="R456">
        <f>IFERROR(IF(COUNT(INDEX(Benefits!$F$3:$F$581,MATCH($T456,Benefits!$A$3:$A$581,0)))=0,"",INDEX(Benefits!$F$3:$F$581,MATCH($T456,Benefits!$A$3:$A$581,0))),"")</f>
        <v/>
      </c>
      <c r="S456" s="4">
        <f>IFERROR(IF(INDEX(Benefits!$G$3:$G$581,MATCH($T456,Benefits!$A$3:$A$581,0))="","",INDEX(Benefits!$G$3:$G$581,MATCH($T456,Benefits!$A$3:$A$581,0))),"")</f>
        <v/>
      </c>
      <c r="T456" s="19" t="inlineStr">
        <is>
          <t>F00071-04-000-03</t>
        </is>
      </c>
      <c r="U456" s="4">
        <f>MIN(IF($N456="N",Client!$C$6+1,Client!$C$6),100)</f>
        <v/>
      </c>
      <c r="V456" s="4">
        <f>$T456&amp;"|"&amp;$O456&amp;"|"&amp;Client!$C$7&amp;"|"&amp;Client!$C$8</f>
        <v/>
      </c>
      <c r="W456" s="4">
        <f>IFERROR(MATCH($V456,prem!$A$2:$A$2857,0),"")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IFERROR(IF(INDEX(Benefits!$B$3:$B$581,MATCH($T457,Benefits!$A$3:$A$581,0))="","",INDEX(Benefits!$B$3:$B$581,MATCH($T457,Benefits!$A$3:$A$581,0))),"")</f>
        <v/>
      </c>
      <c r="G457" s="17">
        <f>IFERROR(IF(INDEX(Benefits!$C$3:$C$581,MATCH($T457,Benefits!$A$3:$A$581,0))="",25000,INDEX(Benefits!$C$3:$C$581,MATCH($T457,Benefits!$A$3:$A$581,0))),25000)</f>
        <v/>
      </c>
      <c r="H457" s="4">
        <f>IFERROR(IF(INDEX(Benefits!$D$3:$D$581,MATCH($T457,Benefits!$A$3:$A$581,0))="","",INDEX(Benefits!$D$3:$D$581,MATCH($T457,Benefits!$A$3:$A$581,0))),"")</f>
        <v/>
      </c>
      <c r="I457" s="4" t="inlineStr">
        <is>
          <t>HKD</t>
        </is>
      </c>
      <c r="J457" s="17">
        <f>IF($W457="","",IF(COUNT(INDEX(prem!$B$2:$CX$2857,$W457,$U457+1))=0,"",INDEX(prem!$B$2:$CX$2857,$W457,$U457+1)))</f>
        <v/>
      </c>
      <c r="K457" s="17">
        <f>IF($W457="","",IF($M457=0,"",SUM(INDEX(prem!$B$2:$CX$2857,$W457,$U457+1):INDEX(prem!$B$2:$CX$2857,$W457,MIN($U457+10,101)))))</f>
        <v/>
      </c>
      <c r="L457" s="17">
        <f>IF($K457="","",IF($M457=0,"",$K457/$M457))</f>
        <v/>
      </c>
      <c r="M457" s="4">
        <f>IF($W457="",0,COUNT(INDEX(prem!$B$2:$CX$2857,$W457,$U457+1):INDEX(prem!$B$2:$CX$2857,$W457,MIN($U457+10,101))))</f>
        <v/>
      </c>
      <c r="N457" s="4" t="inlineStr">
        <is>
          <t>R</t>
        </is>
      </c>
      <c r="O457" s="4">
        <f>IF(COUNTIF(prem!$A$2:$A$2857,$T457&amp;"|"&amp;Client!$C$9&amp;"|"&amp;Client!$C$7&amp;"|"&amp;Client!$C$8)&gt;0,Client!$C$9,IF(Client!$C$9="S","R","S"))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IFERROR(IF(COUNT(INDEX(Benefits!$E$3:$E$581,MATCH($T457,Benefits!$A$3:$A$581,0)))=0,"",INDEX(Benefits!$E$3:$E$581,MATCH($T457,Benefits!$A$3:$A$581,0))),"")</f>
        <v/>
      </c>
      <c r="R457">
        <f>IFERROR(IF(COUNT(INDEX(Benefits!$F$3:$F$581,MATCH($T457,Benefits!$A$3:$A$581,0)))=0,"",INDEX(Benefits!$F$3:$F$581,MATCH($T457,Benefits!$A$3:$A$581,0))),"")</f>
        <v/>
      </c>
      <c r="S457" s="4">
        <f>IFERROR(IF(INDEX(Benefits!$G$3:$G$581,MATCH($T457,Benefits!$A$3:$A$581,0))="","",INDEX(Benefits!$G$3:$G$581,MATCH($T457,Benefits!$A$3:$A$581,0))),"")</f>
        <v/>
      </c>
      <c r="T457" s="19" t="inlineStr">
        <is>
          <t>F00071-02-000-03</t>
        </is>
      </c>
      <c r="U457" s="4">
        <f>MIN(IF($N457="N",Client!$C$6+1,Client!$C$6),100)</f>
        <v/>
      </c>
      <c r="V457" s="4">
        <f>$T457&amp;"|"&amp;$O457&amp;"|"&amp;Client!$C$7&amp;"|"&amp;Client!$C$8</f>
        <v/>
      </c>
      <c r="W457" s="4">
        <f>IFERROR(MATCH($V457,prem!$A$2:$A$2857,0),"")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IFERROR(IF(INDEX(Benefits!$B$3:$B$581,MATCH($T458,Benefits!$A$3:$A$581,0))="","",INDEX(Benefits!$B$3:$B$581,MATCH($T458,Benefits!$A$3:$A$581,0))),"")</f>
        <v/>
      </c>
      <c r="G458" s="17">
        <f>IFERROR(IF(INDEX(Benefits!$C$3:$C$581,MATCH($T458,Benefits!$A$3:$A$581,0))="",50000,INDEX(Benefits!$C$3:$C$581,MATCH($T458,Benefits!$A$3:$A$581,0))),50000)</f>
        <v/>
      </c>
      <c r="H458" s="4">
        <f>IFERROR(IF(INDEX(Benefits!$D$3:$D$581,MATCH($T458,Benefits!$A$3:$A$581,0))="","",INDEX(Benefits!$D$3:$D$581,MATCH($T458,Benefits!$A$3:$A$581,0))),"")</f>
        <v/>
      </c>
      <c r="I458" s="4" t="inlineStr">
        <is>
          <t>HKD</t>
        </is>
      </c>
      <c r="J458" s="17">
        <f>IF($W458="","",IF(COUNT(INDEX(prem!$B$2:$CX$2857,$W458,$U458+1))=0,"",INDEX(prem!$B$2:$CX$2857,$W458,$U458+1)))</f>
        <v/>
      </c>
      <c r="K458" s="17">
        <f>IF($W458="","",IF($M458=0,"",SUM(INDEX(prem!$B$2:$CX$2857,$W458,$U458+1):INDEX(prem!$B$2:$CX$2857,$W458,MIN($U458+10,101)))))</f>
        <v/>
      </c>
      <c r="L458" s="17">
        <f>IF($K458="","",IF($M458=0,"",$K458/$M458))</f>
        <v/>
      </c>
      <c r="M458" s="4">
        <f>IF($W458="",0,COUNT(INDEX(prem!$B$2:$CX$2857,$W458,$U458+1):INDEX(prem!$B$2:$CX$2857,$W458,MIN($U458+10,101))))</f>
        <v/>
      </c>
      <c r="N458" s="4" t="inlineStr">
        <is>
          <t>R</t>
        </is>
      </c>
      <c r="O458" s="4">
        <f>IF(COUNTIF(prem!$A$2:$A$2857,$T458&amp;"|"&amp;Client!$C$9&amp;"|"&amp;Client!$C$7&amp;"|"&amp;Client!$C$8)&gt;0,Client!$C$9,IF(Client!$C$9="S","R","S"))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IFERROR(IF(COUNT(INDEX(Benefits!$E$3:$E$581,MATCH($T458,Benefits!$A$3:$A$581,0)))=0,"",INDEX(Benefits!$E$3:$E$581,MATCH($T458,Benefits!$A$3:$A$581,0))),"")</f>
        <v/>
      </c>
      <c r="R458">
        <f>IFERROR(IF(COUNT(INDEX(Benefits!$F$3:$F$581,MATCH($T458,Benefits!$A$3:$A$581,0)))=0,"",INDEX(Benefits!$F$3:$F$581,MATCH($T458,Benefits!$A$3:$A$581,0))),"")</f>
        <v/>
      </c>
      <c r="S458" s="4">
        <f>IFERROR(IF(INDEX(Benefits!$G$3:$G$581,MATCH($T458,Benefits!$A$3:$A$581,0))="","",INDEX(Benefits!$G$3:$G$581,MATCH($T458,Benefits!$A$3:$A$581,0))),"")</f>
        <v/>
      </c>
      <c r="T458" s="19" t="inlineStr">
        <is>
          <t>F00071-03-000-03</t>
        </is>
      </c>
      <c r="U458" s="4">
        <f>MIN(IF($N458="N",Client!$C$6+1,Client!$C$6),100)</f>
        <v/>
      </c>
      <c r="V458" s="4">
        <f>$T458&amp;"|"&amp;$O458&amp;"|"&amp;Client!$C$7&amp;"|"&amp;Client!$C$8</f>
        <v/>
      </c>
      <c r="W458" s="4">
        <f>IFERROR(MATCH($V458,prem!$A$2:$A$2857,0),"")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IFERROR(IF(INDEX(Benefits!$B$3:$B$581,MATCH($T459,Benefits!$A$3:$A$581,0))="","",INDEX(Benefits!$B$3:$B$581,MATCH($T459,Benefits!$A$3:$A$581,0))),"")</f>
        <v/>
      </c>
      <c r="G459" s="17">
        <f>IFERROR(IF(INDEX(Benefits!$C$3:$C$581,MATCH($T459,Benefits!$A$3:$A$581,0))="",0,INDEX(Benefits!$C$3:$C$581,MATCH($T459,Benefits!$A$3:$A$581,0))),0)</f>
        <v/>
      </c>
      <c r="H459" s="4">
        <f>IFERROR(IF(INDEX(Benefits!$D$3:$D$581,MATCH($T459,Benefits!$A$3:$A$581,0))="","",INDEX(Benefits!$D$3:$D$581,MATCH($T459,Benefits!$A$3:$A$581,0))),"")</f>
        <v/>
      </c>
      <c r="I459" s="4" t="inlineStr">
        <is>
          <t>USD</t>
        </is>
      </c>
      <c r="J459" s="17">
        <f>IF($W459="","",IF(COUNT(INDEX(prem!$B$2:$CX$2857,$W459,$U459+1))=0,"",INDEX(prem!$B$2:$CX$2857,$W459,$U459+1)))</f>
        <v/>
      </c>
      <c r="K459" s="17">
        <f>IF($W459="","",IF($M459=0,"",SUM(INDEX(prem!$B$2:$CX$2857,$W459,$U459+1):INDEX(prem!$B$2:$CX$2857,$W459,MIN($U459+10,101)))))</f>
        <v/>
      </c>
      <c r="L459" s="17">
        <f>IF($K459="","",IF($M459=0,"",$K459/$M459))</f>
        <v/>
      </c>
      <c r="M459" s="4">
        <f>IF($W459="",0,COUNT(INDEX(prem!$B$2:$CX$2857,$W459,$U459+1):INDEX(prem!$B$2:$CX$2857,$W459,MIN($U459+10,101))))</f>
        <v/>
      </c>
      <c r="N459" s="4" t="inlineStr">
        <is>
          <t>R</t>
        </is>
      </c>
      <c r="O459" s="4">
        <f>IF(COUNTIF(prem!$A$2:$A$2857,$T459&amp;"|"&amp;Client!$C$9&amp;"|"&amp;Client!$C$7&amp;"|"&amp;Client!$C$8)&gt;0,Client!$C$9,IF(Client!$C$9="S","R","S"))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IFERROR(IF(COUNT(INDEX(Benefits!$E$3:$E$581,MATCH($T459,Benefits!$A$3:$A$581,0)))=0,"",INDEX(Benefits!$E$3:$E$581,MATCH($T459,Benefits!$A$3:$A$581,0))),"")</f>
        <v/>
      </c>
      <c r="R459">
        <f>IFERROR(IF(COUNT(INDEX(Benefits!$F$3:$F$581,MATCH($T459,Benefits!$A$3:$A$581,0)))=0,"",INDEX(Benefits!$F$3:$F$581,MATCH($T459,Benefits!$A$3:$A$581,0))),"")</f>
        <v/>
      </c>
      <c r="S459" s="4">
        <f>IFERROR(IF(INDEX(Benefits!$G$3:$G$581,MATCH($T459,Benefits!$A$3:$A$581,0))="","",INDEX(Benefits!$G$3:$G$581,MATCH($T459,Benefits!$A$3:$A$581,0))),"")</f>
        <v/>
      </c>
      <c r="T459" s="19" t="inlineStr">
        <is>
          <t>F00071-05-000-03</t>
        </is>
      </c>
      <c r="U459" s="4">
        <f>MIN(IF($N459="N",Client!$C$6+1,Client!$C$6),100)</f>
        <v/>
      </c>
      <c r="V459" s="4">
        <f>$T459&amp;"|"&amp;$O459&amp;"|"&amp;Client!$C$7&amp;"|"&amp;Client!$C$8</f>
        <v/>
      </c>
      <c r="W459" s="4">
        <f>IFERROR(MATCH($V459,prem!$A$2:$A$2857,0),"")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IFERROR(IF(INDEX(Benefits!$B$3:$B$581,MATCH($T460,Benefits!$A$3:$A$581,0))="","",INDEX(Benefits!$B$3:$B$581,MATCH($T460,Benefits!$A$3:$A$581,0))),"")</f>
        <v/>
      </c>
      <c r="G460" s="17">
        <f>IFERROR(IF(INDEX(Benefits!$C$3:$C$581,MATCH($T460,Benefits!$A$3:$A$581,0))="",12500,INDEX(Benefits!$C$3:$C$581,MATCH($T460,Benefits!$A$3:$A$581,0))),12500)</f>
        <v/>
      </c>
      <c r="H460" s="4">
        <f>IFERROR(IF(INDEX(Benefits!$D$3:$D$581,MATCH($T460,Benefits!$A$3:$A$581,0))="","",INDEX(Benefits!$D$3:$D$581,MATCH($T460,Benefits!$A$3:$A$581,0))),"")</f>
        <v/>
      </c>
      <c r="I460" s="4" t="inlineStr">
        <is>
          <t>USD</t>
        </is>
      </c>
      <c r="J460" s="17">
        <f>IF($W460="","",IF(COUNT(INDEX(prem!$B$2:$CX$2857,$W460,$U460+1))=0,"",INDEX(prem!$B$2:$CX$2857,$W460,$U460+1)))</f>
        <v/>
      </c>
      <c r="K460" s="17">
        <f>IF($W460="","",IF($M460=0,"",SUM(INDEX(prem!$B$2:$CX$2857,$W460,$U460+1):INDEX(prem!$B$2:$CX$2857,$W460,MIN($U460+10,101)))))</f>
        <v/>
      </c>
      <c r="L460" s="17">
        <f>IF($K460="","",IF($M460=0,"",$K460/$M460))</f>
        <v/>
      </c>
      <c r="M460" s="4">
        <f>IF($W460="",0,COUNT(INDEX(prem!$B$2:$CX$2857,$W460,$U460+1):INDEX(prem!$B$2:$CX$2857,$W460,MIN($U460+10,101))))</f>
        <v/>
      </c>
      <c r="N460" s="4" t="inlineStr">
        <is>
          <t>R</t>
        </is>
      </c>
      <c r="O460" s="4">
        <f>IF(COUNTIF(prem!$A$2:$A$2857,$T460&amp;"|"&amp;Client!$C$9&amp;"|"&amp;Client!$C$7&amp;"|"&amp;Client!$C$8)&gt;0,Client!$C$9,IF(Client!$C$9="S","R","S"))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IFERROR(IF(COUNT(INDEX(Benefits!$E$3:$E$581,MATCH($T460,Benefits!$A$3:$A$581,0)))=0,"",INDEX(Benefits!$E$3:$E$581,MATCH($T460,Benefits!$A$3:$A$581,0))),"")</f>
        <v/>
      </c>
      <c r="R460">
        <f>IFERROR(IF(COUNT(INDEX(Benefits!$F$3:$F$581,MATCH($T460,Benefits!$A$3:$A$581,0)))=0,"",INDEX(Benefits!$F$3:$F$581,MATCH($T460,Benefits!$A$3:$A$581,0))),"")</f>
        <v/>
      </c>
      <c r="S460" s="4">
        <f>IFERROR(IF(INDEX(Benefits!$G$3:$G$581,MATCH($T460,Benefits!$A$3:$A$581,0))="","",INDEX(Benefits!$G$3:$G$581,MATCH($T460,Benefits!$A$3:$A$581,0))),"")</f>
        <v/>
      </c>
      <c r="T460" s="19" t="inlineStr">
        <is>
          <t>F00071-08-000-03</t>
        </is>
      </c>
      <c r="U460" s="4">
        <f>MIN(IF($N460="N",Client!$C$6+1,Client!$C$6),100)</f>
        <v/>
      </c>
      <c r="V460" s="4">
        <f>$T460&amp;"|"&amp;$O460&amp;"|"&amp;Client!$C$7&amp;"|"&amp;Client!$C$8</f>
        <v/>
      </c>
      <c r="W460" s="4">
        <f>IFERROR(MATCH($V460,prem!$A$2:$A$2857,0),"")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IFERROR(IF(INDEX(Benefits!$B$3:$B$581,MATCH($T461,Benefits!$A$3:$A$581,0))="","",INDEX(Benefits!$B$3:$B$581,MATCH($T461,Benefits!$A$3:$A$581,0))),"")</f>
        <v/>
      </c>
      <c r="G461" s="17">
        <f>IFERROR(IF(INDEX(Benefits!$C$3:$C$581,MATCH($T461,Benefits!$A$3:$A$581,0))="",3125,INDEX(Benefits!$C$3:$C$581,MATCH($T461,Benefits!$A$3:$A$581,0))),3125)</f>
        <v/>
      </c>
      <c r="H461" s="4">
        <f>IFERROR(IF(INDEX(Benefits!$D$3:$D$581,MATCH($T461,Benefits!$A$3:$A$581,0))="","",INDEX(Benefits!$D$3:$D$581,MATCH($T461,Benefits!$A$3:$A$581,0))),"")</f>
        <v/>
      </c>
      <c r="I461" s="4" t="inlineStr">
        <is>
          <t>USD</t>
        </is>
      </c>
      <c r="J461" s="17">
        <f>IF($W461="","",IF(COUNT(INDEX(prem!$B$2:$CX$2857,$W461,$U461+1))=0,"",INDEX(prem!$B$2:$CX$2857,$W461,$U461+1)))</f>
        <v/>
      </c>
      <c r="K461" s="17">
        <f>IF($W461="","",IF($M461=0,"",SUM(INDEX(prem!$B$2:$CX$2857,$W461,$U461+1):INDEX(prem!$B$2:$CX$2857,$W461,MIN($U461+10,101)))))</f>
        <v/>
      </c>
      <c r="L461" s="17">
        <f>IF($K461="","",IF($M461=0,"",$K461/$M461))</f>
        <v/>
      </c>
      <c r="M461" s="4">
        <f>IF($W461="",0,COUNT(INDEX(prem!$B$2:$CX$2857,$W461,$U461+1):INDEX(prem!$B$2:$CX$2857,$W461,MIN($U461+10,101))))</f>
        <v/>
      </c>
      <c r="N461" s="4" t="inlineStr">
        <is>
          <t>R</t>
        </is>
      </c>
      <c r="O461" s="4">
        <f>IF(COUNTIF(prem!$A$2:$A$2857,$T461&amp;"|"&amp;Client!$C$9&amp;"|"&amp;Client!$C$7&amp;"|"&amp;Client!$C$8)&gt;0,Client!$C$9,IF(Client!$C$9="S","R","S"))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IFERROR(IF(COUNT(INDEX(Benefits!$E$3:$E$581,MATCH($T461,Benefits!$A$3:$A$581,0)))=0,"",INDEX(Benefits!$E$3:$E$581,MATCH($T461,Benefits!$A$3:$A$581,0))),"")</f>
        <v/>
      </c>
      <c r="R461">
        <f>IFERROR(IF(COUNT(INDEX(Benefits!$F$3:$F$581,MATCH($T461,Benefits!$A$3:$A$581,0)))=0,"",INDEX(Benefits!$F$3:$F$581,MATCH($T461,Benefits!$A$3:$A$581,0))),"")</f>
        <v/>
      </c>
      <c r="S461" s="4">
        <f>IFERROR(IF(INDEX(Benefits!$G$3:$G$581,MATCH($T461,Benefits!$A$3:$A$581,0))="","",INDEX(Benefits!$G$3:$G$581,MATCH($T461,Benefits!$A$3:$A$581,0))),"")</f>
        <v/>
      </c>
      <c r="T461" s="19" t="inlineStr">
        <is>
          <t>F00071-06-000-03</t>
        </is>
      </c>
      <c r="U461" s="4">
        <f>MIN(IF($N461="N",Client!$C$6+1,Client!$C$6),100)</f>
        <v/>
      </c>
      <c r="V461" s="4">
        <f>$T461&amp;"|"&amp;$O461&amp;"|"&amp;Client!$C$7&amp;"|"&amp;Client!$C$8</f>
        <v/>
      </c>
      <c r="W461" s="4">
        <f>IFERROR(MATCH($V461,prem!$A$2:$A$2857,0),"")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IFERROR(IF(INDEX(Benefits!$B$3:$B$581,MATCH($T462,Benefits!$A$3:$A$581,0))="","",INDEX(Benefits!$B$3:$B$581,MATCH($T462,Benefits!$A$3:$A$581,0))),"")</f>
        <v/>
      </c>
      <c r="G462" s="17">
        <f>IFERROR(IF(INDEX(Benefits!$C$3:$C$581,MATCH($T462,Benefits!$A$3:$A$581,0))="",6250,INDEX(Benefits!$C$3:$C$581,MATCH($T462,Benefits!$A$3:$A$581,0))),6250)</f>
        <v/>
      </c>
      <c r="H462" s="4">
        <f>IFERROR(IF(INDEX(Benefits!$D$3:$D$581,MATCH($T462,Benefits!$A$3:$A$581,0))="","",INDEX(Benefits!$D$3:$D$581,MATCH($T462,Benefits!$A$3:$A$581,0))),"")</f>
        <v/>
      </c>
      <c r="I462" s="4" t="inlineStr">
        <is>
          <t>USD</t>
        </is>
      </c>
      <c r="J462" s="17">
        <f>IF($W462="","",IF(COUNT(INDEX(prem!$B$2:$CX$2857,$W462,$U462+1))=0,"",INDEX(prem!$B$2:$CX$2857,$W462,$U462+1)))</f>
        <v/>
      </c>
      <c r="K462" s="17">
        <f>IF($W462="","",IF($M462=0,"",SUM(INDEX(prem!$B$2:$CX$2857,$W462,$U462+1):INDEX(prem!$B$2:$CX$2857,$W462,MIN($U462+10,101)))))</f>
        <v/>
      </c>
      <c r="L462" s="17">
        <f>IF($K462="","",IF($M462=0,"",$K462/$M462))</f>
        <v/>
      </c>
      <c r="M462" s="4">
        <f>IF($W462="",0,COUNT(INDEX(prem!$B$2:$CX$2857,$W462,$U462+1):INDEX(prem!$B$2:$CX$2857,$W462,MIN($U462+10,101))))</f>
        <v/>
      </c>
      <c r="N462" s="4" t="inlineStr">
        <is>
          <t>R</t>
        </is>
      </c>
      <c r="O462" s="4">
        <f>IF(COUNTIF(prem!$A$2:$A$2857,$T462&amp;"|"&amp;Client!$C$9&amp;"|"&amp;Client!$C$7&amp;"|"&amp;Client!$C$8)&gt;0,Client!$C$9,IF(Client!$C$9="S","R","S"))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IFERROR(IF(COUNT(INDEX(Benefits!$E$3:$E$581,MATCH($T462,Benefits!$A$3:$A$581,0)))=0,"",INDEX(Benefits!$E$3:$E$581,MATCH($T462,Benefits!$A$3:$A$581,0))),"")</f>
        <v/>
      </c>
      <c r="R462">
        <f>IFERROR(IF(COUNT(INDEX(Benefits!$F$3:$F$581,MATCH($T462,Benefits!$A$3:$A$581,0)))=0,"",INDEX(Benefits!$F$3:$F$581,MATCH($T462,Benefits!$A$3:$A$581,0))),"")</f>
        <v/>
      </c>
      <c r="S462" s="4">
        <f>IFERROR(IF(INDEX(Benefits!$G$3:$G$581,MATCH($T462,Benefits!$A$3:$A$581,0))="","",INDEX(Benefits!$G$3:$G$581,MATCH($T462,Benefits!$A$3:$A$581,0))),"")</f>
        <v/>
      </c>
      <c r="T462" s="19" t="inlineStr">
        <is>
          <t>F00071-07-000-03</t>
        </is>
      </c>
      <c r="U462" s="4">
        <f>MIN(IF($N462="N",Client!$C$6+1,Client!$C$6),100)</f>
        <v/>
      </c>
      <c r="V462" s="4">
        <f>$T462&amp;"|"&amp;$O462&amp;"|"&amp;Client!$C$7&amp;"|"&amp;Client!$C$8</f>
        <v/>
      </c>
      <c r="W462" s="4">
        <f>IFERROR(MATCH($V462,prem!$A$2:$A$2857,0),"")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IFERROR(IF(INDEX(Benefits!$B$3:$B$581,MATCH($T463,Benefits!$A$3:$A$581,0))="","",INDEX(Benefits!$B$3:$B$581,MATCH($T463,Benefits!$A$3:$A$581,0))),"")</f>
        <v/>
      </c>
      <c r="G463" s="17">
        <f>IFERROR(IF(INDEX(Benefits!$C$3:$C$581,MATCH($T463,Benefits!$A$3:$A$581,0))="",0,INDEX(Benefits!$C$3:$C$581,MATCH($T463,Benefits!$A$3:$A$581,0))),0)</f>
        <v/>
      </c>
      <c r="H463" s="4">
        <f>IFERROR(IF(INDEX(Benefits!$D$3:$D$581,MATCH($T463,Benefits!$A$3:$A$581,0))="","",INDEX(Benefits!$D$3:$D$581,MATCH($T463,Benefits!$A$3:$A$581,0))),"")</f>
        <v/>
      </c>
      <c r="I463" s="4" t="inlineStr">
        <is>
          <t>HKD</t>
        </is>
      </c>
      <c r="J463" s="17">
        <f>IF($W463="","",IF(COUNT(INDEX(prem!$B$2:$CX$2857,$W463,$U463+1))=0,"",INDEX(prem!$B$2:$CX$2857,$W463,$U463+1)))</f>
        <v/>
      </c>
      <c r="K463" s="17">
        <f>IF($W463="","",IF($M463=0,"",SUM(INDEX(prem!$B$2:$CX$2857,$W463,$U463+1):INDEX(prem!$B$2:$CX$2857,$W463,MIN($U463+10,101)))))</f>
        <v/>
      </c>
      <c r="L463" s="17">
        <f>IF($K463="","",IF($M463=0,"",$K463/$M463))</f>
        <v/>
      </c>
      <c r="M463" s="4">
        <f>IF($W463="",0,COUNT(INDEX(prem!$B$2:$CX$2857,$W463,$U463+1):INDEX(prem!$B$2:$CX$2857,$W463,MIN($U463+10,101))))</f>
        <v/>
      </c>
      <c r="N463" s="4" t="inlineStr">
        <is>
          <t>R</t>
        </is>
      </c>
      <c r="O463" s="4">
        <f>IF(COUNTIF(prem!$A$2:$A$2857,$T463&amp;"|"&amp;Client!$C$9&amp;"|"&amp;Client!$C$7&amp;"|"&amp;Client!$C$8)&gt;0,Client!$C$9,IF(Client!$C$9="S","R","S"))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IFERROR(IF(COUNT(INDEX(Benefits!$E$3:$E$581,MATCH($T463,Benefits!$A$3:$A$581,0)))=0,"",INDEX(Benefits!$E$3:$E$581,MATCH($T463,Benefits!$A$3:$A$581,0))),"")</f>
        <v/>
      </c>
      <c r="R463">
        <f>IFERROR(IF(COUNT(INDEX(Benefits!$F$3:$F$581,MATCH($T463,Benefits!$A$3:$A$581,0)))=0,"",INDEX(Benefits!$F$3:$F$581,MATCH($T463,Benefits!$A$3:$A$581,0))),"")</f>
        <v/>
      </c>
      <c r="S463" s="4">
        <f>IFERROR(IF(INDEX(Benefits!$G$3:$G$581,MATCH($T463,Benefits!$A$3:$A$581,0))="","",INDEX(Benefits!$G$3:$G$581,MATCH($T463,Benefits!$A$3:$A$581,0))),"")</f>
        <v/>
      </c>
      <c r="T463" s="19" t="inlineStr">
        <is>
          <t>F00071-17-000-01</t>
        </is>
      </c>
      <c r="U463" s="4">
        <f>MIN(IF($N463="N",Client!$C$6+1,Client!$C$6),100)</f>
        <v/>
      </c>
      <c r="V463" s="4">
        <f>$T463&amp;"|"&amp;$O463&amp;"|"&amp;Client!$C$7&amp;"|"&amp;Client!$C$8</f>
        <v/>
      </c>
      <c r="W463" s="4">
        <f>IFERROR(MATCH($V463,prem!$A$2:$A$2857,0),"")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IFERROR(IF(INDEX(Benefits!$B$3:$B$581,MATCH($T464,Benefits!$A$3:$A$581,0))="","",INDEX(Benefits!$B$3:$B$581,MATCH($T464,Benefits!$A$3:$A$581,0))),"")</f>
        <v/>
      </c>
      <c r="G464" s="17">
        <f>IFERROR(IF(INDEX(Benefits!$C$3:$C$581,MATCH($T464,Benefits!$A$3:$A$581,0))="",100000,INDEX(Benefits!$C$3:$C$581,MATCH($T464,Benefits!$A$3:$A$581,0))),100000)</f>
        <v/>
      </c>
      <c r="H464" s="4">
        <f>IFERROR(IF(INDEX(Benefits!$D$3:$D$581,MATCH($T464,Benefits!$A$3:$A$581,0))="","",INDEX(Benefits!$D$3:$D$581,MATCH($T464,Benefits!$A$3:$A$581,0))),"")</f>
        <v/>
      </c>
      <c r="I464" s="4" t="inlineStr">
        <is>
          <t>HKD</t>
        </is>
      </c>
      <c r="J464" s="17">
        <f>IF($W464="","",IF(COUNT(INDEX(prem!$B$2:$CX$2857,$W464,$U464+1))=0,"",INDEX(prem!$B$2:$CX$2857,$W464,$U464+1)))</f>
        <v/>
      </c>
      <c r="K464" s="17">
        <f>IF($W464="","",IF($M464=0,"",SUM(INDEX(prem!$B$2:$CX$2857,$W464,$U464+1):INDEX(prem!$B$2:$CX$2857,$W464,MIN($U464+10,101)))))</f>
        <v/>
      </c>
      <c r="L464" s="17">
        <f>IF($K464="","",IF($M464=0,"",$K464/$M464))</f>
        <v/>
      </c>
      <c r="M464" s="4">
        <f>IF($W464="",0,COUNT(INDEX(prem!$B$2:$CX$2857,$W464,$U464+1):INDEX(prem!$B$2:$CX$2857,$W464,MIN($U464+10,101))))</f>
        <v/>
      </c>
      <c r="N464" s="4" t="inlineStr">
        <is>
          <t>R</t>
        </is>
      </c>
      <c r="O464" s="4">
        <f>IF(COUNTIF(prem!$A$2:$A$2857,$T464&amp;"|"&amp;Client!$C$9&amp;"|"&amp;Client!$C$7&amp;"|"&amp;Client!$C$8)&gt;0,Client!$C$9,IF(Client!$C$9="S","R","S"))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IFERROR(IF(COUNT(INDEX(Benefits!$E$3:$E$581,MATCH($T464,Benefits!$A$3:$A$581,0)))=0,"",INDEX(Benefits!$E$3:$E$581,MATCH($T464,Benefits!$A$3:$A$581,0))),"")</f>
        <v/>
      </c>
      <c r="R464">
        <f>IFERROR(IF(COUNT(INDEX(Benefits!$F$3:$F$581,MATCH($T464,Benefits!$A$3:$A$581,0)))=0,"",INDEX(Benefits!$F$3:$F$581,MATCH($T464,Benefits!$A$3:$A$581,0))),"")</f>
        <v/>
      </c>
      <c r="S464" s="4">
        <f>IFERROR(IF(INDEX(Benefits!$G$3:$G$581,MATCH($T464,Benefits!$A$3:$A$581,0))="","",INDEX(Benefits!$G$3:$G$581,MATCH($T464,Benefits!$A$3:$A$581,0))),"")</f>
        <v/>
      </c>
      <c r="T464" s="19" t="inlineStr">
        <is>
          <t>F00071-20-000-01</t>
        </is>
      </c>
      <c r="U464" s="4">
        <f>MIN(IF($N464="N",Client!$C$6+1,Client!$C$6),100)</f>
        <v/>
      </c>
      <c r="V464" s="4">
        <f>$T464&amp;"|"&amp;$O464&amp;"|"&amp;Client!$C$7&amp;"|"&amp;Client!$C$8</f>
        <v/>
      </c>
      <c r="W464" s="4">
        <f>IFERROR(MATCH($V464,prem!$A$2:$A$2857,0),"")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IFERROR(IF(INDEX(Benefits!$B$3:$B$581,MATCH($T465,Benefits!$A$3:$A$581,0))="","",INDEX(Benefits!$B$3:$B$581,MATCH($T465,Benefits!$A$3:$A$581,0))),"")</f>
        <v/>
      </c>
      <c r="G465" s="17">
        <f>IFERROR(IF(INDEX(Benefits!$C$3:$C$581,MATCH($T465,Benefits!$A$3:$A$581,0))="",25000,INDEX(Benefits!$C$3:$C$581,MATCH($T465,Benefits!$A$3:$A$581,0))),25000)</f>
        <v/>
      </c>
      <c r="H465" s="4">
        <f>IFERROR(IF(INDEX(Benefits!$D$3:$D$581,MATCH($T465,Benefits!$A$3:$A$581,0))="","",INDEX(Benefits!$D$3:$D$581,MATCH($T465,Benefits!$A$3:$A$581,0))),"")</f>
        <v/>
      </c>
      <c r="I465" s="4" t="inlineStr">
        <is>
          <t>HKD</t>
        </is>
      </c>
      <c r="J465" s="17">
        <f>IF($W465="","",IF(COUNT(INDEX(prem!$B$2:$CX$2857,$W465,$U465+1))=0,"",INDEX(prem!$B$2:$CX$2857,$W465,$U465+1)))</f>
        <v/>
      </c>
      <c r="K465" s="17">
        <f>IF($W465="","",IF($M465=0,"",SUM(INDEX(prem!$B$2:$CX$2857,$W465,$U465+1):INDEX(prem!$B$2:$CX$2857,$W465,MIN($U465+10,101)))))</f>
        <v/>
      </c>
      <c r="L465" s="17">
        <f>IF($K465="","",IF($M465=0,"",$K465/$M465))</f>
        <v/>
      </c>
      <c r="M465" s="4">
        <f>IF($W465="",0,COUNT(INDEX(prem!$B$2:$CX$2857,$W465,$U465+1):INDEX(prem!$B$2:$CX$2857,$W465,MIN($U465+10,101))))</f>
        <v/>
      </c>
      <c r="N465" s="4" t="inlineStr">
        <is>
          <t>R</t>
        </is>
      </c>
      <c r="O465" s="4">
        <f>IF(COUNTIF(prem!$A$2:$A$2857,$T465&amp;"|"&amp;Client!$C$9&amp;"|"&amp;Client!$C$7&amp;"|"&amp;Client!$C$8)&gt;0,Client!$C$9,IF(Client!$C$9="S","R","S"))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IFERROR(IF(COUNT(INDEX(Benefits!$E$3:$E$581,MATCH($T465,Benefits!$A$3:$A$581,0)))=0,"",INDEX(Benefits!$E$3:$E$581,MATCH($T465,Benefits!$A$3:$A$581,0))),"")</f>
        <v/>
      </c>
      <c r="R465">
        <f>IFERROR(IF(COUNT(INDEX(Benefits!$F$3:$F$581,MATCH($T465,Benefits!$A$3:$A$581,0)))=0,"",INDEX(Benefits!$F$3:$F$581,MATCH($T465,Benefits!$A$3:$A$581,0))),"")</f>
        <v/>
      </c>
      <c r="S465" s="4">
        <f>IFERROR(IF(INDEX(Benefits!$G$3:$G$581,MATCH($T465,Benefits!$A$3:$A$581,0))="","",INDEX(Benefits!$G$3:$G$581,MATCH($T465,Benefits!$A$3:$A$581,0))),"")</f>
        <v/>
      </c>
      <c r="T465" s="19" t="inlineStr">
        <is>
          <t>F00071-18-000-01</t>
        </is>
      </c>
      <c r="U465" s="4">
        <f>MIN(IF($N465="N",Client!$C$6+1,Client!$C$6),100)</f>
        <v/>
      </c>
      <c r="V465" s="4">
        <f>$T465&amp;"|"&amp;$O465&amp;"|"&amp;Client!$C$7&amp;"|"&amp;Client!$C$8</f>
        <v/>
      </c>
      <c r="W465" s="4">
        <f>IFERROR(MATCH($V465,prem!$A$2:$A$2857,0),"")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IFERROR(IF(INDEX(Benefits!$B$3:$B$581,MATCH($T466,Benefits!$A$3:$A$581,0))="","",INDEX(Benefits!$B$3:$B$581,MATCH($T466,Benefits!$A$3:$A$581,0))),"")</f>
        <v/>
      </c>
      <c r="G466" s="17">
        <f>IFERROR(IF(INDEX(Benefits!$C$3:$C$581,MATCH($T466,Benefits!$A$3:$A$581,0))="",50000,INDEX(Benefits!$C$3:$C$581,MATCH($T466,Benefits!$A$3:$A$581,0))),50000)</f>
        <v/>
      </c>
      <c r="H466" s="4">
        <f>IFERROR(IF(INDEX(Benefits!$D$3:$D$581,MATCH($T466,Benefits!$A$3:$A$581,0))="","",INDEX(Benefits!$D$3:$D$581,MATCH($T466,Benefits!$A$3:$A$581,0))),"")</f>
        <v/>
      </c>
      <c r="I466" s="4" t="inlineStr">
        <is>
          <t>HKD</t>
        </is>
      </c>
      <c r="J466" s="17">
        <f>IF($W466="","",IF(COUNT(INDEX(prem!$B$2:$CX$2857,$W466,$U466+1))=0,"",INDEX(prem!$B$2:$CX$2857,$W466,$U466+1)))</f>
        <v/>
      </c>
      <c r="K466" s="17">
        <f>IF($W466="","",IF($M466=0,"",SUM(INDEX(prem!$B$2:$CX$2857,$W466,$U466+1):INDEX(prem!$B$2:$CX$2857,$W466,MIN($U466+10,101)))))</f>
        <v/>
      </c>
      <c r="L466" s="17">
        <f>IF($K466="","",IF($M466=0,"",$K466/$M466))</f>
        <v/>
      </c>
      <c r="M466" s="4">
        <f>IF($W466="",0,COUNT(INDEX(prem!$B$2:$CX$2857,$W466,$U466+1):INDEX(prem!$B$2:$CX$2857,$W466,MIN($U466+10,101))))</f>
        <v/>
      </c>
      <c r="N466" s="4" t="inlineStr">
        <is>
          <t>R</t>
        </is>
      </c>
      <c r="O466" s="4">
        <f>IF(COUNTIF(prem!$A$2:$A$2857,$T466&amp;"|"&amp;Client!$C$9&amp;"|"&amp;Client!$C$7&amp;"|"&amp;Client!$C$8)&gt;0,Client!$C$9,IF(Client!$C$9="S","R","S"))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IFERROR(IF(COUNT(INDEX(Benefits!$E$3:$E$581,MATCH($T466,Benefits!$A$3:$A$581,0)))=0,"",INDEX(Benefits!$E$3:$E$581,MATCH($T466,Benefits!$A$3:$A$581,0))),"")</f>
        <v/>
      </c>
      <c r="R466">
        <f>IFERROR(IF(COUNT(INDEX(Benefits!$F$3:$F$581,MATCH($T466,Benefits!$A$3:$A$581,0)))=0,"",INDEX(Benefits!$F$3:$F$581,MATCH($T466,Benefits!$A$3:$A$581,0))),"")</f>
        <v/>
      </c>
      <c r="S466" s="4">
        <f>IFERROR(IF(INDEX(Benefits!$G$3:$G$581,MATCH($T466,Benefits!$A$3:$A$581,0))="","",INDEX(Benefits!$G$3:$G$581,MATCH($T466,Benefits!$A$3:$A$581,0))),"")</f>
        <v/>
      </c>
      <c r="T466" s="19" t="inlineStr">
        <is>
          <t>F00071-19-000-01</t>
        </is>
      </c>
      <c r="U466" s="4">
        <f>MIN(IF($N466="N",Client!$C$6+1,Client!$C$6),100)</f>
        <v/>
      </c>
      <c r="V466" s="4">
        <f>$T466&amp;"|"&amp;$O466&amp;"|"&amp;Client!$C$7&amp;"|"&amp;Client!$C$8</f>
        <v/>
      </c>
      <c r="W466" s="4">
        <f>IFERROR(MATCH($V466,prem!$A$2:$A$2857,0),"")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IFERROR(IF(INDEX(Benefits!$B$3:$B$581,MATCH($T467,Benefits!$A$3:$A$581,0))="","",INDEX(Benefits!$B$3:$B$581,MATCH($T467,Benefits!$A$3:$A$581,0))),"")</f>
        <v/>
      </c>
      <c r="G467" s="17">
        <f>IFERROR(IF(INDEX(Benefits!$C$3:$C$581,MATCH($T467,Benefits!$A$3:$A$581,0))="",0,INDEX(Benefits!$C$3:$C$581,MATCH($T467,Benefits!$A$3:$A$581,0))),0)</f>
        <v/>
      </c>
      <c r="H467" s="4">
        <f>IFERROR(IF(INDEX(Benefits!$D$3:$D$581,MATCH($T467,Benefits!$A$3:$A$581,0))="","",INDEX(Benefits!$D$3:$D$581,MATCH($T467,Benefits!$A$3:$A$581,0))),"")</f>
        <v/>
      </c>
      <c r="I467" s="4" t="inlineStr">
        <is>
          <t>USD</t>
        </is>
      </c>
      <c r="J467" s="17">
        <f>IF($W467="","",IF(COUNT(INDEX(prem!$B$2:$CX$2857,$W467,$U467+1))=0,"",INDEX(prem!$B$2:$CX$2857,$W467,$U467+1)))</f>
        <v/>
      </c>
      <c r="K467" s="17">
        <f>IF($W467="","",IF($M467=0,"",SUM(INDEX(prem!$B$2:$CX$2857,$W467,$U467+1):INDEX(prem!$B$2:$CX$2857,$W467,MIN($U467+10,101)))))</f>
        <v/>
      </c>
      <c r="L467" s="17">
        <f>IF($K467="","",IF($M467=0,"",$K467/$M467))</f>
        <v/>
      </c>
      <c r="M467" s="4">
        <f>IF($W467="",0,COUNT(INDEX(prem!$B$2:$CX$2857,$W467,$U467+1):INDEX(prem!$B$2:$CX$2857,$W467,MIN($U467+10,101))))</f>
        <v/>
      </c>
      <c r="N467" s="4" t="inlineStr">
        <is>
          <t>R</t>
        </is>
      </c>
      <c r="O467" s="4">
        <f>IF(COUNTIF(prem!$A$2:$A$2857,$T467&amp;"|"&amp;Client!$C$9&amp;"|"&amp;Client!$C$7&amp;"|"&amp;Client!$C$8)&gt;0,Client!$C$9,IF(Client!$C$9="S","R","S"))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IFERROR(IF(COUNT(INDEX(Benefits!$E$3:$E$581,MATCH($T467,Benefits!$A$3:$A$581,0)))=0,"",INDEX(Benefits!$E$3:$E$581,MATCH($T467,Benefits!$A$3:$A$581,0))),"")</f>
        <v/>
      </c>
      <c r="R467">
        <f>IFERROR(IF(COUNT(INDEX(Benefits!$F$3:$F$581,MATCH($T467,Benefits!$A$3:$A$581,0)))=0,"",INDEX(Benefits!$F$3:$F$581,MATCH($T467,Benefits!$A$3:$A$581,0))),"")</f>
        <v/>
      </c>
      <c r="S467" s="4">
        <f>IFERROR(IF(INDEX(Benefits!$G$3:$G$581,MATCH($T467,Benefits!$A$3:$A$581,0))="","",INDEX(Benefits!$G$3:$G$581,MATCH($T467,Benefits!$A$3:$A$581,0))),"")</f>
        <v/>
      </c>
      <c r="T467" s="19" t="inlineStr">
        <is>
          <t>F00071-21-000-01</t>
        </is>
      </c>
      <c r="U467" s="4">
        <f>MIN(IF($N467="N",Client!$C$6+1,Client!$C$6),100)</f>
        <v/>
      </c>
      <c r="V467" s="4">
        <f>$T467&amp;"|"&amp;$O467&amp;"|"&amp;Client!$C$7&amp;"|"&amp;Client!$C$8</f>
        <v/>
      </c>
      <c r="W467" s="4">
        <f>IFERROR(MATCH($V467,prem!$A$2:$A$2857,0),"")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IFERROR(IF(INDEX(Benefits!$B$3:$B$581,MATCH($T468,Benefits!$A$3:$A$581,0))="","",INDEX(Benefits!$B$3:$B$581,MATCH($T468,Benefits!$A$3:$A$581,0))),"")</f>
        <v/>
      </c>
      <c r="G468" s="17">
        <f>IFERROR(IF(INDEX(Benefits!$C$3:$C$581,MATCH($T468,Benefits!$A$3:$A$581,0))="",12500,INDEX(Benefits!$C$3:$C$581,MATCH($T468,Benefits!$A$3:$A$581,0))),12500)</f>
        <v/>
      </c>
      <c r="H468" s="4">
        <f>IFERROR(IF(INDEX(Benefits!$D$3:$D$581,MATCH($T468,Benefits!$A$3:$A$581,0))="","",INDEX(Benefits!$D$3:$D$581,MATCH($T468,Benefits!$A$3:$A$581,0))),"")</f>
        <v/>
      </c>
      <c r="I468" s="4" t="inlineStr">
        <is>
          <t>USD</t>
        </is>
      </c>
      <c r="J468" s="17">
        <f>IF($W468="","",IF(COUNT(INDEX(prem!$B$2:$CX$2857,$W468,$U468+1))=0,"",INDEX(prem!$B$2:$CX$2857,$W468,$U468+1)))</f>
        <v/>
      </c>
      <c r="K468" s="17">
        <f>IF($W468="","",IF($M468=0,"",SUM(INDEX(prem!$B$2:$CX$2857,$W468,$U468+1):INDEX(prem!$B$2:$CX$2857,$W468,MIN($U468+10,101)))))</f>
        <v/>
      </c>
      <c r="L468" s="17">
        <f>IF($K468="","",IF($M468=0,"",$K468/$M468))</f>
        <v/>
      </c>
      <c r="M468" s="4">
        <f>IF($W468="",0,COUNT(INDEX(prem!$B$2:$CX$2857,$W468,$U468+1):INDEX(prem!$B$2:$CX$2857,$W468,MIN($U468+10,101))))</f>
        <v/>
      </c>
      <c r="N468" s="4" t="inlineStr">
        <is>
          <t>R</t>
        </is>
      </c>
      <c r="O468" s="4">
        <f>IF(COUNTIF(prem!$A$2:$A$2857,$T468&amp;"|"&amp;Client!$C$9&amp;"|"&amp;Client!$C$7&amp;"|"&amp;Client!$C$8)&gt;0,Client!$C$9,IF(Client!$C$9="S","R","S"))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IFERROR(IF(COUNT(INDEX(Benefits!$E$3:$E$581,MATCH($T468,Benefits!$A$3:$A$581,0)))=0,"",INDEX(Benefits!$E$3:$E$581,MATCH($T468,Benefits!$A$3:$A$581,0))),"")</f>
        <v/>
      </c>
      <c r="R468">
        <f>IFERROR(IF(COUNT(INDEX(Benefits!$F$3:$F$581,MATCH($T468,Benefits!$A$3:$A$581,0)))=0,"",INDEX(Benefits!$F$3:$F$581,MATCH($T468,Benefits!$A$3:$A$581,0))),"")</f>
        <v/>
      </c>
      <c r="S468" s="4">
        <f>IFERROR(IF(INDEX(Benefits!$G$3:$G$581,MATCH($T468,Benefits!$A$3:$A$581,0))="","",INDEX(Benefits!$G$3:$G$581,MATCH($T468,Benefits!$A$3:$A$581,0))),"")</f>
        <v/>
      </c>
      <c r="T468" s="19" t="inlineStr">
        <is>
          <t>F00071-24-000-01</t>
        </is>
      </c>
      <c r="U468" s="4">
        <f>MIN(IF($N468="N",Client!$C$6+1,Client!$C$6),100)</f>
        <v/>
      </c>
      <c r="V468" s="4">
        <f>$T468&amp;"|"&amp;$O468&amp;"|"&amp;Client!$C$7&amp;"|"&amp;Client!$C$8</f>
        <v/>
      </c>
      <c r="W468" s="4">
        <f>IFERROR(MATCH($V468,prem!$A$2:$A$2857,0),"")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IFERROR(IF(INDEX(Benefits!$B$3:$B$581,MATCH($T469,Benefits!$A$3:$A$581,0))="","",INDEX(Benefits!$B$3:$B$581,MATCH($T469,Benefits!$A$3:$A$581,0))),"")</f>
        <v/>
      </c>
      <c r="G469" s="17">
        <f>IFERROR(IF(INDEX(Benefits!$C$3:$C$581,MATCH($T469,Benefits!$A$3:$A$581,0))="",3125,INDEX(Benefits!$C$3:$C$581,MATCH($T469,Benefits!$A$3:$A$581,0))),3125)</f>
        <v/>
      </c>
      <c r="H469" s="4">
        <f>IFERROR(IF(INDEX(Benefits!$D$3:$D$581,MATCH($T469,Benefits!$A$3:$A$581,0))="","",INDEX(Benefits!$D$3:$D$581,MATCH($T469,Benefits!$A$3:$A$581,0))),"")</f>
        <v/>
      </c>
      <c r="I469" s="4" t="inlineStr">
        <is>
          <t>USD</t>
        </is>
      </c>
      <c r="J469" s="17">
        <f>IF($W469="","",IF(COUNT(INDEX(prem!$B$2:$CX$2857,$W469,$U469+1))=0,"",INDEX(prem!$B$2:$CX$2857,$W469,$U469+1)))</f>
        <v/>
      </c>
      <c r="K469" s="17">
        <f>IF($W469="","",IF($M469=0,"",SUM(INDEX(prem!$B$2:$CX$2857,$W469,$U469+1):INDEX(prem!$B$2:$CX$2857,$W469,MIN($U469+10,101)))))</f>
        <v/>
      </c>
      <c r="L469" s="17">
        <f>IF($K469="","",IF($M469=0,"",$K469/$M469))</f>
        <v/>
      </c>
      <c r="M469" s="4">
        <f>IF($W469="",0,COUNT(INDEX(prem!$B$2:$CX$2857,$W469,$U469+1):INDEX(prem!$B$2:$CX$2857,$W469,MIN($U469+10,101))))</f>
        <v/>
      </c>
      <c r="N469" s="4" t="inlineStr">
        <is>
          <t>R</t>
        </is>
      </c>
      <c r="O469" s="4">
        <f>IF(COUNTIF(prem!$A$2:$A$2857,$T469&amp;"|"&amp;Client!$C$9&amp;"|"&amp;Client!$C$7&amp;"|"&amp;Client!$C$8)&gt;0,Client!$C$9,IF(Client!$C$9="S","R","S"))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IFERROR(IF(COUNT(INDEX(Benefits!$E$3:$E$581,MATCH($T469,Benefits!$A$3:$A$581,0)))=0,"",INDEX(Benefits!$E$3:$E$581,MATCH($T469,Benefits!$A$3:$A$581,0))),"")</f>
        <v/>
      </c>
      <c r="R469">
        <f>IFERROR(IF(COUNT(INDEX(Benefits!$F$3:$F$581,MATCH($T469,Benefits!$A$3:$A$581,0)))=0,"",INDEX(Benefits!$F$3:$F$581,MATCH($T469,Benefits!$A$3:$A$581,0))),"")</f>
        <v/>
      </c>
      <c r="S469" s="4">
        <f>IFERROR(IF(INDEX(Benefits!$G$3:$G$581,MATCH($T469,Benefits!$A$3:$A$581,0))="","",INDEX(Benefits!$G$3:$G$581,MATCH($T469,Benefits!$A$3:$A$581,0))),"")</f>
        <v/>
      </c>
      <c r="T469" s="19" t="inlineStr">
        <is>
          <t>F00071-22-000-01</t>
        </is>
      </c>
      <c r="U469" s="4">
        <f>MIN(IF($N469="N",Client!$C$6+1,Client!$C$6),100)</f>
        <v/>
      </c>
      <c r="V469" s="4">
        <f>$T469&amp;"|"&amp;$O469&amp;"|"&amp;Client!$C$7&amp;"|"&amp;Client!$C$8</f>
        <v/>
      </c>
      <c r="W469" s="4">
        <f>IFERROR(MATCH($V469,prem!$A$2:$A$2857,0),"")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IFERROR(IF(INDEX(Benefits!$B$3:$B$581,MATCH($T470,Benefits!$A$3:$A$581,0))="","",INDEX(Benefits!$B$3:$B$581,MATCH($T470,Benefits!$A$3:$A$581,0))),"")</f>
        <v/>
      </c>
      <c r="G470" s="17">
        <f>IFERROR(IF(INDEX(Benefits!$C$3:$C$581,MATCH($T470,Benefits!$A$3:$A$581,0))="",6250,INDEX(Benefits!$C$3:$C$581,MATCH($T470,Benefits!$A$3:$A$581,0))),6250)</f>
        <v/>
      </c>
      <c r="H470" s="4">
        <f>IFERROR(IF(INDEX(Benefits!$D$3:$D$581,MATCH($T470,Benefits!$A$3:$A$581,0))="","",INDEX(Benefits!$D$3:$D$581,MATCH($T470,Benefits!$A$3:$A$581,0))),"")</f>
        <v/>
      </c>
      <c r="I470" s="4" t="inlineStr">
        <is>
          <t>USD</t>
        </is>
      </c>
      <c r="J470" s="17">
        <f>IF($W470="","",IF(COUNT(INDEX(prem!$B$2:$CX$2857,$W470,$U470+1))=0,"",INDEX(prem!$B$2:$CX$2857,$W470,$U470+1)))</f>
        <v/>
      </c>
      <c r="K470" s="17">
        <f>IF($W470="","",IF($M470=0,"",SUM(INDEX(prem!$B$2:$CX$2857,$W470,$U470+1):INDEX(prem!$B$2:$CX$2857,$W470,MIN($U470+10,101)))))</f>
        <v/>
      </c>
      <c r="L470" s="17">
        <f>IF($K470="","",IF($M470=0,"",$K470/$M470))</f>
        <v/>
      </c>
      <c r="M470" s="4">
        <f>IF($W470="",0,COUNT(INDEX(prem!$B$2:$CX$2857,$W470,$U470+1):INDEX(prem!$B$2:$CX$2857,$W470,MIN($U470+10,101))))</f>
        <v/>
      </c>
      <c r="N470" s="4" t="inlineStr">
        <is>
          <t>R</t>
        </is>
      </c>
      <c r="O470" s="4">
        <f>IF(COUNTIF(prem!$A$2:$A$2857,$T470&amp;"|"&amp;Client!$C$9&amp;"|"&amp;Client!$C$7&amp;"|"&amp;Client!$C$8)&gt;0,Client!$C$9,IF(Client!$C$9="S","R","S"))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IFERROR(IF(COUNT(INDEX(Benefits!$E$3:$E$581,MATCH($T470,Benefits!$A$3:$A$581,0)))=0,"",INDEX(Benefits!$E$3:$E$581,MATCH($T470,Benefits!$A$3:$A$581,0))),"")</f>
        <v/>
      </c>
      <c r="R470">
        <f>IFERROR(IF(COUNT(INDEX(Benefits!$F$3:$F$581,MATCH($T470,Benefits!$A$3:$A$581,0)))=0,"",INDEX(Benefits!$F$3:$F$581,MATCH($T470,Benefits!$A$3:$A$581,0))),"")</f>
        <v/>
      </c>
      <c r="S470" s="4">
        <f>IFERROR(IF(INDEX(Benefits!$G$3:$G$581,MATCH($T470,Benefits!$A$3:$A$581,0))="","",INDEX(Benefits!$G$3:$G$581,MATCH($T470,Benefits!$A$3:$A$581,0))),"")</f>
        <v/>
      </c>
      <c r="T470" s="19" t="inlineStr">
        <is>
          <t>F00071-23-000-01</t>
        </is>
      </c>
      <c r="U470" s="4">
        <f>MIN(IF($N470="N",Client!$C$6+1,Client!$C$6),100)</f>
        <v/>
      </c>
      <c r="V470" s="4">
        <f>$T470&amp;"|"&amp;$O470&amp;"|"&amp;Client!$C$7&amp;"|"&amp;Client!$C$8</f>
        <v/>
      </c>
      <c r="W470" s="4">
        <f>IFERROR(MATCH($V470,prem!$A$2:$A$2857,0),"")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IFERROR(IF(INDEX(Benefits!$B$3:$B$581,MATCH($T471,Benefits!$A$3:$A$581,0))="","",INDEX(Benefits!$B$3:$B$581,MATCH($T471,Benefits!$A$3:$A$581,0))),"")</f>
        <v/>
      </c>
      <c r="G471" s="17">
        <f>IFERROR(IF(INDEX(Benefits!$C$3:$C$581,MATCH($T471,Benefits!$A$3:$A$581,0))="",0,INDEX(Benefits!$C$3:$C$581,MATCH($T471,Benefits!$A$3:$A$581,0))),0)</f>
        <v/>
      </c>
      <c r="H471" s="4">
        <f>IFERROR(IF(INDEX(Benefits!$D$3:$D$581,MATCH($T471,Benefits!$A$3:$A$581,0))="","",INDEX(Benefits!$D$3:$D$581,MATCH($T471,Benefits!$A$3:$A$581,0))),"")</f>
        <v/>
      </c>
      <c r="I471" s="4" t="inlineStr">
        <is>
          <t>HKD</t>
        </is>
      </c>
      <c r="J471" s="17">
        <f>IF($W471="","",IF(COUNT(INDEX(prem!$B$2:$CX$2857,$W471,$U471+1))=0,"",INDEX(prem!$B$2:$CX$2857,$W471,$U471+1)))</f>
        <v/>
      </c>
      <c r="K471" s="17">
        <f>IF($W471="","",IF($M471=0,"",SUM(INDEX(prem!$B$2:$CX$2857,$W471,$U471+1):INDEX(prem!$B$2:$CX$2857,$W471,MIN($U471+10,101)))))</f>
        <v/>
      </c>
      <c r="L471" s="17">
        <f>IF($K471="","",IF($M471=0,"",$K471/$M471))</f>
        <v/>
      </c>
      <c r="M471" s="4">
        <f>IF($W471="",0,COUNT(INDEX(prem!$B$2:$CX$2857,$W471,$U471+1):INDEX(prem!$B$2:$CX$2857,$W471,MIN($U471+10,101))))</f>
        <v/>
      </c>
      <c r="N471" s="4" t="inlineStr">
        <is>
          <t>R</t>
        </is>
      </c>
      <c r="O471" s="4">
        <f>IF(COUNTIF(prem!$A$2:$A$2857,$T471&amp;"|"&amp;Client!$C$9&amp;"|"&amp;Client!$C$7&amp;"|"&amp;Client!$C$8)&gt;0,Client!$C$9,IF(Client!$C$9="S","R","S"))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IFERROR(IF(COUNT(INDEX(Benefits!$E$3:$E$581,MATCH($T471,Benefits!$A$3:$A$581,0)))=0,"",INDEX(Benefits!$E$3:$E$581,MATCH($T471,Benefits!$A$3:$A$581,0))),"")</f>
        <v/>
      </c>
      <c r="R471">
        <f>IFERROR(IF(COUNT(INDEX(Benefits!$F$3:$F$581,MATCH($T471,Benefits!$A$3:$A$581,0)))=0,"",INDEX(Benefits!$F$3:$F$581,MATCH($T471,Benefits!$A$3:$A$581,0))),"")</f>
        <v/>
      </c>
      <c r="S471" s="4">
        <f>IFERROR(IF(INDEX(Benefits!$G$3:$G$581,MATCH($T471,Benefits!$A$3:$A$581,0))="","",INDEX(Benefits!$G$3:$G$581,MATCH($T471,Benefits!$A$3:$A$581,0))),"")</f>
        <v/>
      </c>
      <c r="T471" s="19" t="inlineStr">
        <is>
          <t>F00071-09-000-03</t>
        </is>
      </c>
      <c r="U471" s="4">
        <f>MIN(IF($N471="N",Client!$C$6+1,Client!$C$6),100)</f>
        <v/>
      </c>
      <c r="V471" s="4">
        <f>$T471&amp;"|"&amp;$O471&amp;"|"&amp;Client!$C$7&amp;"|"&amp;Client!$C$8</f>
        <v/>
      </c>
      <c r="W471" s="4">
        <f>IFERROR(MATCH($V471,prem!$A$2:$A$2857,0),"")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IFERROR(IF(INDEX(Benefits!$B$3:$B$581,MATCH($T472,Benefits!$A$3:$A$581,0))="","",INDEX(Benefits!$B$3:$B$581,MATCH($T472,Benefits!$A$3:$A$581,0))),"")</f>
        <v/>
      </c>
      <c r="G472" s="17">
        <f>IFERROR(IF(INDEX(Benefits!$C$3:$C$581,MATCH($T472,Benefits!$A$3:$A$581,0))="",100000,INDEX(Benefits!$C$3:$C$581,MATCH($T472,Benefits!$A$3:$A$581,0))),100000)</f>
        <v/>
      </c>
      <c r="H472" s="4">
        <f>IFERROR(IF(INDEX(Benefits!$D$3:$D$581,MATCH($T472,Benefits!$A$3:$A$581,0))="","",INDEX(Benefits!$D$3:$D$581,MATCH($T472,Benefits!$A$3:$A$581,0))),"")</f>
        <v/>
      </c>
      <c r="I472" s="4" t="inlineStr">
        <is>
          <t>HKD</t>
        </is>
      </c>
      <c r="J472" s="17">
        <f>IF($W472="","",IF(COUNT(INDEX(prem!$B$2:$CX$2857,$W472,$U472+1))=0,"",INDEX(prem!$B$2:$CX$2857,$W472,$U472+1)))</f>
        <v/>
      </c>
      <c r="K472" s="17">
        <f>IF($W472="","",IF($M472=0,"",SUM(INDEX(prem!$B$2:$CX$2857,$W472,$U472+1):INDEX(prem!$B$2:$CX$2857,$W472,MIN($U472+10,101)))))</f>
        <v/>
      </c>
      <c r="L472" s="17">
        <f>IF($K472="","",IF($M472=0,"",$K472/$M472))</f>
        <v/>
      </c>
      <c r="M472" s="4">
        <f>IF($W472="",0,COUNT(INDEX(prem!$B$2:$CX$2857,$W472,$U472+1):INDEX(prem!$B$2:$CX$2857,$W472,MIN($U472+10,101))))</f>
        <v/>
      </c>
      <c r="N472" s="4" t="inlineStr">
        <is>
          <t>R</t>
        </is>
      </c>
      <c r="O472" s="4">
        <f>IF(COUNTIF(prem!$A$2:$A$2857,$T472&amp;"|"&amp;Client!$C$9&amp;"|"&amp;Client!$C$7&amp;"|"&amp;Client!$C$8)&gt;0,Client!$C$9,IF(Client!$C$9="S","R","S"))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IFERROR(IF(COUNT(INDEX(Benefits!$E$3:$E$581,MATCH($T472,Benefits!$A$3:$A$581,0)))=0,"",INDEX(Benefits!$E$3:$E$581,MATCH($T472,Benefits!$A$3:$A$581,0))),"")</f>
        <v/>
      </c>
      <c r="R472">
        <f>IFERROR(IF(COUNT(INDEX(Benefits!$F$3:$F$581,MATCH($T472,Benefits!$A$3:$A$581,0)))=0,"",INDEX(Benefits!$F$3:$F$581,MATCH($T472,Benefits!$A$3:$A$581,0))),"")</f>
        <v/>
      </c>
      <c r="S472" s="4">
        <f>IFERROR(IF(INDEX(Benefits!$G$3:$G$581,MATCH($T472,Benefits!$A$3:$A$581,0))="","",INDEX(Benefits!$G$3:$G$581,MATCH($T472,Benefits!$A$3:$A$581,0))),"")</f>
        <v/>
      </c>
      <c r="T472" s="19" t="inlineStr">
        <is>
          <t>F00071-12-000-03</t>
        </is>
      </c>
      <c r="U472" s="4">
        <f>MIN(IF($N472="N",Client!$C$6+1,Client!$C$6),100)</f>
        <v/>
      </c>
      <c r="V472" s="4">
        <f>$T472&amp;"|"&amp;$O472&amp;"|"&amp;Client!$C$7&amp;"|"&amp;Client!$C$8</f>
        <v/>
      </c>
      <c r="W472" s="4">
        <f>IFERROR(MATCH($V472,prem!$A$2:$A$2857,0),"")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IFERROR(IF(INDEX(Benefits!$B$3:$B$581,MATCH($T473,Benefits!$A$3:$A$581,0))="","",INDEX(Benefits!$B$3:$B$581,MATCH($T473,Benefits!$A$3:$A$581,0))),"")</f>
        <v/>
      </c>
      <c r="G473" s="17">
        <f>IFERROR(IF(INDEX(Benefits!$C$3:$C$581,MATCH($T473,Benefits!$A$3:$A$581,0))="",25000,INDEX(Benefits!$C$3:$C$581,MATCH($T473,Benefits!$A$3:$A$581,0))),25000)</f>
        <v/>
      </c>
      <c r="H473" s="4">
        <f>IFERROR(IF(INDEX(Benefits!$D$3:$D$581,MATCH($T473,Benefits!$A$3:$A$581,0))="","",INDEX(Benefits!$D$3:$D$581,MATCH($T473,Benefits!$A$3:$A$581,0))),"")</f>
        <v/>
      </c>
      <c r="I473" s="4" t="inlineStr">
        <is>
          <t>HKD</t>
        </is>
      </c>
      <c r="J473" s="17">
        <f>IF($W473="","",IF(COUNT(INDEX(prem!$B$2:$CX$2857,$W473,$U473+1))=0,"",INDEX(prem!$B$2:$CX$2857,$W473,$U473+1)))</f>
        <v/>
      </c>
      <c r="K473" s="17">
        <f>IF($W473="","",IF($M473=0,"",SUM(INDEX(prem!$B$2:$CX$2857,$W473,$U473+1):INDEX(prem!$B$2:$CX$2857,$W473,MIN($U473+10,101)))))</f>
        <v/>
      </c>
      <c r="L473" s="17">
        <f>IF($K473="","",IF($M473=0,"",$K473/$M473))</f>
        <v/>
      </c>
      <c r="M473" s="4">
        <f>IF($W473="",0,COUNT(INDEX(prem!$B$2:$CX$2857,$W473,$U473+1):INDEX(prem!$B$2:$CX$2857,$W473,MIN($U473+10,101))))</f>
        <v/>
      </c>
      <c r="N473" s="4" t="inlineStr">
        <is>
          <t>R</t>
        </is>
      </c>
      <c r="O473" s="4">
        <f>IF(COUNTIF(prem!$A$2:$A$2857,$T473&amp;"|"&amp;Client!$C$9&amp;"|"&amp;Client!$C$7&amp;"|"&amp;Client!$C$8)&gt;0,Client!$C$9,IF(Client!$C$9="S","R","S"))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IFERROR(IF(COUNT(INDEX(Benefits!$E$3:$E$581,MATCH($T473,Benefits!$A$3:$A$581,0)))=0,"",INDEX(Benefits!$E$3:$E$581,MATCH($T473,Benefits!$A$3:$A$581,0))),"")</f>
        <v/>
      </c>
      <c r="R473">
        <f>IFERROR(IF(COUNT(INDEX(Benefits!$F$3:$F$581,MATCH($T473,Benefits!$A$3:$A$581,0)))=0,"",INDEX(Benefits!$F$3:$F$581,MATCH($T473,Benefits!$A$3:$A$581,0))),"")</f>
        <v/>
      </c>
      <c r="S473" s="4">
        <f>IFERROR(IF(INDEX(Benefits!$G$3:$G$581,MATCH($T473,Benefits!$A$3:$A$581,0))="","",INDEX(Benefits!$G$3:$G$581,MATCH($T473,Benefits!$A$3:$A$581,0))),"")</f>
        <v/>
      </c>
      <c r="T473" s="19" t="inlineStr">
        <is>
          <t>F00071-10-000-03</t>
        </is>
      </c>
      <c r="U473" s="4">
        <f>MIN(IF($N473="N",Client!$C$6+1,Client!$C$6),100)</f>
        <v/>
      </c>
      <c r="V473" s="4">
        <f>$T473&amp;"|"&amp;$O473&amp;"|"&amp;Client!$C$7&amp;"|"&amp;Client!$C$8</f>
        <v/>
      </c>
      <c r="W473" s="4">
        <f>IFERROR(MATCH($V473,prem!$A$2:$A$2857,0),"")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IFERROR(IF(INDEX(Benefits!$B$3:$B$581,MATCH($T474,Benefits!$A$3:$A$581,0))="","",INDEX(Benefits!$B$3:$B$581,MATCH($T474,Benefits!$A$3:$A$581,0))),"")</f>
        <v/>
      </c>
      <c r="G474" s="17">
        <f>IFERROR(IF(INDEX(Benefits!$C$3:$C$581,MATCH($T474,Benefits!$A$3:$A$581,0))="",50000,INDEX(Benefits!$C$3:$C$581,MATCH($T474,Benefits!$A$3:$A$581,0))),50000)</f>
        <v/>
      </c>
      <c r="H474" s="4">
        <f>IFERROR(IF(INDEX(Benefits!$D$3:$D$581,MATCH($T474,Benefits!$A$3:$A$581,0))="","",INDEX(Benefits!$D$3:$D$581,MATCH($T474,Benefits!$A$3:$A$581,0))),"")</f>
        <v/>
      </c>
      <c r="I474" s="4" t="inlineStr">
        <is>
          <t>HKD</t>
        </is>
      </c>
      <c r="J474" s="17">
        <f>IF($W474="","",IF(COUNT(INDEX(prem!$B$2:$CX$2857,$W474,$U474+1))=0,"",INDEX(prem!$B$2:$CX$2857,$W474,$U474+1)))</f>
        <v/>
      </c>
      <c r="K474" s="17">
        <f>IF($W474="","",IF($M474=0,"",SUM(INDEX(prem!$B$2:$CX$2857,$W474,$U474+1):INDEX(prem!$B$2:$CX$2857,$W474,MIN($U474+10,101)))))</f>
        <v/>
      </c>
      <c r="L474" s="17">
        <f>IF($K474="","",IF($M474=0,"",$K474/$M474))</f>
        <v/>
      </c>
      <c r="M474" s="4">
        <f>IF($W474="",0,COUNT(INDEX(prem!$B$2:$CX$2857,$W474,$U474+1):INDEX(prem!$B$2:$CX$2857,$W474,MIN($U474+10,101))))</f>
        <v/>
      </c>
      <c r="N474" s="4" t="inlineStr">
        <is>
          <t>R</t>
        </is>
      </c>
      <c r="O474" s="4">
        <f>IF(COUNTIF(prem!$A$2:$A$2857,$T474&amp;"|"&amp;Client!$C$9&amp;"|"&amp;Client!$C$7&amp;"|"&amp;Client!$C$8)&gt;0,Client!$C$9,IF(Client!$C$9="S","R","S"))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IFERROR(IF(COUNT(INDEX(Benefits!$E$3:$E$581,MATCH($T474,Benefits!$A$3:$A$581,0)))=0,"",INDEX(Benefits!$E$3:$E$581,MATCH($T474,Benefits!$A$3:$A$581,0))),"")</f>
        <v/>
      </c>
      <c r="R474">
        <f>IFERROR(IF(COUNT(INDEX(Benefits!$F$3:$F$581,MATCH($T474,Benefits!$A$3:$A$581,0)))=0,"",INDEX(Benefits!$F$3:$F$581,MATCH($T474,Benefits!$A$3:$A$581,0))),"")</f>
        <v/>
      </c>
      <c r="S474" s="4">
        <f>IFERROR(IF(INDEX(Benefits!$G$3:$G$581,MATCH($T474,Benefits!$A$3:$A$581,0))="","",INDEX(Benefits!$G$3:$G$581,MATCH($T474,Benefits!$A$3:$A$581,0))),"")</f>
        <v/>
      </c>
      <c r="T474" s="19" t="inlineStr">
        <is>
          <t>F00071-11-000-03</t>
        </is>
      </c>
      <c r="U474" s="4">
        <f>MIN(IF($N474="N",Client!$C$6+1,Client!$C$6),100)</f>
        <v/>
      </c>
      <c r="V474" s="4">
        <f>$T474&amp;"|"&amp;$O474&amp;"|"&amp;Client!$C$7&amp;"|"&amp;Client!$C$8</f>
        <v/>
      </c>
      <c r="W474" s="4">
        <f>IFERROR(MATCH($V474,prem!$A$2:$A$2857,0),"")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IFERROR(IF(INDEX(Benefits!$B$3:$B$581,MATCH($T475,Benefits!$A$3:$A$581,0))="","",INDEX(Benefits!$B$3:$B$581,MATCH($T475,Benefits!$A$3:$A$581,0))),"")</f>
        <v/>
      </c>
      <c r="G475" s="17">
        <f>IFERROR(IF(INDEX(Benefits!$C$3:$C$581,MATCH($T475,Benefits!$A$3:$A$581,0))="",0,INDEX(Benefits!$C$3:$C$581,MATCH($T475,Benefits!$A$3:$A$581,0))),0)</f>
        <v/>
      </c>
      <c r="H475" s="4">
        <f>IFERROR(IF(INDEX(Benefits!$D$3:$D$581,MATCH($T475,Benefits!$A$3:$A$581,0))="","",INDEX(Benefits!$D$3:$D$581,MATCH($T475,Benefits!$A$3:$A$581,0))),"")</f>
        <v/>
      </c>
      <c r="I475" s="4" t="inlineStr">
        <is>
          <t>USD</t>
        </is>
      </c>
      <c r="J475" s="17">
        <f>IF($W475="","",IF(COUNT(INDEX(prem!$B$2:$CX$2857,$W475,$U475+1))=0,"",INDEX(prem!$B$2:$CX$2857,$W475,$U475+1)))</f>
        <v/>
      </c>
      <c r="K475" s="17">
        <f>IF($W475="","",IF($M475=0,"",SUM(INDEX(prem!$B$2:$CX$2857,$W475,$U475+1):INDEX(prem!$B$2:$CX$2857,$W475,MIN($U475+10,101)))))</f>
        <v/>
      </c>
      <c r="L475" s="17">
        <f>IF($K475="","",IF($M475=0,"",$K475/$M475))</f>
        <v/>
      </c>
      <c r="M475" s="4">
        <f>IF($W475="",0,COUNT(INDEX(prem!$B$2:$CX$2857,$W475,$U475+1):INDEX(prem!$B$2:$CX$2857,$W475,MIN($U475+10,101))))</f>
        <v/>
      </c>
      <c r="N475" s="4" t="inlineStr">
        <is>
          <t>R</t>
        </is>
      </c>
      <c r="O475" s="4">
        <f>IF(COUNTIF(prem!$A$2:$A$2857,$T475&amp;"|"&amp;Client!$C$9&amp;"|"&amp;Client!$C$7&amp;"|"&amp;Client!$C$8)&gt;0,Client!$C$9,IF(Client!$C$9="S","R","S"))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IFERROR(IF(COUNT(INDEX(Benefits!$E$3:$E$581,MATCH($T475,Benefits!$A$3:$A$581,0)))=0,"",INDEX(Benefits!$E$3:$E$581,MATCH($T475,Benefits!$A$3:$A$581,0))),"")</f>
        <v/>
      </c>
      <c r="R475">
        <f>IFERROR(IF(COUNT(INDEX(Benefits!$F$3:$F$581,MATCH($T475,Benefits!$A$3:$A$581,0)))=0,"",INDEX(Benefits!$F$3:$F$581,MATCH($T475,Benefits!$A$3:$A$581,0))),"")</f>
        <v/>
      </c>
      <c r="S475" s="4">
        <f>IFERROR(IF(INDEX(Benefits!$G$3:$G$581,MATCH($T475,Benefits!$A$3:$A$581,0))="","",INDEX(Benefits!$G$3:$G$581,MATCH($T475,Benefits!$A$3:$A$581,0))),"")</f>
        <v/>
      </c>
      <c r="T475" s="19" t="inlineStr">
        <is>
          <t>F00071-13-000-03</t>
        </is>
      </c>
      <c r="U475" s="4">
        <f>MIN(IF($N475="N",Client!$C$6+1,Client!$C$6),100)</f>
        <v/>
      </c>
      <c r="V475" s="4">
        <f>$T475&amp;"|"&amp;$O475&amp;"|"&amp;Client!$C$7&amp;"|"&amp;Client!$C$8</f>
        <v/>
      </c>
      <c r="W475" s="4">
        <f>IFERROR(MATCH($V475,prem!$A$2:$A$2857,0),"")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IFERROR(IF(INDEX(Benefits!$B$3:$B$581,MATCH($T476,Benefits!$A$3:$A$581,0))="","",INDEX(Benefits!$B$3:$B$581,MATCH($T476,Benefits!$A$3:$A$581,0))),"")</f>
        <v/>
      </c>
      <c r="G476" s="17">
        <f>IFERROR(IF(INDEX(Benefits!$C$3:$C$581,MATCH($T476,Benefits!$A$3:$A$581,0))="",12500,INDEX(Benefits!$C$3:$C$581,MATCH($T476,Benefits!$A$3:$A$581,0))),12500)</f>
        <v/>
      </c>
      <c r="H476" s="4">
        <f>IFERROR(IF(INDEX(Benefits!$D$3:$D$581,MATCH($T476,Benefits!$A$3:$A$581,0))="","",INDEX(Benefits!$D$3:$D$581,MATCH($T476,Benefits!$A$3:$A$581,0))),"")</f>
        <v/>
      </c>
      <c r="I476" s="4" t="inlineStr">
        <is>
          <t>USD</t>
        </is>
      </c>
      <c r="J476" s="17">
        <f>IF($W476="","",IF(COUNT(INDEX(prem!$B$2:$CX$2857,$W476,$U476+1))=0,"",INDEX(prem!$B$2:$CX$2857,$W476,$U476+1)))</f>
        <v/>
      </c>
      <c r="K476" s="17">
        <f>IF($W476="","",IF($M476=0,"",SUM(INDEX(prem!$B$2:$CX$2857,$W476,$U476+1):INDEX(prem!$B$2:$CX$2857,$W476,MIN($U476+10,101)))))</f>
        <v/>
      </c>
      <c r="L476" s="17">
        <f>IF($K476="","",IF($M476=0,"",$K476/$M476))</f>
        <v/>
      </c>
      <c r="M476" s="4">
        <f>IF($W476="",0,COUNT(INDEX(prem!$B$2:$CX$2857,$W476,$U476+1):INDEX(prem!$B$2:$CX$2857,$W476,MIN($U476+10,101))))</f>
        <v/>
      </c>
      <c r="N476" s="4" t="inlineStr">
        <is>
          <t>R</t>
        </is>
      </c>
      <c r="O476" s="4">
        <f>IF(COUNTIF(prem!$A$2:$A$2857,$T476&amp;"|"&amp;Client!$C$9&amp;"|"&amp;Client!$C$7&amp;"|"&amp;Client!$C$8)&gt;0,Client!$C$9,IF(Client!$C$9="S","R","S"))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IFERROR(IF(COUNT(INDEX(Benefits!$E$3:$E$581,MATCH($T476,Benefits!$A$3:$A$581,0)))=0,"",INDEX(Benefits!$E$3:$E$581,MATCH($T476,Benefits!$A$3:$A$581,0))),"")</f>
        <v/>
      </c>
      <c r="R476">
        <f>IFERROR(IF(COUNT(INDEX(Benefits!$F$3:$F$581,MATCH($T476,Benefits!$A$3:$A$581,0)))=0,"",INDEX(Benefits!$F$3:$F$581,MATCH($T476,Benefits!$A$3:$A$581,0))),"")</f>
        <v/>
      </c>
      <c r="S476" s="4">
        <f>IFERROR(IF(INDEX(Benefits!$G$3:$G$581,MATCH($T476,Benefits!$A$3:$A$581,0))="","",INDEX(Benefits!$G$3:$G$581,MATCH($T476,Benefits!$A$3:$A$581,0))),"")</f>
        <v/>
      </c>
      <c r="T476" s="19" t="inlineStr">
        <is>
          <t>F00071-16-000-03</t>
        </is>
      </c>
      <c r="U476" s="4">
        <f>MIN(IF($N476="N",Client!$C$6+1,Client!$C$6),100)</f>
        <v/>
      </c>
      <c r="V476" s="4">
        <f>$T476&amp;"|"&amp;$O476&amp;"|"&amp;Client!$C$7&amp;"|"&amp;Client!$C$8</f>
        <v/>
      </c>
      <c r="W476" s="4">
        <f>IFERROR(MATCH($V476,prem!$A$2:$A$2857,0),"")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IFERROR(IF(INDEX(Benefits!$B$3:$B$581,MATCH($T477,Benefits!$A$3:$A$581,0))="","",INDEX(Benefits!$B$3:$B$581,MATCH($T477,Benefits!$A$3:$A$581,0))),"")</f>
        <v/>
      </c>
      <c r="G477" s="17">
        <f>IFERROR(IF(INDEX(Benefits!$C$3:$C$581,MATCH($T477,Benefits!$A$3:$A$581,0))="",3125,INDEX(Benefits!$C$3:$C$581,MATCH($T477,Benefits!$A$3:$A$581,0))),3125)</f>
        <v/>
      </c>
      <c r="H477" s="4">
        <f>IFERROR(IF(INDEX(Benefits!$D$3:$D$581,MATCH($T477,Benefits!$A$3:$A$581,0))="","",INDEX(Benefits!$D$3:$D$581,MATCH($T477,Benefits!$A$3:$A$581,0))),"")</f>
        <v/>
      </c>
      <c r="I477" s="4" t="inlineStr">
        <is>
          <t>USD</t>
        </is>
      </c>
      <c r="J477" s="17">
        <f>IF($W477="","",IF(COUNT(INDEX(prem!$B$2:$CX$2857,$W477,$U477+1))=0,"",INDEX(prem!$B$2:$CX$2857,$W477,$U477+1)))</f>
        <v/>
      </c>
      <c r="K477" s="17">
        <f>IF($W477="","",IF($M477=0,"",SUM(INDEX(prem!$B$2:$CX$2857,$W477,$U477+1):INDEX(prem!$B$2:$CX$2857,$W477,MIN($U477+10,101)))))</f>
        <v/>
      </c>
      <c r="L477" s="17">
        <f>IF($K477="","",IF($M477=0,"",$K477/$M477))</f>
        <v/>
      </c>
      <c r="M477" s="4">
        <f>IF($W477="",0,COUNT(INDEX(prem!$B$2:$CX$2857,$W477,$U477+1):INDEX(prem!$B$2:$CX$2857,$W477,MIN($U477+10,101))))</f>
        <v/>
      </c>
      <c r="N477" s="4" t="inlineStr">
        <is>
          <t>R</t>
        </is>
      </c>
      <c r="O477" s="4">
        <f>IF(COUNTIF(prem!$A$2:$A$2857,$T477&amp;"|"&amp;Client!$C$9&amp;"|"&amp;Client!$C$7&amp;"|"&amp;Client!$C$8)&gt;0,Client!$C$9,IF(Client!$C$9="S","R","S"))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IFERROR(IF(COUNT(INDEX(Benefits!$E$3:$E$581,MATCH($T477,Benefits!$A$3:$A$581,0)))=0,"",INDEX(Benefits!$E$3:$E$581,MATCH($T477,Benefits!$A$3:$A$581,0))),"")</f>
        <v/>
      </c>
      <c r="R477">
        <f>IFERROR(IF(COUNT(INDEX(Benefits!$F$3:$F$581,MATCH($T477,Benefits!$A$3:$A$581,0)))=0,"",INDEX(Benefits!$F$3:$F$581,MATCH($T477,Benefits!$A$3:$A$581,0))),"")</f>
        <v/>
      </c>
      <c r="S477" s="4">
        <f>IFERROR(IF(INDEX(Benefits!$G$3:$G$581,MATCH($T477,Benefits!$A$3:$A$581,0))="","",INDEX(Benefits!$G$3:$G$581,MATCH($T477,Benefits!$A$3:$A$581,0))),"")</f>
        <v/>
      </c>
      <c r="T477" s="19" t="inlineStr">
        <is>
          <t>F00071-14-000-03</t>
        </is>
      </c>
      <c r="U477" s="4">
        <f>MIN(IF($N477="N",Client!$C$6+1,Client!$C$6),100)</f>
        <v/>
      </c>
      <c r="V477" s="4">
        <f>$T477&amp;"|"&amp;$O477&amp;"|"&amp;Client!$C$7&amp;"|"&amp;Client!$C$8</f>
        <v/>
      </c>
      <c r="W477" s="4">
        <f>IFERROR(MATCH($V477,prem!$A$2:$A$2857,0),"")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IFERROR(IF(INDEX(Benefits!$B$3:$B$581,MATCH($T478,Benefits!$A$3:$A$581,0))="","",INDEX(Benefits!$B$3:$B$581,MATCH($T478,Benefits!$A$3:$A$581,0))),"")</f>
        <v/>
      </c>
      <c r="G478" s="17">
        <f>IFERROR(IF(INDEX(Benefits!$C$3:$C$581,MATCH($T478,Benefits!$A$3:$A$581,0))="",6250,INDEX(Benefits!$C$3:$C$581,MATCH($T478,Benefits!$A$3:$A$581,0))),6250)</f>
        <v/>
      </c>
      <c r="H478" s="4">
        <f>IFERROR(IF(INDEX(Benefits!$D$3:$D$581,MATCH($T478,Benefits!$A$3:$A$581,0))="","",INDEX(Benefits!$D$3:$D$581,MATCH($T478,Benefits!$A$3:$A$581,0))),"")</f>
        <v/>
      </c>
      <c r="I478" s="4" t="inlineStr">
        <is>
          <t>USD</t>
        </is>
      </c>
      <c r="J478" s="17">
        <f>IF($W478="","",IF(COUNT(INDEX(prem!$B$2:$CX$2857,$W478,$U478+1))=0,"",INDEX(prem!$B$2:$CX$2857,$W478,$U478+1)))</f>
        <v/>
      </c>
      <c r="K478" s="17">
        <f>IF($W478="","",IF($M478=0,"",SUM(INDEX(prem!$B$2:$CX$2857,$W478,$U478+1):INDEX(prem!$B$2:$CX$2857,$W478,MIN($U478+10,101)))))</f>
        <v/>
      </c>
      <c r="L478" s="17">
        <f>IF($K478="","",IF($M478=0,"",$K478/$M478))</f>
        <v/>
      </c>
      <c r="M478" s="4">
        <f>IF($W478="",0,COUNT(INDEX(prem!$B$2:$CX$2857,$W478,$U478+1):INDEX(prem!$B$2:$CX$2857,$W478,MIN($U478+10,101))))</f>
        <v/>
      </c>
      <c r="N478" s="4" t="inlineStr">
        <is>
          <t>R</t>
        </is>
      </c>
      <c r="O478" s="4">
        <f>IF(COUNTIF(prem!$A$2:$A$2857,$T478&amp;"|"&amp;Client!$C$9&amp;"|"&amp;Client!$C$7&amp;"|"&amp;Client!$C$8)&gt;0,Client!$C$9,IF(Client!$C$9="S","R","S"))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IFERROR(IF(COUNT(INDEX(Benefits!$E$3:$E$581,MATCH($T478,Benefits!$A$3:$A$581,0)))=0,"",INDEX(Benefits!$E$3:$E$581,MATCH($T478,Benefits!$A$3:$A$581,0))),"")</f>
        <v/>
      </c>
      <c r="R478">
        <f>IFERROR(IF(COUNT(INDEX(Benefits!$F$3:$F$581,MATCH($T478,Benefits!$A$3:$A$581,0)))=0,"",INDEX(Benefits!$F$3:$F$581,MATCH($T478,Benefits!$A$3:$A$581,0))),"")</f>
        <v/>
      </c>
      <c r="S478" s="4">
        <f>IFERROR(IF(INDEX(Benefits!$G$3:$G$581,MATCH($T478,Benefits!$A$3:$A$581,0))="","",INDEX(Benefits!$G$3:$G$581,MATCH($T478,Benefits!$A$3:$A$581,0))),"")</f>
        <v/>
      </c>
      <c r="T478" s="19" t="inlineStr">
        <is>
          <t>F00071-15-000-03</t>
        </is>
      </c>
      <c r="U478" s="4">
        <f>MIN(IF($N478="N",Client!$C$6+1,Client!$C$6),100)</f>
        <v/>
      </c>
      <c r="V478" s="4">
        <f>$T478&amp;"|"&amp;$O478&amp;"|"&amp;Client!$C$7&amp;"|"&amp;Client!$C$8</f>
        <v/>
      </c>
      <c r="W478" s="4">
        <f>IFERROR(MATCH($V478,prem!$A$2:$A$2857,0),"")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IFERROR(IF(INDEX(Benefits!$B$3:$B$581,MATCH($T479,Benefits!$A$3:$A$581,0))="","",INDEX(Benefits!$B$3:$B$581,MATCH($T479,Benefits!$A$3:$A$581,0))),"")</f>
        <v/>
      </c>
      <c r="G479" s="17">
        <f>IFERROR(IF(INDEX(Benefits!$C$3:$C$581,MATCH($T479,Benefits!$A$3:$A$581,0))="",0,INDEX(Benefits!$C$3:$C$581,MATCH($T479,Benefits!$A$3:$A$581,0))),0)</f>
        <v/>
      </c>
      <c r="H479" s="4">
        <f>IFERROR(IF(INDEX(Benefits!$D$3:$D$581,MATCH($T479,Benefits!$A$3:$A$581,0))="","",INDEX(Benefits!$D$3:$D$581,MATCH($T479,Benefits!$A$3:$A$581,0))),"")</f>
        <v/>
      </c>
      <c r="I479" s="4" t="inlineStr">
        <is>
          <t>HKD</t>
        </is>
      </c>
      <c r="J479" s="17">
        <f>IF($W479="","",IF(COUNT(INDEX(prem!$B$2:$CX$2857,$W479,$U479+1))=0,"",INDEX(prem!$B$2:$CX$2857,$W479,$U479+1)))</f>
        <v/>
      </c>
      <c r="K479" s="17">
        <f>IF($W479="","",IF($M479=0,"",SUM(INDEX(prem!$B$2:$CX$2857,$W479,$U479+1):INDEX(prem!$B$2:$CX$2857,$W479,MIN($U479+10,101)))))</f>
        <v/>
      </c>
      <c r="L479" s="17">
        <f>IF($K479="","",IF($M479=0,"",$K479/$M479))</f>
        <v/>
      </c>
      <c r="M479" s="4">
        <f>IF($W479="",0,COUNT(INDEX(prem!$B$2:$CX$2857,$W479,$U479+1):INDEX(prem!$B$2:$CX$2857,$W479,MIN($U479+10,101))))</f>
        <v/>
      </c>
      <c r="N479" s="4" t="inlineStr">
        <is>
          <t>R</t>
        </is>
      </c>
      <c r="O479" s="4">
        <f>IF(COUNTIF(prem!$A$2:$A$2857,$T479&amp;"|"&amp;Client!$C$9&amp;"|"&amp;Client!$C$7&amp;"|"&amp;Client!$C$8)&gt;0,Client!$C$9,IF(Client!$C$9="S","R","S"))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IFERROR(IF(COUNT(INDEX(Benefits!$E$3:$E$581,MATCH($T479,Benefits!$A$3:$A$581,0)))=0,"",INDEX(Benefits!$E$3:$E$581,MATCH($T479,Benefits!$A$3:$A$581,0))),"")</f>
        <v/>
      </c>
      <c r="R479">
        <f>IFERROR(IF(COUNT(INDEX(Benefits!$F$3:$F$581,MATCH($T479,Benefits!$A$3:$A$581,0)))=0,"",INDEX(Benefits!$F$3:$F$581,MATCH($T479,Benefits!$A$3:$A$581,0))),"")</f>
        <v/>
      </c>
      <c r="S479" s="4">
        <f>IFERROR(IF(INDEX(Benefits!$G$3:$G$581,MATCH($T479,Benefits!$A$3:$A$581,0))="","",INDEX(Benefits!$G$3:$G$581,MATCH($T479,Benefits!$A$3:$A$581,0))),"")</f>
        <v/>
      </c>
      <c r="T479" s="19" t="inlineStr">
        <is>
          <t>F00041-01-000-06</t>
        </is>
      </c>
      <c r="U479" s="4">
        <f>MIN(IF($N479="N",Client!$C$6+1,Client!$C$6),100)</f>
        <v/>
      </c>
      <c r="V479" s="4">
        <f>$T479&amp;"|"&amp;$O479&amp;"|"&amp;Client!$C$7&amp;"|"&amp;Client!$C$8</f>
        <v/>
      </c>
      <c r="W479" s="4">
        <f>IFERROR(MATCH($V479,prem!$A$2:$A$2857,0),"")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IFERROR(IF(INDEX(Benefits!$B$3:$B$581,MATCH($T480,Benefits!$A$3:$A$581,0))="","",INDEX(Benefits!$B$3:$B$581,MATCH($T480,Benefits!$A$3:$A$581,0))),"")</f>
        <v/>
      </c>
      <c r="G480" s="17">
        <f>IFERROR(IF(INDEX(Benefits!$C$3:$C$581,MATCH($T480,Benefits!$A$3:$A$581,0))="",100000,INDEX(Benefits!$C$3:$C$581,MATCH($T480,Benefits!$A$3:$A$581,0))),100000)</f>
        <v/>
      </c>
      <c r="H480" s="4">
        <f>IFERROR(IF(INDEX(Benefits!$D$3:$D$581,MATCH($T480,Benefits!$A$3:$A$581,0))="","",INDEX(Benefits!$D$3:$D$581,MATCH($T480,Benefits!$A$3:$A$581,0))),"")</f>
        <v/>
      </c>
      <c r="I480" s="4" t="inlineStr">
        <is>
          <t>HKD</t>
        </is>
      </c>
      <c r="J480" s="17">
        <f>IF($W480="","",IF(COUNT(INDEX(prem!$B$2:$CX$2857,$W480,$U480+1))=0,"",INDEX(prem!$B$2:$CX$2857,$W480,$U480+1)))</f>
        <v/>
      </c>
      <c r="K480" s="17">
        <f>IF($W480="","",IF($M480=0,"",SUM(INDEX(prem!$B$2:$CX$2857,$W480,$U480+1):INDEX(prem!$B$2:$CX$2857,$W480,MIN($U480+10,101)))))</f>
        <v/>
      </c>
      <c r="L480" s="17">
        <f>IF($K480="","",IF($M480=0,"",$K480/$M480))</f>
        <v/>
      </c>
      <c r="M480" s="4">
        <f>IF($W480="",0,COUNT(INDEX(prem!$B$2:$CX$2857,$W480,$U480+1):INDEX(prem!$B$2:$CX$2857,$W480,MIN($U480+10,101))))</f>
        <v/>
      </c>
      <c r="N480" s="4" t="inlineStr">
        <is>
          <t>R</t>
        </is>
      </c>
      <c r="O480" s="4">
        <f>IF(COUNTIF(prem!$A$2:$A$2857,$T480&amp;"|"&amp;Client!$C$9&amp;"|"&amp;Client!$C$7&amp;"|"&amp;Client!$C$8)&gt;0,Client!$C$9,IF(Client!$C$9="S","R","S"))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IFERROR(IF(COUNT(INDEX(Benefits!$E$3:$E$581,MATCH($T480,Benefits!$A$3:$A$581,0)))=0,"",INDEX(Benefits!$E$3:$E$581,MATCH($T480,Benefits!$A$3:$A$581,0))),"")</f>
        <v/>
      </c>
      <c r="R480">
        <f>IFERROR(IF(COUNT(INDEX(Benefits!$F$3:$F$581,MATCH($T480,Benefits!$A$3:$A$581,0)))=0,"",INDEX(Benefits!$F$3:$F$581,MATCH($T480,Benefits!$A$3:$A$581,0))),"")</f>
        <v/>
      </c>
      <c r="S480" s="4">
        <f>IFERROR(IF(INDEX(Benefits!$G$3:$G$581,MATCH($T480,Benefits!$A$3:$A$581,0))="","",INDEX(Benefits!$G$3:$G$581,MATCH($T480,Benefits!$A$3:$A$581,0))),"")</f>
        <v/>
      </c>
      <c r="T480" s="19" t="inlineStr">
        <is>
          <t>F00041-05-000-03</t>
        </is>
      </c>
      <c r="U480" s="4">
        <f>MIN(IF($N480="N",Client!$C$6+1,Client!$C$6),100)</f>
        <v/>
      </c>
      <c r="V480" s="4">
        <f>$T480&amp;"|"&amp;$O480&amp;"|"&amp;Client!$C$7&amp;"|"&amp;Client!$C$8</f>
        <v/>
      </c>
      <c r="W480" s="4">
        <f>IFERROR(MATCH($V480,prem!$A$2:$A$2857,0),"")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IFERROR(IF(INDEX(Benefits!$B$3:$B$581,MATCH($T481,Benefits!$A$3:$A$581,0))="","",INDEX(Benefits!$B$3:$B$581,MATCH($T481,Benefits!$A$3:$A$581,0))),"")</f>
        <v/>
      </c>
      <c r="G481" s="17">
        <f>IFERROR(IF(INDEX(Benefits!$C$3:$C$581,MATCH($T481,Benefits!$A$3:$A$581,0))="",22800,INDEX(Benefits!$C$3:$C$581,MATCH($T481,Benefits!$A$3:$A$581,0))),22800)</f>
        <v/>
      </c>
      <c r="H481" s="4">
        <f>IFERROR(IF(INDEX(Benefits!$D$3:$D$581,MATCH($T481,Benefits!$A$3:$A$581,0))="","",INDEX(Benefits!$D$3:$D$581,MATCH($T481,Benefits!$A$3:$A$581,0))),"")</f>
        <v/>
      </c>
      <c r="I481" s="4" t="inlineStr">
        <is>
          <t>HKD</t>
        </is>
      </c>
      <c r="J481" s="17">
        <f>IF($W481="","",IF(COUNT(INDEX(prem!$B$2:$CX$2857,$W481,$U481+1))=0,"",INDEX(prem!$B$2:$CX$2857,$W481,$U481+1)))</f>
        <v/>
      </c>
      <c r="K481" s="17">
        <f>IF($W481="","",IF($M481=0,"",SUM(INDEX(prem!$B$2:$CX$2857,$W481,$U481+1):INDEX(prem!$B$2:$CX$2857,$W481,MIN($U481+10,101)))))</f>
        <v/>
      </c>
      <c r="L481" s="17">
        <f>IF($K481="","",IF($M481=0,"",$K481/$M481))</f>
        <v/>
      </c>
      <c r="M481" s="4">
        <f>IF($W481="",0,COUNT(INDEX(prem!$B$2:$CX$2857,$W481,$U481+1):INDEX(prem!$B$2:$CX$2857,$W481,MIN($U481+10,101))))</f>
        <v/>
      </c>
      <c r="N481" s="4" t="inlineStr">
        <is>
          <t>R</t>
        </is>
      </c>
      <c r="O481" s="4">
        <f>IF(COUNTIF(prem!$A$2:$A$2857,$T481&amp;"|"&amp;Client!$C$9&amp;"|"&amp;Client!$C$7&amp;"|"&amp;Client!$C$8)&gt;0,Client!$C$9,IF(Client!$C$9="S","R","S"))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IFERROR(IF(COUNT(INDEX(Benefits!$E$3:$E$581,MATCH($T481,Benefits!$A$3:$A$581,0)))=0,"",INDEX(Benefits!$E$3:$E$581,MATCH($T481,Benefits!$A$3:$A$581,0))),"")</f>
        <v/>
      </c>
      <c r="R481">
        <f>IFERROR(IF(COUNT(INDEX(Benefits!$F$3:$F$581,MATCH($T481,Benefits!$A$3:$A$581,0)))=0,"",INDEX(Benefits!$F$3:$F$581,MATCH($T481,Benefits!$A$3:$A$581,0))),"")</f>
        <v/>
      </c>
      <c r="S481" s="4">
        <f>IFERROR(IF(INDEX(Benefits!$G$3:$G$581,MATCH($T481,Benefits!$A$3:$A$581,0))="","",INDEX(Benefits!$G$3:$G$581,MATCH($T481,Benefits!$A$3:$A$581,0))),"")</f>
        <v/>
      </c>
      <c r="T481" s="19" t="inlineStr">
        <is>
          <t>F00041-03-000-06</t>
        </is>
      </c>
      <c r="U481" s="4">
        <f>MIN(IF($N481="N",Client!$C$6+1,Client!$C$6),100)</f>
        <v/>
      </c>
      <c r="V481" s="4">
        <f>$T481&amp;"|"&amp;$O481&amp;"|"&amp;Client!$C$7&amp;"|"&amp;Client!$C$8</f>
        <v/>
      </c>
      <c r="W481" s="4">
        <f>IFERROR(MATCH($V481,prem!$A$2:$A$2857,0),"")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IFERROR(IF(INDEX(Benefits!$B$3:$B$581,MATCH($T482,Benefits!$A$3:$A$581,0))="","",INDEX(Benefits!$B$3:$B$581,MATCH($T482,Benefits!$A$3:$A$581,0))),"")</f>
        <v/>
      </c>
      <c r="G482" s="17">
        <f>IFERROR(IF(INDEX(Benefits!$C$3:$C$581,MATCH($T482,Benefits!$A$3:$A$581,0))="",45000,INDEX(Benefits!$C$3:$C$581,MATCH($T482,Benefits!$A$3:$A$581,0))),45000)</f>
        <v/>
      </c>
      <c r="H482" s="4">
        <f>IFERROR(IF(INDEX(Benefits!$D$3:$D$581,MATCH($T482,Benefits!$A$3:$A$581,0))="","",INDEX(Benefits!$D$3:$D$581,MATCH($T482,Benefits!$A$3:$A$581,0))),"")</f>
        <v/>
      </c>
      <c r="I482" s="4" t="inlineStr">
        <is>
          <t>HKD</t>
        </is>
      </c>
      <c r="J482" s="17">
        <f>IF($W482="","",IF(COUNT(INDEX(prem!$B$2:$CX$2857,$W482,$U482+1))=0,"",INDEX(prem!$B$2:$CX$2857,$W482,$U482+1)))</f>
        <v/>
      </c>
      <c r="K482" s="17">
        <f>IF($W482="","",IF($M482=0,"",SUM(INDEX(prem!$B$2:$CX$2857,$W482,$U482+1):INDEX(prem!$B$2:$CX$2857,$W482,MIN($U482+10,101)))))</f>
        <v/>
      </c>
      <c r="L482" s="17">
        <f>IF($K482="","",IF($M482=0,"",$K482/$M482))</f>
        <v/>
      </c>
      <c r="M482" s="4">
        <f>IF($W482="",0,COUNT(INDEX(prem!$B$2:$CX$2857,$W482,$U482+1):INDEX(prem!$B$2:$CX$2857,$W482,MIN($U482+10,101))))</f>
        <v/>
      </c>
      <c r="N482" s="4" t="inlineStr">
        <is>
          <t>R</t>
        </is>
      </c>
      <c r="O482" s="4">
        <f>IF(COUNTIF(prem!$A$2:$A$2857,$T482&amp;"|"&amp;Client!$C$9&amp;"|"&amp;Client!$C$7&amp;"|"&amp;Client!$C$8)&gt;0,Client!$C$9,IF(Client!$C$9="S","R","S"))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IFERROR(IF(COUNT(INDEX(Benefits!$E$3:$E$581,MATCH($T482,Benefits!$A$3:$A$581,0)))=0,"",INDEX(Benefits!$E$3:$E$581,MATCH($T482,Benefits!$A$3:$A$581,0))),"")</f>
        <v/>
      </c>
      <c r="R482">
        <f>IFERROR(IF(COUNT(INDEX(Benefits!$F$3:$F$581,MATCH($T482,Benefits!$A$3:$A$581,0)))=0,"",INDEX(Benefits!$F$3:$F$581,MATCH($T482,Benefits!$A$3:$A$581,0))),"")</f>
        <v/>
      </c>
      <c r="S482" s="4">
        <f>IFERROR(IF(INDEX(Benefits!$G$3:$G$581,MATCH($T482,Benefits!$A$3:$A$581,0))="","",INDEX(Benefits!$G$3:$G$581,MATCH($T482,Benefits!$A$3:$A$581,0))),"")</f>
        <v/>
      </c>
      <c r="T482" s="19" t="inlineStr">
        <is>
          <t>F00041-04-000-04</t>
        </is>
      </c>
      <c r="U482" s="4">
        <f>MIN(IF($N482="N",Client!$C$6+1,Client!$C$6),100)</f>
        <v/>
      </c>
      <c r="V482" s="4">
        <f>$T482&amp;"|"&amp;$O482&amp;"|"&amp;Client!$C$7&amp;"|"&amp;Client!$C$8</f>
        <v/>
      </c>
      <c r="W482" s="4">
        <f>IFERROR(MATCH($V482,prem!$A$2:$A$2857,0),"")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IFERROR(IF(INDEX(Benefits!$B$3:$B$581,MATCH($T483,Benefits!$A$3:$A$581,0))="","",INDEX(Benefits!$B$3:$B$581,MATCH($T483,Benefits!$A$3:$A$581,0))),"")</f>
        <v/>
      </c>
      <c r="G483" s="17">
        <f>IFERROR(IF(INDEX(Benefits!$C$3:$C$581,MATCH($T483,Benefits!$A$3:$A$581,0))="",8000,INDEX(Benefits!$C$3:$C$581,MATCH($T483,Benefits!$A$3:$A$581,0))),8000)</f>
        <v/>
      </c>
      <c r="H483" s="4">
        <f>IFERROR(IF(INDEX(Benefits!$D$3:$D$581,MATCH($T483,Benefits!$A$3:$A$581,0))="","",INDEX(Benefits!$D$3:$D$581,MATCH($T483,Benefits!$A$3:$A$581,0))),"")</f>
        <v/>
      </c>
      <c r="I483" s="4" t="inlineStr">
        <is>
          <t>HKD</t>
        </is>
      </c>
      <c r="J483" s="17">
        <f>IF($W483="","",IF(COUNT(INDEX(prem!$B$2:$CX$2857,$W483,$U483+1))=0,"",INDEX(prem!$B$2:$CX$2857,$W483,$U483+1)))</f>
        <v/>
      </c>
      <c r="K483" s="17">
        <f>IF($W483="","",IF($M483=0,"",SUM(INDEX(prem!$B$2:$CX$2857,$W483,$U483+1):INDEX(prem!$B$2:$CX$2857,$W483,MIN($U483+10,101)))))</f>
        <v/>
      </c>
      <c r="L483" s="17">
        <f>IF($K483="","",IF($M483=0,"",$K483/$M483))</f>
        <v/>
      </c>
      <c r="M483" s="4">
        <f>IF($W483="",0,COUNT(INDEX(prem!$B$2:$CX$2857,$W483,$U483+1):INDEX(prem!$B$2:$CX$2857,$W483,MIN($U483+10,101))))</f>
        <v/>
      </c>
      <c r="N483" s="4" t="inlineStr">
        <is>
          <t>R</t>
        </is>
      </c>
      <c r="O483" s="4">
        <f>IF(COUNTIF(prem!$A$2:$A$2857,$T483&amp;"|"&amp;Client!$C$9&amp;"|"&amp;Client!$C$7&amp;"|"&amp;Client!$C$8)&gt;0,Client!$C$9,IF(Client!$C$9="S","R","S"))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IFERROR(IF(COUNT(INDEX(Benefits!$E$3:$E$581,MATCH($T483,Benefits!$A$3:$A$581,0)))=0,"",INDEX(Benefits!$E$3:$E$581,MATCH($T483,Benefits!$A$3:$A$581,0))),"")</f>
        <v/>
      </c>
      <c r="R483">
        <f>IFERROR(IF(COUNT(INDEX(Benefits!$F$3:$F$581,MATCH($T483,Benefits!$A$3:$A$581,0)))=0,"",INDEX(Benefits!$F$3:$F$581,MATCH($T483,Benefits!$A$3:$A$581,0))),"")</f>
        <v/>
      </c>
      <c r="S483" s="4">
        <f>IFERROR(IF(INDEX(Benefits!$G$3:$G$581,MATCH($T483,Benefits!$A$3:$A$581,0))="","",INDEX(Benefits!$G$3:$G$581,MATCH($T483,Benefits!$A$3:$A$581,0))),"")</f>
        <v/>
      </c>
      <c r="T483" s="19" t="inlineStr">
        <is>
          <t>F00041-02-000-06</t>
        </is>
      </c>
      <c r="U483" s="4">
        <f>MIN(IF($N483="N",Client!$C$6+1,Client!$C$6),100)</f>
        <v/>
      </c>
      <c r="V483" s="4">
        <f>$T483&amp;"|"&amp;$O483&amp;"|"&amp;Client!$C$7&amp;"|"&amp;Client!$C$8</f>
        <v/>
      </c>
      <c r="W483" s="4">
        <f>IFERROR(MATCH($V483,prem!$A$2:$A$2857,0),"")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IFERROR(IF(INDEX(Benefits!$B$3:$B$581,MATCH($T484,Benefits!$A$3:$A$581,0))="","",INDEX(Benefits!$B$3:$B$581,MATCH($T484,Benefits!$A$3:$A$581,0))),"")</f>
        <v/>
      </c>
      <c r="G484" s="17">
        <f>IFERROR(IF(INDEX(Benefits!$C$3:$C$581,MATCH($T484,Benefits!$A$3:$A$581,0))="",0,INDEX(Benefits!$C$3:$C$581,MATCH($T484,Benefits!$A$3:$A$581,0))),0)</f>
        <v/>
      </c>
      <c r="H484" s="4">
        <f>IFERROR(IF(INDEX(Benefits!$D$3:$D$581,MATCH($T484,Benefits!$A$3:$A$581,0))="","",INDEX(Benefits!$D$3:$D$581,MATCH($T484,Benefits!$A$3:$A$581,0))),"")</f>
        <v/>
      </c>
      <c r="I484" s="4" t="inlineStr">
        <is>
          <t>HKD</t>
        </is>
      </c>
      <c r="J484" s="17">
        <f>IF($W484="","",IF(COUNT(INDEX(prem!$B$2:$CX$2857,$W484,$U484+1))=0,"",INDEX(prem!$B$2:$CX$2857,$W484,$U484+1)))</f>
        <v/>
      </c>
      <c r="K484" s="17">
        <f>IF($W484="","",IF($M484=0,"",SUM(INDEX(prem!$B$2:$CX$2857,$W484,$U484+1):INDEX(prem!$B$2:$CX$2857,$W484,MIN($U484+10,101)))))</f>
        <v/>
      </c>
      <c r="L484" s="17">
        <f>IF($K484="","",IF($M484=0,"",$K484/$M484))</f>
        <v/>
      </c>
      <c r="M484" s="4">
        <f>IF($W484="",0,COUNT(INDEX(prem!$B$2:$CX$2857,$W484,$U484+1):INDEX(prem!$B$2:$CX$2857,$W484,MIN($U484+10,101))))</f>
        <v/>
      </c>
      <c r="N484" s="4" t="inlineStr">
        <is>
          <t>R</t>
        </is>
      </c>
      <c r="O484" s="4">
        <f>IF(COUNTIF(prem!$A$2:$A$2857,$T484&amp;"|"&amp;Client!$C$9&amp;"|"&amp;Client!$C$7&amp;"|"&amp;Client!$C$8)&gt;0,Client!$C$9,IF(Client!$C$9="S","R","S"))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IFERROR(IF(COUNT(INDEX(Benefits!$E$3:$E$581,MATCH($T484,Benefits!$A$3:$A$581,0)))=0,"",INDEX(Benefits!$E$3:$E$581,MATCH($T484,Benefits!$A$3:$A$581,0))),"")</f>
        <v/>
      </c>
      <c r="R484">
        <f>IFERROR(IF(COUNT(INDEX(Benefits!$F$3:$F$581,MATCH($T484,Benefits!$A$3:$A$581,0)))=0,"",INDEX(Benefits!$F$3:$F$581,MATCH($T484,Benefits!$A$3:$A$581,0))),"")</f>
        <v/>
      </c>
      <c r="S484" s="4">
        <f>IFERROR(IF(INDEX(Benefits!$G$3:$G$581,MATCH($T484,Benefits!$A$3:$A$581,0))="","",INDEX(Benefits!$G$3:$G$581,MATCH($T484,Benefits!$A$3:$A$581,0))),"")</f>
        <v/>
      </c>
      <c r="T484" s="19" t="inlineStr">
        <is>
          <t>F00041-10-000-01</t>
        </is>
      </c>
      <c r="U484" s="4">
        <f>MIN(IF($N484="N",Client!$C$6+1,Client!$C$6),100)</f>
        <v/>
      </c>
      <c r="V484" s="4">
        <f>$T484&amp;"|"&amp;$O484&amp;"|"&amp;Client!$C$7&amp;"|"&amp;Client!$C$8</f>
        <v/>
      </c>
      <c r="W484" s="4">
        <f>IFERROR(MATCH($V484,prem!$A$2:$A$2857,0),"")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IFERROR(IF(INDEX(Benefits!$B$3:$B$581,MATCH($T485,Benefits!$A$3:$A$581,0))="","",INDEX(Benefits!$B$3:$B$581,MATCH($T485,Benefits!$A$3:$A$581,0))),"")</f>
        <v/>
      </c>
      <c r="G485" s="17">
        <f>IFERROR(IF(INDEX(Benefits!$C$3:$C$581,MATCH($T485,Benefits!$A$3:$A$581,0))="",100000,INDEX(Benefits!$C$3:$C$581,MATCH($T485,Benefits!$A$3:$A$581,0))),100000)</f>
        <v/>
      </c>
      <c r="H485" s="4">
        <f>IFERROR(IF(INDEX(Benefits!$D$3:$D$581,MATCH($T485,Benefits!$A$3:$A$581,0))="","",INDEX(Benefits!$D$3:$D$581,MATCH($T485,Benefits!$A$3:$A$581,0))),"")</f>
        <v/>
      </c>
      <c r="I485" s="4" t="inlineStr">
        <is>
          <t>HKD</t>
        </is>
      </c>
      <c r="J485" s="17">
        <f>IF($W485="","",IF(COUNT(INDEX(prem!$B$2:$CX$2857,$W485,$U485+1))=0,"",INDEX(prem!$B$2:$CX$2857,$W485,$U485+1)))</f>
        <v/>
      </c>
      <c r="K485" s="17">
        <f>IF($W485="","",IF($M485=0,"",SUM(INDEX(prem!$B$2:$CX$2857,$W485,$U485+1):INDEX(prem!$B$2:$CX$2857,$W485,MIN($U485+10,101)))))</f>
        <v/>
      </c>
      <c r="L485" s="17">
        <f>IF($K485="","",IF($M485=0,"",$K485/$M485))</f>
        <v/>
      </c>
      <c r="M485" s="4">
        <f>IF($W485="",0,COUNT(INDEX(prem!$B$2:$CX$2857,$W485,$U485+1):INDEX(prem!$B$2:$CX$2857,$W485,MIN($U485+10,101))))</f>
        <v/>
      </c>
      <c r="N485" s="4" t="inlineStr">
        <is>
          <t>R</t>
        </is>
      </c>
      <c r="O485" s="4">
        <f>IF(COUNTIF(prem!$A$2:$A$2857,$T485&amp;"|"&amp;Client!$C$9&amp;"|"&amp;Client!$C$7&amp;"|"&amp;Client!$C$8)&gt;0,Client!$C$9,IF(Client!$C$9="S","R","S"))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IFERROR(IF(COUNT(INDEX(Benefits!$E$3:$E$581,MATCH($T485,Benefits!$A$3:$A$581,0)))=0,"",INDEX(Benefits!$E$3:$E$581,MATCH($T485,Benefits!$A$3:$A$581,0))),"")</f>
        <v/>
      </c>
      <c r="R485">
        <f>IFERROR(IF(COUNT(INDEX(Benefits!$F$3:$F$581,MATCH($T485,Benefits!$A$3:$A$581,0)))=0,"",INDEX(Benefits!$F$3:$F$581,MATCH($T485,Benefits!$A$3:$A$581,0))),"")</f>
        <v/>
      </c>
      <c r="S485" s="4">
        <f>IFERROR(IF(INDEX(Benefits!$G$3:$G$581,MATCH($T485,Benefits!$A$3:$A$581,0))="","",INDEX(Benefits!$G$3:$G$581,MATCH($T485,Benefits!$A$3:$A$581,0))),"")</f>
        <v/>
      </c>
      <c r="T485" s="19" t="inlineStr">
        <is>
          <t>F00041-14-000-01</t>
        </is>
      </c>
      <c r="U485" s="4">
        <f>MIN(IF($N485="N",Client!$C$6+1,Client!$C$6),100)</f>
        <v/>
      </c>
      <c r="V485" s="4">
        <f>$T485&amp;"|"&amp;$O485&amp;"|"&amp;Client!$C$7&amp;"|"&amp;Client!$C$8</f>
        <v/>
      </c>
      <c r="W485" s="4">
        <f>IFERROR(MATCH($V485,prem!$A$2:$A$2857,0),"")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IFERROR(IF(INDEX(Benefits!$B$3:$B$581,MATCH($T486,Benefits!$A$3:$A$581,0))="","",INDEX(Benefits!$B$3:$B$581,MATCH($T486,Benefits!$A$3:$A$581,0))),"")</f>
        <v/>
      </c>
      <c r="G486" s="17">
        <f>IFERROR(IF(INDEX(Benefits!$C$3:$C$581,MATCH($T486,Benefits!$A$3:$A$581,0))="",22800,INDEX(Benefits!$C$3:$C$581,MATCH($T486,Benefits!$A$3:$A$581,0))),22800)</f>
        <v/>
      </c>
      <c r="H486" s="4">
        <f>IFERROR(IF(INDEX(Benefits!$D$3:$D$581,MATCH($T486,Benefits!$A$3:$A$581,0))="","",INDEX(Benefits!$D$3:$D$581,MATCH($T486,Benefits!$A$3:$A$581,0))),"")</f>
        <v/>
      </c>
      <c r="I486" s="4" t="inlineStr">
        <is>
          <t>HKD</t>
        </is>
      </c>
      <c r="J486" s="17">
        <f>IF($W486="","",IF(COUNT(INDEX(prem!$B$2:$CX$2857,$W486,$U486+1))=0,"",INDEX(prem!$B$2:$CX$2857,$W486,$U486+1)))</f>
        <v/>
      </c>
      <c r="K486" s="17">
        <f>IF($W486="","",IF($M486=0,"",SUM(INDEX(prem!$B$2:$CX$2857,$W486,$U486+1):INDEX(prem!$B$2:$CX$2857,$W486,MIN($U486+10,101)))))</f>
        <v/>
      </c>
      <c r="L486" s="17">
        <f>IF($K486="","",IF($M486=0,"",$K486/$M486))</f>
        <v/>
      </c>
      <c r="M486" s="4">
        <f>IF($W486="",0,COUNT(INDEX(prem!$B$2:$CX$2857,$W486,$U486+1):INDEX(prem!$B$2:$CX$2857,$W486,MIN($U486+10,101))))</f>
        <v/>
      </c>
      <c r="N486" s="4" t="inlineStr">
        <is>
          <t>R</t>
        </is>
      </c>
      <c r="O486" s="4">
        <f>IF(COUNTIF(prem!$A$2:$A$2857,$T486&amp;"|"&amp;Client!$C$9&amp;"|"&amp;Client!$C$7&amp;"|"&amp;Client!$C$8)&gt;0,Client!$C$9,IF(Client!$C$9="S","R","S"))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IFERROR(IF(COUNT(INDEX(Benefits!$E$3:$E$581,MATCH($T486,Benefits!$A$3:$A$581,0)))=0,"",INDEX(Benefits!$E$3:$E$581,MATCH($T486,Benefits!$A$3:$A$581,0))),"")</f>
        <v/>
      </c>
      <c r="R486">
        <f>IFERROR(IF(COUNT(INDEX(Benefits!$F$3:$F$581,MATCH($T486,Benefits!$A$3:$A$581,0)))=0,"",INDEX(Benefits!$F$3:$F$581,MATCH($T486,Benefits!$A$3:$A$581,0))),"")</f>
        <v/>
      </c>
      <c r="S486" s="4">
        <f>IFERROR(IF(INDEX(Benefits!$G$3:$G$581,MATCH($T486,Benefits!$A$3:$A$581,0))="","",INDEX(Benefits!$G$3:$G$581,MATCH($T486,Benefits!$A$3:$A$581,0))),"")</f>
        <v/>
      </c>
      <c r="T486" s="19" t="inlineStr">
        <is>
          <t>F00041-12-000-01</t>
        </is>
      </c>
      <c r="U486" s="4">
        <f>MIN(IF($N486="N",Client!$C$6+1,Client!$C$6),100)</f>
        <v/>
      </c>
      <c r="V486" s="4">
        <f>$T486&amp;"|"&amp;$O486&amp;"|"&amp;Client!$C$7&amp;"|"&amp;Client!$C$8</f>
        <v/>
      </c>
      <c r="W486" s="4">
        <f>IFERROR(MATCH($V486,prem!$A$2:$A$2857,0),"")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IFERROR(IF(INDEX(Benefits!$B$3:$B$581,MATCH($T487,Benefits!$A$3:$A$581,0))="","",INDEX(Benefits!$B$3:$B$581,MATCH($T487,Benefits!$A$3:$A$581,0))),"")</f>
        <v/>
      </c>
      <c r="G487" s="17">
        <f>IFERROR(IF(INDEX(Benefits!$C$3:$C$581,MATCH($T487,Benefits!$A$3:$A$581,0))="",45000,INDEX(Benefits!$C$3:$C$581,MATCH($T487,Benefits!$A$3:$A$581,0))),45000)</f>
        <v/>
      </c>
      <c r="H487" s="4">
        <f>IFERROR(IF(INDEX(Benefits!$D$3:$D$581,MATCH($T487,Benefits!$A$3:$A$581,0))="","",INDEX(Benefits!$D$3:$D$581,MATCH($T487,Benefits!$A$3:$A$581,0))),"")</f>
        <v/>
      </c>
      <c r="I487" s="4" t="inlineStr">
        <is>
          <t>HKD</t>
        </is>
      </c>
      <c r="J487" s="17">
        <f>IF($W487="","",IF(COUNT(INDEX(prem!$B$2:$CX$2857,$W487,$U487+1))=0,"",INDEX(prem!$B$2:$CX$2857,$W487,$U487+1)))</f>
        <v/>
      </c>
      <c r="K487" s="17">
        <f>IF($W487="","",IF($M487=0,"",SUM(INDEX(prem!$B$2:$CX$2857,$W487,$U487+1):INDEX(prem!$B$2:$CX$2857,$W487,MIN($U487+10,101)))))</f>
        <v/>
      </c>
      <c r="L487" s="17">
        <f>IF($K487="","",IF($M487=0,"",$K487/$M487))</f>
        <v/>
      </c>
      <c r="M487" s="4">
        <f>IF($W487="",0,COUNT(INDEX(prem!$B$2:$CX$2857,$W487,$U487+1):INDEX(prem!$B$2:$CX$2857,$W487,MIN($U487+10,101))))</f>
        <v/>
      </c>
      <c r="N487" s="4" t="inlineStr">
        <is>
          <t>R</t>
        </is>
      </c>
      <c r="O487" s="4">
        <f>IF(COUNTIF(prem!$A$2:$A$2857,$T487&amp;"|"&amp;Client!$C$9&amp;"|"&amp;Client!$C$7&amp;"|"&amp;Client!$C$8)&gt;0,Client!$C$9,IF(Client!$C$9="S","R","S"))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IFERROR(IF(COUNT(INDEX(Benefits!$E$3:$E$581,MATCH($T487,Benefits!$A$3:$A$581,0)))=0,"",INDEX(Benefits!$E$3:$E$581,MATCH($T487,Benefits!$A$3:$A$581,0))),"")</f>
        <v/>
      </c>
      <c r="R487">
        <f>IFERROR(IF(COUNT(INDEX(Benefits!$F$3:$F$581,MATCH($T487,Benefits!$A$3:$A$581,0)))=0,"",INDEX(Benefits!$F$3:$F$581,MATCH($T487,Benefits!$A$3:$A$581,0))),"")</f>
        <v/>
      </c>
      <c r="S487" s="4">
        <f>IFERROR(IF(INDEX(Benefits!$G$3:$G$581,MATCH($T487,Benefits!$A$3:$A$581,0))="","",INDEX(Benefits!$G$3:$G$581,MATCH($T487,Benefits!$A$3:$A$581,0))),"")</f>
        <v/>
      </c>
      <c r="T487" s="19" t="inlineStr">
        <is>
          <t>F00041-13-000-01</t>
        </is>
      </c>
      <c r="U487" s="4">
        <f>MIN(IF($N487="N",Client!$C$6+1,Client!$C$6),100)</f>
        <v/>
      </c>
      <c r="V487" s="4">
        <f>$T487&amp;"|"&amp;$O487&amp;"|"&amp;Client!$C$7&amp;"|"&amp;Client!$C$8</f>
        <v/>
      </c>
      <c r="W487" s="4">
        <f>IFERROR(MATCH($V487,prem!$A$2:$A$2857,0),"")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IFERROR(IF(INDEX(Benefits!$B$3:$B$581,MATCH($T488,Benefits!$A$3:$A$581,0))="","",INDEX(Benefits!$B$3:$B$581,MATCH($T488,Benefits!$A$3:$A$581,0))),"")</f>
        <v/>
      </c>
      <c r="G488" s="17">
        <f>IFERROR(IF(INDEX(Benefits!$C$3:$C$581,MATCH($T488,Benefits!$A$3:$A$581,0))="",8000,INDEX(Benefits!$C$3:$C$581,MATCH($T488,Benefits!$A$3:$A$581,0))),8000)</f>
        <v/>
      </c>
      <c r="H488" s="4">
        <f>IFERROR(IF(INDEX(Benefits!$D$3:$D$581,MATCH($T488,Benefits!$A$3:$A$581,0))="","",INDEX(Benefits!$D$3:$D$581,MATCH($T488,Benefits!$A$3:$A$581,0))),"")</f>
        <v/>
      </c>
      <c r="I488" s="4" t="inlineStr">
        <is>
          <t>HKD</t>
        </is>
      </c>
      <c r="J488" s="17">
        <f>IF($W488="","",IF(COUNT(INDEX(prem!$B$2:$CX$2857,$W488,$U488+1))=0,"",INDEX(prem!$B$2:$CX$2857,$W488,$U488+1)))</f>
        <v/>
      </c>
      <c r="K488" s="17">
        <f>IF($W488="","",IF($M488=0,"",SUM(INDEX(prem!$B$2:$CX$2857,$W488,$U488+1):INDEX(prem!$B$2:$CX$2857,$W488,MIN($U488+10,101)))))</f>
        <v/>
      </c>
      <c r="L488" s="17">
        <f>IF($K488="","",IF($M488=0,"",$K488/$M488))</f>
        <v/>
      </c>
      <c r="M488" s="4">
        <f>IF($W488="",0,COUNT(INDEX(prem!$B$2:$CX$2857,$W488,$U488+1):INDEX(prem!$B$2:$CX$2857,$W488,MIN($U488+10,101))))</f>
        <v/>
      </c>
      <c r="N488" s="4" t="inlineStr">
        <is>
          <t>R</t>
        </is>
      </c>
      <c r="O488" s="4">
        <f>IF(COUNTIF(prem!$A$2:$A$2857,$T488&amp;"|"&amp;Client!$C$9&amp;"|"&amp;Client!$C$7&amp;"|"&amp;Client!$C$8)&gt;0,Client!$C$9,IF(Client!$C$9="S","R","S"))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IFERROR(IF(COUNT(INDEX(Benefits!$E$3:$E$581,MATCH($T488,Benefits!$A$3:$A$581,0)))=0,"",INDEX(Benefits!$E$3:$E$581,MATCH($T488,Benefits!$A$3:$A$581,0))),"")</f>
        <v/>
      </c>
      <c r="R488">
        <f>IFERROR(IF(COUNT(INDEX(Benefits!$F$3:$F$581,MATCH($T488,Benefits!$A$3:$A$581,0)))=0,"",INDEX(Benefits!$F$3:$F$581,MATCH($T488,Benefits!$A$3:$A$581,0))),"")</f>
        <v/>
      </c>
      <c r="S488" s="4">
        <f>IFERROR(IF(INDEX(Benefits!$G$3:$G$581,MATCH($T488,Benefits!$A$3:$A$581,0))="","",INDEX(Benefits!$G$3:$G$581,MATCH($T488,Benefits!$A$3:$A$581,0))),"")</f>
        <v/>
      </c>
      <c r="T488" s="19" t="inlineStr">
        <is>
          <t>F00041-11-000-01</t>
        </is>
      </c>
      <c r="U488" s="4">
        <f>MIN(IF($N488="N",Client!$C$6+1,Client!$C$6),100)</f>
        <v/>
      </c>
      <c r="V488" s="4">
        <f>$T488&amp;"|"&amp;$O488&amp;"|"&amp;Client!$C$7&amp;"|"&amp;Client!$C$8</f>
        <v/>
      </c>
      <c r="W488" s="4">
        <f>IFERROR(MATCH($V488,prem!$A$2:$A$2857,0),"")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IFERROR(IF(INDEX(Benefits!$B$3:$B$581,MATCH($T489,Benefits!$A$3:$A$581,0))="","",INDEX(Benefits!$B$3:$B$581,MATCH($T489,Benefits!$A$3:$A$581,0))),"")</f>
        <v/>
      </c>
      <c r="G489" s="17">
        <f>IFERROR(IF(INDEX(Benefits!$C$3:$C$581,MATCH($T489,Benefits!$A$3:$A$581,0))="",0,INDEX(Benefits!$C$3:$C$581,MATCH($T489,Benefits!$A$3:$A$581,0))),0)</f>
        <v/>
      </c>
      <c r="H489" s="4">
        <f>IFERROR(IF(INDEX(Benefits!$D$3:$D$581,MATCH($T489,Benefits!$A$3:$A$581,0))="","",INDEX(Benefits!$D$3:$D$581,MATCH($T489,Benefits!$A$3:$A$581,0))),"")</f>
        <v/>
      </c>
      <c r="I489" s="4" t="inlineStr">
        <is>
          <t>HKD</t>
        </is>
      </c>
      <c r="J489" s="17">
        <f>IF($W489="","",IF(COUNT(INDEX(prem!$B$2:$CX$2857,$W489,$U489+1))=0,"",INDEX(prem!$B$2:$CX$2857,$W489,$U489+1)))</f>
        <v/>
      </c>
      <c r="K489" s="17">
        <f>IF($W489="","",IF($M489=0,"",SUM(INDEX(prem!$B$2:$CX$2857,$W489,$U489+1):INDEX(prem!$B$2:$CX$2857,$W489,MIN($U489+10,101)))))</f>
        <v/>
      </c>
      <c r="L489" s="17">
        <f>IF($K489="","",IF($M489=0,"",$K489/$M489))</f>
        <v/>
      </c>
      <c r="M489" s="4">
        <f>IF($W489="",0,COUNT(INDEX(prem!$B$2:$CX$2857,$W489,$U489+1):INDEX(prem!$B$2:$CX$2857,$W489,MIN($U489+10,101))))</f>
        <v/>
      </c>
      <c r="N489" s="4" t="inlineStr">
        <is>
          <t>R</t>
        </is>
      </c>
      <c r="O489" s="4">
        <f>IF(COUNTIF(prem!$A$2:$A$2857,$T489&amp;"|"&amp;Client!$C$9&amp;"|"&amp;Client!$C$7&amp;"|"&amp;Client!$C$8)&gt;0,Client!$C$9,IF(Client!$C$9="S","R","S"))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IFERROR(IF(COUNT(INDEX(Benefits!$E$3:$E$581,MATCH($T489,Benefits!$A$3:$A$581,0)))=0,"",INDEX(Benefits!$E$3:$E$581,MATCH($T489,Benefits!$A$3:$A$581,0))),"")</f>
        <v/>
      </c>
      <c r="R489">
        <f>IFERROR(IF(COUNT(INDEX(Benefits!$F$3:$F$581,MATCH($T489,Benefits!$A$3:$A$581,0)))=0,"",INDEX(Benefits!$F$3:$F$581,MATCH($T489,Benefits!$A$3:$A$581,0))),"")</f>
        <v/>
      </c>
      <c r="S489" s="4">
        <f>IFERROR(IF(INDEX(Benefits!$G$3:$G$581,MATCH($T489,Benefits!$A$3:$A$581,0))="","",INDEX(Benefits!$G$3:$G$581,MATCH($T489,Benefits!$A$3:$A$581,0))),"")</f>
        <v/>
      </c>
      <c r="T489" s="19" t="inlineStr">
        <is>
          <t>F00041-06-000-03</t>
        </is>
      </c>
      <c r="U489" s="4">
        <f>MIN(IF($N489="N",Client!$C$6+1,Client!$C$6),100)</f>
        <v/>
      </c>
      <c r="V489" s="4">
        <f>$T489&amp;"|"&amp;$O489&amp;"|"&amp;Client!$C$7&amp;"|"&amp;Client!$C$8</f>
        <v/>
      </c>
      <c r="W489" s="4">
        <f>IFERROR(MATCH($V489,prem!$A$2:$A$2857,0),"")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IFERROR(IF(INDEX(Benefits!$B$3:$B$581,MATCH($T490,Benefits!$A$3:$A$581,0))="","",INDEX(Benefits!$B$3:$B$581,MATCH($T490,Benefits!$A$3:$A$581,0))),"")</f>
        <v/>
      </c>
      <c r="G490" s="17">
        <f>IFERROR(IF(INDEX(Benefits!$C$3:$C$581,MATCH($T490,Benefits!$A$3:$A$581,0))="",100000,INDEX(Benefits!$C$3:$C$581,MATCH($T490,Benefits!$A$3:$A$581,0))),100000)</f>
        <v/>
      </c>
      <c r="H490" s="4">
        <f>IFERROR(IF(INDEX(Benefits!$D$3:$D$581,MATCH($T490,Benefits!$A$3:$A$581,0))="","",INDEX(Benefits!$D$3:$D$581,MATCH($T490,Benefits!$A$3:$A$581,0))),"")</f>
        <v/>
      </c>
      <c r="I490" s="4" t="inlineStr">
        <is>
          <t>HKD</t>
        </is>
      </c>
      <c r="J490" s="17">
        <f>IF($W490="","",IF(COUNT(INDEX(prem!$B$2:$CX$2857,$W490,$U490+1))=0,"",INDEX(prem!$B$2:$CX$2857,$W490,$U490+1)))</f>
        <v/>
      </c>
      <c r="K490" s="17">
        <f>IF($W490="","",IF($M490=0,"",SUM(INDEX(prem!$B$2:$CX$2857,$W490,$U490+1):INDEX(prem!$B$2:$CX$2857,$W490,MIN($U490+10,101)))))</f>
        <v/>
      </c>
      <c r="L490" s="17">
        <f>IF($K490="","",IF($M490=0,"",$K490/$M490))</f>
        <v/>
      </c>
      <c r="M490" s="4">
        <f>IF($W490="",0,COUNT(INDEX(prem!$B$2:$CX$2857,$W490,$U490+1):INDEX(prem!$B$2:$CX$2857,$W490,MIN($U490+10,101))))</f>
        <v/>
      </c>
      <c r="N490" s="4" t="inlineStr">
        <is>
          <t>R</t>
        </is>
      </c>
      <c r="O490" s="4">
        <f>IF(COUNTIF(prem!$A$2:$A$2857,$T490&amp;"|"&amp;Client!$C$9&amp;"|"&amp;Client!$C$7&amp;"|"&amp;Client!$C$8)&gt;0,Client!$C$9,IF(Client!$C$9="S","R","S"))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IFERROR(IF(COUNT(INDEX(Benefits!$E$3:$E$581,MATCH($T490,Benefits!$A$3:$A$581,0)))=0,"",INDEX(Benefits!$E$3:$E$581,MATCH($T490,Benefits!$A$3:$A$581,0))),"")</f>
        <v/>
      </c>
      <c r="R490">
        <f>IFERROR(IF(COUNT(INDEX(Benefits!$F$3:$F$581,MATCH($T490,Benefits!$A$3:$A$581,0)))=0,"",INDEX(Benefits!$F$3:$F$581,MATCH($T490,Benefits!$A$3:$A$581,0))),"")</f>
        <v/>
      </c>
      <c r="S490" s="4">
        <f>IFERROR(IF(INDEX(Benefits!$G$3:$G$581,MATCH($T490,Benefits!$A$3:$A$581,0))="","",INDEX(Benefits!$G$3:$G$581,MATCH($T490,Benefits!$A$3:$A$581,0))),"")</f>
        <v/>
      </c>
      <c r="T490" s="19" t="inlineStr">
        <is>
          <t>F00041-09-000-03</t>
        </is>
      </c>
      <c r="U490" s="4">
        <f>MIN(IF($N490="N",Client!$C$6+1,Client!$C$6),100)</f>
        <v/>
      </c>
      <c r="V490" s="4">
        <f>$T490&amp;"|"&amp;$O490&amp;"|"&amp;Client!$C$7&amp;"|"&amp;Client!$C$8</f>
        <v/>
      </c>
      <c r="W490" s="4">
        <f>IFERROR(MATCH($V490,prem!$A$2:$A$2857,0),"")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IFERROR(IF(INDEX(Benefits!$B$3:$B$581,MATCH($T491,Benefits!$A$3:$A$581,0))="","",INDEX(Benefits!$B$3:$B$581,MATCH($T491,Benefits!$A$3:$A$581,0))),"")</f>
        <v/>
      </c>
      <c r="G491" s="17">
        <f>IFERROR(IF(INDEX(Benefits!$C$3:$C$581,MATCH($T491,Benefits!$A$3:$A$581,0))="",22800,INDEX(Benefits!$C$3:$C$581,MATCH($T491,Benefits!$A$3:$A$581,0))),22800)</f>
        <v/>
      </c>
      <c r="H491" s="4">
        <f>IFERROR(IF(INDEX(Benefits!$D$3:$D$581,MATCH($T491,Benefits!$A$3:$A$581,0))="","",INDEX(Benefits!$D$3:$D$581,MATCH($T491,Benefits!$A$3:$A$581,0))),"")</f>
        <v/>
      </c>
      <c r="I491" s="4" t="inlineStr">
        <is>
          <t>HKD</t>
        </is>
      </c>
      <c r="J491" s="17">
        <f>IF($W491="","",IF(COUNT(INDEX(prem!$B$2:$CX$2857,$W491,$U491+1))=0,"",INDEX(prem!$B$2:$CX$2857,$W491,$U491+1)))</f>
        <v/>
      </c>
      <c r="K491" s="17">
        <f>IF($W491="","",IF($M491=0,"",SUM(INDEX(prem!$B$2:$CX$2857,$W491,$U491+1):INDEX(prem!$B$2:$CX$2857,$W491,MIN($U491+10,101)))))</f>
        <v/>
      </c>
      <c r="L491" s="17">
        <f>IF($K491="","",IF($M491=0,"",$K491/$M491))</f>
        <v/>
      </c>
      <c r="M491" s="4">
        <f>IF($W491="",0,COUNT(INDEX(prem!$B$2:$CX$2857,$W491,$U491+1):INDEX(prem!$B$2:$CX$2857,$W491,MIN($U491+10,101))))</f>
        <v/>
      </c>
      <c r="N491" s="4" t="inlineStr">
        <is>
          <t>R</t>
        </is>
      </c>
      <c r="O491" s="4">
        <f>IF(COUNTIF(prem!$A$2:$A$2857,$T491&amp;"|"&amp;Client!$C$9&amp;"|"&amp;Client!$C$7&amp;"|"&amp;Client!$C$8)&gt;0,Client!$C$9,IF(Client!$C$9="S","R","S"))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IFERROR(IF(COUNT(INDEX(Benefits!$E$3:$E$581,MATCH($T491,Benefits!$A$3:$A$581,0)))=0,"",INDEX(Benefits!$E$3:$E$581,MATCH($T491,Benefits!$A$3:$A$581,0))),"")</f>
        <v/>
      </c>
      <c r="R491">
        <f>IFERROR(IF(COUNT(INDEX(Benefits!$F$3:$F$581,MATCH($T491,Benefits!$A$3:$A$581,0)))=0,"",INDEX(Benefits!$F$3:$F$581,MATCH($T491,Benefits!$A$3:$A$581,0))),"")</f>
        <v/>
      </c>
      <c r="S491" s="4">
        <f>IFERROR(IF(INDEX(Benefits!$G$3:$G$581,MATCH($T491,Benefits!$A$3:$A$581,0))="","",INDEX(Benefits!$G$3:$G$581,MATCH($T491,Benefits!$A$3:$A$581,0))),"")</f>
        <v/>
      </c>
      <c r="T491" s="19" t="inlineStr">
        <is>
          <t>F00041-07-000-03</t>
        </is>
      </c>
      <c r="U491" s="4">
        <f>MIN(IF($N491="N",Client!$C$6+1,Client!$C$6),100)</f>
        <v/>
      </c>
      <c r="V491" s="4">
        <f>$T491&amp;"|"&amp;$O491&amp;"|"&amp;Client!$C$7&amp;"|"&amp;Client!$C$8</f>
        <v/>
      </c>
      <c r="W491" s="4">
        <f>IFERROR(MATCH($V491,prem!$A$2:$A$2857,0),"")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IFERROR(IF(INDEX(Benefits!$B$3:$B$581,MATCH($T492,Benefits!$A$3:$A$581,0))="","",INDEX(Benefits!$B$3:$B$581,MATCH($T492,Benefits!$A$3:$A$581,0))),"")</f>
        <v/>
      </c>
      <c r="G492" s="17">
        <f>IFERROR(IF(INDEX(Benefits!$C$3:$C$581,MATCH($T492,Benefits!$A$3:$A$581,0))="",45000,INDEX(Benefits!$C$3:$C$581,MATCH($T492,Benefits!$A$3:$A$581,0))),45000)</f>
        <v/>
      </c>
      <c r="H492" s="4">
        <f>IFERROR(IF(INDEX(Benefits!$D$3:$D$581,MATCH($T492,Benefits!$A$3:$A$581,0))="","",INDEX(Benefits!$D$3:$D$581,MATCH($T492,Benefits!$A$3:$A$581,0))),"")</f>
        <v/>
      </c>
      <c r="I492" s="4" t="inlineStr">
        <is>
          <t>HKD</t>
        </is>
      </c>
      <c r="J492" s="17">
        <f>IF($W492="","",IF(COUNT(INDEX(prem!$B$2:$CX$2857,$W492,$U492+1))=0,"",INDEX(prem!$B$2:$CX$2857,$W492,$U492+1)))</f>
        <v/>
      </c>
      <c r="K492" s="17">
        <f>IF($W492="","",IF($M492=0,"",SUM(INDEX(prem!$B$2:$CX$2857,$W492,$U492+1):INDEX(prem!$B$2:$CX$2857,$W492,MIN($U492+10,101)))))</f>
        <v/>
      </c>
      <c r="L492" s="17">
        <f>IF($K492="","",IF($M492=0,"",$K492/$M492))</f>
        <v/>
      </c>
      <c r="M492" s="4">
        <f>IF($W492="",0,COUNT(INDEX(prem!$B$2:$CX$2857,$W492,$U492+1):INDEX(prem!$B$2:$CX$2857,$W492,MIN($U492+10,101))))</f>
        <v/>
      </c>
      <c r="N492" s="4" t="inlineStr">
        <is>
          <t>R</t>
        </is>
      </c>
      <c r="O492" s="4">
        <f>IF(COUNTIF(prem!$A$2:$A$2857,$T492&amp;"|"&amp;Client!$C$9&amp;"|"&amp;Client!$C$7&amp;"|"&amp;Client!$C$8)&gt;0,Client!$C$9,IF(Client!$C$9="S","R","S"))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IFERROR(IF(COUNT(INDEX(Benefits!$E$3:$E$581,MATCH($T492,Benefits!$A$3:$A$581,0)))=0,"",INDEX(Benefits!$E$3:$E$581,MATCH($T492,Benefits!$A$3:$A$581,0))),"")</f>
        <v/>
      </c>
      <c r="R492">
        <f>IFERROR(IF(COUNT(INDEX(Benefits!$F$3:$F$581,MATCH($T492,Benefits!$A$3:$A$581,0)))=0,"",INDEX(Benefits!$F$3:$F$581,MATCH($T492,Benefits!$A$3:$A$581,0))),"")</f>
        <v/>
      </c>
      <c r="S492" s="4">
        <f>IFERROR(IF(INDEX(Benefits!$G$3:$G$581,MATCH($T492,Benefits!$A$3:$A$581,0))="","",INDEX(Benefits!$G$3:$G$581,MATCH($T492,Benefits!$A$3:$A$581,0))),"")</f>
        <v/>
      </c>
      <c r="T492" s="19" t="inlineStr">
        <is>
          <t>F00041-08-000-03</t>
        </is>
      </c>
      <c r="U492" s="4">
        <f>MIN(IF($N492="N",Client!$C$6+1,Client!$C$6),100)</f>
        <v/>
      </c>
      <c r="V492" s="4">
        <f>$T492&amp;"|"&amp;$O492&amp;"|"&amp;Client!$C$7&amp;"|"&amp;Client!$C$8</f>
        <v/>
      </c>
      <c r="W492" s="4">
        <f>IFERROR(MATCH($V492,prem!$A$2:$A$2857,0),"")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IFERROR(IF(INDEX(Benefits!$B$3:$B$581,MATCH($T493,Benefits!$A$3:$A$581,0))="","",INDEX(Benefits!$B$3:$B$581,MATCH($T493,Benefits!$A$3:$A$581,0))),"")</f>
        <v/>
      </c>
      <c r="G493" s="17">
        <f>IFERROR(IF(INDEX(Benefits!$C$3:$C$581,MATCH($T493,Benefits!$A$3:$A$581,0))="","",INDEX(Benefits!$C$3:$C$581,MATCH($T493,Benefits!$A$3:$A$581,0))),"")</f>
        <v/>
      </c>
      <c r="H493" s="4">
        <f>IFERROR(IF(INDEX(Benefits!$D$3:$D$581,MATCH($T493,Benefits!$A$3:$A$581,0))="","",INDEX(Benefits!$D$3:$D$581,MATCH($T493,Benefits!$A$3:$A$581,0))),"")</f>
        <v/>
      </c>
      <c r="I493" s="4" t="inlineStr">
        <is>
          <t>HKD</t>
        </is>
      </c>
      <c r="J493" s="17">
        <f>IF($W493="","",IF(COUNT(INDEX(prem!$B$2:$CX$2857,$W493,$U493+1))=0,"",INDEX(prem!$B$2:$CX$2857,$W493,$U493+1)))</f>
        <v/>
      </c>
      <c r="K493" s="17">
        <f>IF($W493="","",IF($M493=0,"",SUM(INDEX(prem!$B$2:$CX$2857,$W493,$U493+1):INDEX(prem!$B$2:$CX$2857,$W493,MIN($U493+10,101)))))</f>
        <v/>
      </c>
      <c r="L493" s="17">
        <f>IF($K493="","",IF($M493=0,"",$K493/$M493))</f>
        <v/>
      </c>
      <c r="M493" s="4">
        <f>IF($W493="",0,COUNT(INDEX(prem!$B$2:$CX$2857,$W493,$U493+1):INDEX(prem!$B$2:$CX$2857,$W493,MIN($U493+10,101))))</f>
        <v/>
      </c>
      <c r="N493" s="4" t="inlineStr">
        <is>
          <t>N</t>
        </is>
      </c>
      <c r="O493" s="4">
        <f>IF(COUNTIF(prem!$A$2:$A$2857,$T493&amp;"|"&amp;Client!$C$9&amp;"|"&amp;Client!$C$7&amp;"|"&amp;Client!$C$8)&gt;0,Client!$C$9,IF(Client!$C$9="S","R","S"))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IFERROR(IF(COUNT(INDEX(Benefits!$E$3:$E$581,MATCH($T493,Benefits!$A$3:$A$581,0)))=0,"",INDEX(Benefits!$E$3:$E$581,MATCH($T493,Benefits!$A$3:$A$581,0))),"")</f>
        <v/>
      </c>
      <c r="R493">
        <f>IFERROR(IF(COUNT(INDEX(Benefits!$F$3:$F$581,MATCH($T493,Benefits!$A$3:$A$581,0)))=0,"",INDEX(Benefits!$F$3:$F$581,MATCH($T493,Benefits!$A$3:$A$581,0))),"")</f>
        <v/>
      </c>
      <c r="S493" s="4">
        <f>IFERROR(IF(INDEX(Benefits!$G$3:$G$581,MATCH($T493,Benefits!$A$3:$A$581,0))="","",INDEX(Benefits!$G$3:$G$581,MATCH($T493,Benefits!$A$3:$A$581,0))),"")</f>
        <v/>
      </c>
      <c r="T493" s="19" t="inlineStr">
        <is>
          <t>S00026-01-000-02</t>
        </is>
      </c>
      <c r="U493" s="4">
        <f>MIN(IF($N493="N",Client!$C$6+1,Client!$C$6),100)</f>
        <v/>
      </c>
      <c r="V493" s="4">
        <f>$T493&amp;"|"&amp;$O493&amp;"|"&amp;Client!$C$7&amp;"|"&amp;Client!$C$8</f>
        <v/>
      </c>
      <c r="W493" s="4">
        <f>IFERROR(MATCH($V493,prem!$A$2:$A$2857,0),"")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IFERROR(IF(INDEX(Benefits!$B$3:$B$581,MATCH($T494,Benefits!$A$3:$A$581,0))="","Private",INDEX(Benefits!$B$3:$B$581,MATCH($T494,Benefits!$A$3:$A$581,0))),"Private")</f>
        <v/>
      </c>
      <c r="G494" s="17">
        <f>IFERROR(IF(INDEX(Benefits!$C$3:$C$581,MATCH($T494,Benefits!$A$3:$A$581,0))="","",INDEX(Benefits!$C$3:$C$581,MATCH($T494,Benefits!$A$3:$A$581,0))),"")</f>
        <v/>
      </c>
      <c r="H494" s="4">
        <f>IFERROR(IF(INDEX(Benefits!$D$3:$D$581,MATCH($T494,Benefits!$A$3:$A$581,0))="","",INDEX(Benefits!$D$3:$D$581,MATCH($T494,Benefits!$A$3:$A$581,0))),"")</f>
        <v/>
      </c>
      <c r="I494" s="4" t="inlineStr">
        <is>
          <t>HKD</t>
        </is>
      </c>
      <c r="J494" s="17">
        <f>IF($W494="","",IF(COUNT(INDEX(prem!$B$2:$CX$2857,$W494,$U494+1))=0,"",INDEX(prem!$B$2:$CX$2857,$W494,$U494+1)))</f>
        <v/>
      </c>
      <c r="K494" s="17">
        <f>IF($W494="","",IF($M494=0,"",SUM(INDEX(prem!$B$2:$CX$2857,$W494,$U494+1):INDEX(prem!$B$2:$CX$2857,$W494,MIN($U494+10,101)))))</f>
        <v/>
      </c>
      <c r="L494" s="17">
        <f>IF($K494="","",IF($M494=0,"",$K494/$M494))</f>
        <v/>
      </c>
      <c r="M494" s="4">
        <f>IF($W494="",0,COUNT(INDEX(prem!$B$2:$CX$2857,$W494,$U494+1):INDEX(prem!$B$2:$CX$2857,$W494,MIN($U494+10,101))))</f>
        <v/>
      </c>
      <c r="N494" s="4" t="inlineStr">
        <is>
          <t>N</t>
        </is>
      </c>
      <c r="O494" s="4">
        <f>IF(COUNTIF(prem!$A$2:$A$2857,$T494&amp;"|"&amp;Client!$C$9&amp;"|"&amp;Client!$C$7&amp;"|"&amp;Client!$C$8)&gt;0,Client!$C$9,IF(Client!$C$9="S","R","S"))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IFERROR(IF(COUNT(INDEX(Benefits!$E$3:$E$581,MATCH($T494,Benefits!$A$3:$A$581,0)))=0,"",INDEX(Benefits!$E$3:$E$581,MATCH($T494,Benefits!$A$3:$A$581,0))),"")</f>
        <v/>
      </c>
      <c r="R494">
        <f>IFERROR(IF(COUNT(INDEX(Benefits!$F$3:$F$581,MATCH($T494,Benefits!$A$3:$A$581,0)))=0,"",INDEX(Benefits!$F$3:$F$581,MATCH($T494,Benefits!$A$3:$A$581,0))),"")</f>
        <v/>
      </c>
      <c r="S494" s="4">
        <f>IFERROR(IF(INDEX(Benefits!$G$3:$G$581,MATCH($T494,Benefits!$A$3:$A$581,0))="","",INDEX(Benefits!$G$3:$G$581,MATCH($T494,Benefits!$A$3:$A$581,0))),"")</f>
        <v/>
      </c>
      <c r="T494" s="19" t="inlineStr">
        <is>
          <t>F00013-03-000-06</t>
        </is>
      </c>
      <c r="U494" s="4">
        <f>MIN(IF($N494="N",Client!$C$6+1,Client!$C$6),100)</f>
        <v/>
      </c>
      <c r="V494" s="4">
        <f>$T494&amp;"|"&amp;$O494&amp;"|"&amp;Client!$C$7&amp;"|"&amp;Client!$C$8</f>
        <v/>
      </c>
      <c r="W494" s="4">
        <f>IFERROR(MATCH($V494,prem!$A$2:$A$2857,0),"")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IFERROR(IF(INDEX(Benefits!$B$3:$B$581,MATCH($T495,Benefits!$A$3:$A$581,0))="","Private",INDEX(Benefits!$B$3:$B$581,MATCH($T495,Benefits!$A$3:$A$581,0))),"Private")</f>
        <v/>
      </c>
      <c r="G495" s="17">
        <f>IFERROR(IF(INDEX(Benefits!$C$3:$C$581,MATCH($T495,Benefits!$A$3:$A$581,0))="","",INDEX(Benefits!$C$3:$C$581,MATCH($T495,Benefits!$A$3:$A$581,0))),"")</f>
        <v/>
      </c>
      <c r="H495" s="4">
        <f>IFERROR(IF(INDEX(Benefits!$D$3:$D$581,MATCH($T495,Benefits!$A$3:$A$581,0))="","",INDEX(Benefits!$D$3:$D$581,MATCH($T495,Benefits!$A$3:$A$581,0))),"")</f>
        <v/>
      </c>
      <c r="I495" s="4" t="inlineStr">
        <is>
          <t>USD</t>
        </is>
      </c>
      <c r="J495" s="17">
        <f>IF($W495="","",IF(COUNT(INDEX(prem!$B$2:$CX$2857,$W495,$U495+1))=0,"",INDEX(prem!$B$2:$CX$2857,$W495,$U495+1)))</f>
        <v/>
      </c>
      <c r="K495" s="17">
        <f>IF($W495="","",IF($M495=0,"",SUM(INDEX(prem!$B$2:$CX$2857,$W495,$U495+1):INDEX(prem!$B$2:$CX$2857,$W495,MIN($U495+10,101)))))</f>
        <v/>
      </c>
      <c r="L495" s="17">
        <f>IF($K495="","",IF($M495=0,"",$K495/$M495))</f>
        <v/>
      </c>
      <c r="M495" s="4">
        <f>IF($W495="",0,COUNT(INDEX(prem!$B$2:$CX$2857,$W495,$U495+1):INDEX(prem!$B$2:$CX$2857,$W495,MIN($U495+10,101))))</f>
        <v/>
      </c>
      <c r="N495" s="4" t="inlineStr">
        <is>
          <t>N</t>
        </is>
      </c>
      <c r="O495" s="4">
        <f>IF(COUNTIF(prem!$A$2:$A$2857,$T495&amp;"|"&amp;Client!$C$9&amp;"|"&amp;Client!$C$7&amp;"|"&amp;Client!$C$8)&gt;0,Client!$C$9,IF(Client!$C$9="S","R","S"))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IFERROR(IF(COUNT(INDEX(Benefits!$E$3:$E$581,MATCH($T495,Benefits!$A$3:$A$581,0)))=0,"",INDEX(Benefits!$E$3:$E$581,MATCH($T495,Benefits!$A$3:$A$581,0))),"")</f>
        <v/>
      </c>
      <c r="R495">
        <f>IFERROR(IF(COUNT(INDEX(Benefits!$F$3:$F$581,MATCH($T495,Benefits!$A$3:$A$581,0)))=0,"",INDEX(Benefits!$F$3:$F$581,MATCH($T495,Benefits!$A$3:$A$581,0))),"")</f>
        <v/>
      </c>
      <c r="S495" s="4">
        <f>IFERROR(IF(INDEX(Benefits!$G$3:$G$581,MATCH($T495,Benefits!$A$3:$A$581,0))="","",INDEX(Benefits!$G$3:$G$581,MATCH($T495,Benefits!$A$3:$A$581,0))),"")</f>
        <v/>
      </c>
      <c r="T495" s="19" t="inlineStr">
        <is>
          <t>F00013-06-000-06</t>
        </is>
      </c>
      <c r="U495" s="4">
        <f>MIN(IF($N495="N",Client!$C$6+1,Client!$C$6),100)</f>
        <v/>
      </c>
      <c r="V495" s="4">
        <f>$T495&amp;"|"&amp;$O495&amp;"|"&amp;Client!$C$7&amp;"|"&amp;Client!$C$8</f>
        <v/>
      </c>
      <c r="W495" s="4">
        <f>IFERROR(MATCH($V495,prem!$A$2:$A$2857,0),"")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IFERROR(IF(INDEX(Benefits!$B$3:$B$581,MATCH($T496,Benefits!$A$3:$A$581,0))="","Private",INDEX(Benefits!$B$3:$B$581,MATCH($T496,Benefits!$A$3:$A$581,0))),"Private")</f>
        <v/>
      </c>
      <c r="G496" s="17">
        <f>IFERROR(IF(INDEX(Benefits!$C$3:$C$581,MATCH($T496,Benefits!$A$3:$A$581,0))="","",INDEX(Benefits!$C$3:$C$581,MATCH($T496,Benefits!$A$3:$A$581,0))),"")</f>
        <v/>
      </c>
      <c r="H496" s="4">
        <f>IFERROR(IF(INDEX(Benefits!$D$3:$D$581,MATCH($T496,Benefits!$A$3:$A$581,0))="","",INDEX(Benefits!$D$3:$D$581,MATCH($T496,Benefits!$A$3:$A$581,0))),"")</f>
        <v/>
      </c>
      <c r="I496" s="4" t="inlineStr">
        <is>
          <t>HKD</t>
        </is>
      </c>
      <c r="J496" s="17">
        <f>IF($W496="","",IF(COUNT(INDEX(prem!$B$2:$CX$2857,$W496,$U496+1))=0,"",INDEX(prem!$B$2:$CX$2857,$W496,$U496+1)))</f>
        <v/>
      </c>
      <c r="K496" s="17">
        <f>IF($W496="","",IF($M496=0,"",SUM(INDEX(prem!$B$2:$CX$2857,$W496,$U496+1):INDEX(prem!$B$2:$CX$2857,$W496,MIN($U496+10,101)))))</f>
        <v/>
      </c>
      <c r="L496" s="17">
        <f>IF($K496="","",IF($M496=0,"",$K496/$M496))</f>
        <v/>
      </c>
      <c r="M496" s="4">
        <f>IF($W496="",0,COUNT(INDEX(prem!$B$2:$CX$2857,$W496,$U496+1):INDEX(prem!$B$2:$CX$2857,$W496,MIN($U496+10,101))))</f>
        <v/>
      </c>
      <c r="N496" s="4" t="inlineStr">
        <is>
          <t>N</t>
        </is>
      </c>
      <c r="O496" s="4">
        <f>IF(COUNTIF(prem!$A$2:$A$2857,$T496&amp;"|"&amp;Client!$C$9&amp;"|"&amp;Client!$C$7&amp;"|"&amp;Client!$C$8)&gt;0,Client!$C$9,IF(Client!$C$9="S","R","S"))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IFERROR(IF(COUNT(INDEX(Benefits!$E$3:$E$581,MATCH($T496,Benefits!$A$3:$A$581,0)))=0,"",INDEX(Benefits!$E$3:$E$581,MATCH($T496,Benefits!$A$3:$A$581,0))),"")</f>
        <v/>
      </c>
      <c r="R496">
        <f>IFERROR(IF(COUNT(INDEX(Benefits!$F$3:$F$581,MATCH($T496,Benefits!$A$3:$A$581,0)))=0,"",INDEX(Benefits!$F$3:$F$581,MATCH($T496,Benefits!$A$3:$A$581,0))),"")</f>
        <v/>
      </c>
      <c r="S496" s="4">
        <f>IFERROR(IF(INDEX(Benefits!$G$3:$G$581,MATCH($T496,Benefits!$A$3:$A$581,0))="","",INDEX(Benefits!$G$3:$G$581,MATCH($T496,Benefits!$A$3:$A$581,0))),"")</f>
        <v/>
      </c>
      <c r="T496" s="19" t="inlineStr">
        <is>
          <t>F00013-03-001-06</t>
        </is>
      </c>
      <c r="U496" s="4">
        <f>MIN(IF($N496="N",Client!$C$6+1,Client!$C$6),100)</f>
        <v/>
      </c>
      <c r="V496" s="4">
        <f>$T496&amp;"|"&amp;$O496&amp;"|"&amp;Client!$C$7&amp;"|"&amp;Client!$C$8</f>
        <v/>
      </c>
      <c r="W496" s="4">
        <f>IFERROR(MATCH($V496,prem!$A$2:$A$2857,0),"")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IFERROR(IF(INDEX(Benefits!$B$3:$B$581,MATCH($T497,Benefits!$A$3:$A$581,0))="","Private",INDEX(Benefits!$B$3:$B$581,MATCH($T497,Benefits!$A$3:$A$581,0))),"Private")</f>
        <v/>
      </c>
      <c r="G497" s="17">
        <f>IFERROR(IF(INDEX(Benefits!$C$3:$C$581,MATCH($T497,Benefits!$A$3:$A$581,0))="","",INDEX(Benefits!$C$3:$C$581,MATCH($T497,Benefits!$A$3:$A$581,0))),"")</f>
        <v/>
      </c>
      <c r="H497" s="4">
        <f>IFERROR(IF(INDEX(Benefits!$D$3:$D$581,MATCH($T497,Benefits!$A$3:$A$581,0))="","",INDEX(Benefits!$D$3:$D$581,MATCH($T497,Benefits!$A$3:$A$581,0))),"")</f>
        <v/>
      </c>
      <c r="I497" s="4" t="inlineStr">
        <is>
          <t>USD</t>
        </is>
      </c>
      <c r="J497" s="17">
        <f>IF($W497="","",IF(COUNT(INDEX(prem!$B$2:$CX$2857,$W497,$U497+1))=0,"",INDEX(prem!$B$2:$CX$2857,$W497,$U497+1)))</f>
        <v/>
      </c>
      <c r="K497" s="17">
        <f>IF($W497="","",IF($M497=0,"",SUM(INDEX(prem!$B$2:$CX$2857,$W497,$U497+1):INDEX(prem!$B$2:$CX$2857,$W497,MIN($U497+10,101)))))</f>
        <v/>
      </c>
      <c r="L497" s="17">
        <f>IF($K497="","",IF($M497=0,"",$K497/$M497))</f>
        <v/>
      </c>
      <c r="M497" s="4">
        <f>IF($W497="",0,COUNT(INDEX(prem!$B$2:$CX$2857,$W497,$U497+1):INDEX(prem!$B$2:$CX$2857,$W497,MIN($U497+10,101))))</f>
        <v/>
      </c>
      <c r="N497" s="4" t="inlineStr">
        <is>
          <t>N</t>
        </is>
      </c>
      <c r="O497" s="4">
        <f>IF(COUNTIF(prem!$A$2:$A$2857,$T497&amp;"|"&amp;Client!$C$9&amp;"|"&amp;Client!$C$7&amp;"|"&amp;Client!$C$8)&gt;0,Client!$C$9,IF(Client!$C$9="S","R","S"))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IFERROR(IF(COUNT(INDEX(Benefits!$E$3:$E$581,MATCH($T497,Benefits!$A$3:$A$581,0)))=0,"",INDEX(Benefits!$E$3:$E$581,MATCH($T497,Benefits!$A$3:$A$581,0))),"")</f>
        <v/>
      </c>
      <c r="R497">
        <f>IFERROR(IF(COUNT(INDEX(Benefits!$F$3:$F$581,MATCH($T497,Benefits!$A$3:$A$581,0)))=0,"",INDEX(Benefits!$F$3:$F$581,MATCH($T497,Benefits!$A$3:$A$581,0))),"")</f>
        <v/>
      </c>
      <c r="S497" s="4">
        <f>IFERROR(IF(INDEX(Benefits!$G$3:$G$581,MATCH($T497,Benefits!$A$3:$A$581,0))="","",INDEX(Benefits!$G$3:$G$581,MATCH($T497,Benefits!$A$3:$A$581,0))),"")</f>
        <v/>
      </c>
      <c r="T497" s="19" t="inlineStr">
        <is>
          <t>F00013-06-001-06</t>
        </is>
      </c>
      <c r="U497" s="4">
        <f>MIN(IF($N497="N",Client!$C$6+1,Client!$C$6),100)</f>
        <v/>
      </c>
      <c r="V497" s="4">
        <f>$T497&amp;"|"&amp;$O497&amp;"|"&amp;Client!$C$7&amp;"|"&amp;Client!$C$8</f>
        <v/>
      </c>
      <c r="W497" s="4">
        <f>IFERROR(MATCH($V497,prem!$A$2:$A$2857,0),"")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IFERROR(IF(INDEX(Benefits!$B$3:$B$581,MATCH($T498,Benefits!$A$3:$A$581,0))="","Semi-private",INDEX(Benefits!$B$3:$B$581,MATCH($T498,Benefits!$A$3:$A$581,0))),"Semi-private")</f>
        <v/>
      </c>
      <c r="G498" s="17">
        <f>IFERROR(IF(INDEX(Benefits!$C$3:$C$581,MATCH($T498,Benefits!$A$3:$A$581,0))="","",INDEX(Benefits!$C$3:$C$581,MATCH($T498,Benefits!$A$3:$A$581,0))),"")</f>
        <v/>
      </c>
      <c r="H498" s="4">
        <f>IFERROR(IF(INDEX(Benefits!$D$3:$D$581,MATCH($T498,Benefits!$A$3:$A$581,0))="","",INDEX(Benefits!$D$3:$D$581,MATCH($T498,Benefits!$A$3:$A$581,0))),"")</f>
        <v/>
      </c>
      <c r="I498" s="4" t="inlineStr">
        <is>
          <t>HKD</t>
        </is>
      </c>
      <c r="J498" s="17">
        <f>IF($W498="","",IF(COUNT(INDEX(prem!$B$2:$CX$2857,$W498,$U498+1))=0,"",INDEX(prem!$B$2:$CX$2857,$W498,$U498+1)))</f>
        <v/>
      </c>
      <c r="K498" s="17">
        <f>IF($W498="","",IF($M498=0,"",SUM(INDEX(prem!$B$2:$CX$2857,$W498,$U498+1):INDEX(prem!$B$2:$CX$2857,$W498,MIN($U498+10,101)))))</f>
        <v/>
      </c>
      <c r="L498" s="17">
        <f>IF($K498="","",IF($M498=0,"",$K498/$M498))</f>
        <v/>
      </c>
      <c r="M498" s="4">
        <f>IF($W498="",0,COUNT(INDEX(prem!$B$2:$CX$2857,$W498,$U498+1):INDEX(prem!$B$2:$CX$2857,$W498,MIN($U498+10,101))))</f>
        <v/>
      </c>
      <c r="N498" s="4" t="inlineStr">
        <is>
          <t>N</t>
        </is>
      </c>
      <c r="O498" s="4">
        <f>IF(COUNTIF(prem!$A$2:$A$2857,$T498&amp;"|"&amp;Client!$C$9&amp;"|"&amp;Client!$C$7&amp;"|"&amp;Client!$C$8)&gt;0,Client!$C$9,IF(Client!$C$9="S","R","S"))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IFERROR(IF(COUNT(INDEX(Benefits!$E$3:$E$581,MATCH($T498,Benefits!$A$3:$A$581,0)))=0,"",INDEX(Benefits!$E$3:$E$581,MATCH($T498,Benefits!$A$3:$A$581,0))),"")</f>
        <v/>
      </c>
      <c r="R498">
        <f>IFERROR(IF(COUNT(INDEX(Benefits!$F$3:$F$581,MATCH($T498,Benefits!$A$3:$A$581,0)))=0,"",INDEX(Benefits!$F$3:$F$581,MATCH($T498,Benefits!$A$3:$A$581,0))),"")</f>
        <v/>
      </c>
      <c r="S498" s="4">
        <f>IFERROR(IF(INDEX(Benefits!$G$3:$G$581,MATCH($T498,Benefits!$A$3:$A$581,0))="","",INDEX(Benefits!$G$3:$G$581,MATCH($T498,Benefits!$A$3:$A$581,0))),"")</f>
        <v/>
      </c>
      <c r="T498" s="19" t="inlineStr">
        <is>
          <t>F00013-02-000-06</t>
        </is>
      </c>
      <c r="U498" s="4">
        <f>MIN(IF($N498="N",Client!$C$6+1,Client!$C$6),100)</f>
        <v/>
      </c>
      <c r="V498" s="4">
        <f>$T498&amp;"|"&amp;$O498&amp;"|"&amp;Client!$C$7&amp;"|"&amp;Client!$C$8</f>
        <v/>
      </c>
      <c r="W498" s="4">
        <f>IFERROR(MATCH($V498,prem!$A$2:$A$2857,0),"")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IFERROR(IF(INDEX(Benefits!$B$3:$B$581,MATCH($T499,Benefits!$A$3:$A$581,0))="","Semi-private",INDEX(Benefits!$B$3:$B$581,MATCH($T499,Benefits!$A$3:$A$581,0))),"Semi-private")</f>
        <v/>
      </c>
      <c r="G499" s="17">
        <f>IFERROR(IF(INDEX(Benefits!$C$3:$C$581,MATCH($T499,Benefits!$A$3:$A$581,0))="","",INDEX(Benefits!$C$3:$C$581,MATCH($T499,Benefits!$A$3:$A$581,0))),"")</f>
        <v/>
      </c>
      <c r="H499" s="4">
        <f>IFERROR(IF(INDEX(Benefits!$D$3:$D$581,MATCH($T499,Benefits!$A$3:$A$581,0))="","",INDEX(Benefits!$D$3:$D$581,MATCH($T499,Benefits!$A$3:$A$581,0))),"")</f>
        <v/>
      </c>
      <c r="I499" s="4" t="inlineStr">
        <is>
          <t>USD</t>
        </is>
      </c>
      <c r="J499" s="17">
        <f>IF($W499="","",IF(COUNT(INDEX(prem!$B$2:$CX$2857,$W499,$U499+1))=0,"",INDEX(prem!$B$2:$CX$2857,$W499,$U499+1)))</f>
        <v/>
      </c>
      <c r="K499" s="17">
        <f>IF($W499="","",IF($M499=0,"",SUM(INDEX(prem!$B$2:$CX$2857,$W499,$U499+1):INDEX(prem!$B$2:$CX$2857,$W499,MIN($U499+10,101)))))</f>
        <v/>
      </c>
      <c r="L499" s="17">
        <f>IF($K499="","",IF($M499=0,"",$K499/$M499))</f>
        <v/>
      </c>
      <c r="M499" s="4">
        <f>IF($W499="",0,COUNT(INDEX(prem!$B$2:$CX$2857,$W499,$U499+1):INDEX(prem!$B$2:$CX$2857,$W499,MIN($U499+10,101))))</f>
        <v/>
      </c>
      <c r="N499" s="4" t="inlineStr">
        <is>
          <t>N</t>
        </is>
      </c>
      <c r="O499" s="4">
        <f>IF(COUNTIF(prem!$A$2:$A$2857,$T499&amp;"|"&amp;Client!$C$9&amp;"|"&amp;Client!$C$7&amp;"|"&amp;Client!$C$8)&gt;0,Client!$C$9,IF(Client!$C$9="S","R","S"))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IFERROR(IF(COUNT(INDEX(Benefits!$E$3:$E$581,MATCH($T499,Benefits!$A$3:$A$581,0)))=0,"",INDEX(Benefits!$E$3:$E$581,MATCH($T499,Benefits!$A$3:$A$581,0))),"")</f>
        <v/>
      </c>
      <c r="R499">
        <f>IFERROR(IF(COUNT(INDEX(Benefits!$F$3:$F$581,MATCH($T499,Benefits!$A$3:$A$581,0)))=0,"",INDEX(Benefits!$F$3:$F$581,MATCH($T499,Benefits!$A$3:$A$581,0))),"")</f>
        <v/>
      </c>
      <c r="S499" s="4">
        <f>IFERROR(IF(INDEX(Benefits!$G$3:$G$581,MATCH($T499,Benefits!$A$3:$A$581,0))="","",INDEX(Benefits!$G$3:$G$581,MATCH($T499,Benefits!$A$3:$A$581,0))),"")</f>
        <v/>
      </c>
      <c r="T499" s="19" t="inlineStr">
        <is>
          <t>F00013-05-000-06</t>
        </is>
      </c>
      <c r="U499" s="4">
        <f>MIN(IF($N499="N",Client!$C$6+1,Client!$C$6),100)</f>
        <v/>
      </c>
      <c r="V499" s="4">
        <f>$T499&amp;"|"&amp;$O499&amp;"|"&amp;Client!$C$7&amp;"|"&amp;Client!$C$8</f>
        <v/>
      </c>
      <c r="W499" s="4">
        <f>IFERROR(MATCH($V499,prem!$A$2:$A$2857,0),"")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IFERROR(IF(INDEX(Benefits!$B$3:$B$581,MATCH($T500,Benefits!$A$3:$A$581,0))="","Semi-private",INDEX(Benefits!$B$3:$B$581,MATCH($T500,Benefits!$A$3:$A$581,0))),"Semi-private")</f>
        <v/>
      </c>
      <c r="G500" s="17">
        <f>IFERROR(IF(INDEX(Benefits!$C$3:$C$581,MATCH($T500,Benefits!$A$3:$A$581,0))="","",INDEX(Benefits!$C$3:$C$581,MATCH($T500,Benefits!$A$3:$A$581,0))),"")</f>
        <v/>
      </c>
      <c r="H500" s="4">
        <f>IFERROR(IF(INDEX(Benefits!$D$3:$D$581,MATCH($T500,Benefits!$A$3:$A$581,0))="","",INDEX(Benefits!$D$3:$D$581,MATCH($T500,Benefits!$A$3:$A$581,0))),"")</f>
        <v/>
      </c>
      <c r="I500" s="4" t="inlineStr">
        <is>
          <t>HKD</t>
        </is>
      </c>
      <c r="J500" s="17">
        <f>IF($W500="","",IF(COUNT(INDEX(prem!$B$2:$CX$2857,$W500,$U500+1))=0,"",INDEX(prem!$B$2:$CX$2857,$W500,$U500+1)))</f>
        <v/>
      </c>
      <c r="K500" s="17">
        <f>IF($W500="","",IF($M500=0,"",SUM(INDEX(prem!$B$2:$CX$2857,$W500,$U500+1):INDEX(prem!$B$2:$CX$2857,$W500,MIN($U500+10,101)))))</f>
        <v/>
      </c>
      <c r="L500" s="17">
        <f>IF($K500="","",IF($M500=0,"",$K500/$M500))</f>
        <v/>
      </c>
      <c r="M500" s="4">
        <f>IF($W500="",0,COUNT(INDEX(prem!$B$2:$CX$2857,$W500,$U500+1):INDEX(prem!$B$2:$CX$2857,$W500,MIN($U500+10,101))))</f>
        <v/>
      </c>
      <c r="N500" s="4" t="inlineStr">
        <is>
          <t>N</t>
        </is>
      </c>
      <c r="O500" s="4">
        <f>IF(COUNTIF(prem!$A$2:$A$2857,$T500&amp;"|"&amp;Client!$C$9&amp;"|"&amp;Client!$C$7&amp;"|"&amp;Client!$C$8)&gt;0,Client!$C$9,IF(Client!$C$9="S","R","S"))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IFERROR(IF(COUNT(INDEX(Benefits!$E$3:$E$581,MATCH($T500,Benefits!$A$3:$A$581,0)))=0,"",INDEX(Benefits!$E$3:$E$581,MATCH($T500,Benefits!$A$3:$A$581,0))),"")</f>
        <v/>
      </c>
      <c r="R500">
        <f>IFERROR(IF(COUNT(INDEX(Benefits!$F$3:$F$581,MATCH($T500,Benefits!$A$3:$A$581,0)))=0,"",INDEX(Benefits!$F$3:$F$581,MATCH($T500,Benefits!$A$3:$A$581,0))),"")</f>
        <v/>
      </c>
      <c r="S500" s="4">
        <f>IFERROR(IF(INDEX(Benefits!$G$3:$G$581,MATCH($T500,Benefits!$A$3:$A$581,0))="","",INDEX(Benefits!$G$3:$G$581,MATCH($T500,Benefits!$A$3:$A$581,0))),"")</f>
        <v/>
      </c>
      <c r="T500" s="19" t="inlineStr">
        <is>
          <t>F00013-02-001-06</t>
        </is>
      </c>
      <c r="U500" s="4">
        <f>MIN(IF($N500="N",Client!$C$6+1,Client!$C$6),100)</f>
        <v/>
      </c>
      <c r="V500" s="4">
        <f>$T500&amp;"|"&amp;$O500&amp;"|"&amp;Client!$C$7&amp;"|"&amp;Client!$C$8</f>
        <v/>
      </c>
      <c r="W500" s="4">
        <f>IFERROR(MATCH($V500,prem!$A$2:$A$2857,0),"")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IFERROR(IF(INDEX(Benefits!$B$3:$B$581,MATCH($T501,Benefits!$A$3:$A$581,0))="","Semi-private",INDEX(Benefits!$B$3:$B$581,MATCH($T501,Benefits!$A$3:$A$581,0))),"Semi-private")</f>
        <v/>
      </c>
      <c r="G501" s="17">
        <f>IFERROR(IF(INDEX(Benefits!$C$3:$C$581,MATCH($T501,Benefits!$A$3:$A$581,0))="","",INDEX(Benefits!$C$3:$C$581,MATCH($T501,Benefits!$A$3:$A$581,0))),"")</f>
        <v/>
      </c>
      <c r="H501" s="4">
        <f>IFERROR(IF(INDEX(Benefits!$D$3:$D$581,MATCH($T501,Benefits!$A$3:$A$581,0))="","",INDEX(Benefits!$D$3:$D$581,MATCH($T501,Benefits!$A$3:$A$581,0))),"")</f>
        <v/>
      </c>
      <c r="I501" s="4" t="inlineStr">
        <is>
          <t>USD</t>
        </is>
      </c>
      <c r="J501" s="17">
        <f>IF($W501="","",IF(COUNT(INDEX(prem!$B$2:$CX$2857,$W501,$U501+1))=0,"",INDEX(prem!$B$2:$CX$2857,$W501,$U501+1)))</f>
        <v/>
      </c>
      <c r="K501" s="17">
        <f>IF($W501="","",IF($M501=0,"",SUM(INDEX(prem!$B$2:$CX$2857,$W501,$U501+1):INDEX(prem!$B$2:$CX$2857,$W501,MIN($U501+10,101)))))</f>
        <v/>
      </c>
      <c r="L501" s="17">
        <f>IF($K501="","",IF($M501=0,"",$K501/$M501))</f>
        <v/>
      </c>
      <c r="M501" s="4">
        <f>IF($W501="",0,COUNT(INDEX(prem!$B$2:$CX$2857,$W501,$U501+1):INDEX(prem!$B$2:$CX$2857,$W501,MIN($U501+10,101))))</f>
        <v/>
      </c>
      <c r="N501" s="4" t="inlineStr">
        <is>
          <t>N</t>
        </is>
      </c>
      <c r="O501" s="4">
        <f>IF(COUNTIF(prem!$A$2:$A$2857,$T501&amp;"|"&amp;Client!$C$9&amp;"|"&amp;Client!$C$7&amp;"|"&amp;Client!$C$8)&gt;0,Client!$C$9,IF(Client!$C$9="S","R","S"))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IFERROR(IF(COUNT(INDEX(Benefits!$E$3:$E$581,MATCH($T501,Benefits!$A$3:$A$581,0)))=0,"",INDEX(Benefits!$E$3:$E$581,MATCH($T501,Benefits!$A$3:$A$581,0))),"")</f>
        <v/>
      </c>
      <c r="R501">
        <f>IFERROR(IF(COUNT(INDEX(Benefits!$F$3:$F$581,MATCH($T501,Benefits!$A$3:$A$581,0)))=0,"",INDEX(Benefits!$F$3:$F$581,MATCH($T501,Benefits!$A$3:$A$581,0))),"")</f>
        <v/>
      </c>
      <c r="S501" s="4">
        <f>IFERROR(IF(INDEX(Benefits!$G$3:$G$581,MATCH($T501,Benefits!$A$3:$A$581,0))="","",INDEX(Benefits!$G$3:$G$581,MATCH($T501,Benefits!$A$3:$A$581,0))),"")</f>
        <v/>
      </c>
      <c r="T501" s="19" t="inlineStr">
        <is>
          <t>F00013-05-001-06</t>
        </is>
      </c>
      <c r="U501" s="4">
        <f>MIN(IF($N501="N",Client!$C$6+1,Client!$C$6),100)</f>
        <v/>
      </c>
      <c r="V501" s="4">
        <f>$T501&amp;"|"&amp;$O501&amp;"|"&amp;Client!$C$7&amp;"|"&amp;Client!$C$8</f>
        <v/>
      </c>
      <c r="W501" s="4">
        <f>IFERROR(MATCH($V501,prem!$A$2:$A$2857,0),"")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IFERROR(IF(INDEX(Benefits!$B$3:$B$581,MATCH($T502,Benefits!$A$3:$A$581,0))="","Semi-private",INDEX(Benefits!$B$3:$B$581,MATCH($T502,Benefits!$A$3:$A$581,0))),"Semi-private")</f>
        <v/>
      </c>
      <c r="G502" s="17">
        <f>IFERROR(IF(INDEX(Benefits!$C$3:$C$581,MATCH($T502,Benefits!$A$3:$A$581,0))="","",INDEX(Benefits!$C$3:$C$581,MATCH($T502,Benefits!$A$3:$A$581,0))),"")</f>
        <v/>
      </c>
      <c r="H502" s="4">
        <f>IFERROR(IF(INDEX(Benefits!$D$3:$D$581,MATCH($T502,Benefits!$A$3:$A$581,0))="","",INDEX(Benefits!$D$3:$D$581,MATCH($T502,Benefits!$A$3:$A$581,0))),"")</f>
        <v/>
      </c>
      <c r="I502" s="4" t="inlineStr">
        <is>
          <t>HKD</t>
        </is>
      </c>
      <c r="J502" s="17">
        <f>IF($W502="","",IF(COUNT(INDEX(prem!$B$2:$CX$2857,$W502,$U502+1))=0,"",INDEX(prem!$B$2:$CX$2857,$W502,$U502+1)))</f>
        <v/>
      </c>
      <c r="K502" s="17">
        <f>IF($W502="","",IF($M502=0,"",SUM(INDEX(prem!$B$2:$CX$2857,$W502,$U502+1):INDEX(prem!$B$2:$CX$2857,$W502,MIN($U502+10,101)))))</f>
        <v/>
      </c>
      <c r="L502" s="17">
        <f>IF($K502="","",IF($M502=0,"",$K502/$M502))</f>
        <v/>
      </c>
      <c r="M502" s="4">
        <f>IF($W502="",0,COUNT(INDEX(prem!$B$2:$CX$2857,$W502,$U502+1):INDEX(prem!$B$2:$CX$2857,$W502,MIN($U502+10,101))))</f>
        <v/>
      </c>
      <c r="N502" s="4" t="inlineStr">
        <is>
          <t>N</t>
        </is>
      </c>
      <c r="O502" s="4">
        <f>IF(COUNTIF(prem!$A$2:$A$2857,$T502&amp;"|"&amp;Client!$C$9&amp;"|"&amp;Client!$C$7&amp;"|"&amp;Client!$C$8)&gt;0,Client!$C$9,IF(Client!$C$9="S","R","S"))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IFERROR(IF(COUNT(INDEX(Benefits!$E$3:$E$581,MATCH($T502,Benefits!$A$3:$A$581,0)))=0,"",INDEX(Benefits!$E$3:$E$581,MATCH($T502,Benefits!$A$3:$A$581,0))),"")</f>
        <v/>
      </c>
      <c r="R502">
        <f>IFERROR(IF(COUNT(INDEX(Benefits!$F$3:$F$581,MATCH($T502,Benefits!$A$3:$A$581,0)))=0,"",INDEX(Benefits!$F$3:$F$581,MATCH($T502,Benefits!$A$3:$A$581,0))),"")</f>
        <v/>
      </c>
      <c r="S502" s="4">
        <f>IFERROR(IF(INDEX(Benefits!$G$3:$G$581,MATCH($T502,Benefits!$A$3:$A$581,0))="","",INDEX(Benefits!$G$3:$G$581,MATCH($T502,Benefits!$A$3:$A$581,0))),"")</f>
        <v/>
      </c>
      <c r="T502" s="19" t="inlineStr">
        <is>
          <t>F00013-02-002-06</t>
        </is>
      </c>
      <c r="U502" s="4">
        <f>MIN(IF($N502="N",Client!$C$6+1,Client!$C$6),100)</f>
        <v/>
      </c>
      <c r="V502" s="4">
        <f>$T502&amp;"|"&amp;$O502&amp;"|"&amp;Client!$C$7&amp;"|"&amp;Client!$C$8</f>
        <v/>
      </c>
      <c r="W502" s="4">
        <f>IFERROR(MATCH($V502,prem!$A$2:$A$2857,0),"")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IFERROR(IF(INDEX(Benefits!$B$3:$B$581,MATCH($T503,Benefits!$A$3:$A$581,0))="","Semi-private",INDEX(Benefits!$B$3:$B$581,MATCH($T503,Benefits!$A$3:$A$581,0))),"Semi-private")</f>
        <v/>
      </c>
      <c r="G503" s="17">
        <f>IFERROR(IF(INDEX(Benefits!$C$3:$C$581,MATCH($T503,Benefits!$A$3:$A$581,0))="","",INDEX(Benefits!$C$3:$C$581,MATCH($T503,Benefits!$A$3:$A$581,0))),"")</f>
        <v/>
      </c>
      <c r="H503" s="4">
        <f>IFERROR(IF(INDEX(Benefits!$D$3:$D$581,MATCH($T503,Benefits!$A$3:$A$581,0))="","",INDEX(Benefits!$D$3:$D$581,MATCH($T503,Benefits!$A$3:$A$581,0))),"")</f>
        <v/>
      </c>
      <c r="I503" s="4" t="inlineStr">
        <is>
          <t>USD</t>
        </is>
      </c>
      <c r="J503" s="17">
        <f>IF($W503="","",IF(COUNT(INDEX(prem!$B$2:$CX$2857,$W503,$U503+1))=0,"",INDEX(prem!$B$2:$CX$2857,$W503,$U503+1)))</f>
        <v/>
      </c>
      <c r="K503" s="17">
        <f>IF($W503="","",IF($M503=0,"",SUM(INDEX(prem!$B$2:$CX$2857,$W503,$U503+1):INDEX(prem!$B$2:$CX$2857,$W503,MIN($U503+10,101)))))</f>
        <v/>
      </c>
      <c r="L503" s="17">
        <f>IF($K503="","",IF($M503=0,"",$K503/$M503))</f>
        <v/>
      </c>
      <c r="M503" s="4">
        <f>IF($W503="",0,COUNT(INDEX(prem!$B$2:$CX$2857,$W503,$U503+1):INDEX(prem!$B$2:$CX$2857,$W503,MIN($U503+10,101))))</f>
        <v/>
      </c>
      <c r="N503" s="4" t="inlineStr">
        <is>
          <t>N</t>
        </is>
      </c>
      <c r="O503" s="4">
        <f>IF(COUNTIF(prem!$A$2:$A$2857,$T503&amp;"|"&amp;Client!$C$9&amp;"|"&amp;Client!$C$7&amp;"|"&amp;Client!$C$8)&gt;0,Client!$C$9,IF(Client!$C$9="S","R","S"))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IFERROR(IF(COUNT(INDEX(Benefits!$E$3:$E$581,MATCH($T503,Benefits!$A$3:$A$581,0)))=0,"",INDEX(Benefits!$E$3:$E$581,MATCH($T503,Benefits!$A$3:$A$581,0))),"")</f>
        <v/>
      </c>
      <c r="R503">
        <f>IFERROR(IF(COUNT(INDEX(Benefits!$F$3:$F$581,MATCH($T503,Benefits!$A$3:$A$581,0)))=0,"",INDEX(Benefits!$F$3:$F$581,MATCH($T503,Benefits!$A$3:$A$581,0))),"")</f>
        <v/>
      </c>
      <c r="S503" s="4">
        <f>IFERROR(IF(INDEX(Benefits!$G$3:$G$581,MATCH($T503,Benefits!$A$3:$A$581,0))="","",INDEX(Benefits!$G$3:$G$581,MATCH($T503,Benefits!$A$3:$A$581,0))),"")</f>
        <v/>
      </c>
      <c r="T503" s="19" t="inlineStr">
        <is>
          <t>F00013-05-002-06</t>
        </is>
      </c>
      <c r="U503" s="4">
        <f>MIN(IF($N503="N",Client!$C$6+1,Client!$C$6),100)</f>
        <v/>
      </c>
      <c r="V503" s="4">
        <f>$T503&amp;"|"&amp;$O503&amp;"|"&amp;Client!$C$7&amp;"|"&amp;Client!$C$8</f>
        <v/>
      </c>
      <c r="W503" s="4">
        <f>IFERROR(MATCH($V503,prem!$A$2:$A$2857,0),"")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IFERROR(IF(INDEX(Benefits!$B$3:$B$581,MATCH($T504,Benefits!$A$3:$A$581,0))="","Ward",INDEX(Benefits!$B$3:$B$581,MATCH($T504,Benefits!$A$3:$A$581,0))),"Ward")</f>
        <v/>
      </c>
      <c r="G504" s="17">
        <f>IFERROR(IF(INDEX(Benefits!$C$3:$C$581,MATCH($T504,Benefits!$A$3:$A$581,0))="","",INDEX(Benefits!$C$3:$C$581,MATCH($T504,Benefits!$A$3:$A$581,0))),"")</f>
        <v/>
      </c>
      <c r="H504" s="4">
        <f>IFERROR(IF(INDEX(Benefits!$D$3:$D$581,MATCH($T504,Benefits!$A$3:$A$581,0))="","",INDEX(Benefits!$D$3:$D$581,MATCH($T504,Benefits!$A$3:$A$581,0))),"")</f>
        <v/>
      </c>
      <c r="I504" s="4" t="inlineStr">
        <is>
          <t>HKD</t>
        </is>
      </c>
      <c r="J504" s="17">
        <f>IF($W504="","",IF(COUNT(INDEX(prem!$B$2:$CX$2857,$W504,$U504+1))=0,"",INDEX(prem!$B$2:$CX$2857,$W504,$U504+1)))</f>
        <v/>
      </c>
      <c r="K504" s="17">
        <f>IF($W504="","",IF($M504=0,"",SUM(INDEX(prem!$B$2:$CX$2857,$W504,$U504+1):INDEX(prem!$B$2:$CX$2857,$W504,MIN($U504+10,101)))))</f>
        <v/>
      </c>
      <c r="L504" s="17">
        <f>IF($K504="","",IF($M504=0,"",$K504/$M504))</f>
        <v/>
      </c>
      <c r="M504" s="4">
        <f>IF($W504="",0,COUNT(INDEX(prem!$B$2:$CX$2857,$W504,$U504+1):INDEX(prem!$B$2:$CX$2857,$W504,MIN($U504+10,101))))</f>
        <v/>
      </c>
      <c r="N504" s="4" t="inlineStr">
        <is>
          <t>N</t>
        </is>
      </c>
      <c r="O504" s="4">
        <f>IF(COUNTIF(prem!$A$2:$A$2857,$T504&amp;"|"&amp;Client!$C$9&amp;"|"&amp;Client!$C$7&amp;"|"&amp;Client!$C$8)&gt;0,Client!$C$9,IF(Client!$C$9="S","R","S"))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IFERROR(IF(COUNT(INDEX(Benefits!$E$3:$E$581,MATCH($T504,Benefits!$A$3:$A$581,0)))=0,"",INDEX(Benefits!$E$3:$E$581,MATCH($T504,Benefits!$A$3:$A$581,0))),"")</f>
        <v/>
      </c>
      <c r="R504">
        <f>IFERROR(IF(COUNT(INDEX(Benefits!$F$3:$F$581,MATCH($T504,Benefits!$A$3:$A$581,0)))=0,"",INDEX(Benefits!$F$3:$F$581,MATCH($T504,Benefits!$A$3:$A$581,0))),"")</f>
        <v/>
      </c>
      <c r="S504" s="4">
        <f>IFERROR(IF(INDEX(Benefits!$G$3:$G$581,MATCH($T504,Benefits!$A$3:$A$581,0))="","",INDEX(Benefits!$G$3:$G$581,MATCH($T504,Benefits!$A$3:$A$581,0))),"")</f>
        <v/>
      </c>
      <c r="T504" s="19" t="inlineStr">
        <is>
          <t>F00013-01-000-06</t>
        </is>
      </c>
      <c r="U504" s="4">
        <f>MIN(IF($N504="N",Client!$C$6+1,Client!$C$6),100)</f>
        <v/>
      </c>
      <c r="V504" s="4">
        <f>$T504&amp;"|"&amp;$O504&amp;"|"&amp;Client!$C$7&amp;"|"&amp;Client!$C$8</f>
        <v/>
      </c>
      <c r="W504" s="4">
        <f>IFERROR(MATCH($V504,prem!$A$2:$A$2857,0),"")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IFERROR(IF(INDEX(Benefits!$B$3:$B$581,MATCH($T505,Benefits!$A$3:$A$581,0))="","Ward",INDEX(Benefits!$B$3:$B$581,MATCH($T505,Benefits!$A$3:$A$581,0))),"Ward")</f>
        <v/>
      </c>
      <c r="G505" s="17">
        <f>IFERROR(IF(INDEX(Benefits!$C$3:$C$581,MATCH($T505,Benefits!$A$3:$A$581,0))="","",INDEX(Benefits!$C$3:$C$581,MATCH($T505,Benefits!$A$3:$A$581,0))),"")</f>
        <v/>
      </c>
      <c r="H505" s="4">
        <f>IFERROR(IF(INDEX(Benefits!$D$3:$D$581,MATCH($T505,Benefits!$A$3:$A$581,0))="","",INDEX(Benefits!$D$3:$D$581,MATCH($T505,Benefits!$A$3:$A$581,0))),"")</f>
        <v/>
      </c>
      <c r="I505" s="4" t="inlineStr">
        <is>
          <t>USD</t>
        </is>
      </c>
      <c r="J505" s="17">
        <f>IF($W505="","",IF(COUNT(INDEX(prem!$B$2:$CX$2857,$W505,$U505+1))=0,"",INDEX(prem!$B$2:$CX$2857,$W505,$U505+1)))</f>
        <v/>
      </c>
      <c r="K505" s="17">
        <f>IF($W505="","",IF($M505=0,"",SUM(INDEX(prem!$B$2:$CX$2857,$W505,$U505+1):INDEX(prem!$B$2:$CX$2857,$W505,MIN($U505+10,101)))))</f>
        <v/>
      </c>
      <c r="L505" s="17">
        <f>IF($K505="","",IF($M505=0,"",$K505/$M505))</f>
        <v/>
      </c>
      <c r="M505" s="4">
        <f>IF($W505="",0,COUNT(INDEX(prem!$B$2:$CX$2857,$W505,$U505+1):INDEX(prem!$B$2:$CX$2857,$W505,MIN($U505+10,101))))</f>
        <v/>
      </c>
      <c r="N505" s="4" t="inlineStr">
        <is>
          <t>N</t>
        </is>
      </c>
      <c r="O505" s="4">
        <f>IF(COUNTIF(prem!$A$2:$A$2857,$T505&amp;"|"&amp;Client!$C$9&amp;"|"&amp;Client!$C$7&amp;"|"&amp;Client!$C$8)&gt;0,Client!$C$9,IF(Client!$C$9="S","R","S"))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IFERROR(IF(COUNT(INDEX(Benefits!$E$3:$E$581,MATCH($T505,Benefits!$A$3:$A$581,0)))=0,"",INDEX(Benefits!$E$3:$E$581,MATCH($T505,Benefits!$A$3:$A$581,0))),"")</f>
        <v/>
      </c>
      <c r="R505">
        <f>IFERROR(IF(COUNT(INDEX(Benefits!$F$3:$F$581,MATCH($T505,Benefits!$A$3:$A$581,0)))=0,"",INDEX(Benefits!$F$3:$F$581,MATCH($T505,Benefits!$A$3:$A$581,0))),"")</f>
        <v/>
      </c>
      <c r="S505" s="4">
        <f>IFERROR(IF(INDEX(Benefits!$G$3:$G$581,MATCH($T505,Benefits!$A$3:$A$581,0))="","",INDEX(Benefits!$G$3:$G$581,MATCH($T505,Benefits!$A$3:$A$581,0))),"")</f>
        <v/>
      </c>
      <c r="T505" s="19" t="inlineStr">
        <is>
          <t>F00013-04-000-06</t>
        </is>
      </c>
      <c r="U505" s="4">
        <f>MIN(IF($N505="N",Client!$C$6+1,Client!$C$6),100)</f>
        <v/>
      </c>
      <c r="V505" s="4">
        <f>$T505&amp;"|"&amp;$O505&amp;"|"&amp;Client!$C$7&amp;"|"&amp;Client!$C$8</f>
        <v/>
      </c>
      <c r="W505" s="4">
        <f>IFERROR(MATCH($V505,prem!$A$2:$A$2857,0),"")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IFERROR(IF(INDEX(Benefits!$B$3:$B$581,MATCH($T506,Benefits!$A$3:$A$581,0))="","Ward",INDEX(Benefits!$B$3:$B$581,MATCH($T506,Benefits!$A$3:$A$581,0))),"Ward")</f>
        <v/>
      </c>
      <c r="G506" s="17">
        <f>IFERROR(IF(INDEX(Benefits!$C$3:$C$581,MATCH($T506,Benefits!$A$3:$A$581,0))="","",INDEX(Benefits!$C$3:$C$581,MATCH($T506,Benefits!$A$3:$A$581,0))),"")</f>
        <v/>
      </c>
      <c r="H506" s="4">
        <f>IFERROR(IF(INDEX(Benefits!$D$3:$D$581,MATCH($T506,Benefits!$A$3:$A$581,0))="","",INDEX(Benefits!$D$3:$D$581,MATCH($T506,Benefits!$A$3:$A$581,0))),"")</f>
        <v/>
      </c>
      <c r="I506" s="4" t="inlineStr">
        <is>
          <t>HKD</t>
        </is>
      </c>
      <c r="J506" s="17">
        <f>IF($W506="","",IF(COUNT(INDEX(prem!$B$2:$CX$2857,$W506,$U506+1))=0,"",INDEX(prem!$B$2:$CX$2857,$W506,$U506+1)))</f>
        <v/>
      </c>
      <c r="K506" s="17">
        <f>IF($W506="","",IF($M506=0,"",SUM(INDEX(prem!$B$2:$CX$2857,$W506,$U506+1):INDEX(prem!$B$2:$CX$2857,$W506,MIN($U506+10,101)))))</f>
        <v/>
      </c>
      <c r="L506" s="17">
        <f>IF($K506="","",IF($M506=0,"",$K506/$M506))</f>
        <v/>
      </c>
      <c r="M506" s="4">
        <f>IF($W506="",0,COUNT(INDEX(prem!$B$2:$CX$2857,$W506,$U506+1):INDEX(prem!$B$2:$CX$2857,$W506,MIN($U506+10,101))))</f>
        <v/>
      </c>
      <c r="N506" s="4" t="inlineStr">
        <is>
          <t>N</t>
        </is>
      </c>
      <c r="O506" s="4">
        <f>IF(COUNTIF(prem!$A$2:$A$2857,$T506&amp;"|"&amp;Client!$C$9&amp;"|"&amp;Client!$C$7&amp;"|"&amp;Client!$C$8)&gt;0,Client!$C$9,IF(Client!$C$9="S","R","S"))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IFERROR(IF(COUNT(INDEX(Benefits!$E$3:$E$581,MATCH($T506,Benefits!$A$3:$A$581,0)))=0,"",INDEX(Benefits!$E$3:$E$581,MATCH($T506,Benefits!$A$3:$A$581,0))),"")</f>
        <v/>
      </c>
      <c r="R506">
        <f>IFERROR(IF(COUNT(INDEX(Benefits!$F$3:$F$581,MATCH($T506,Benefits!$A$3:$A$581,0)))=0,"",INDEX(Benefits!$F$3:$F$581,MATCH($T506,Benefits!$A$3:$A$581,0))),"")</f>
        <v/>
      </c>
      <c r="S506" s="4">
        <f>IFERROR(IF(INDEX(Benefits!$G$3:$G$581,MATCH($T506,Benefits!$A$3:$A$581,0))="","",INDEX(Benefits!$G$3:$G$581,MATCH($T506,Benefits!$A$3:$A$581,0))),"")</f>
        <v/>
      </c>
      <c r="T506" s="19" t="inlineStr">
        <is>
          <t>F00013-01-001-06</t>
        </is>
      </c>
      <c r="U506" s="4">
        <f>MIN(IF($N506="N",Client!$C$6+1,Client!$C$6),100)</f>
        <v/>
      </c>
      <c r="V506" s="4">
        <f>$T506&amp;"|"&amp;$O506&amp;"|"&amp;Client!$C$7&amp;"|"&amp;Client!$C$8</f>
        <v/>
      </c>
      <c r="W506" s="4">
        <f>IFERROR(MATCH($V506,prem!$A$2:$A$2857,0),"")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IFERROR(IF(INDEX(Benefits!$B$3:$B$581,MATCH($T507,Benefits!$A$3:$A$581,0))="","Ward",INDEX(Benefits!$B$3:$B$581,MATCH($T507,Benefits!$A$3:$A$581,0))),"Ward")</f>
        <v/>
      </c>
      <c r="G507" s="17">
        <f>IFERROR(IF(INDEX(Benefits!$C$3:$C$581,MATCH($T507,Benefits!$A$3:$A$581,0))="","",INDEX(Benefits!$C$3:$C$581,MATCH($T507,Benefits!$A$3:$A$581,0))),"")</f>
        <v/>
      </c>
      <c r="H507" s="4">
        <f>IFERROR(IF(INDEX(Benefits!$D$3:$D$581,MATCH($T507,Benefits!$A$3:$A$581,0))="","",INDEX(Benefits!$D$3:$D$581,MATCH($T507,Benefits!$A$3:$A$581,0))),"")</f>
        <v/>
      </c>
      <c r="I507" s="4" t="inlineStr">
        <is>
          <t>USD</t>
        </is>
      </c>
      <c r="J507" s="17">
        <f>IF($W507="","",IF(COUNT(INDEX(prem!$B$2:$CX$2857,$W507,$U507+1))=0,"",INDEX(prem!$B$2:$CX$2857,$W507,$U507+1)))</f>
        <v/>
      </c>
      <c r="K507" s="17">
        <f>IF($W507="","",IF($M507=0,"",SUM(INDEX(prem!$B$2:$CX$2857,$W507,$U507+1):INDEX(prem!$B$2:$CX$2857,$W507,MIN($U507+10,101)))))</f>
        <v/>
      </c>
      <c r="L507" s="17">
        <f>IF($K507="","",IF($M507=0,"",$K507/$M507))</f>
        <v/>
      </c>
      <c r="M507" s="4">
        <f>IF($W507="",0,COUNT(INDEX(prem!$B$2:$CX$2857,$W507,$U507+1):INDEX(prem!$B$2:$CX$2857,$W507,MIN($U507+10,101))))</f>
        <v/>
      </c>
      <c r="N507" s="4" t="inlineStr">
        <is>
          <t>N</t>
        </is>
      </c>
      <c r="O507" s="4">
        <f>IF(COUNTIF(prem!$A$2:$A$2857,$T507&amp;"|"&amp;Client!$C$9&amp;"|"&amp;Client!$C$7&amp;"|"&amp;Client!$C$8)&gt;0,Client!$C$9,IF(Client!$C$9="S","R","S"))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IFERROR(IF(COUNT(INDEX(Benefits!$E$3:$E$581,MATCH($T507,Benefits!$A$3:$A$581,0)))=0,"",INDEX(Benefits!$E$3:$E$581,MATCH($T507,Benefits!$A$3:$A$581,0))),"")</f>
        <v/>
      </c>
      <c r="R507">
        <f>IFERROR(IF(COUNT(INDEX(Benefits!$F$3:$F$581,MATCH($T507,Benefits!$A$3:$A$581,0)))=0,"",INDEX(Benefits!$F$3:$F$581,MATCH($T507,Benefits!$A$3:$A$581,0))),"")</f>
        <v/>
      </c>
      <c r="S507" s="4">
        <f>IFERROR(IF(INDEX(Benefits!$G$3:$G$581,MATCH($T507,Benefits!$A$3:$A$581,0))="","",INDEX(Benefits!$G$3:$G$581,MATCH($T507,Benefits!$A$3:$A$581,0))),"")</f>
        <v/>
      </c>
      <c r="T507" s="19" t="inlineStr">
        <is>
          <t>F00013-04-001-06</t>
        </is>
      </c>
      <c r="U507" s="4">
        <f>MIN(IF($N507="N",Client!$C$6+1,Client!$C$6),100)</f>
        <v/>
      </c>
      <c r="V507" s="4">
        <f>$T507&amp;"|"&amp;$O507&amp;"|"&amp;Client!$C$7&amp;"|"&amp;Client!$C$8</f>
        <v/>
      </c>
      <c r="W507" s="4">
        <f>IFERROR(MATCH($V507,prem!$A$2:$A$2857,0),"")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IFERROR(IF(INDEX(Benefits!$B$3:$B$581,MATCH($T508,Benefits!$A$3:$A$581,0))="","Ward",INDEX(Benefits!$B$3:$B$581,MATCH($T508,Benefits!$A$3:$A$581,0))),"Ward")</f>
        <v/>
      </c>
      <c r="G508" s="17">
        <f>IFERROR(IF(INDEX(Benefits!$C$3:$C$581,MATCH($T508,Benefits!$A$3:$A$581,0))="","",INDEX(Benefits!$C$3:$C$581,MATCH($T508,Benefits!$A$3:$A$581,0))),"")</f>
        <v/>
      </c>
      <c r="H508" s="4">
        <f>IFERROR(IF(INDEX(Benefits!$D$3:$D$581,MATCH($T508,Benefits!$A$3:$A$581,0))="","",INDEX(Benefits!$D$3:$D$581,MATCH($T508,Benefits!$A$3:$A$581,0))),"")</f>
        <v/>
      </c>
      <c r="I508" s="4" t="inlineStr">
        <is>
          <t>HKD</t>
        </is>
      </c>
      <c r="J508" s="17">
        <f>IF($W508="","",IF(COUNT(INDEX(prem!$B$2:$CX$2857,$W508,$U508+1))=0,"",INDEX(prem!$B$2:$CX$2857,$W508,$U508+1)))</f>
        <v/>
      </c>
      <c r="K508" s="17">
        <f>IF($W508="","",IF($M508=0,"",SUM(INDEX(prem!$B$2:$CX$2857,$W508,$U508+1):INDEX(prem!$B$2:$CX$2857,$W508,MIN($U508+10,101)))))</f>
        <v/>
      </c>
      <c r="L508" s="17">
        <f>IF($K508="","",IF($M508=0,"",$K508/$M508))</f>
        <v/>
      </c>
      <c r="M508" s="4">
        <f>IF($W508="",0,COUNT(INDEX(prem!$B$2:$CX$2857,$W508,$U508+1):INDEX(prem!$B$2:$CX$2857,$W508,MIN($U508+10,101))))</f>
        <v/>
      </c>
      <c r="N508" s="4" t="inlineStr">
        <is>
          <t>N</t>
        </is>
      </c>
      <c r="O508" s="4">
        <f>IF(COUNTIF(prem!$A$2:$A$2857,$T508&amp;"|"&amp;Client!$C$9&amp;"|"&amp;Client!$C$7&amp;"|"&amp;Client!$C$8)&gt;0,Client!$C$9,IF(Client!$C$9="S","R","S"))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IFERROR(IF(COUNT(INDEX(Benefits!$E$3:$E$581,MATCH($T508,Benefits!$A$3:$A$581,0)))=0,"",INDEX(Benefits!$E$3:$E$581,MATCH($T508,Benefits!$A$3:$A$581,0))),"")</f>
        <v/>
      </c>
      <c r="R508">
        <f>IFERROR(IF(COUNT(INDEX(Benefits!$F$3:$F$581,MATCH($T508,Benefits!$A$3:$A$581,0)))=0,"",INDEX(Benefits!$F$3:$F$581,MATCH($T508,Benefits!$A$3:$A$581,0))),"")</f>
        <v/>
      </c>
      <c r="S508" s="4">
        <f>IFERROR(IF(INDEX(Benefits!$G$3:$G$581,MATCH($T508,Benefits!$A$3:$A$581,0))="","",INDEX(Benefits!$G$3:$G$581,MATCH($T508,Benefits!$A$3:$A$581,0))),"")</f>
        <v/>
      </c>
      <c r="T508" s="19" t="inlineStr">
        <is>
          <t>F00013-01-002-06</t>
        </is>
      </c>
      <c r="U508" s="4">
        <f>MIN(IF($N508="N",Client!$C$6+1,Client!$C$6),100)</f>
        <v/>
      </c>
      <c r="V508" s="4">
        <f>$T508&amp;"|"&amp;$O508&amp;"|"&amp;Client!$C$7&amp;"|"&amp;Client!$C$8</f>
        <v/>
      </c>
      <c r="W508" s="4">
        <f>IFERROR(MATCH($V508,prem!$A$2:$A$2857,0),"")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IFERROR(IF(INDEX(Benefits!$B$3:$B$581,MATCH($T509,Benefits!$A$3:$A$581,0))="","Ward",INDEX(Benefits!$B$3:$B$581,MATCH($T509,Benefits!$A$3:$A$581,0))),"Ward")</f>
        <v/>
      </c>
      <c r="G509" s="17">
        <f>IFERROR(IF(INDEX(Benefits!$C$3:$C$581,MATCH($T509,Benefits!$A$3:$A$581,0))="","",INDEX(Benefits!$C$3:$C$581,MATCH($T509,Benefits!$A$3:$A$581,0))),"")</f>
        <v/>
      </c>
      <c r="H509" s="4">
        <f>IFERROR(IF(INDEX(Benefits!$D$3:$D$581,MATCH($T509,Benefits!$A$3:$A$581,0))="","",INDEX(Benefits!$D$3:$D$581,MATCH($T509,Benefits!$A$3:$A$581,0))),"")</f>
        <v/>
      </c>
      <c r="I509" s="4" t="inlineStr">
        <is>
          <t>USD</t>
        </is>
      </c>
      <c r="J509" s="17">
        <f>IF($W509="","",IF(COUNT(INDEX(prem!$B$2:$CX$2857,$W509,$U509+1))=0,"",INDEX(prem!$B$2:$CX$2857,$W509,$U509+1)))</f>
        <v/>
      </c>
      <c r="K509" s="17">
        <f>IF($W509="","",IF($M509=0,"",SUM(INDEX(prem!$B$2:$CX$2857,$W509,$U509+1):INDEX(prem!$B$2:$CX$2857,$W509,MIN($U509+10,101)))))</f>
        <v/>
      </c>
      <c r="L509" s="17">
        <f>IF($K509="","",IF($M509=0,"",$K509/$M509))</f>
        <v/>
      </c>
      <c r="M509" s="4">
        <f>IF($W509="",0,COUNT(INDEX(prem!$B$2:$CX$2857,$W509,$U509+1):INDEX(prem!$B$2:$CX$2857,$W509,MIN($U509+10,101))))</f>
        <v/>
      </c>
      <c r="N509" s="4" t="inlineStr">
        <is>
          <t>N</t>
        </is>
      </c>
      <c r="O509" s="4">
        <f>IF(COUNTIF(prem!$A$2:$A$2857,$T509&amp;"|"&amp;Client!$C$9&amp;"|"&amp;Client!$C$7&amp;"|"&amp;Client!$C$8)&gt;0,Client!$C$9,IF(Client!$C$9="S","R","S"))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IFERROR(IF(COUNT(INDEX(Benefits!$E$3:$E$581,MATCH($T509,Benefits!$A$3:$A$581,0)))=0,"",INDEX(Benefits!$E$3:$E$581,MATCH($T509,Benefits!$A$3:$A$581,0))),"")</f>
        <v/>
      </c>
      <c r="R509">
        <f>IFERROR(IF(COUNT(INDEX(Benefits!$F$3:$F$581,MATCH($T509,Benefits!$A$3:$A$581,0)))=0,"",INDEX(Benefits!$F$3:$F$581,MATCH($T509,Benefits!$A$3:$A$581,0))),"")</f>
        <v/>
      </c>
      <c r="S509" s="4">
        <f>IFERROR(IF(INDEX(Benefits!$G$3:$G$581,MATCH($T509,Benefits!$A$3:$A$581,0))="","",INDEX(Benefits!$G$3:$G$581,MATCH($T509,Benefits!$A$3:$A$581,0))),"")</f>
        <v/>
      </c>
      <c r="T509" s="19" t="inlineStr">
        <is>
          <t>F00013-04-002-06</t>
        </is>
      </c>
      <c r="U509" s="4">
        <f>MIN(IF($N509="N",Client!$C$6+1,Client!$C$6),100)</f>
        <v/>
      </c>
      <c r="V509" s="4">
        <f>$T509&amp;"|"&amp;$O509&amp;"|"&amp;Client!$C$7&amp;"|"&amp;Client!$C$8</f>
        <v/>
      </c>
      <c r="W509" s="4">
        <f>IFERROR(MATCH($V509,prem!$A$2:$A$2857,0),"")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IFERROR(IF(INDEX(Benefits!$B$3:$B$581,MATCH($T510,Benefits!$A$3:$A$581,0))="","Private",INDEX(Benefits!$B$3:$B$581,MATCH($T510,Benefits!$A$3:$A$581,0))),"Private")</f>
        <v/>
      </c>
      <c r="G510" s="17">
        <f>IFERROR(IF(INDEX(Benefits!$C$3:$C$581,MATCH($T510,Benefits!$A$3:$A$581,0))="","",INDEX(Benefits!$C$3:$C$581,MATCH($T510,Benefits!$A$3:$A$581,0))),"")</f>
        <v/>
      </c>
      <c r="H510" s="4">
        <f>IFERROR(IF(INDEX(Benefits!$D$3:$D$581,MATCH($T510,Benefits!$A$3:$A$581,0))="","",INDEX(Benefits!$D$3:$D$581,MATCH($T510,Benefits!$A$3:$A$581,0))),"")</f>
        <v/>
      </c>
      <c r="I510" s="4" t="inlineStr">
        <is>
          <t>HKD</t>
        </is>
      </c>
      <c r="J510" s="17">
        <f>IF($W510="","",IF(COUNT(INDEX(prem!$B$2:$CX$2857,$W510,$U510+1))=0,"",INDEX(prem!$B$2:$CX$2857,$W510,$U510+1)))</f>
        <v/>
      </c>
      <c r="K510" s="17">
        <f>IF($W510="","",IF($M510=0,"",SUM(INDEX(prem!$B$2:$CX$2857,$W510,$U510+1):INDEX(prem!$B$2:$CX$2857,$W510,MIN($U510+10,101)))))</f>
        <v/>
      </c>
      <c r="L510" s="17">
        <f>IF($K510="","",IF($M510=0,"",$K510/$M510))</f>
        <v/>
      </c>
      <c r="M510" s="4">
        <f>IF($W510="",0,COUNT(INDEX(prem!$B$2:$CX$2857,$W510,$U510+1):INDEX(prem!$B$2:$CX$2857,$W510,MIN($U510+10,101))))</f>
        <v/>
      </c>
      <c r="N510" s="4" t="inlineStr">
        <is>
          <t>N</t>
        </is>
      </c>
      <c r="O510" s="4">
        <f>IF(COUNTIF(prem!$A$2:$A$2857,$T510&amp;"|"&amp;Client!$C$9&amp;"|"&amp;Client!$C$7&amp;"|"&amp;Client!$C$8)&gt;0,Client!$C$9,IF(Client!$C$9="S","R","S"))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IFERROR(IF(COUNT(INDEX(Benefits!$E$3:$E$581,MATCH($T510,Benefits!$A$3:$A$581,0)))=0,"",INDEX(Benefits!$E$3:$E$581,MATCH($T510,Benefits!$A$3:$A$581,0))),"")</f>
        <v/>
      </c>
      <c r="R510">
        <f>IFERROR(IF(COUNT(INDEX(Benefits!$F$3:$F$581,MATCH($T510,Benefits!$A$3:$A$581,0)))=0,"",INDEX(Benefits!$F$3:$F$581,MATCH($T510,Benefits!$A$3:$A$581,0))),"")</f>
        <v/>
      </c>
      <c r="S510" s="4">
        <f>IFERROR(IF(INDEX(Benefits!$G$3:$G$581,MATCH($T510,Benefits!$A$3:$A$581,0))="","",INDEX(Benefits!$G$3:$G$581,MATCH($T510,Benefits!$A$3:$A$581,0))),"")</f>
        <v/>
      </c>
      <c r="T510" s="19" t="inlineStr">
        <is>
          <t>F00068-03-000-01</t>
        </is>
      </c>
      <c r="U510" s="4">
        <f>MIN(IF($N510="N",Client!$C$6+1,Client!$C$6),100)</f>
        <v/>
      </c>
      <c r="V510" s="4">
        <f>$T510&amp;"|"&amp;$O510&amp;"|"&amp;Client!$C$7&amp;"|"&amp;Client!$C$8</f>
        <v/>
      </c>
      <c r="W510" s="4">
        <f>IFERROR(MATCH($V510,prem!$A$2:$A$2857,0),"")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IFERROR(IF(INDEX(Benefits!$B$3:$B$581,MATCH($T511,Benefits!$A$3:$A$581,0))="","Private",INDEX(Benefits!$B$3:$B$581,MATCH($T511,Benefits!$A$3:$A$581,0))),"Private")</f>
        <v/>
      </c>
      <c r="G511" s="17">
        <f>IFERROR(IF(INDEX(Benefits!$C$3:$C$581,MATCH($T511,Benefits!$A$3:$A$581,0))="","",INDEX(Benefits!$C$3:$C$581,MATCH($T511,Benefits!$A$3:$A$581,0))),"")</f>
        <v/>
      </c>
      <c r="H511" s="4">
        <f>IFERROR(IF(INDEX(Benefits!$D$3:$D$581,MATCH($T511,Benefits!$A$3:$A$581,0))="","",INDEX(Benefits!$D$3:$D$581,MATCH($T511,Benefits!$A$3:$A$581,0))),"")</f>
        <v/>
      </c>
      <c r="I511" s="4" t="inlineStr">
        <is>
          <t>USD</t>
        </is>
      </c>
      <c r="J511" s="17">
        <f>IF($W511="","",IF(COUNT(INDEX(prem!$B$2:$CX$2857,$W511,$U511+1))=0,"",INDEX(prem!$B$2:$CX$2857,$W511,$U511+1)))</f>
        <v/>
      </c>
      <c r="K511" s="17">
        <f>IF($W511="","",IF($M511=0,"",SUM(INDEX(prem!$B$2:$CX$2857,$W511,$U511+1):INDEX(prem!$B$2:$CX$2857,$W511,MIN($U511+10,101)))))</f>
        <v/>
      </c>
      <c r="L511" s="17">
        <f>IF($K511="","",IF($M511=0,"",$K511/$M511))</f>
        <v/>
      </c>
      <c r="M511" s="4">
        <f>IF($W511="",0,COUNT(INDEX(prem!$B$2:$CX$2857,$W511,$U511+1):INDEX(prem!$B$2:$CX$2857,$W511,MIN($U511+10,101))))</f>
        <v/>
      </c>
      <c r="N511" s="4" t="inlineStr">
        <is>
          <t>N</t>
        </is>
      </c>
      <c r="O511" s="4">
        <f>IF(COUNTIF(prem!$A$2:$A$2857,$T511&amp;"|"&amp;Client!$C$9&amp;"|"&amp;Client!$C$7&amp;"|"&amp;Client!$C$8)&gt;0,Client!$C$9,IF(Client!$C$9="S","R","S"))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IFERROR(IF(COUNT(INDEX(Benefits!$E$3:$E$581,MATCH($T511,Benefits!$A$3:$A$581,0)))=0,"",INDEX(Benefits!$E$3:$E$581,MATCH($T511,Benefits!$A$3:$A$581,0))),"")</f>
        <v/>
      </c>
      <c r="R511">
        <f>IFERROR(IF(COUNT(INDEX(Benefits!$F$3:$F$581,MATCH($T511,Benefits!$A$3:$A$581,0)))=0,"",INDEX(Benefits!$F$3:$F$581,MATCH($T511,Benefits!$A$3:$A$581,0))),"")</f>
        <v/>
      </c>
      <c r="S511" s="4">
        <f>IFERROR(IF(INDEX(Benefits!$G$3:$G$581,MATCH($T511,Benefits!$A$3:$A$581,0))="","",INDEX(Benefits!$G$3:$G$581,MATCH($T511,Benefits!$A$3:$A$581,0))),"")</f>
        <v/>
      </c>
      <c r="T511" s="19" t="inlineStr">
        <is>
          <t>F00068-06-000-01</t>
        </is>
      </c>
      <c r="U511" s="4">
        <f>MIN(IF($N511="N",Client!$C$6+1,Client!$C$6),100)</f>
        <v/>
      </c>
      <c r="V511" s="4">
        <f>$T511&amp;"|"&amp;$O511&amp;"|"&amp;Client!$C$7&amp;"|"&amp;Client!$C$8</f>
        <v/>
      </c>
      <c r="W511" s="4">
        <f>IFERROR(MATCH($V511,prem!$A$2:$A$2857,0),"")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IFERROR(IF(INDEX(Benefits!$B$3:$B$581,MATCH($T512,Benefits!$A$3:$A$581,0))="","Semi-private",INDEX(Benefits!$B$3:$B$581,MATCH($T512,Benefits!$A$3:$A$581,0))),"Semi-private")</f>
        <v/>
      </c>
      <c r="G512" s="17">
        <f>IFERROR(IF(INDEX(Benefits!$C$3:$C$581,MATCH($T512,Benefits!$A$3:$A$581,0))="","",INDEX(Benefits!$C$3:$C$581,MATCH($T512,Benefits!$A$3:$A$581,0))),"")</f>
        <v/>
      </c>
      <c r="H512" s="4">
        <f>IFERROR(IF(INDEX(Benefits!$D$3:$D$581,MATCH($T512,Benefits!$A$3:$A$581,0))="","",INDEX(Benefits!$D$3:$D$581,MATCH($T512,Benefits!$A$3:$A$581,0))),"")</f>
        <v/>
      </c>
      <c r="I512" s="4" t="inlineStr">
        <is>
          <t>HKD</t>
        </is>
      </c>
      <c r="J512" s="17">
        <f>IF($W512="","",IF(COUNT(INDEX(prem!$B$2:$CX$2857,$W512,$U512+1))=0,"",INDEX(prem!$B$2:$CX$2857,$W512,$U512+1)))</f>
        <v/>
      </c>
      <c r="K512" s="17">
        <f>IF($W512="","",IF($M512=0,"",SUM(INDEX(prem!$B$2:$CX$2857,$W512,$U512+1):INDEX(prem!$B$2:$CX$2857,$W512,MIN($U512+10,101)))))</f>
        <v/>
      </c>
      <c r="L512" s="17">
        <f>IF($K512="","",IF($M512=0,"",$K512/$M512))</f>
        <v/>
      </c>
      <c r="M512" s="4">
        <f>IF($W512="",0,COUNT(INDEX(prem!$B$2:$CX$2857,$W512,$U512+1):INDEX(prem!$B$2:$CX$2857,$W512,MIN($U512+10,101))))</f>
        <v/>
      </c>
      <c r="N512" s="4" t="inlineStr">
        <is>
          <t>N</t>
        </is>
      </c>
      <c r="O512" s="4">
        <f>IF(COUNTIF(prem!$A$2:$A$2857,$T512&amp;"|"&amp;Client!$C$9&amp;"|"&amp;Client!$C$7&amp;"|"&amp;Client!$C$8)&gt;0,Client!$C$9,IF(Client!$C$9="S","R","S"))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IFERROR(IF(COUNT(INDEX(Benefits!$E$3:$E$581,MATCH($T512,Benefits!$A$3:$A$581,0)))=0,"",INDEX(Benefits!$E$3:$E$581,MATCH($T512,Benefits!$A$3:$A$581,0))),"")</f>
        <v/>
      </c>
      <c r="R512">
        <f>IFERROR(IF(COUNT(INDEX(Benefits!$F$3:$F$581,MATCH($T512,Benefits!$A$3:$A$581,0)))=0,"",INDEX(Benefits!$F$3:$F$581,MATCH($T512,Benefits!$A$3:$A$581,0))),"")</f>
        <v/>
      </c>
      <c r="S512" s="4">
        <f>IFERROR(IF(INDEX(Benefits!$G$3:$G$581,MATCH($T512,Benefits!$A$3:$A$581,0))="","",INDEX(Benefits!$G$3:$G$581,MATCH($T512,Benefits!$A$3:$A$581,0))),"")</f>
        <v/>
      </c>
      <c r="T512" s="19" t="inlineStr">
        <is>
          <t>F00068-02-000-01</t>
        </is>
      </c>
      <c r="U512" s="4">
        <f>MIN(IF($N512="N",Client!$C$6+1,Client!$C$6),100)</f>
        <v/>
      </c>
      <c r="V512" s="4">
        <f>$T512&amp;"|"&amp;$O512&amp;"|"&amp;Client!$C$7&amp;"|"&amp;Client!$C$8</f>
        <v/>
      </c>
      <c r="W512" s="4">
        <f>IFERROR(MATCH($V512,prem!$A$2:$A$2857,0),"")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IFERROR(IF(INDEX(Benefits!$B$3:$B$581,MATCH($T513,Benefits!$A$3:$A$581,0))="","Semi-private",INDEX(Benefits!$B$3:$B$581,MATCH($T513,Benefits!$A$3:$A$581,0))),"Semi-private")</f>
        <v/>
      </c>
      <c r="G513" s="17">
        <f>IFERROR(IF(INDEX(Benefits!$C$3:$C$581,MATCH($T513,Benefits!$A$3:$A$581,0))="","",INDEX(Benefits!$C$3:$C$581,MATCH($T513,Benefits!$A$3:$A$581,0))),"")</f>
        <v/>
      </c>
      <c r="H513" s="4">
        <f>IFERROR(IF(INDEX(Benefits!$D$3:$D$581,MATCH($T513,Benefits!$A$3:$A$581,0))="","",INDEX(Benefits!$D$3:$D$581,MATCH($T513,Benefits!$A$3:$A$581,0))),"")</f>
        <v/>
      </c>
      <c r="I513" s="4" t="inlineStr">
        <is>
          <t>USD</t>
        </is>
      </c>
      <c r="J513" s="17">
        <f>IF($W513="","",IF(COUNT(INDEX(prem!$B$2:$CX$2857,$W513,$U513+1))=0,"",INDEX(prem!$B$2:$CX$2857,$W513,$U513+1)))</f>
        <v/>
      </c>
      <c r="K513" s="17">
        <f>IF($W513="","",IF($M513=0,"",SUM(INDEX(prem!$B$2:$CX$2857,$W513,$U513+1):INDEX(prem!$B$2:$CX$2857,$W513,MIN($U513+10,101)))))</f>
        <v/>
      </c>
      <c r="L513" s="17">
        <f>IF($K513="","",IF($M513=0,"",$K513/$M513))</f>
        <v/>
      </c>
      <c r="M513" s="4">
        <f>IF($W513="",0,COUNT(INDEX(prem!$B$2:$CX$2857,$W513,$U513+1):INDEX(prem!$B$2:$CX$2857,$W513,MIN($U513+10,101))))</f>
        <v/>
      </c>
      <c r="N513" s="4" t="inlineStr">
        <is>
          <t>N</t>
        </is>
      </c>
      <c r="O513" s="4">
        <f>IF(COUNTIF(prem!$A$2:$A$2857,$T513&amp;"|"&amp;Client!$C$9&amp;"|"&amp;Client!$C$7&amp;"|"&amp;Client!$C$8)&gt;0,Client!$C$9,IF(Client!$C$9="S","R","S"))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IFERROR(IF(COUNT(INDEX(Benefits!$E$3:$E$581,MATCH($T513,Benefits!$A$3:$A$581,0)))=0,"",INDEX(Benefits!$E$3:$E$581,MATCH($T513,Benefits!$A$3:$A$581,0))),"")</f>
        <v/>
      </c>
      <c r="R513">
        <f>IFERROR(IF(COUNT(INDEX(Benefits!$F$3:$F$581,MATCH($T513,Benefits!$A$3:$A$581,0)))=0,"",INDEX(Benefits!$F$3:$F$581,MATCH($T513,Benefits!$A$3:$A$581,0))),"")</f>
        <v/>
      </c>
      <c r="S513" s="4">
        <f>IFERROR(IF(INDEX(Benefits!$G$3:$G$581,MATCH($T513,Benefits!$A$3:$A$581,0))="","",INDEX(Benefits!$G$3:$G$581,MATCH($T513,Benefits!$A$3:$A$581,0))),"")</f>
        <v/>
      </c>
      <c r="T513" s="19" t="inlineStr">
        <is>
          <t>F00068-05-000-01</t>
        </is>
      </c>
      <c r="U513" s="4">
        <f>MIN(IF($N513="N",Client!$C$6+1,Client!$C$6),100)</f>
        <v/>
      </c>
      <c r="V513" s="4">
        <f>$T513&amp;"|"&amp;$O513&amp;"|"&amp;Client!$C$7&amp;"|"&amp;Client!$C$8</f>
        <v/>
      </c>
      <c r="W513" s="4">
        <f>IFERROR(MATCH($V513,prem!$A$2:$A$2857,0),"")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IFERROR(IF(INDEX(Benefits!$B$3:$B$581,MATCH($T514,Benefits!$A$3:$A$581,0))="","Ward",INDEX(Benefits!$B$3:$B$581,MATCH($T514,Benefits!$A$3:$A$581,0))),"Ward")</f>
        <v/>
      </c>
      <c r="G514" s="17">
        <f>IFERROR(IF(INDEX(Benefits!$C$3:$C$581,MATCH($T514,Benefits!$A$3:$A$581,0))="","",INDEX(Benefits!$C$3:$C$581,MATCH($T514,Benefits!$A$3:$A$581,0))),"")</f>
        <v/>
      </c>
      <c r="H514" s="4">
        <f>IFERROR(IF(INDEX(Benefits!$D$3:$D$581,MATCH($T514,Benefits!$A$3:$A$581,0))="","",INDEX(Benefits!$D$3:$D$581,MATCH($T514,Benefits!$A$3:$A$581,0))),"")</f>
        <v/>
      </c>
      <c r="I514" s="4" t="inlineStr">
        <is>
          <t>HKD</t>
        </is>
      </c>
      <c r="J514" s="17">
        <f>IF($W514="","",IF(COUNT(INDEX(prem!$B$2:$CX$2857,$W514,$U514+1))=0,"",INDEX(prem!$B$2:$CX$2857,$W514,$U514+1)))</f>
        <v/>
      </c>
      <c r="K514" s="17">
        <f>IF($W514="","",IF($M514=0,"",SUM(INDEX(prem!$B$2:$CX$2857,$W514,$U514+1):INDEX(prem!$B$2:$CX$2857,$W514,MIN($U514+10,101)))))</f>
        <v/>
      </c>
      <c r="L514" s="17">
        <f>IF($K514="","",IF($M514=0,"",$K514/$M514))</f>
        <v/>
      </c>
      <c r="M514" s="4">
        <f>IF($W514="",0,COUNT(INDEX(prem!$B$2:$CX$2857,$W514,$U514+1):INDEX(prem!$B$2:$CX$2857,$W514,MIN($U514+10,101))))</f>
        <v/>
      </c>
      <c r="N514" s="4" t="inlineStr">
        <is>
          <t>N</t>
        </is>
      </c>
      <c r="O514" s="4">
        <f>IF(COUNTIF(prem!$A$2:$A$2857,$T514&amp;"|"&amp;Client!$C$9&amp;"|"&amp;Client!$C$7&amp;"|"&amp;Client!$C$8)&gt;0,Client!$C$9,IF(Client!$C$9="S","R","S"))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IFERROR(IF(COUNT(INDEX(Benefits!$E$3:$E$581,MATCH($T514,Benefits!$A$3:$A$581,0)))=0,"",INDEX(Benefits!$E$3:$E$581,MATCH($T514,Benefits!$A$3:$A$581,0))),"")</f>
        <v/>
      </c>
      <c r="R514">
        <f>IFERROR(IF(COUNT(INDEX(Benefits!$F$3:$F$581,MATCH($T514,Benefits!$A$3:$A$581,0)))=0,"",INDEX(Benefits!$F$3:$F$581,MATCH($T514,Benefits!$A$3:$A$581,0))),"")</f>
        <v/>
      </c>
      <c r="S514" s="4">
        <f>IFERROR(IF(INDEX(Benefits!$G$3:$G$581,MATCH($T514,Benefits!$A$3:$A$581,0))="","",INDEX(Benefits!$G$3:$G$581,MATCH($T514,Benefits!$A$3:$A$581,0))),"")</f>
        <v/>
      </c>
      <c r="T514" s="19" t="inlineStr">
        <is>
          <t>F00068-01-000-01</t>
        </is>
      </c>
      <c r="U514" s="4">
        <f>MIN(IF($N514="N",Client!$C$6+1,Client!$C$6),100)</f>
        <v/>
      </c>
      <c r="V514" s="4">
        <f>$T514&amp;"|"&amp;$O514&amp;"|"&amp;Client!$C$7&amp;"|"&amp;Client!$C$8</f>
        <v/>
      </c>
      <c r="W514" s="4">
        <f>IFERROR(MATCH($V514,prem!$A$2:$A$2857,0),"")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IFERROR(IF(INDEX(Benefits!$B$3:$B$581,MATCH($T515,Benefits!$A$3:$A$581,0))="","Ward",INDEX(Benefits!$B$3:$B$581,MATCH($T515,Benefits!$A$3:$A$581,0))),"Ward")</f>
        <v/>
      </c>
      <c r="G515" s="17">
        <f>IFERROR(IF(INDEX(Benefits!$C$3:$C$581,MATCH($T515,Benefits!$A$3:$A$581,0))="","",INDEX(Benefits!$C$3:$C$581,MATCH($T515,Benefits!$A$3:$A$581,0))),"")</f>
        <v/>
      </c>
      <c r="H515" s="4">
        <f>IFERROR(IF(INDEX(Benefits!$D$3:$D$581,MATCH($T515,Benefits!$A$3:$A$581,0))="","",INDEX(Benefits!$D$3:$D$581,MATCH($T515,Benefits!$A$3:$A$581,0))),"")</f>
        <v/>
      </c>
      <c r="I515" s="4" t="inlineStr">
        <is>
          <t>USD</t>
        </is>
      </c>
      <c r="J515" s="17">
        <f>IF($W515="","",IF(COUNT(INDEX(prem!$B$2:$CX$2857,$W515,$U515+1))=0,"",INDEX(prem!$B$2:$CX$2857,$W515,$U515+1)))</f>
        <v/>
      </c>
      <c r="K515" s="17">
        <f>IF($W515="","",IF($M515=0,"",SUM(INDEX(prem!$B$2:$CX$2857,$W515,$U515+1):INDEX(prem!$B$2:$CX$2857,$W515,MIN($U515+10,101)))))</f>
        <v/>
      </c>
      <c r="L515" s="17">
        <f>IF($K515="","",IF($M515=0,"",$K515/$M515))</f>
        <v/>
      </c>
      <c r="M515" s="4">
        <f>IF($W515="",0,COUNT(INDEX(prem!$B$2:$CX$2857,$W515,$U515+1):INDEX(prem!$B$2:$CX$2857,$W515,MIN($U515+10,101))))</f>
        <v/>
      </c>
      <c r="N515" s="4" t="inlineStr">
        <is>
          <t>N</t>
        </is>
      </c>
      <c r="O515" s="4">
        <f>IF(COUNTIF(prem!$A$2:$A$2857,$T515&amp;"|"&amp;Client!$C$9&amp;"|"&amp;Client!$C$7&amp;"|"&amp;Client!$C$8)&gt;0,Client!$C$9,IF(Client!$C$9="S","R","S"))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IFERROR(IF(COUNT(INDEX(Benefits!$E$3:$E$581,MATCH($T515,Benefits!$A$3:$A$581,0)))=0,"",INDEX(Benefits!$E$3:$E$581,MATCH($T515,Benefits!$A$3:$A$581,0))),"")</f>
        <v/>
      </c>
      <c r="R515">
        <f>IFERROR(IF(COUNT(INDEX(Benefits!$F$3:$F$581,MATCH($T515,Benefits!$A$3:$A$581,0)))=0,"",INDEX(Benefits!$F$3:$F$581,MATCH($T515,Benefits!$A$3:$A$581,0))),"")</f>
        <v/>
      </c>
      <c r="S515" s="4">
        <f>IFERROR(IF(INDEX(Benefits!$G$3:$G$581,MATCH($T515,Benefits!$A$3:$A$581,0))="","",INDEX(Benefits!$G$3:$G$581,MATCH($T515,Benefits!$A$3:$A$581,0))),"")</f>
        <v/>
      </c>
      <c r="T515" s="19" t="inlineStr">
        <is>
          <t>F00068-04-000-01</t>
        </is>
      </c>
      <c r="U515" s="4">
        <f>MIN(IF($N515="N",Client!$C$6+1,Client!$C$6),100)</f>
        <v/>
      </c>
      <c r="V515" s="4">
        <f>$T515&amp;"|"&amp;$O515&amp;"|"&amp;Client!$C$7&amp;"|"&amp;Client!$C$8</f>
        <v/>
      </c>
      <c r="W515" s="4">
        <f>IFERROR(MATCH($V515,prem!$A$2:$A$2857,0),"")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IFERROR(IF(INDEX(Benefits!$B$3:$B$581,MATCH($T516,Benefits!$A$3:$A$581,0))="","",INDEX(Benefits!$B$3:$B$581,MATCH($T516,Benefits!$A$3:$A$581,0))),"")</f>
        <v/>
      </c>
      <c r="G516" s="17">
        <f>IFERROR(IF(INDEX(Benefits!$C$3:$C$581,MATCH($T516,Benefits!$A$3:$A$581,0))="",0,INDEX(Benefits!$C$3:$C$581,MATCH($T516,Benefits!$A$3:$A$581,0))),0)</f>
        <v/>
      </c>
      <c r="H516" s="4">
        <f>IFERROR(IF(INDEX(Benefits!$D$3:$D$581,MATCH($T516,Benefits!$A$3:$A$581,0))="","Asia",INDEX(Benefits!$D$3:$D$581,MATCH($T516,Benefits!$A$3:$A$581,0))),"Asia")</f>
        <v/>
      </c>
      <c r="I516" s="4" t="inlineStr">
        <is>
          <t>HKD</t>
        </is>
      </c>
      <c r="J516" s="17">
        <f>IF($W516="","",IF(COUNT(INDEX(prem!$B$2:$CX$2857,$W516,$U516+1))=0,"",INDEX(prem!$B$2:$CX$2857,$W516,$U516+1)))</f>
        <v/>
      </c>
      <c r="K516" s="17">
        <f>IF($W516="","",IF($M516=0,"",SUM(INDEX(prem!$B$2:$CX$2857,$W516,$U516+1):INDEX(prem!$B$2:$CX$2857,$W516,MIN($U516+10,101)))))</f>
        <v/>
      </c>
      <c r="L516" s="17">
        <f>IF($K516="","",IF($M516=0,"",$K516/$M516))</f>
        <v/>
      </c>
      <c r="M516" s="4">
        <f>IF($W516="",0,COUNT(INDEX(prem!$B$2:$CX$2857,$W516,$U516+1):INDEX(prem!$B$2:$CX$2857,$W516,MIN($U516+10,101))))</f>
        <v/>
      </c>
      <c r="N516" s="4" t="inlineStr">
        <is>
          <t>N</t>
        </is>
      </c>
      <c r="O516" s="4">
        <f>IF(COUNTIF(prem!$A$2:$A$2857,$T516&amp;"|"&amp;Client!$C$9&amp;"|"&amp;Client!$C$7&amp;"|"&amp;Client!$C$8)&gt;0,Client!$C$9,IF(Client!$C$9="S","R","S"))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IFERROR(IF(COUNT(INDEX(Benefits!$E$3:$E$581,MATCH($T516,Benefits!$A$3:$A$581,0)))=0,"",INDEX(Benefits!$E$3:$E$581,MATCH($T516,Benefits!$A$3:$A$581,0))),"")</f>
        <v/>
      </c>
      <c r="R516">
        <f>IFERROR(IF(COUNT(INDEX(Benefits!$F$3:$F$581,MATCH($T516,Benefits!$A$3:$A$581,0)))=0,"",INDEX(Benefits!$F$3:$F$581,MATCH($T516,Benefits!$A$3:$A$581,0))),"")</f>
        <v/>
      </c>
      <c r="S516" s="4">
        <f>IFERROR(IF(INDEX(Benefits!$G$3:$G$581,MATCH($T516,Benefits!$A$3:$A$581,0))="","",INDEX(Benefits!$G$3:$G$581,MATCH($T516,Benefits!$A$3:$A$581,0))),"")</f>
        <v/>
      </c>
      <c r="T516" s="19" t="inlineStr">
        <is>
          <t>F00050-01-000-04</t>
        </is>
      </c>
      <c r="U516" s="4">
        <f>MIN(IF($N516="N",Client!$C$6+1,Client!$C$6),100)</f>
        <v/>
      </c>
      <c r="V516" s="4">
        <f>$T516&amp;"|"&amp;$O516&amp;"|"&amp;Client!$C$7&amp;"|"&amp;Client!$C$8</f>
        <v/>
      </c>
      <c r="W516" s="4">
        <f>IFERROR(MATCH($V516,prem!$A$2:$A$2857,0),"")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IFERROR(IF(INDEX(Benefits!$B$3:$B$581,MATCH($T517,Benefits!$A$3:$A$581,0))="","",INDEX(Benefits!$B$3:$B$581,MATCH($T517,Benefits!$A$3:$A$581,0))),"")</f>
        <v/>
      </c>
      <c r="G517" s="17">
        <f>IFERROR(IF(INDEX(Benefits!$C$3:$C$581,MATCH($T517,Benefits!$A$3:$A$581,0))="",0,INDEX(Benefits!$C$3:$C$581,MATCH($T517,Benefits!$A$3:$A$581,0))),0)</f>
        <v/>
      </c>
      <c r="H517" s="4">
        <f>IFERROR(IF(INDEX(Benefits!$D$3:$D$581,MATCH($T517,Benefits!$A$3:$A$581,0))="","Worldwide excl. USA",INDEX(Benefits!$D$3:$D$581,MATCH($T517,Benefits!$A$3:$A$581,0))),"Worldwide excl. USA")</f>
        <v/>
      </c>
      <c r="I517" s="4" t="inlineStr">
        <is>
          <t>HKD</t>
        </is>
      </c>
      <c r="J517" s="17">
        <f>IF($W517="","",IF(COUNT(INDEX(prem!$B$2:$CX$2857,$W517,$U517+1))=0,"",INDEX(prem!$B$2:$CX$2857,$W517,$U517+1)))</f>
        <v/>
      </c>
      <c r="K517" s="17">
        <f>IF($W517="","",IF($M517=0,"",SUM(INDEX(prem!$B$2:$CX$2857,$W517,$U517+1):INDEX(prem!$B$2:$CX$2857,$W517,MIN($U517+10,101)))))</f>
        <v/>
      </c>
      <c r="L517" s="17">
        <f>IF($K517="","",IF($M517=0,"",$K517/$M517))</f>
        <v/>
      </c>
      <c r="M517" s="4">
        <f>IF($W517="",0,COUNT(INDEX(prem!$B$2:$CX$2857,$W517,$U517+1):INDEX(prem!$B$2:$CX$2857,$W517,MIN($U517+10,101))))</f>
        <v/>
      </c>
      <c r="N517" s="4" t="inlineStr">
        <is>
          <t>N</t>
        </is>
      </c>
      <c r="O517" s="4">
        <f>IF(COUNTIF(prem!$A$2:$A$2857,$T517&amp;"|"&amp;Client!$C$9&amp;"|"&amp;Client!$C$7&amp;"|"&amp;Client!$C$8)&gt;0,Client!$C$9,IF(Client!$C$9="S","R","S"))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IFERROR(IF(COUNT(INDEX(Benefits!$E$3:$E$581,MATCH($T517,Benefits!$A$3:$A$581,0)))=0,"",INDEX(Benefits!$E$3:$E$581,MATCH($T517,Benefits!$A$3:$A$581,0))),"")</f>
        <v/>
      </c>
      <c r="R517">
        <f>IFERROR(IF(COUNT(INDEX(Benefits!$F$3:$F$581,MATCH($T517,Benefits!$A$3:$A$581,0)))=0,"",INDEX(Benefits!$F$3:$F$581,MATCH($T517,Benefits!$A$3:$A$581,0))),"")</f>
        <v/>
      </c>
      <c r="S517" s="4">
        <f>IFERROR(IF(INDEX(Benefits!$G$3:$G$581,MATCH($T517,Benefits!$A$3:$A$581,0))="","",INDEX(Benefits!$G$3:$G$581,MATCH($T517,Benefits!$A$3:$A$581,0))),"")</f>
        <v/>
      </c>
      <c r="T517" s="19" t="inlineStr">
        <is>
          <t>F00050-09-000-01</t>
        </is>
      </c>
      <c r="U517" s="4">
        <f>MIN(IF($N517="N",Client!$C$6+1,Client!$C$6),100)</f>
        <v/>
      </c>
      <c r="V517" s="4">
        <f>$T517&amp;"|"&amp;$O517&amp;"|"&amp;Client!$C$7&amp;"|"&amp;Client!$C$8</f>
        <v/>
      </c>
      <c r="W517" s="4">
        <f>IFERROR(MATCH($V517,prem!$A$2:$A$2857,0),"")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IFERROR(IF(INDEX(Benefits!$B$3:$B$581,MATCH($T518,Benefits!$A$3:$A$581,0))="","",INDEX(Benefits!$B$3:$B$581,MATCH($T518,Benefits!$A$3:$A$581,0))),"")</f>
        <v/>
      </c>
      <c r="G518" s="17">
        <f>IFERROR(IF(INDEX(Benefits!$C$3:$C$581,MATCH($T518,Benefits!$A$3:$A$581,0))="",20000,INDEX(Benefits!$C$3:$C$581,MATCH($T518,Benefits!$A$3:$A$581,0))),20000)</f>
        <v/>
      </c>
      <c r="H518" s="4">
        <f>IFERROR(IF(INDEX(Benefits!$D$3:$D$581,MATCH($T518,Benefits!$A$3:$A$581,0))="","Asia",INDEX(Benefits!$D$3:$D$581,MATCH($T518,Benefits!$A$3:$A$581,0))),"Asia")</f>
        <v/>
      </c>
      <c r="I518" s="4" t="inlineStr">
        <is>
          <t>HKD</t>
        </is>
      </c>
      <c r="J518" s="17">
        <f>IF($W518="","",IF(COUNT(INDEX(prem!$B$2:$CX$2857,$W518,$U518+1))=0,"",INDEX(prem!$B$2:$CX$2857,$W518,$U518+1)))</f>
        <v/>
      </c>
      <c r="K518" s="17">
        <f>IF($W518="","",IF($M518=0,"",SUM(INDEX(prem!$B$2:$CX$2857,$W518,$U518+1):INDEX(prem!$B$2:$CX$2857,$W518,MIN($U518+10,101)))))</f>
        <v/>
      </c>
      <c r="L518" s="17">
        <f>IF($K518="","",IF($M518=0,"",$K518/$M518))</f>
        <v/>
      </c>
      <c r="M518" s="4">
        <f>IF($W518="",0,COUNT(INDEX(prem!$B$2:$CX$2857,$W518,$U518+1):INDEX(prem!$B$2:$CX$2857,$W518,MIN($U518+10,101))))</f>
        <v/>
      </c>
      <c r="N518" s="4" t="inlineStr">
        <is>
          <t>N</t>
        </is>
      </c>
      <c r="O518" s="4">
        <f>IF(COUNTIF(prem!$A$2:$A$2857,$T518&amp;"|"&amp;Client!$C$9&amp;"|"&amp;Client!$C$7&amp;"|"&amp;Client!$C$8)&gt;0,Client!$C$9,IF(Client!$C$9="S","R","S"))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IFERROR(IF(COUNT(INDEX(Benefits!$E$3:$E$581,MATCH($T518,Benefits!$A$3:$A$581,0)))=0,"",INDEX(Benefits!$E$3:$E$581,MATCH($T518,Benefits!$A$3:$A$581,0))),"")</f>
        <v/>
      </c>
      <c r="R518">
        <f>IFERROR(IF(COUNT(INDEX(Benefits!$F$3:$F$581,MATCH($T518,Benefits!$A$3:$A$581,0)))=0,"",INDEX(Benefits!$F$3:$F$581,MATCH($T518,Benefits!$A$3:$A$581,0))),"")</f>
        <v/>
      </c>
      <c r="S518" s="4">
        <f>IFERROR(IF(INDEX(Benefits!$G$3:$G$581,MATCH($T518,Benefits!$A$3:$A$581,0))="","",INDEX(Benefits!$G$3:$G$581,MATCH($T518,Benefits!$A$3:$A$581,0))),"")</f>
        <v/>
      </c>
      <c r="T518" s="19" t="inlineStr">
        <is>
          <t>F00050-02-000-04</t>
        </is>
      </c>
      <c r="U518" s="4">
        <f>MIN(IF($N518="N",Client!$C$6+1,Client!$C$6),100)</f>
        <v/>
      </c>
      <c r="V518" s="4">
        <f>$T518&amp;"|"&amp;$O518&amp;"|"&amp;Client!$C$7&amp;"|"&amp;Client!$C$8</f>
        <v/>
      </c>
      <c r="W518" s="4">
        <f>IFERROR(MATCH($V518,prem!$A$2:$A$2857,0),"")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IFERROR(IF(INDEX(Benefits!$B$3:$B$581,MATCH($T519,Benefits!$A$3:$A$581,0))="","",INDEX(Benefits!$B$3:$B$581,MATCH($T519,Benefits!$A$3:$A$581,0))),"")</f>
        <v/>
      </c>
      <c r="G519" s="17">
        <f>IFERROR(IF(INDEX(Benefits!$C$3:$C$581,MATCH($T519,Benefits!$A$3:$A$581,0))="",20000,INDEX(Benefits!$C$3:$C$581,MATCH($T519,Benefits!$A$3:$A$581,0))),20000)</f>
        <v/>
      </c>
      <c r="H519" s="4">
        <f>IFERROR(IF(INDEX(Benefits!$D$3:$D$581,MATCH($T519,Benefits!$A$3:$A$581,0))="","Worldwide excl. USA",INDEX(Benefits!$D$3:$D$581,MATCH($T519,Benefits!$A$3:$A$581,0))),"Worldwide excl. USA")</f>
        <v/>
      </c>
      <c r="I519" s="4" t="inlineStr">
        <is>
          <t>HKD</t>
        </is>
      </c>
      <c r="J519" s="17">
        <f>IF($W519="","",IF(COUNT(INDEX(prem!$B$2:$CX$2857,$W519,$U519+1))=0,"",INDEX(prem!$B$2:$CX$2857,$W519,$U519+1)))</f>
        <v/>
      </c>
      <c r="K519" s="17">
        <f>IF($W519="","",IF($M519=0,"",SUM(INDEX(prem!$B$2:$CX$2857,$W519,$U519+1):INDEX(prem!$B$2:$CX$2857,$W519,MIN($U519+10,101)))))</f>
        <v/>
      </c>
      <c r="L519" s="17">
        <f>IF($K519="","",IF($M519=0,"",$K519/$M519))</f>
        <v/>
      </c>
      <c r="M519" s="4">
        <f>IF($W519="",0,COUNT(INDEX(prem!$B$2:$CX$2857,$W519,$U519+1):INDEX(prem!$B$2:$CX$2857,$W519,MIN($U519+10,101))))</f>
        <v/>
      </c>
      <c r="N519" s="4" t="inlineStr">
        <is>
          <t>N</t>
        </is>
      </c>
      <c r="O519" s="4">
        <f>IF(COUNTIF(prem!$A$2:$A$2857,$T519&amp;"|"&amp;Client!$C$9&amp;"|"&amp;Client!$C$7&amp;"|"&amp;Client!$C$8)&gt;0,Client!$C$9,IF(Client!$C$9="S","R","S"))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IFERROR(IF(COUNT(INDEX(Benefits!$E$3:$E$581,MATCH($T519,Benefits!$A$3:$A$581,0)))=0,"",INDEX(Benefits!$E$3:$E$581,MATCH($T519,Benefits!$A$3:$A$581,0))),"")</f>
        <v/>
      </c>
      <c r="R519">
        <f>IFERROR(IF(COUNT(INDEX(Benefits!$F$3:$F$581,MATCH($T519,Benefits!$A$3:$A$581,0)))=0,"",INDEX(Benefits!$F$3:$F$581,MATCH($T519,Benefits!$A$3:$A$581,0))),"")</f>
        <v/>
      </c>
      <c r="S519" s="4">
        <f>IFERROR(IF(INDEX(Benefits!$G$3:$G$581,MATCH($T519,Benefits!$A$3:$A$581,0))="","",INDEX(Benefits!$G$3:$G$581,MATCH($T519,Benefits!$A$3:$A$581,0))),"")</f>
        <v/>
      </c>
      <c r="T519" s="19" t="inlineStr">
        <is>
          <t>F00050-10-000-01</t>
        </is>
      </c>
      <c r="U519" s="4">
        <f>MIN(IF($N519="N",Client!$C$6+1,Client!$C$6),100)</f>
        <v/>
      </c>
      <c r="V519" s="4">
        <f>$T519&amp;"|"&amp;$O519&amp;"|"&amp;Client!$C$7&amp;"|"&amp;Client!$C$8</f>
        <v/>
      </c>
      <c r="W519" s="4">
        <f>IFERROR(MATCH($V519,prem!$A$2:$A$2857,0),"")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IFERROR(IF(INDEX(Benefits!$B$3:$B$581,MATCH($T520,Benefits!$A$3:$A$581,0))="","",INDEX(Benefits!$B$3:$B$581,MATCH($T520,Benefits!$A$3:$A$581,0))),"")</f>
        <v/>
      </c>
      <c r="G520" s="17">
        <f>IFERROR(IF(INDEX(Benefits!$C$3:$C$581,MATCH($T520,Benefits!$A$3:$A$581,0))="",50000,INDEX(Benefits!$C$3:$C$581,MATCH($T520,Benefits!$A$3:$A$581,0))),50000)</f>
        <v/>
      </c>
      <c r="H520" s="4">
        <f>IFERROR(IF(INDEX(Benefits!$D$3:$D$581,MATCH($T520,Benefits!$A$3:$A$581,0))="","Asia",INDEX(Benefits!$D$3:$D$581,MATCH($T520,Benefits!$A$3:$A$581,0))),"Asia")</f>
        <v/>
      </c>
      <c r="I520" s="4" t="inlineStr">
        <is>
          <t>HKD</t>
        </is>
      </c>
      <c r="J520" s="17">
        <f>IF($W520="","",IF(COUNT(INDEX(prem!$B$2:$CX$2857,$W520,$U520+1))=0,"",INDEX(prem!$B$2:$CX$2857,$W520,$U520+1)))</f>
        <v/>
      </c>
      <c r="K520" s="17">
        <f>IF($W520="","",IF($M520=0,"",SUM(INDEX(prem!$B$2:$CX$2857,$W520,$U520+1):INDEX(prem!$B$2:$CX$2857,$W520,MIN($U520+10,101)))))</f>
        <v/>
      </c>
      <c r="L520" s="17">
        <f>IF($K520="","",IF($M520=0,"",$K520/$M520))</f>
        <v/>
      </c>
      <c r="M520" s="4">
        <f>IF($W520="",0,COUNT(INDEX(prem!$B$2:$CX$2857,$W520,$U520+1):INDEX(prem!$B$2:$CX$2857,$W520,MIN($U520+10,101))))</f>
        <v/>
      </c>
      <c r="N520" s="4" t="inlineStr">
        <is>
          <t>N</t>
        </is>
      </c>
      <c r="O520" s="4">
        <f>IF(COUNTIF(prem!$A$2:$A$2857,$T520&amp;"|"&amp;Client!$C$9&amp;"|"&amp;Client!$C$7&amp;"|"&amp;Client!$C$8)&gt;0,Client!$C$9,IF(Client!$C$9="S","R","S"))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IFERROR(IF(COUNT(INDEX(Benefits!$E$3:$E$581,MATCH($T520,Benefits!$A$3:$A$581,0)))=0,"",INDEX(Benefits!$E$3:$E$581,MATCH($T520,Benefits!$A$3:$A$581,0))),"")</f>
        <v/>
      </c>
      <c r="R520">
        <f>IFERROR(IF(COUNT(INDEX(Benefits!$F$3:$F$581,MATCH($T520,Benefits!$A$3:$A$581,0)))=0,"",INDEX(Benefits!$F$3:$F$581,MATCH($T520,Benefits!$A$3:$A$581,0))),"")</f>
        <v/>
      </c>
      <c r="S520" s="4">
        <f>IFERROR(IF(INDEX(Benefits!$G$3:$G$581,MATCH($T520,Benefits!$A$3:$A$581,0))="","",INDEX(Benefits!$G$3:$G$581,MATCH($T520,Benefits!$A$3:$A$581,0))),"")</f>
        <v/>
      </c>
      <c r="T520" s="19" t="inlineStr">
        <is>
          <t>F00050-03-000-04</t>
        </is>
      </c>
      <c r="U520" s="4">
        <f>MIN(IF($N520="N",Client!$C$6+1,Client!$C$6),100)</f>
        <v/>
      </c>
      <c r="V520" s="4">
        <f>$T520&amp;"|"&amp;$O520&amp;"|"&amp;Client!$C$7&amp;"|"&amp;Client!$C$8</f>
        <v/>
      </c>
      <c r="W520" s="4">
        <f>IFERROR(MATCH($V520,prem!$A$2:$A$2857,0),"")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IFERROR(IF(INDEX(Benefits!$B$3:$B$581,MATCH($T521,Benefits!$A$3:$A$581,0))="","",INDEX(Benefits!$B$3:$B$581,MATCH($T521,Benefits!$A$3:$A$581,0))),"")</f>
        <v/>
      </c>
      <c r="G521" s="17">
        <f>IFERROR(IF(INDEX(Benefits!$C$3:$C$581,MATCH($T521,Benefits!$A$3:$A$581,0))="",50000,INDEX(Benefits!$C$3:$C$581,MATCH($T521,Benefits!$A$3:$A$581,0))),50000)</f>
        <v/>
      </c>
      <c r="H521" s="4">
        <f>IFERROR(IF(INDEX(Benefits!$D$3:$D$581,MATCH($T521,Benefits!$A$3:$A$581,0))="","Worldwide excl. USA",INDEX(Benefits!$D$3:$D$581,MATCH($T521,Benefits!$A$3:$A$581,0))),"Worldwide excl. USA")</f>
        <v/>
      </c>
      <c r="I521" s="4" t="inlineStr">
        <is>
          <t>HKD</t>
        </is>
      </c>
      <c r="J521" s="17">
        <f>IF($W521="","",IF(COUNT(INDEX(prem!$B$2:$CX$2857,$W521,$U521+1))=0,"",INDEX(prem!$B$2:$CX$2857,$W521,$U521+1)))</f>
        <v/>
      </c>
      <c r="K521" s="17">
        <f>IF($W521="","",IF($M521=0,"",SUM(INDEX(prem!$B$2:$CX$2857,$W521,$U521+1):INDEX(prem!$B$2:$CX$2857,$W521,MIN($U521+10,101)))))</f>
        <v/>
      </c>
      <c r="L521" s="17">
        <f>IF($K521="","",IF($M521=0,"",$K521/$M521))</f>
        <v/>
      </c>
      <c r="M521" s="4">
        <f>IF($W521="",0,COUNT(INDEX(prem!$B$2:$CX$2857,$W521,$U521+1):INDEX(prem!$B$2:$CX$2857,$W521,MIN($U521+10,101))))</f>
        <v/>
      </c>
      <c r="N521" s="4" t="inlineStr">
        <is>
          <t>N</t>
        </is>
      </c>
      <c r="O521" s="4">
        <f>IF(COUNTIF(prem!$A$2:$A$2857,$T521&amp;"|"&amp;Client!$C$9&amp;"|"&amp;Client!$C$7&amp;"|"&amp;Client!$C$8)&gt;0,Client!$C$9,IF(Client!$C$9="S","R","S"))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IFERROR(IF(COUNT(INDEX(Benefits!$E$3:$E$581,MATCH($T521,Benefits!$A$3:$A$581,0)))=0,"",INDEX(Benefits!$E$3:$E$581,MATCH($T521,Benefits!$A$3:$A$581,0))),"")</f>
        <v/>
      </c>
      <c r="R521">
        <f>IFERROR(IF(COUNT(INDEX(Benefits!$F$3:$F$581,MATCH($T521,Benefits!$A$3:$A$581,0)))=0,"",INDEX(Benefits!$F$3:$F$581,MATCH($T521,Benefits!$A$3:$A$581,0))),"")</f>
        <v/>
      </c>
      <c r="S521" s="4">
        <f>IFERROR(IF(INDEX(Benefits!$G$3:$G$581,MATCH($T521,Benefits!$A$3:$A$581,0))="","",INDEX(Benefits!$G$3:$G$581,MATCH($T521,Benefits!$A$3:$A$581,0))),"")</f>
        <v/>
      </c>
      <c r="T521" s="19" t="inlineStr">
        <is>
          <t>F00050-11-000-01</t>
        </is>
      </c>
      <c r="U521" s="4">
        <f>MIN(IF($N521="N",Client!$C$6+1,Client!$C$6),100)</f>
        <v/>
      </c>
      <c r="V521" s="4">
        <f>$T521&amp;"|"&amp;$O521&amp;"|"&amp;Client!$C$7&amp;"|"&amp;Client!$C$8</f>
        <v/>
      </c>
      <c r="W521" s="4">
        <f>IFERROR(MATCH($V521,prem!$A$2:$A$2857,0),"")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IFERROR(IF(INDEX(Benefits!$B$3:$B$581,MATCH($T522,Benefits!$A$3:$A$581,0))="","",INDEX(Benefits!$B$3:$B$581,MATCH($T522,Benefits!$A$3:$A$581,0))),"")</f>
        <v/>
      </c>
      <c r="G522" s="17">
        <f>IFERROR(IF(INDEX(Benefits!$C$3:$C$581,MATCH($T522,Benefits!$A$3:$A$581,0))="",96000,INDEX(Benefits!$C$3:$C$581,MATCH($T522,Benefits!$A$3:$A$581,0))),96000)</f>
        <v/>
      </c>
      <c r="H522" s="4">
        <f>IFERROR(IF(INDEX(Benefits!$D$3:$D$581,MATCH($T522,Benefits!$A$3:$A$581,0))="","Asia",INDEX(Benefits!$D$3:$D$581,MATCH($T522,Benefits!$A$3:$A$581,0))),"Asia")</f>
        <v/>
      </c>
      <c r="I522" s="4" t="inlineStr">
        <is>
          <t>HKD</t>
        </is>
      </c>
      <c r="J522" s="17">
        <f>IF($W522="","",IF(COUNT(INDEX(prem!$B$2:$CX$2857,$W522,$U522+1))=0,"",INDEX(prem!$B$2:$CX$2857,$W522,$U522+1)))</f>
        <v/>
      </c>
      <c r="K522" s="17">
        <f>IF($W522="","",IF($M522=0,"",SUM(INDEX(prem!$B$2:$CX$2857,$W522,$U522+1):INDEX(prem!$B$2:$CX$2857,$W522,MIN($U522+10,101)))))</f>
        <v/>
      </c>
      <c r="L522" s="17">
        <f>IF($K522="","",IF($M522=0,"",$K522/$M522))</f>
        <v/>
      </c>
      <c r="M522" s="4">
        <f>IF($W522="",0,COUNT(INDEX(prem!$B$2:$CX$2857,$W522,$U522+1):INDEX(prem!$B$2:$CX$2857,$W522,MIN($U522+10,101))))</f>
        <v/>
      </c>
      <c r="N522" s="4" t="inlineStr">
        <is>
          <t>N</t>
        </is>
      </c>
      <c r="O522" s="4">
        <f>IF(COUNTIF(prem!$A$2:$A$2857,$T522&amp;"|"&amp;Client!$C$9&amp;"|"&amp;Client!$C$7&amp;"|"&amp;Client!$C$8)&gt;0,Client!$C$9,IF(Client!$C$9="S","R","S"))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IFERROR(IF(COUNT(INDEX(Benefits!$E$3:$E$581,MATCH($T522,Benefits!$A$3:$A$581,0)))=0,"",INDEX(Benefits!$E$3:$E$581,MATCH($T522,Benefits!$A$3:$A$581,0))),"")</f>
        <v/>
      </c>
      <c r="R522">
        <f>IFERROR(IF(COUNT(INDEX(Benefits!$F$3:$F$581,MATCH($T522,Benefits!$A$3:$A$581,0)))=0,"",INDEX(Benefits!$F$3:$F$581,MATCH($T522,Benefits!$A$3:$A$581,0))),"")</f>
        <v/>
      </c>
      <c r="S522" s="4">
        <f>IFERROR(IF(INDEX(Benefits!$G$3:$G$581,MATCH($T522,Benefits!$A$3:$A$581,0))="","",INDEX(Benefits!$G$3:$G$581,MATCH($T522,Benefits!$A$3:$A$581,0))),"")</f>
        <v/>
      </c>
      <c r="T522" s="19" t="inlineStr">
        <is>
          <t>F00050-07-000-01</t>
        </is>
      </c>
      <c r="U522" s="4">
        <f>MIN(IF($N522="N",Client!$C$6+1,Client!$C$6),100)</f>
        <v/>
      </c>
      <c r="V522" s="4">
        <f>$T522&amp;"|"&amp;$O522&amp;"|"&amp;Client!$C$7&amp;"|"&amp;Client!$C$8</f>
        <v/>
      </c>
      <c r="W522" s="4">
        <f>IFERROR(MATCH($V522,prem!$A$2:$A$2857,0),"")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IFERROR(IF(INDEX(Benefits!$B$3:$B$581,MATCH($T523,Benefits!$A$3:$A$581,0))="","",INDEX(Benefits!$B$3:$B$581,MATCH($T523,Benefits!$A$3:$A$581,0))),"")</f>
        <v/>
      </c>
      <c r="G523" s="17">
        <f>IFERROR(IF(INDEX(Benefits!$C$3:$C$581,MATCH($T523,Benefits!$A$3:$A$581,0))="",96000,INDEX(Benefits!$C$3:$C$581,MATCH($T523,Benefits!$A$3:$A$581,0))),96000)</f>
        <v/>
      </c>
      <c r="H523" s="4">
        <f>IFERROR(IF(INDEX(Benefits!$D$3:$D$581,MATCH($T523,Benefits!$A$3:$A$581,0))="","Worldwide excl. USA",INDEX(Benefits!$D$3:$D$581,MATCH($T523,Benefits!$A$3:$A$581,0))),"Worldwide excl. USA")</f>
        <v/>
      </c>
      <c r="I523" s="4" t="inlineStr">
        <is>
          <t>HKD</t>
        </is>
      </c>
      <c r="J523" s="17">
        <f>IF($W523="","",IF(COUNT(INDEX(prem!$B$2:$CX$2857,$W523,$U523+1))=0,"",INDEX(prem!$B$2:$CX$2857,$W523,$U523+1)))</f>
        <v/>
      </c>
      <c r="K523" s="17">
        <f>IF($W523="","",IF($M523=0,"",SUM(INDEX(prem!$B$2:$CX$2857,$W523,$U523+1):INDEX(prem!$B$2:$CX$2857,$W523,MIN($U523+10,101)))))</f>
        <v/>
      </c>
      <c r="L523" s="17">
        <f>IF($K523="","",IF($M523=0,"",$K523/$M523))</f>
        <v/>
      </c>
      <c r="M523" s="4">
        <f>IF($W523="",0,COUNT(INDEX(prem!$B$2:$CX$2857,$W523,$U523+1):INDEX(prem!$B$2:$CX$2857,$W523,MIN($U523+10,101))))</f>
        <v/>
      </c>
      <c r="N523" s="4" t="inlineStr">
        <is>
          <t>N</t>
        </is>
      </c>
      <c r="O523" s="4">
        <f>IF(COUNTIF(prem!$A$2:$A$2857,$T523&amp;"|"&amp;Client!$C$9&amp;"|"&amp;Client!$C$7&amp;"|"&amp;Client!$C$8)&gt;0,Client!$C$9,IF(Client!$C$9="S","R","S"))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IFERROR(IF(COUNT(INDEX(Benefits!$E$3:$E$581,MATCH($T523,Benefits!$A$3:$A$581,0)))=0,"",INDEX(Benefits!$E$3:$E$581,MATCH($T523,Benefits!$A$3:$A$581,0))),"")</f>
        <v/>
      </c>
      <c r="R523">
        <f>IFERROR(IF(COUNT(INDEX(Benefits!$F$3:$F$581,MATCH($T523,Benefits!$A$3:$A$581,0)))=0,"",INDEX(Benefits!$F$3:$F$581,MATCH($T523,Benefits!$A$3:$A$581,0))),"")</f>
        <v/>
      </c>
      <c r="S523" s="4">
        <f>IFERROR(IF(INDEX(Benefits!$G$3:$G$581,MATCH($T523,Benefits!$A$3:$A$581,0))="","",INDEX(Benefits!$G$3:$G$581,MATCH($T523,Benefits!$A$3:$A$581,0))),"")</f>
        <v/>
      </c>
      <c r="T523" s="19" t="inlineStr">
        <is>
          <t>F00050-12-000-01</t>
        </is>
      </c>
      <c r="U523" s="4">
        <f>MIN(IF($N523="N",Client!$C$6+1,Client!$C$6),100)</f>
        <v/>
      </c>
      <c r="V523" s="4">
        <f>$T523&amp;"|"&amp;$O523&amp;"|"&amp;Client!$C$7&amp;"|"&amp;Client!$C$8</f>
        <v/>
      </c>
      <c r="W523" s="4">
        <f>IFERROR(MATCH($V523,prem!$A$2:$A$2857,0),"")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IFERROR(IF(INDEX(Benefits!$B$3:$B$581,MATCH($T524,Benefits!$A$3:$A$581,0))="","",INDEX(Benefits!$B$3:$B$581,MATCH($T524,Benefits!$A$3:$A$581,0))),"")</f>
        <v/>
      </c>
      <c r="G524" s="17">
        <f>IFERROR(IF(INDEX(Benefits!$C$3:$C$581,MATCH($T524,Benefits!$A$3:$A$581,0))="",0,INDEX(Benefits!$C$3:$C$581,MATCH($T524,Benefits!$A$3:$A$581,0))),0)</f>
        <v/>
      </c>
      <c r="H524" s="4">
        <f>IFERROR(IF(INDEX(Benefits!$D$3:$D$581,MATCH($T524,Benefits!$A$3:$A$581,0))="","Asia",INDEX(Benefits!$D$3:$D$581,MATCH($T524,Benefits!$A$3:$A$581,0))),"Asia")</f>
        <v/>
      </c>
      <c r="I524" s="4" t="inlineStr">
        <is>
          <t>USD</t>
        </is>
      </c>
      <c r="J524" s="17">
        <f>IF($W524="","",IF(COUNT(INDEX(prem!$B$2:$CX$2857,$W524,$U524+1))=0,"",INDEX(prem!$B$2:$CX$2857,$W524,$U524+1)))</f>
        <v/>
      </c>
      <c r="K524" s="17">
        <f>IF($W524="","",IF($M524=0,"",SUM(INDEX(prem!$B$2:$CX$2857,$W524,$U524+1):INDEX(prem!$B$2:$CX$2857,$W524,MIN($U524+10,101)))))</f>
        <v/>
      </c>
      <c r="L524" s="17">
        <f>IF($K524="","",IF($M524=0,"",$K524/$M524))</f>
        <v/>
      </c>
      <c r="M524" s="4">
        <f>IF($W524="",0,COUNT(INDEX(prem!$B$2:$CX$2857,$W524,$U524+1):INDEX(prem!$B$2:$CX$2857,$W524,MIN($U524+10,101))))</f>
        <v/>
      </c>
      <c r="N524" s="4" t="inlineStr">
        <is>
          <t>N</t>
        </is>
      </c>
      <c r="O524" s="4">
        <f>IF(COUNTIF(prem!$A$2:$A$2857,$T524&amp;"|"&amp;Client!$C$9&amp;"|"&amp;Client!$C$7&amp;"|"&amp;Client!$C$8)&gt;0,Client!$C$9,IF(Client!$C$9="S","R","S"))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IFERROR(IF(COUNT(INDEX(Benefits!$E$3:$E$581,MATCH($T524,Benefits!$A$3:$A$581,0)))=0,"",INDEX(Benefits!$E$3:$E$581,MATCH($T524,Benefits!$A$3:$A$581,0))),"")</f>
        <v/>
      </c>
      <c r="R524">
        <f>IFERROR(IF(COUNT(INDEX(Benefits!$F$3:$F$581,MATCH($T524,Benefits!$A$3:$A$581,0)))=0,"",INDEX(Benefits!$F$3:$F$581,MATCH($T524,Benefits!$A$3:$A$581,0))),"")</f>
        <v/>
      </c>
      <c r="S524" s="4">
        <f>IFERROR(IF(INDEX(Benefits!$G$3:$G$581,MATCH($T524,Benefits!$A$3:$A$581,0))="","",INDEX(Benefits!$G$3:$G$581,MATCH($T524,Benefits!$A$3:$A$581,0))),"")</f>
        <v/>
      </c>
      <c r="T524" s="19" t="inlineStr">
        <is>
          <t>F00050-04-000-04</t>
        </is>
      </c>
      <c r="U524" s="4">
        <f>MIN(IF($N524="N",Client!$C$6+1,Client!$C$6),100)</f>
        <v/>
      </c>
      <c r="V524" s="4">
        <f>$T524&amp;"|"&amp;$O524&amp;"|"&amp;Client!$C$7&amp;"|"&amp;Client!$C$8</f>
        <v/>
      </c>
      <c r="W524" s="4">
        <f>IFERROR(MATCH($V524,prem!$A$2:$A$2857,0),"")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IFERROR(IF(INDEX(Benefits!$B$3:$B$581,MATCH($T525,Benefits!$A$3:$A$581,0))="","",INDEX(Benefits!$B$3:$B$581,MATCH($T525,Benefits!$A$3:$A$581,0))),"")</f>
        <v/>
      </c>
      <c r="G525" s="17">
        <f>IFERROR(IF(INDEX(Benefits!$C$3:$C$581,MATCH($T525,Benefits!$A$3:$A$581,0))="",0,INDEX(Benefits!$C$3:$C$581,MATCH($T525,Benefits!$A$3:$A$581,0))),0)</f>
        <v/>
      </c>
      <c r="H525" s="4">
        <f>IFERROR(IF(INDEX(Benefits!$D$3:$D$581,MATCH($T525,Benefits!$A$3:$A$581,0))="","Worldwide excl. USA",INDEX(Benefits!$D$3:$D$581,MATCH($T525,Benefits!$A$3:$A$581,0))),"Worldwide excl. USA")</f>
        <v/>
      </c>
      <c r="I525" s="4" t="inlineStr">
        <is>
          <t>USD</t>
        </is>
      </c>
      <c r="J525" s="17">
        <f>IF($W525="","",IF(COUNT(INDEX(prem!$B$2:$CX$2857,$W525,$U525+1))=0,"",INDEX(prem!$B$2:$CX$2857,$W525,$U525+1)))</f>
        <v/>
      </c>
      <c r="K525" s="17">
        <f>IF($W525="","",IF($M525=0,"",SUM(INDEX(prem!$B$2:$CX$2857,$W525,$U525+1):INDEX(prem!$B$2:$CX$2857,$W525,MIN($U525+10,101)))))</f>
        <v/>
      </c>
      <c r="L525" s="17">
        <f>IF($K525="","",IF($M525=0,"",$K525/$M525))</f>
        <v/>
      </c>
      <c r="M525" s="4">
        <f>IF($W525="",0,COUNT(INDEX(prem!$B$2:$CX$2857,$W525,$U525+1):INDEX(prem!$B$2:$CX$2857,$W525,MIN($U525+10,101))))</f>
        <v/>
      </c>
      <c r="N525" s="4" t="inlineStr">
        <is>
          <t>N</t>
        </is>
      </c>
      <c r="O525" s="4">
        <f>IF(COUNTIF(prem!$A$2:$A$2857,$T525&amp;"|"&amp;Client!$C$9&amp;"|"&amp;Client!$C$7&amp;"|"&amp;Client!$C$8)&gt;0,Client!$C$9,IF(Client!$C$9="S","R","S"))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IFERROR(IF(COUNT(INDEX(Benefits!$E$3:$E$581,MATCH($T525,Benefits!$A$3:$A$581,0)))=0,"",INDEX(Benefits!$E$3:$E$581,MATCH($T525,Benefits!$A$3:$A$581,0))),"")</f>
        <v/>
      </c>
      <c r="R525">
        <f>IFERROR(IF(COUNT(INDEX(Benefits!$F$3:$F$581,MATCH($T525,Benefits!$A$3:$A$581,0)))=0,"",INDEX(Benefits!$F$3:$F$581,MATCH($T525,Benefits!$A$3:$A$581,0))),"")</f>
        <v/>
      </c>
      <c r="S525" s="4">
        <f>IFERROR(IF(INDEX(Benefits!$G$3:$G$581,MATCH($T525,Benefits!$A$3:$A$581,0))="","",INDEX(Benefits!$G$3:$G$581,MATCH($T525,Benefits!$A$3:$A$581,0))),"")</f>
        <v/>
      </c>
      <c r="T525" s="19" t="inlineStr">
        <is>
          <t>F00050-13-000-01</t>
        </is>
      </c>
      <c r="U525" s="4">
        <f>MIN(IF($N525="N",Client!$C$6+1,Client!$C$6),100)</f>
        <v/>
      </c>
      <c r="V525" s="4">
        <f>$T525&amp;"|"&amp;$O525&amp;"|"&amp;Client!$C$7&amp;"|"&amp;Client!$C$8</f>
        <v/>
      </c>
      <c r="W525" s="4">
        <f>IFERROR(MATCH($V525,prem!$A$2:$A$2857,0),"")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IFERROR(IF(INDEX(Benefits!$B$3:$B$581,MATCH($T526,Benefits!$A$3:$A$581,0))="","",INDEX(Benefits!$B$3:$B$581,MATCH($T526,Benefits!$A$3:$A$581,0))),"")</f>
        <v/>
      </c>
      <c r="G526" s="17">
        <f>IFERROR(IF(INDEX(Benefits!$C$3:$C$581,MATCH($T526,Benefits!$A$3:$A$581,0))="",12000,INDEX(Benefits!$C$3:$C$581,MATCH($T526,Benefits!$A$3:$A$581,0))),12000)</f>
        <v/>
      </c>
      <c r="H526" s="4">
        <f>IFERROR(IF(INDEX(Benefits!$D$3:$D$581,MATCH($T526,Benefits!$A$3:$A$581,0))="","Asia",INDEX(Benefits!$D$3:$D$581,MATCH($T526,Benefits!$A$3:$A$581,0))),"Asia")</f>
        <v/>
      </c>
      <c r="I526" s="4" t="inlineStr">
        <is>
          <t>USD</t>
        </is>
      </c>
      <c r="J526" s="17">
        <f>IF($W526="","",IF(COUNT(INDEX(prem!$B$2:$CX$2857,$W526,$U526+1))=0,"",INDEX(prem!$B$2:$CX$2857,$W526,$U526+1)))</f>
        <v/>
      </c>
      <c r="K526" s="17">
        <f>IF($W526="","",IF($M526=0,"",SUM(INDEX(prem!$B$2:$CX$2857,$W526,$U526+1):INDEX(prem!$B$2:$CX$2857,$W526,MIN($U526+10,101)))))</f>
        <v/>
      </c>
      <c r="L526" s="17">
        <f>IF($K526="","",IF($M526=0,"",$K526/$M526))</f>
        <v/>
      </c>
      <c r="M526" s="4">
        <f>IF($W526="",0,COUNT(INDEX(prem!$B$2:$CX$2857,$W526,$U526+1):INDEX(prem!$B$2:$CX$2857,$W526,MIN($U526+10,101))))</f>
        <v/>
      </c>
      <c r="N526" s="4" t="inlineStr">
        <is>
          <t>N</t>
        </is>
      </c>
      <c r="O526" s="4">
        <f>IF(COUNTIF(prem!$A$2:$A$2857,$T526&amp;"|"&amp;Client!$C$9&amp;"|"&amp;Client!$C$7&amp;"|"&amp;Client!$C$8)&gt;0,Client!$C$9,IF(Client!$C$9="S","R","S"))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IFERROR(IF(COUNT(INDEX(Benefits!$E$3:$E$581,MATCH($T526,Benefits!$A$3:$A$581,0)))=0,"",INDEX(Benefits!$E$3:$E$581,MATCH($T526,Benefits!$A$3:$A$581,0))),"")</f>
        <v/>
      </c>
      <c r="R526">
        <f>IFERROR(IF(COUNT(INDEX(Benefits!$F$3:$F$581,MATCH($T526,Benefits!$A$3:$A$581,0)))=0,"",INDEX(Benefits!$F$3:$F$581,MATCH($T526,Benefits!$A$3:$A$581,0))),"")</f>
        <v/>
      </c>
      <c r="S526" s="4">
        <f>IFERROR(IF(INDEX(Benefits!$G$3:$G$581,MATCH($T526,Benefits!$A$3:$A$581,0))="","",INDEX(Benefits!$G$3:$G$581,MATCH($T526,Benefits!$A$3:$A$581,0))),"")</f>
        <v/>
      </c>
      <c r="T526" s="19" t="inlineStr">
        <is>
          <t>F00050-08-000-01</t>
        </is>
      </c>
      <c r="U526" s="4">
        <f>MIN(IF($N526="N",Client!$C$6+1,Client!$C$6),100)</f>
        <v/>
      </c>
      <c r="V526" s="4">
        <f>$T526&amp;"|"&amp;$O526&amp;"|"&amp;Client!$C$7&amp;"|"&amp;Client!$C$8</f>
        <v/>
      </c>
      <c r="W526" s="4">
        <f>IFERROR(MATCH($V526,prem!$A$2:$A$2857,0),"")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IFERROR(IF(INDEX(Benefits!$B$3:$B$581,MATCH($T527,Benefits!$A$3:$A$581,0))="","",INDEX(Benefits!$B$3:$B$581,MATCH($T527,Benefits!$A$3:$A$581,0))),"")</f>
        <v/>
      </c>
      <c r="G527" s="17">
        <f>IFERROR(IF(INDEX(Benefits!$C$3:$C$581,MATCH($T527,Benefits!$A$3:$A$581,0))="",12000,INDEX(Benefits!$C$3:$C$581,MATCH($T527,Benefits!$A$3:$A$581,0))),12000)</f>
        <v/>
      </c>
      <c r="H527" s="4">
        <f>IFERROR(IF(INDEX(Benefits!$D$3:$D$581,MATCH($T527,Benefits!$A$3:$A$581,0))="","Worldwide excl. USA",INDEX(Benefits!$D$3:$D$581,MATCH($T527,Benefits!$A$3:$A$581,0))),"Worldwide excl. USA")</f>
        <v/>
      </c>
      <c r="I527" s="4" t="inlineStr">
        <is>
          <t>USD</t>
        </is>
      </c>
      <c r="J527" s="17">
        <f>IF($W527="","",IF(COUNT(INDEX(prem!$B$2:$CX$2857,$W527,$U527+1))=0,"",INDEX(prem!$B$2:$CX$2857,$W527,$U527+1)))</f>
        <v/>
      </c>
      <c r="K527" s="17">
        <f>IF($W527="","",IF($M527=0,"",SUM(INDEX(prem!$B$2:$CX$2857,$W527,$U527+1):INDEX(prem!$B$2:$CX$2857,$W527,MIN($U527+10,101)))))</f>
        <v/>
      </c>
      <c r="L527" s="17">
        <f>IF($K527="","",IF($M527=0,"",$K527/$M527))</f>
        <v/>
      </c>
      <c r="M527" s="4">
        <f>IF($W527="",0,COUNT(INDEX(prem!$B$2:$CX$2857,$W527,$U527+1):INDEX(prem!$B$2:$CX$2857,$W527,MIN($U527+10,101))))</f>
        <v/>
      </c>
      <c r="N527" s="4" t="inlineStr">
        <is>
          <t>N</t>
        </is>
      </c>
      <c r="O527" s="4">
        <f>IF(COUNTIF(prem!$A$2:$A$2857,$T527&amp;"|"&amp;Client!$C$9&amp;"|"&amp;Client!$C$7&amp;"|"&amp;Client!$C$8)&gt;0,Client!$C$9,IF(Client!$C$9="S","R","S"))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IFERROR(IF(COUNT(INDEX(Benefits!$E$3:$E$581,MATCH($T527,Benefits!$A$3:$A$581,0)))=0,"",INDEX(Benefits!$E$3:$E$581,MATCH($T527,Benefits!$A$3:$A$581,0))),"")</f>
        <v/>
      </c>
      <c r="R527">
        <f>IFERROR(IF(COUNT(INDEX(Benefits!$F$3:$F$581,MATCH($T527,Benefits!$A$3:$A$581,0)))=0,"",INDEX(Benefits!$F$3:$F$581,MATCH($T527,Benefits!$A$3:$A$581,0))),"")</f>
        <v/>
      </c>
      <c r="S527" s="4">
        <f>IFERROR(IF(INDEX(Benefits!$G$3:$G$581,MATCH($T527,Benefits!$A$3:$A$581,0))="","",INDEX(Benefits!$G$3:$G$581,MATCH($T527,Benefits!$A$3:$A$581,0))),"")</f>
        <v/>
      </c>
      <c r="T527" s="19" t="inlineStr">
        <is>
          <t>F00050-16-000-01</t>
        </is>
      </c>
      <c r="U527" s="4">
        <f>MIN(IF($N527="N",Client!$C$6+1,Client!$C$6),100)</f>
        <v/>
      </c>
      <c r="V527" s="4">
        <f>$T527&amp;"|"&amp;$O527&amp;"|"&amp;Client!$C$7&amp;"|"&amp;Client!$C$8</f>
        <v/>
      </c>
      <c r="W527" s="4">
        <f>IFERROR(MATCH($V527,prem!$A$2:$A$2857,0),"")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IFERROR(IF(INDEX(Benefits!$B$3:$B$581,MATCH($T528,Benefits!$A$3:$A$581,0))="","",INDEX(Benefits!$B$3:$B$581,MATCH($T528,Benefits!$A$3:$A$581,0))),"")</f>
        <v/>
      </c>
      <c r="G528" s="17">
        <f>IFERROR(IF(INDEX(Benefits!$C$3:$C$581,MATCH($T528,Benefits!$A$3:$A$581,0))="",2500,INDEX(Benefits!$C$3:$C$581,MATCH($T528,Benefits!$A$3:$A$581,0))),2500)</f>
        <v/>
      </c>
      <c r="H528" s="4">
        <f>IFERROR(IF(INDEX(Benefits!$D$3:$D$581,MATCH($T528,Benefits!$A$3:$A$581,0))="","Asia",INDEX(Benefits!$D$3:$D$581,MATCH($T528,Benefits!$A$3:$A$581,0))),"Asia")</f>
        <v/>
      </c>
      <c r="I528" s="4" t="inlineStr">
        <is>
          <t>USD</t>
        </is>
      </c>
      <c r="J528" s="17">
        <f>IF($W528="","",IF(COUNT(INDEX(prem!$B$2:$CX$2857,$W528,$U528+1))=0,"",INDEX(prem!$B$2:$CX$2857,$W528,$U528+1)))</f>
        <v/>
      </c>
      <c r="K528" s="17">
        <f>IF($W528="","",IF($M528=0,"",SUM(INDEX(prem!$B$2:$CX$2857,$W528,$U528+1):INDEX(prem!$B$2:$CX$2857,$W528,MIN($U528+10,101)))))</f>
        <v/>
      </c>
      <c r="L528" s="17">
        <f>IF($K528="","",IF($M528=0,"",$K528/$M528))</f>
        <v/>
      </c>
      <c r="M528" s="4">
        <f>IF($W528="",0,COUNT(INDEX(prem!$B$2:$CX$2857,$W528,$U528+1):INDEX(prem!$B$2:$CX$2857,$W528,MIN($U528+10,101))))</f>
        <v/>
      </c>
      <c r="N528" s="4" t="inlineStr">
        <is>
          <t>N</t>
        </is>
      </c>
      <c r="O528" s="4">
        <f>IF(COUNTIF(prem!$A$2:$A$2857,$T528&amp;"|"&amp;Client!$C$9&amp;"|"&amp;Client!$C$7&amp;"|"&amp;Client!$C$8)&gt;0,Client!$C$9,IF(Client!$C$9="S","R","S"))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IFERROR(IF(COUNT(INDEX(Benefits!$E$3:$E$581,MATCH($T528,Benefits!$A$3:$A$581,0)))=0,"",INDEX(Benefits!$E$3:$E$581,MATCH($T528,Benefits!$A$3:$A$581,0))),"")</f>
        <v/>
      </c>
      <c r="R528">
        <f>IFERROR(IF(COUNT(INDEX(Benefits!$F$3:$F$581,MATCH($T528,Benefits!$A$3:$A$581,0)))=0,"",INDEX(Benefits!$F$3:$F$581,MATCH($T528,Benefits!$A$3:$A$581,0))),"")</f>
        <v/>
      </c>
      <c r="S528" s="4">
        <f>IFERROR(IF(INDEX(Benefits!$G$3:$G$581,MATCH($T528,Benefits!$A$3:$A$581,0))="","",INDEX(Benefits!$G$3:$G$581,MATCH($T528,Benefits!$A$3:$A$581,0))),"")</f>
        <v/>
      </c>
      <c r="T528" s="19" t="inlineStr">
        <is>
          <t>F00050-05-000-04</t>
        </is>
      </c>
      <c r="U528" s="4">
        <f>MIN(IF($N528="N",Client!$C$6+1,Client!$C$6),100)</f>
        <v/>
      </c>
      <c r="V528" s="4">
        <f>$T528&amp;"|"&amp;$O528&amp;"|"&amp;Client!$C$7&amp;"|"&amp;Client!$C$8</f>
        <v/>
      </c>
      <c r="W528" s="4">
        <f>IFERROR(MATCH($V528,prem!$A$2:$A$2857,0),"")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IFERROR(IF(INDEX(Benefits!$B$3:$B$581,MATCH($T529,Benefits!$A$3:$A$581,0))="","",INDEX(Benefits!$B$3:$B$581,MATCH($T529,Benefits!$A$3:$A$581,0))),"")</f>
        <v/>
      </c>
      <c r="G529" s="17">
        <f>IFERROR(IF(INDEX(Benefits!$C$3:$C$581,MATCH($T529,Benefits!$A$3:$A$581,0))="",2500,INDEX(Benefits!$C$3:$C$581,MATCH($T529,Benefits!$A$3:$A$581,0))),2500)</f>
        <v/>
      </c>
      <c r="H529" s="4">
        <f>IFERROR(IF(INDEX(Benefits!$D$3:$D$581,MATCH($T529,Benefits!$A$3:$A$581,0))="","Worldwide excl. USA",INDEX(Benefits!$D$3:$D$581,MATCH($T529,Benefits!$A$3:$A$581,0))),"Worldwide excl. USA")</f>
        <v/>
      </c>
      <c r="I529" s="4" t="inlineStr">
        <is>
          <t>USD</t>
        </is>
      </c>
      <c r="J529" s="17">
        <f>IF($W529="","",IF(COUNT(INDEX(prem!$B$2:$CX$2857,$W529,$U529+1))=0,"",INDEX(prem!$B$2:$CX$2857,$W529,$U529+1)))</f>
        <v/>
      </c>
      <c r="K529" s="17">
        <f>IF($W529="","",IF($M529=0,"",SUM(INDEX(prem!$B$2:$CX$2857,$W529,$U529+1):INDEX(prem!$B$2:$CX$2857,$W529,MIN($U529+10,101)))))</f>
        <v/>
      </c>
      <c r="L529" s="17">
        <f>IF($K529="","",IF($M529=0,"",$K529/$M529))</f>
        <v/>
      </c>
      <c r="M529" s="4">
        <f>IF($W529="",0,COUNT(INDEX(prem!$B$2:$CX$2857,$W529,$U529+1):INDEX(prem!$B$2:$CX$2857,$W529,MIN($U529+10,101))))</f>
        <v/>
      </c>
      <c r="N529" s="4" t="inlineStr">
        <is>
          <t>N</t>
        </is>
      </c>
      <c r="O529" s="4">
        <f>IF(COUNTIF(prem!$A$2:$A$2857,$T529&amp;"|"&amp;Client!$C$9&amp;"|"&amp;Client!$C$7&amp;"|"&amp;Client!$C$8)&gt;0,Client!$C$9,IF(Client!$C$9="S","R","S"))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IFERROR(IF(COUNT(INDEX(Benefits!$E$3:$E$581,MATCH($T529,Benefits!$A$3:$A$581,0)))=0,"",INDEX(Benefits!$E$3:$E$581,MATCH($T529,Benefits!$A$3:$A$581,0))),"")</f>
        <v/>
      </c>
      <c r="R529">
        <f>IFERROR(IF(COUNT(INDEX(Benefits!$F$3:$F$581,MATCH($T529,Benefits!$A$3:$A$581,0)))=0,"",INDEX(Benefits!$F$3:$F$581,MATCH($T529,Benefits!$A$3:$A$581,0))),"")</f>
        <v/>
      </c>
      <c r="S529" s="4">
        <f>IFERROR(IF(INDEX(Benefits!$G$3:$G$581,MATCH($T529,Benefits!$A$3:$A$581,0))="","",INDEX(Benefits!$G$3:$G$581,MATCH($T529,Benefits!$A$3:$A$581,0))),"")</f>
        <v/>
      </c>
      <c r="T529" s="19" t="inlineStr">
        <is>
          <t>F00050-14-000-01</t>
        </is>
      </c>
      <c r="U529" s="4">
        <f>MIN(IF($N529="N",Client!$C$6+1,Client!$C$6),100)</f>
        <v/>
      </c>
      <c r="V529" s="4">
        <f>$T529&amp;"|"&amp;$O529&amp;"|"&amp;Client!$C$7&amp;"|"&amp;Client!$C$8</f>
        <v/>
      </c>
      <c r="W529" s="4">
        <f>IFERROR(MATCH($V529,prem!$A$2:$A$2857,0),"")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IFERROR(IF(INDEX(Benefits!$B$3:$B$581,MATCH($T530,Benefits!$A$3:$A$581,0))="","",INDEX(Benefits!$B$3:$B$581,MATCH($T530,Benefits!$A$3:$A$581,0))),"")</f>
        <v/>
      </c>
      <c r="G530" s="17">
        <f>IFERROR(IF(INDEX(Benefits!$C$3:$C$581,MATCH($T530,Benefits!$A$3:$A$581,0))="",6250,INDEX(Benefits!$C$3:$C$581,MATCH($T530,Benefits!$A$3:$A$581,0))),6250)</f>
        <v/>
      </c>
      <c r="H530" s="4">
        <f>IFERROR(IF(INDEX(Benefits!$D$3:$D$581,MATCH($T530,Benefits!$A$3:$A$581,0))="","Asia",INDEX(Benefits!$D$3:$D$581,MATCH($T530,Benefits!$A$3:$A$581,0))),"Asia")</f>
        <v/>
      </c>
      <c r="I530" s="4" t="inlineStr">
        <is>
          <t>USD</t>
        </is>
      </c>
      <c r="J530" s="17">
        <f>IF($W530="","",IF(COUNT(INDEX(prem!$B$2:$CX$2857,$W530,$U530+1))=0,"",INDEX(prem!$B$2:$CX$2857,$W530,$U530+1)))</f>
        <v/>
      </c>
      <c r="K530" s="17">
        <f>IF($W530="","",IF($M530=0,"",SUM(INDEX(prem!$B$2:$CX$2857,$W530,$U530+1):INDEX(prem!$B$2:$CX$2857,$W530,MIN($U530+10,101)))))</f>
        <v/>
      </c>
      <c r="L530" s="17">
        <f>IF($K530="","",IF($M530=0,"",$K530/$M530))</f>
        <v/>
      </c>
      <c r="M530" s="4">
        <f>IF($W530="",0,COUNT(INDEX(prem!$B$2:$CX$2857,$W530,$U530+1):INDEX(prem!$B$2:$CX$2857,$W530,MIN($U530+10,101))))</f>
        <v/>
      </c>
      <c r="N530" s="4" t="inlineStr">
        <is>
          <t>N</t>
        </is>
      </c>
      <c r="O530" s="4">
        <f>IF(COUNTIF(prem!$A$2:$A$2857,$T530&amp;"|"&amp;Client!$C$9&amp;"|"&amp;Client!$C$7&amp;"|"&amp;Client!$C$8)&gt;0,Client!$C$9,IF(Client!$C$9="S","R","S"))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IFERROR(IF(COUNT(INDEX(Benefits!$E$3:$E$581,MATCH($T530,Benefits!$A$3:$A$581,0)))=0,"",INDEX(Benefits!$E$3:$E$581,MATCH($T530,Benefits!$A$3:$A$581,0))),"")</f>
        <v/>
      </c>
      <c r="R530">
        <f>IFERROR(IF(COUNT(INDEX(Benefits!$F$3:$F$581,MATCH($T530,Benefits!$A$3:$A$581,0)))=0,"",INDEX(Benefits!$F$3:$F$581,MATCH($T530,Benefits!$A$3:$A$581,0))),"")</f>
        <v/>
      </c>
      <c r="S530" s="4">
        <f>IFERROR(IF(INDEX(Benefits!$G$3:$G$581,MATCH($T530,Benefits!$A$3:$A$581,0))="","",INDEX(Benefits!$G$3:$G$581,MATCH($T530,Benefits!$A$3:$A$581,0))),"")</f>
        <v/>
      </c>
      <c r="T530" s="19" t="inlineStr">
        <is>
          <t>F00050-06-000-04</t>
        </is>
      </c>
      <c r="U530" s="4">
        <f>MIN(IF($N530="N",Client!$C$6+1,Client!$C$6),100)</f>
        <v/>
      </c>
      <c r="V530" s="4">
        <f>$T530&amp;"|"&amp;$O530&amp;"|"&amp;Client!$C$7&amp;"|"&amp;Client!$C$8</f>
        <v/>
      </c>
      <c r="W530" s="4">
        <f>IFERROR(MATCH($V530,prem!$A$2:$A$2857,0),"")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IFERROR(IF(INDEX(Benefits!$B$3:$B$581,MATCH($T531,Benefits!$A$3:$A$581,0))="","",INDEX(Benefits!$B$3:$B$581,MATCH($T531,Benefits!$A$3:$A$581,0))),"")</f>
        <v/>
      </c>
      <c r="G531" s="17">
        <f>IFERROR(IF(INDEX(Benefits!$C$3:$C$581,MATCH($T531,Benefits!$A$3:$A$581,0))="",6250,INDEX(Benefits!$C$3:$C$581,MATCH($T531,Benefits!$A$3:$A$581,0))),6250)</f>
        <v/>
      </c>
      <c r="H531" s="4">
        <f>IFERROR(IF(INDEX(Benefits!$D$3:$D$581,MATCH($T531,Benefits!$A$3:$A$581,0))="","Worldwide excl. USA",INDEX(Benefits!$D$3:$D$581,MATCH($T531,Benefits!$A$3:$A$581,0))),"Worldwide excl. USA")</f>
        <v/>
      </c>
      <c r="I531" s="4" t="inlineStr">
        <is>
          <t>USD</t>
        </is>
      </c>
      <c r="J531" s="17">
        <f>IF($W531="","",IF(COUNT(INDEX(prem!$B$2:$CX$2857,$W531,$U531+1))=0,"",INDEX(prem!$B$2:$CX$2857,$W531,$U531+1)))</f>
        <v/>
      </c>
      <c r="K531" s="17">
        <f>IF($W531="","",IF($M531=0,"",SUM(INDEX(prem!$B$2:$CX$2857,$W531,$U531+1):INDEX(prem!$B$2:$CX$2857,$W531,MIN($U531+10,101)))))</f>
        <v/>
      </c>
      <c r="L531" s="17">
        <f>IF($K531="","",IF($M531=0,"",$K531/$M531))</f>
        <v/>
      </c>
      <c r="M531" s="4">
        <f>IF($W531="",0,COUNT(INDEX(prem!$B$2:$CX$2857,$W531,$U531+1):INDEX(prem!$B$2:$CX$2857,$W531,MIN($U531+10,101))))</f>
        <v/>
      </c>
      <c r="N531" s="4" t="inlineStr">
        <is>
          <t>N</t>
        </is>
      </c>
      <c r="O531" s="4">
        <f>IF(COUNTIF(prem!$A$2:$A$2857,$T531&amp;"|"&amp;Client!$C$9&amp;"|"&amp;Client!$C$7&amp;"|"&amp;Client!$C$8)&gt;0,Client!$C$9,IF(Client!$C$9="S","R","S"))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IFERROR(IF(COUNT(INDEX(Benefits!$E$3:$E$581,MATCH($T531,Benefits!$A$3:$A$581,0)))=0,"",INDEX(Benefits!$E$3:$E$581,MATCH($T531,Benefits!$A$3:$A$581,0))),"")</f>
        <v/>
      </c>
      <c r="R531">
        <f>IFERROR(IF(COUNT(INDEX(Benefits!$F$3:$F$581,MATCH($T531,Benefits!$A$3:$A$581,0)))=0,"",INDEX(Benefits!$F$3:$F$581,MATCH($T531,Benefits!$A$3:$A$581,0))),"")</f>
        <v/>
      </c>
      <c r="S531" s="4">
        <f>IFERROR(IF(INDEX(Benefits!$G$3:$G$581,MATCH($T531,Benefits!$A$3:$A$581,0))="","",INDEX(Benefits!$G$3:$G$581,MATCH($T531,Benefits!$A$3:$A$581,0))),"")</f>
        <v/>
      </c>
      <c r="T531" s="19" t="inlineStr">
        <is>
          <t>F00050-15-000-01</t>
        </is>
      </c>
      <c r="U531" s="4">
        <f>MIN(IF($N531="N",Client!$C$6+1,Client!$C$6),100)</f>
        <v/>
      </c>
      <c r="V531" s="4">
        <f>$T531&amp;"|"&amp;$O531&amp;"|"&amp;Client!$C$7&amp;"|"&amp;Client!$C$8</f>
        <v/>
      </c>
      <c r="W531" s="4">
        <f>IFERROR(MATCH($V531,prem!$A$2:$A$2857,0),"")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IFERROR(IF(INDEX(Benefits!$B$3:$B$581,MATCH($T532,Benefits!$A$3:$A$581,0))="","",INDEX(Benefits!$B$3:$B$581,MATCH($T532,Benefits!$A$3:$A$581,0))),"")</f>
        <v/>
      </c>
      <c r="G532" s="17">
        <f>IFERROR(IF(INDEX(Benefits!$C$3:$C$581,MATCH($T532,Benefits!$A$3:$A$581,0))="","",INDEX(Benefits!$C$3:$C$581,MATCH($T532,Benefits!$A$3:$A$581,0))),"")</f>
        <v/>
      </c>
      <c r="H532" s="4">
        <f>IFERROR(IF(INDEX(Benefits!$D$3:$D$581,MATCH($T532,Benefits!$A$3:$A$581,0))="","",INDEX(Benefits!$D$3:$D$581,MATCH($T532,Benefits!$A$3:$A$581,0))),"")</f>
        <v/>
      </c>
      <c r="I532" s="4" t="inlineStr">
        <is>
          <t>HKD</t>
        </is>
      </c>
      <c r="J532" s="17">
        <f>IF($W532="","",IF(COUNT(INDEX(prem!$B$2:$CX$2857,$W532,$U532+1))=0,"",INDEX(prem!$B$2:$CX$2857,$W532,$U532+1)))</f>
        <v/>
      </c>
      <c r="K532" s="17">
        <f>IF($W532="","",IF($M532=0,"",SUM(INDEX(prem!$B$2:$CX$2857,$W532,$U532+1):INDEX(prem!$B$2:$CX$2857,$W532,MIN($U532+10,101)))))</f>
        <v/>
      </c>
      <c r="L532" s="17">
        <f>IF($K532="","",IF($M532=0,"",$K532/$M532))</f>
        <v/>
      </c>
      <c r="M532" s="4">
        <f>IF($W532="",0,COUNT(INDEX(prem!$B$2:$CX$2857,$W532,$U532+1):INDEX(prem!$B$2:$CX$2857,$W532,MIN($U532+10,101))))</f>
        <v/>
      </c>
      <c r="N532" s="4" t="inlineStr">
        <is>
          <t>A</t>
        </is>
      </c>
      <c r="O532" s="4">
        <f>IF(COUNTIF(prem!$A$2:$A$2857,$T532&amp;"|"&amp;Client!$C$9&amp;"|"&amp;Client!$C$7&amp;"|"&amp;Client!$C$8)&gt;0,Client!$C$9,IF(Client!$C$9="S","R","S"))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IFERROR(IF(COUNT(INDEX(Benefits!$E$3:$E$581,MATCH($T532,Benefits!$A$3:$A$581,0)))=0,"",INDEX(Benefits!$E$3:$E$581,MATCH($T532,Benefits!$A$3:$A$581,0))),"")</f>
        <v/>
      </c>
      <c r="R532">
        <f>IFERROR(IF(COUNT(INDEX(Benefits!$F$3:$F$581,MATCH($T532,Benefits!$A$3:$A$581,0)))=0,"",INDEX(Benefits!$F$3:$F$581,MATCH($T532,Benefits!$A$3:$A$581,0))),"")</f>
        <v/>
      </c>
      <c r="S532" s="4">
        <f>IFERROR(IF(INDEX(Benefits!$G$3:$G$581,MATCH($T532,Benefits!$A$3:$A$581,0))="","",INDEX(Benefits!$G$3:$G$581,MATCH($T532,Benefits!$A$3:$A$581,0))),"")</f>
        <v/>
      </c>
      <c r="T532" s="19" t="inlineStr">
        <is>
          <t>S00018-01-000-02</t>
        </is>
      </c>
      <c r="U532" s="4">
        <f>MIN(IF($N532="N",Client!$C$6+1,Client!$C$6),100)</f>
        <v/>
      </c>
      <c r="V532" s="4">
        <f>$T532&amp;"|"&amp;$O532&amp;"|"&amp;Client!$C$7&amp;"|"&amp;Client!$C$8</f>
        <v/>
      </c>
      <c r="W532" s="4">
        <f>IFERROR(MATCH($V532,prem!$A$2:$A$2857,0),"")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IFERROR(IF(INDEX(Benefits!$B$3:$B$581,MATCH($T533,Benefits!$A$3:$A$581,0))="","",INDEX(Benefits!$B$3:$B$581,MATCH($T533,Benefits!$A$3:$A$581,0))),"")</f>
        <v/>
      </c>
      <c r="G533" s="17">
        <f>IFERROR(IF(INDEX(Benefits!$C$3:$C$581,MATCH($T533,Benefits!$A$3:$A$581,0))="","",INDEX(Benefits!$C$3:$C$581,MATCH($T533,Benefits!$A$3:$A$581,0))),"")</f>
        <v/>
      </c>
      <c r="H533" s="4">
        <f>IFERROR(IF(INDEX(Benefits!$D$3:$D$581,MATCH($T533,Benefits!$A$3:$A$581,0))="","",INDEX(Benefits!$D$3:$D$581,MATCH($T533,Benefits!$A$3:$A$581,0))),"")</f>
        <v/>
      </c>
      <c r="I533" s="4" t="inlineStr">
        <is>
          <t>HKD</t>
        </is>
      </c>
      <c r="J533" s="17">
        <f>IF($W533="","",IF(COUNT(INDEX(prem!$B$2:$CX$2857,$W533,$U533+1))=0,"",INDEX(prem!$B$2:$CX$2857,$W533,$U533+1)))</f>
        <v/>
      </c>
      <c r="K533" s="17">
        <f>IF($W533="","",IF($M533=0,"",SUM(INDEX(prem!$B$2:$CX$2857,$W533,$U533+1):INDEX(prem!$B$2:$CX$2857,$W533,MIN($U533+10,101)))))</f>
        <v/>
      </c>
      <c r="L533" s="17">
        <f>IF($K533="","",IF($M533=0,"",$K533/$M533))</f>
        <v/>
      </c>
      <c r="M533" s="4">
        <f>IF($W533="",0,COUNT(INDEX(prem!$B$2:$CX$2857,$W533,$U533+1):INDEX(prem!$B$2:$CX$2857,$W533,MIN($U533+10,101))))</f>
        <v/>
      </c>
      <c r="N533" s="4" t="inlineStr">
        <is>
          <t>A</t>
        </is>
      </c>
      <c r="O533" s="4">
        <f>IF(COUNTIF(prem!$A$2:$A$2857,$T533&amp;"|"&amp;Client!$C$9&amp;"|"&amp;Client!$C$7&amp;"|"&amp;Client!$C$8)&gt;0,Client!$C$9,IF(Client!$C$9="S","R","S"))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IFERROR(IF(COUNT(INDEX(Benefits!$E$3:$E$581,MATCH($T533,Benefits!$A$3:$A$581,0)))=0,"",INDEX(Benefits!$E$3:$E$581,MATCH($T533,Benefits!$A$3:$A$581,0))),"")</f>
        <v/>
      </c>
      <c r="R533">
        <f>IFERROR(IF(COUNT(INDEX(Benefits!$F$3:$F$581,MATCH($T533,Benefits!$A$3:$A$581,0)))=0,"",INDEX(Benefits!$F$3:$F$581,MATCH($T533,Benefits!$A$3:$A$581,0))),"")</f>
        <v/>
      </c>
      <c r="S533" s="4">
        <f>IFERROR(IF(INDEX(Benefits!$G$3:$G$581,MATCH($T533,Benefits!$A$3:$A$581,0))="","",INDEX(Benefits!$G$3:$G$581,MATCH($T533,Benefits!$A$3:$A$581,0))),"")</f>
        <v/>
      </c>
      <c r="T533" s="19" t="inlineStr">
        <is>
          <t>F00026-01-000-03</t>
        </is>
      </c>
      <c r="U533" s="4">
        <f>MIN(IF($N533="N",Client!$C$6+1,Client!$C$6),100)</f>
        <v/>
      </c>
      <c r="V533" s="4">
        <f>$T533&amp;"|"&amp;$O533&amp;"|"&amp;Client!$C$7&amp;"|"&amp;Client!$C$8</f>
        <v/>
      </c>
      <c r="W533" s="4">
        <f>IFERROR(MATCH($V533,prem!$A$2:$A$2857,0),"")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IFERROR(IF(INDEX(Benefits!$B$3:$B$581,MATCH($T534,Benefits!$A$3:$A$581,0))="","",INDEX(Benefits!$B$3:$B$581,MATCH($T534,Benefits!$A$3:$A$581,0))),"")</f>
        <v/>
      </c>
      <c r="G534" s="17">
        <f>IFERROR(IF(INDEX(Benefits!$C$3:$C$581,MATCH($T534,Benefits!$A$3:$A$581,0))="","",INDEX(Benefits!$C$3:$C$581,MATCH($T534,Benefits!$A$3:$A$581,0))),"")</f>
        <v/>
      </c>
      <c r="H534" s="4">
        <f>IFERROR(IF(INDEX(Benefits!$D$3:$D$581,MATCH($T534,Benefits!$A$3:$A$581,0))="","",INDEX(Benefits!$D$3:$D$581,MATCH($T534,Benefits!$A$3:$A$581,0))),"")</f>
        <v/>
      </c>
      <c r="I534" s="4" t="inlineStr">
        <is>
          <t>HKD</t>
        </is>
      </c>
      <c r="J534" s="17">
        <f>IF($W534="","",IF(COUNT(INDEX(prem!$B$2:$CX$2857,$W534,$U534+1))=0,"",INDEX(prem!$B$2:$CX$2857,$W534,$U534+1)))</f>
        <v/>
      </c>
      <c r="K534" s="17">
        <f>IF($W534="","",IF($M534=0,"",SUM(INDEX(prem!$B$2:$CX$2857,$W534,$U534+1):INDEX(prem!$B$2:$CX$2857,$W534,MIN($U534+10,101)))))</f>
        <v/>
      </c>
      <c r="L534" s="17">
        <f>IF($K534="","",IF($M534=0,"",$K534/$M534))</f>
        <v/>
      </c>
      <c r="M534" s="4">
        <f>IF($W534="",0,COUNT(INDEX(prem!$B$2:$CX$2857,$W534,$U534+1):INDEX(prem!$B$2:$CX$2857,$W534,MIN($U534+10,101))))</f>
        <v/>
      </c>
      <c r="N534" s="4" t="inlineStr">
        <is>
          <t>A</t>
        </is>
      </c>
      <c r="O534" s="4">
        <f>IF(COUNTIF(prem!$A$2:$A$2857,$T534&amp;"|"&amp;Client!$C$9&amp;"|"&amp;Client!$C$7&amp;"|"&amp;Client!$C$8)&gt;0,Client!$C$9,IF(Client!$C$9="S","R","S"))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IFERROR(IF(COUNT(INDEX(Benefits!$E$3:$E$581,MATCH($T534,Benefits!$A$3:$A$581,0)))=0,"",INDEX(Benefits!$E$3:$E$581,MATCH($T534,Benefits!$A$3:$A$581,0))),"")</f>
        <v/>
      </c>
      <c r="R534">
        <f>IFERROR(IF(COUNT(INDEX(Benefits!$F$3:$F$581,MATCH($T534,Benefits!$A$3:$A$581,0)))=0,"",INDEX(Benefits!$F$3:$F$581,MATCH($T534,Benefits!$A$3:$A$581,0))),"")</f>
        <v/>
      </c>
      <c r="S534" s="4">
        <f>IFERROR(IF(INDEX(Benefits!$G$3:$G$581,MATCH($T534,Benefits!$A$3:$A$581,0))="","",INDEX(Benefits!$G$3:$G$581,MATCH($T534,Benefits!$A$3:$A$581,0))),"")</f>
        <v/>
      </c>
      <c r="T534" s="19" t="inlineStr">
        <is>
          <t>F00026-01-001-03</t>
        </is>
      </c>
      <c r="U534" s="4">
        <f>MIN(IF($N534="N",Client!$C$6+1,Client!$C$6),100)</f>
        <v/>
      </c>
      <c r="V534" s="4">
        <f>$T534&amp;"|"&amp;$O534&amp;"|"&amp;Client!$C$7&amp;"|"&amp;Client!$C$8</f>
        <v/>
      </c>
      <c r="W534" s="4">
        <f>IFERROR(MATCH($V534,prem!$A$2:$A$2857,0),"")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IFERROR(IF(INDEX(Benefits!$B$3:$B$581,MATCH($T535,Benefits!$A$3:$A$581,0))="","",INDEX(Benefits!$B$3:$B$581,MATCH($T535,Benefits!$A$3:$A$581,0))),"")</f>
        <v/>
      </c>
      <c r="G535" s="17">
        <f>IFERROR(IF(INDEX(Benefits!$C$3:$C$581,MATCH($T535,Benefits!$A$3:$A$581,0))="",0,INDEX(Benefits!$C$3:$C$581,MATCH($T535,Benefits!$A$3:$A$581,0))),0)</f>
        <v/>
      </c>
      <c r="H535" s="4">
        <f>IFERROR(IF(INDEX(Benefits!$D$3:$D$581,MATCH($T535,Benefits!$A$3:$A$581,0))="","",INDEX(Benefits!$D$3:$D$581,MATCH($T535,Benefits!$A$3:$A$581,0))),"")</f>
        <v/>
      </c>
      <c r="I535" s="4" t="inlineStr">
        <is>
          <t>HKD</t>
        </is>
      </c>
      <c r="J535" s="17">
        <f>IF($W535="","",IF(COUNT(INDEX(prem!$B$2:$CX$2857,$W535,$U535+1))=0,"",INDEX(prem!$B$2:$CX$2857,$W535,$U535+1)))</f>
        <v/>
      </c>
      <c r="K535" s="17">
        <f>IF($W535="","",IF($M535=0,"",SUM(INDEX(prem!$B$2:$CX$2857,$W535,$U535+1):INDEX(prem!$B$2:$CX$2857,$W535,MIN($U535+10,101)))))</f>
        <v/>
      </c>
      <c r="L535" s="17">
        <f>IF($K535="","",IF($M535=0,"",$K535/$M535))</f>
        <v/>
      </c>
      <c r="M535" s="4">
        <f>IF($W535="",0,COUNT(INDEX(prem!$B$2:$CX$2857,$W535,$U535+1):INDEX(prem!$B$2:$CX$2857,$W535,MIN($U535+10,101))))</f>
        <v/>
      </c>
      <c r="N535" s="4" t="inlineStr">
        <is>
          <t>A</t>
        </is>
      </c>
      <c r="O535" s="4">
        <f>IF(COUNTIF(prem!$A$2:$A$2857,$T535&amp;"|"&amp;Client!$C$9&amp;"|"&amp;Client!$C$7&amp;"|"&amp;Client!$C$8)&gt;0,Client!$C$9,IF(Client!$C$9="S","R","S"))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IFERROR(IF(COUNT(INDEX(Benefits!$E$3:$E$581,MATCH($T535,Benefits!$A$3:$A$581,0)))=0,"",INDEX(Benefits!$E$3:$E$581,MATCH($T535,Benefits!$A$3:$A$581,0))),"")</f>
        <v/>
      </c>
      <c r="R535">
        <f>IFERROR(IF(COUNT(INDEX(Benefits!$F$3:$F$581,MATCH($T535,Benefits!$A$3:$A$581,0)))=0,"",INDEX(Benefits!$F$3:$F$581,MATCH($T535,Benefits!$A$3:$A$581,0))),"")</f>
        <v/>
      </c>
      <c r="S535" s="4">
        <f>IFERROR(IF(INDEX(Benefits!$G$3:$G$581,MATCH($T535,Benefits!$A$3:$A$581,0))="","",INDEX(Benefits!$G$3:$G$581,MATCH($T535,Benefits!$A$3:$A$581,0))),"")</f>
        <v/>
      </c>
      <c r="T535" s="19" t="inlineStr">
        <is>
          <t>F00066-01-000-01</t>
        </is>
      </c>
      <c r="U535" s="4">
        <f>MIN(IF($N535="N",Client!$C$6+1,Client!$C$6),100)</f>
        <v/>
      </c>
      <c r="V535" s="4">
        <f>$T535&amp;"|"&amp;$O535&amp;"|"&amp;Client!$C$7&amp;"|"&amp;Client!$C$8</f>
        <v/>
      </c>
      <c r="W535" s="4">
        <f>IFERROR(MATCH($V535,prem!$A$2:$A$2857,0),"")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IFERROR(IF(INDEX(Benefits!$B$3:$B$581,MATCH($T536,Benefits!$A$3:$A$581,0))="","",INDEX(Benefits!$B$3:$B$581,MATCH($T536,Benefits!$A$3:$A$581,0))),"")</f>
        <v/>
      </c>
      <c r="G536" s="17">
        <f>IFERROR(IF(INDEX(Benefits!$C$3:$C$581,MATCH($T536,Benefits!$A$3:$A$581,0))="",20000,INDEX(Benefits!$C$3:$C$581,MATCH($T536,Benefits!$A$3:$A$581,0))),20000)</f>
        <v/>
      </c>
      <c r="H536" s="4">
        <f>IFERROR(IF(INDEX(Benefits!$D$3:$D$581,MATCH($T536,Benefits!$A$3:$A$581,0))="","",INDEX(Benefits!$D$3:$D$581,MATCH($T536,Benefits!$A$3:$A$581,0))),"")</f>
        <v/>
      </c>
      <c r="I536" s="4" t="inlineStr">
        <is>
          <t>HKD</t>
        </is>
      </c>
      <c r="J536" s="17">
        <f>IF($W536="","",IF(COUNT(INDEX(prem!$B$2:$CX$2857,$W536,$U536+1))=0,"",INDEX(prem!$B$2:$CX$2857,$W536,$U536+1)))</f>
        <v/>
      </c>
      <c r="K536" s="17">
        <f>IF($W536="","",IF($M536=0,"",SUM(INDEX(prem!$B$2:$CX$2857,$W536,$U536+1):INDEX(prem!$B$2:$CX$2857,$W536,MIN($U536+10,101)))))</f>
        <v/>
      </c>
      <c r="L536" s="17">
        <f>IF($K536="","",IF($M536=0,"",$K536/$M536))</f>
        <v/>
      </c>
      <c r="M536" s="4">
        <f>IF($W536="",0,COUNT(INDEX(prem!$B$2:$CX$2857,$W536,$U536+1):INDEX(prem!$B$2:$CX$2857,$W536,MIN($U536+10,101))))</f>
        <v/>
      </c>
      <c r="N536" s="4" t="inlineStr">
        <is>
          <t>A</t>
        </is>
      </c>
      <c r="O536" s="4">
        <f>IF(COUNTIF(prem!$A$2:$A$2857,$T536&amp;"|"&amp;Client!$C$9&amp;"|"&amp;Client!$C$7&amp;"|"&amp;Client!$C$8)&gt;0,Client!$C$9,IF(Client!$C$9="S","R","S"))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IFERROR(IF(COUNT(INDEX(Benefits!$E$3:$E$581,MATCH($T536,Benefits!$A$3:$A$581,0)))=0,"",INDEX(Benefits!$E$3:$E$581,MATCH($T536,Benefits!$A$3:$A$581,0))),"")</f>
        <v/>
      </c>
      <c r="R536">
        <f>IFERROR(IF(COUNT(INDEX(Benefits!$F$3:$F$581,MATCH($T536,Benefits!$A$3:$A$581,0)))=0,"",INDEX(Benefits!$F$3:$F$581,MATCH($T536,Benefits!$A$3:$A$581,0))),"")</f>
        <v/>
      </c>
      <c r="S536" s="4">
        <f>IFERROR(IF(INDEX(Benefits!$G$3:$G$581,MATCH($T536,Benefits!$A$3:$A$581,0))="","",INDEX(Benefits!$G$3:$G$581,MATCH($T536,Benefits!$A$3:$A$581,0))),"")</f>
        <v/>
      </c>
      <c r="T536" s="19" t="inlineStr">
        <is>
          <t>F00066-02-000-01</t>
        </is>
      </c>
      <c r="U536" s="4">
        <f>MIN(IF($N536="N",Client!$C$6+1,Client!$C$6),100)</f>
        <v/>
      </c>
      <c r="V536" s="4">
        <f>$T536&amp;"|"&amp;$O536&amp;"|"&amp;Client!$C$7&amp;"|"&amp;Client!$C$8</f>
        <v/>
      </c>
      <c r="W536" s="4">
        <f>IFERROR(MATCH($V536,prem!$A$2:$A$2857,0),"")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IFERROR(IF(INDEX(Benefits!$B$3:$B$581,MATCH($T537,Benefits!$A$3:$A$581,0))="","",INDEX(Benefits!$B$3:$B$581,MATCH($T537,Benefits!$A$3:$A$581,0))),"")</f>
        <v/>
      </c>
      <c r="G537" s="17">
        <f>IFERROR(IF(INDEX(Benefits!$C$3:$C$581,MATCH($T537,Benefits!$A$3:$A$581,0))="",50000,INDEX(Benefits!$C$3:$C$581,MATCH($T537,Benefits!$A$3:$A$581,0))),50000)</f>
        <v/>
      </c>
      <c r="H537" s="4">
        <f>IFERROR(IF(INDEX(Benefits!$D$3:$D$581,MATCH($T537,Benefits!$A$3:$A$581,0))="","",INDEX(Benefits!$D$3:$D$581,MATCH($T537,Benefits!$A$3:$A$581,0))),"")</f>
        <v/>
      </c>
      <c r="I537" s="4" t="inlineStr">
        <is>
          <t>HKD</t>
        </is>
      </c>
      <c r="J537" s="17">
        <f>IF($W537="","",IF(COUNT(INDEX(prem!$B$2:$CX$2857,$W537,$U537+1))=0,"",INDEX(prem!$B$2:$CX$2857,$W537,$U537+1)))</f>
        <v/>
      </c>
      <c r="K537" s="17">
        <f>IF($W537="","",IF($M537=0,"",SUM(INDEX(prem!$B$2:$CX$2857,$W537,$U537+1):INDEX(prem!$B$2:$CX$2857,$W537,MIN($U537+10,101)))))</f>
        <v/>
      </c>
      <c r="L537" s="17">
        <f>IF($K537="","",IF($M537=0,"",$K537/$M537))</f>
        <v/>
      </c>
      <c r="M537" s="4">
        <f>IF($W537="",0,COUNT(INDEX(prem!$B$2:$CX$2857,$W537,$U537+1):INDEX(prem!$B$2:$CX$2857,$W537,MIN($U537+10,101))))</f>
        <v/>
      </c>
      <c r="N537" s="4" t="inlineStr">
        <is>
          <t>A</t>
        </is>
      </c>
      <c r="O537" s="4">
        <f>IF(COUNTIF(prem!$A$2:$A$2857,$T537&amp;"|"&amp;Client!$C$9&amp;"|"&amp;Client!$C$7&amp;"|"&amp;Client!$C$8)&gt;0,Client!$C$9,IF(Client!$C$9="S","R","S"))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IFERROR(IF(COUNT(INDEX(Benefits!$E$3:$E$581,MATCH($T537,Benefits!$A$3:$A$581,0)))=0,"",INDEX(Benefits!$E$3:$E$581,MATCH($T537,Benefits!$A$3:$A$581,0))),"")</f>
        <v/>
      </c>
      <c r="R537">
        <f>IFERROR(IF(COUNT(INDEX(Benefits!$F$3:$F$581,MATCH($T537,Benefits!$A$3:$A$581,0)))=0,"",INDEX(Benefits!$F$3:$F$581,MATCH($T537,Benefits!$A$3:$A$581,0))),"")</f>
        <v/>
      </c>
      <c r="S537" s="4">
        <f>IFERROR(IF(INDEX(Benefits!$G$3:$G$581,MATCH($T537,Benefits!$A$3:$A$581,0))="","",INDEX(Benefits!$G$3:$G$581,MATCH($T537,Benefits!$A$3:$A$581,0))),"")</f>
        <v/>
      </c>
      <c r="T537" s="19" t="inlineStr">
        <is>
          <t>F00066-03-000-01</t>
        </is>
      </c>
      <c r="U537" s="4">
        <f>MIN(IF($N537="N",Client!$C$6+1,Client!$C$6),100)</f>
        <v/>
      </c>
      <c r="V537" s="4">
        <f>$T537&amp;"|"&amp;$O537&amp;"|"&amp;Client!$C$7&amp;"|"&amp;Client!$C$8</f>
        <v/>
      </c>
      <c r="W537" s="4">
        <f>IFERROR(MATCH($V537,prem!$A$2:$A$2857,0),"")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IFERROR(IF(INDEX(Benefits!$B$3:$B$581,MATCH($T538,Benefits!$A$3:$A$581,0))="","",INDEX(Benefits!$B$3:$B$581,MATCH($T538,Benefits!$A$3:$A$581,0))),"")</f>
        <v/>
      </c>
      <c r="G538" s="17">
        <f>IFERROR(IF(INDEX(Benefits!$C$3:$C$581,MATCH($T538,Benefits!$A$3:$A$581,0))="",80000,INDEX(Benefits!$C$3:$C$581,MATCH($T538,Benefits!$A$3:$A$581,0))),80000)</f>
        <v/>
      </c>
      <c r="H538" s="4">
        <f>IFERROR(IF(INDEX(Benefits!$D$3:$D$581,MATCH($T538,Benefits!$A$3:$A$581,0))="","",INDEX(Benefits!$D$3:$D$581,MATCH($T538,Benefits!$A$3:$A$581,0))),"")</f>
        <v/>
      </c>
      <c r="I538" s="4" t="inlineStr">
        <is>
          <t>HKD</t>
        </is>
      </c>
      <c r="J538" s="17">
        <f>IF($W538="","",IF(COUNT(INDEX(prem!$B$2:$CX$2857,$W538,$U538+1))=0,"",INDEX(prem!$B$2:$CX$2857,$W538,$U538+1)))</f>
        <v/>
      </c>
      <c r="K538" s="17">
        <f>IF($W538="","",IF($M538=0,"",SUM(INDEX(prem!$B$2:$CX$2857,$W538,$U538+1):INDEX(prem!$B$2:$CX$2857,$W538,MIN($U538+10,101)))))</f>
        <v/>
      </c>
      <c r="L538" s="17">
        <f>IF($K538="","",IF($M538=0,"",$K538/$M538))</f>
        <v/>
      </c>
      <c r="M538" s="4">
        <f>IF($W538="",0,COUNT(INDEX(prem!$B$2:$CX$2857,$W538,$U538+1):INDEX(prem!$B$2:$CX$2857,$W538,MIN($U538+10,101))))</f>
        <v/>
      </c>
      <c r="N538" s="4" t="inlineStr">
        <is>
          <t>A</t>
        </is>
      </c>
      <c r="O538" s="4">
        <f>IF(COUNTIF(prem!$A$2:$A$2857,$T538&amp;"|"&amp;Client!$C$9&amp;"|"&amp;Client!$C$7&amp;"|"&amp;Client!$C$8)&gt;0,Client!$C$9,IF(Client!$C$9="S","R","S"))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IFERROR(IF(COUNT(INDEX(Benefits!$E$3:$E$581,MATCH($T538,Benefits!$A$3:$A$581,0)))=0,"",INDEX(Benefits!$E$3:$E$581,MATCH($T538,Benefits!$A$3:$A$581,0))),"")</f>
        <v/>
      </c>
      <c r="R538">
        <f>IFERROR(IF(COUNT(INDEX(Benefits!$F$3:$F$581,MATCH($T538,Benefits!$A$3:$A$581,0)))=0,"",INDEX(Benefits!$F$3:$F$581,MATCH($T538,Benefits!$A$3:$A$581,0))),"")</f>
        <v/>
      </c>
      <c r="S538" s="4">
        <f>IFERROR(IF(INDEX(Benefits!$G$3:$G$581,MATCH($T538,Benefits!$A$3:$A$581,0))="","",INDEX(Benefits!$G$3:$G$581,MATCH($T538,Benefits!$A$3:$A$581,0))),"")</f>
        <v/>
      </c>
      <c r="T538" s="19" t="inlineStr">
        <is>
          <t>F00066-04-000-01</t>
        </is>
      </c>
      <c r="U538" s="4">
        <f>MIN(IF($N538="N",Client!$C$6+1,Client!$C$6),100)</f>
        <v/>
      </c>
      <c r="V538" s="4">
        <f>$T538&amp;"|"&amp;$O538&amp;"|"&amp;Client!$C$7&amp;"|"&amp;Client!$C$8</f>
        <v/>
      </c>
      <c r="W538" s="4">
        <f>IFERROR(MATCH($V538,prem!$A$2:$A$2857,0),"")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IFERROR(IF(INDEX(Benefits!$B$3:$B$581,MATCH($T539,Benefits!$A$3:$A$581,0))="","",INDEX(Benefits!$B$3:$B$581,MATCH($T539,Benefits!$A$3:$A$581,0))),"")</f>
        <v/>
      </c>
      <c r="G539" s="17">
        <f>IFERROR(IF(INDEX(Benefits!$C$3:$C$581,MATCH($T539,Benefits!$A$3:$A$581,0))="",0,INDEX(Benefits!$C$3:$C$581,MATCH($T539,Benefits!$A$3:$A$581,0))),0)</f>
        <v/>
      </c>
      <c r="H539" s="4">
        <f>IFERROR(IF(INDEX(Benefits!$D$3:$D$581,MATCH($T539,Benefits!$A$3:$A$581,0))="","",INDEX(Benefits!$D$3:$D$581,MATCH($T539,Benefits!$A$3:$A$581,0))),"")</f>
        <v/>
      </c>
      <c r="I539" s="4" t="inlineStr">
        <is>
          <t>HKD</t>
        </is>
      </c>
      <c r="J539" s="17">
        <f>IF($W539="","",IF(COUNT(INDEX(prem!$B$2:$CX$2857,$W539,$U539+1))=0,"",INDEX(prem!$B$2:$CX$2857,$W539,$U539+1)))</f>
        <v/>
      </c>
      <c r="K539" s="17">
        <f>IF($W539="","",IF($M539=0,"",SUM(INDEX(prem!$B$2:$CX$2857,$W539,$U539+1):INDEX(prem!$B$2:$CX$2857,$W539,MIN($U539+10,101)))))</f>
        <v/>
      </c>
      <c r="L539" s="17">
        <f>IF($K539="","",IF($M539=0,"",$K539/$M539))</f>
        <v/>
      </c>
      <c r="M539" s="4">
        <f>IF($W539="",0,COUNT(INDEX(prem!$B$2:$CX$2857,$W539,$U539+1):INDEX(prem!$B$2:$CX$2857,$W539,MIN($U539+10,101))))</f>
        <v/>
      </c>
      <c r="N539" s="4" t="inlineStr">
        <is>
          <t>A</t>
        </is>
      </c>
      <c r="O539" s="4">
        <f>IF(COUNTIF(prem!$A$2:$A$2857,$T539&amp;"|"&amp;Client!$C$9&amp;"|"&amp;Client!$C$7&amp;"|"&amp;Client!$C$8)&gt;0,Client!$C$9,IF(Client!$C$9="S","R","S"))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IFERROR(IF(COUNT(INDEX(Benefits!$E$3:$E$581,MATCH($T539,Benefits!$A$3:$A$581,0)))=0,"",INDEX(Benefits!$E$3:$E$581,MATCH($T539,Benefits!$A$3:$A$581,0))),"")</f>
        <v/>
      </c>
      <c r="R539">
        <f>IFERROR(IF(COUNT(INDEX(Benefits!$F$3:$F$581,MATCH($T539,Benefits!$A$3:$A$581,0)))=0,"",INDEX(Benefits!$F$3:$F$581,MATCH($T539,Benefits!$A$3:$A$581,0))),"")</f>
        <v/>
      </c>
      <c r="S539" s="4">
        <f>IFERROR(IF(INDEX(Benefits!$G$3:$G$581,MATCH($T539,Benefits!$A$3:$A$581,0))="","",INDEX(Benefits!$G$3:$G$581,MATCH($T539,Benefits!$A$3:$A$581,0))),"")</f>
        <v/>
      </c>
      <c r="T539" s="19" t="inlineStr">
        <is>
          <t>F00063-01-000-01</t>
        </is>
      </c>
      <c r="U539" s="4">
        <f>MIN(IF($N539="N",Client!$C$6+1,Client!$C$6),100)</f>
        <v/>
      </c>
      <c r="V539" s="4">
        <f>$T539&amp;"|"&amp;$O539&amp;"|"&amp;Client!$C$7&amp;"|"&amp;Client!$C$8</f>
        <v/>
      </c>
      <c r="W539" s="4">
        <f>IFERROR(MATCH($V539,prem!$A$2:$A$2857,0),"")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IFERROR(IF(INDEX(Benefits!$B$3:$B$581,MATCH($T540,Benefits!$A$3:$A$581,0))="","",INDEX(Benefits!$B$3:$B$581,MATCH($T540,Benefits!$A$3:$A$581,0))),"")</f>
        <v/>
      </c>
      <c r="G540" s="17">
        <f>IFERROR(IF(INDEX(Benefits!$C$3:$C$581,MATCH($T540,Benefits!$A$3:$A$581,0))="",20000,INDEX(Benefits!$C$3:$C$581,MATCH($T540,Benefits!$A$3:$A$581,0))),20000)</f>
        <v/>
      </c>
      <c r="H540" s="4">
        <f>IFERROR(IF(INDEX(Benefits!$D$3:$D$581,MATCH($T540,Benefits!$A$3:$A$581,0))="","",INDEX(Benefits!$D$3:$D$581,MATCH($T540,Benefits!$A$3:$A$581,0))),"")</f>
        <v/>
      </c>
      <c r="I540" s="4" t="inlineStr">
        <is>
          <t>HKD</t>
        </is>
      </c>
      <c r="J540" s="17">
        <f>IF($W540="","",IF(COUNT(INDEX(prem!$B$2:$CX$2857,$W540,$U540+1))=0,"",INDEX(prem!$B$2:$CX$2857,$W540,$U540+1)))</f>
        <v/>
      </c>
      <c r="K540" s="17">
        <f>IF($W540="","",IF($M540=0,"",SUM(INDEX(prem!$B$2:$CX$2857,$W540,$U540+1):INDEX(prem!$B$2:$CX$2857,$W540,MIN($U540+10,101)))))</f>
        <v/>
      </c>
      <c r="L540" s="17">
        <f>IF($K540="","",IF($M540=0,"",$K540/$M540))</f>
        <v/>
      </c>
      <c r="M540" s="4">
        <f>IF($W540="",0,COUNT(INDEX(prem!$B$2:$CX$2857,$W540,$U540+1):INDEX(prem!$B$2:$CX$2857,$W540,MIN($U540+10,101))))</f>
        <v/>
      </c>
      <c r="N540" s="4" t="inlineStr">
        <is>
          <t>A</t>
        </is>
      </c>
      <c r="O540" s="4">
        <f>IF(COUNTIF(prem!$A$2:$A$2857,$T540&amp;"|"&amp;Client!$C$9&amp;"|"&amp;Client!$C$7&amp;"|"&amp;Client!$C$8)&gt;0,Client!$C$9,IF(Client!$C$9="S","R","S"))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IFERROR(IF(COUNT(INDEX(Benefits!$E$3:$E$581,MATCH($T540,Benefits!$A$3:$A$581,0)))=0,"",INDEX(Benefits!$E$3:$E$581,MATCH($T540,Benefits!$A$3:$A$581,0))),"")</f>
        <v/>
      </c>
      <c r="R540">
        <f>IFERROR(IF(COUNT(INDEX(Benefits!$F$3:$F$581,MATCH($T540,Benefits!$A$3:$A$581,0)))=0,"",INDEX(Benefits!$F$3:$F$581,MATCH($T540,Benefits!$A$3:$A$581,0))),"")</f>
        <v/>
      </c>
      <c r="S540" s="4">
        <f>IFERROR(IF(INDEX(Benefits!$G$3:$G$581,MATCH($T540,Benefits!$A$3:$A$581,0))="","",INDEX(Benefits!$G$3:$G$581,MATCH($T540,Benefits!$A$3:$A$581,0))),"")</f>
        <v/>
      </c>
      <c r="T540" s="19" t="inlineStr">
        <is>
          <t>F00063-02-000-01</t>
        </is>
      </c>
      <c r="U540" s="4">
        <f>MIN(IF($N540="N",Client!$C$6+1,Client!$C$6),100)</f>
        <v/>
      </c>
      <c r="V540" s="4">
        <f>$T540&amp;"|"&amp;$O540&amp;"|"&amp;Client!$C$7&amp;"|"&amp;Client!$C$8</f>
        <v/>
      </c>
      <c r="W540" s="4">
        <f>IFERROR(MATCH($V540,prem!$A$2:$A$2857,0),"")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IFERROR(IF(INDEX(Benefits!$B$3:$B$581,MATCH($T541,Benefits!$A$3:$A$581,0))="","",INDEX(Benefits!$B$3:$B$581,MATCH($T541,Benefits!$A$3:$A$581,0))),"")</f>
        <v/>
      </c>
      <c r="G541" s="17">
        <f>IFERROR(IF(INDEX(Benefits!$C$3:$C$581,MATCH($T541,Benefits!$A$3:$A$581,0))="",50000,INDEX(Benefits!$C$3:$C$581,MATCH($T541,Benefits!$A$3:$A$581,0))),50000)</f>
        <v/>
      </c>
      <c r="H541" s="4">
        <f>IFERROR(IF(INDEX(Benefits!$D$3:$D$581,MATCH($T541,Benefits!$A$3:$A$581,0))="","",INDEX(Benefits!$D$3:$D$581,MATCH($T541,Benefits!$A$3:$A$581,0))),"")</f>
        <v/>
      </c>
      <c r="I541" s="4" t="inlineStr">
        <is>
          <t>HKD</t>
        </is>
      </c>
      <c r="J541" s="17">
        <f>IF($W541="","",IF(COUNT(INDEX(prem!$B$2:$CX$2857,$W541,$U541+1))=0,"",INDEX(prem!$B$2:$CX$2857,$W541,$U541+1)))</f>
        <v/>
      </c>
      <c r="K541" s="17">
        <f>IF($W541="","",IF($M541=0,"",SUM(INDEX(prem!$B$2:$CX$2857,$W541,$U541+1):INDEX(prem!$B$2:$CX$2857,$W541,MIN($U541+10,101)))))</f>
        <v/>
      </c>
      <c r="L541" s="17">
        <f>IF($K541="","",IF($M541=0,"",$K541/$M541))</f>
        <v/>
      </c>
      <c r="M541" s="4">
        <f>IF($W541="",0,COUNT(INDEX(prem!$B$2:$CX$2857,$W541,$U541+1):INDEX(prem!$B$2:$CX$2857,$W541,MIN($U541+10,101))))</f>
        <v/>
      </c>
      <c r="N541" s="4" t="inlineStr">
        <is>
          <t>A</t>
        </is>
      </c>
      <c r="O541" s="4">
        <f>IF(COUNTIF(prem!$A$2:$A$2857,$T541&amp;"|"&amp;Client!$C$9&amp;"|"&amp;Client!$C$7&amp;"|"&amp;Client!$C$8)&gt;0,Client!$C$9,IF(Client!$C$9="S","R","S"))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IFERROR(IF(COUNT(INDEX(Benefits!$E$3:$E$581,MATCH($T541,Benefits!$A$3:$A$581,0)))=0,"",INDEX(Benefits!$E$3:$E$581,MATCH($T541,Benefits!$A$3:$A$581,0))),"")</f>
        <v/>
      </c>
      <c r="R541">
        <f>IFERROR(IF(COUNT(INDEX(Benefits!$F$3:$F$581,MATCH($T541,Benefits!$A$3:$A$581,0)))=0,"",INDEX(Benefits!$F$3:$F$581,MATCH($T541,Benefits!$A$3:$A$581,0))),"")</f>
        <v/>
      </c>
      <c r="S541" s="4">
        <f>IFERROR(IF(INDEX(Benefits!$G$3:$G$581,MATCH($T541,Benefits!$A$3:$A$581,0))="","",INDEX(Benefits!$G$3:$G$581,MATCH($T541,Benefits!$A$3:$A$581,0))),"")</f>
        <v/>
      </c>
      <c r="T541" s="19" t="inlineStr">
        <is>
          <t>F00063-03-000-01</t>
        </is>
      </c>
      <c r="U541" s="4">
        <f>MIN(IF($N541="N",Client!$C$6+1,Client!$C$6),100)</f>
        <v/>
      </c>
      <c r="V541" s="4">
        <f>$T541&amp;"|"&amp;$O541&amp;"|"&amp;Client!$C$7&amp;"|"&amp;Client!$C$8</f>
        <v/>
      </c>
      <c r="W541" s="4">
        <f>IFERROR(MATCH($V541,prem!$A$2:$A$2857,0),"")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IFERROR(IF(INDEX(Benefits!$B$3:$B$581,MATCH($T542,Benefits!$A$3:$A$581,0))="","",INDEX(Benefits!$B$3:$B$581,MATCH($T542,Benefits!$A$3:$A$581,0))),"")</f>
        <v/>
      </c>
      <c r="G542" s="17">
        <f>IFERROR(IF(INDEX(Benefits!$C$3:$C$581,MATCH($T542,Benefits!$A$3:$A$581,0))="",80000,INDEX(Benefits!$C$3:$C$581,MATCH($T542,Benefits!$A$3:$A$581,0))),80000)</f>
        <v/>
      </c>
      <c r="H542" s="4">
        <f>IFERROR(IF(INDEX(Benefits!$D$3:$D$581,MATCH($T542,Benefits!$A$3:$A$581,0))="","",INDEX(Benefits!$D$3:$D$581,MATCH($T542,Benefits!$A$3:$A$581,0))),"")</f>
        <v/>
      </c>
      <c r="I542" s="4" t="inlineStr">
        <is>
          <t>HKD</t>
        </is>
      </c>
      <c r="J542" s="17">
        <f>IF($W542="","",IF(COUNT(INDEX(prem!$B$2:$CX$2857,$W542,$U542+1))=0,"",INDEX(prem!$B$2:$CX$2857,$W542,$U542+1)))</f>
        <v/>
      </c>
      <c r="K542" s="17">
        <f>IF($W542="","",IF($M542=0,"",SUM(INDEX(prem!$B$2:$CX$2857,$W542,$U542+1):INDEX(prem!$B$2:$CX$2857,$W542,MIN($U542+10,101)))))</f>
        <v/>
      </c>
      <c r="L542" s="17">
        <f>IF($K542="","",IF($M542=0,"",$K542/$M542))</f>
        <v/>
      </c>
      <c r="M542" s="4">
        <f>IF($W542="",0,COUNT(INDEX(prem!$B$2:$CX$2857,$W542,$U542+1):INDEX(prem!$B$2:$CX$2857,$W542,MIN($U542+10,101))))</f>
        <v/>
      </c>
      <c r="N542" s="4" t="inlineStr">
        <is>
          <t>A</t>
        </is>
      </c>
      <c r="O542" s="4">
        <f>IF(COUNTIF(prem!$A$2:$A$2857,$T542&amp;"|"&amp;Client!$C$9&amp;"|"&amp;Client!$C$7&amp;"|"&amp;Client!$C$8)&gt;0,Client!$C$9,IF(Client!$C$9="S","R","S"))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IFERROR(IF(COUNT(INDEX(Benefits!$E$3:$E$581,MATCH($T542,Benefits!$A$3:$A$581,0)))=0,"",INDEX(Benefits!$E$3:$E$581,MATCH($T542,Benefits!$A$3:$A$581,0))),"")</f>
        <v/>
      </c>
      <c r="R542">
        <f>IFERROR(IF(COUNT(INDEX(Benefits!$F$3:$F$581,MATCH($T542,Benefits!$A$3:$A$581,0)))=0,"",INDEX(Benefits!$F$3:$F$581,MATCH($T542,Benefits!$A$3:$A$581,0))),"")</f>
        <v/>
      </c>
      <c r="S542" s="4">
        <f>IFERROR(IF(INDEX(Benefits!$G$3:$G$581,MATCH($T542,Benefits!$A$3:$A$581,0))="","",INDEX(Benefits!$G$3:$G$581,MATCH($T542,Benefits!$A$3:$A$581,0))),"")</f>
        <v/>
      </c>
      <c r="T542" s="19" t="inlineStr">
        <is>
          <t>F00063-04-000-01</t>
        </is>
      </c>
      <c r="U542" s="4">
        <f>MIN(IF($N542="N",Client!$C$6+1,Client!$C$6),100)</f>
        <v/>
      </c>
      <c r="V542" s="4">
        <f>$T542&amp;"|"&amp;$O542&amp;"|"&amp;Client!$C$7&amp;"|"&amp;Client!$C$8</f>
        <v/>
      </c>
      <c r="W542" s="4">
        <f>IFERROR(MATCH($V542,prem!$A$2:$A$2857,0),"")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IFERROR(IF(INDEX(Benefits!$B$3:$B$581,MATCH($T543,Benefits!$A$3:$A$581,0))="","Semi-private",INDEX(Benefits!$B$3:$B$581,MATCH($T543,Benefits!$A$3:$A$581,0))),"Semi-private")</f>
        <v/>
      </c>
      <c r="G543" s="17">
        <f>IFERROR(IF(INDEX(Benefits!$C$3:$C$581,MATCH($T543,Benefits!$A$3:$A$581,0))="","",INDEX(Benefits!$C$3:$C$581,MATCH($T543,Benefits!$A$3:$A$581,0))),"")</f>
        <v/>
      </c>
      <c r="H543" s="4">
        <f>IFERROR(IF(INDEX(Benefits!$D$3:$D$581,MATCH($T543,Benefits!$A$3:$A$581,0))="","",INDEX(Benefits!$D$3:$D$581,MATCH($T543,Benefits!$A$3:$A$581,0))),"")</f>
        <v/>
      </c>
      <c r="I543" s="4" t="inlineStr">
        <is>
          <t>HKD</t>
        </is>
      </c>
      <c r="J543" s="17">
        <f>IF($W543="","",IF(COUNT(INDEX(prem!$B$2:$CX$2857,$W543,$U543+1))=0,"",INDEX(prem!$B$2:$CX$2857,$W543,$U543+1)))</f>
        <v/>
      </c>
      <c r="K543" s="17">
        <f>IF($W543="","",IF($M543=0,"",SUM(INDEX(prem!$B$2:$CX$2857,$W543,$U543+1):INDEX(prem!$B$2:$CX$2857,$W543,MIN($U543+10,101)))))</f>
        <v/>
      </c>
      <c r="L543" s="17">
        <f>IF($K543="","",IF($M543=0,"",$K543/$M543))</f>
        <v/>
      </c>
      <c r="M543" s="4">
        <f>IF($W543="",0,COUNT(INDEX(prem!$B$2:$CX$2857,$W543,$U543+1):INDEX(prem!$B$2:$CX$2857,$W543,MIN($U543+10,101))))</f>
        <v/>
      </c>
      <c r="N543" s="4" t="inlineStr">
        <is>
          <t>A</t>
        </is>
      </c>
      <c r="O543" s="4">
        <f>IF(COUNTIF(prem!$A$2:$A$2857,$T543&amp;"|"&amp;Client!$C$9&amp;"|"&amp;Client!$C$7&amp;"|"&amp;Client!$C$8)&gt;0,Client!$C$9,IF(Client!$C$9="S","R","S"))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IFERROR(IF(COUNT(INDEX(Benefits!$E$3:$E$581,MATCH($T543,Benefits!$A$3:$A$581,0)))=0,"",INDEX(Benefits!$E$3:$E$581,MATCH($T543,Benefits!$A$3:$A$581,0))),"")</f>
        <v/>
      </c>
      <c r="R543">
        <f>IFERROR(IF(COUNT(INDEX(Benefits!$F$3:$F$581,MATCH($T543,Benefits!$A$3:$A$581,0)))=0,"",INDEX(Benefits!$F$3:$F$581,MATCH($T543,Benefits!$A$3:$A$581,0))),"")</f>
        <v/>
      </c>
      <c r="S543" s="4">
        <f>IFERROR(IF(INDEX(Benefits!$G$3:$G$581,MATCH($T543,Benefits!$A$3:$A$581,0))="","",INDEX(Benefits!$G$3:$G$581,MATCH($T543,Benefits!$A$3:$A$581,0))),"")</f>
        <v/>
      </c>
      <c r="T543" s="19" t="inlineStr">
        <is>
          <t>F00042-02-000-02</t>
        </is>
      </c>
      <c r="U543" s="4">
        <f>MIN(IF($N543="N",Client!$C$6+1,Client!$C$6),100)</f>
        <v/>
      </c>
      <c r="V543" s="4">
        <f>$T543&amp;"|"&amp;$O543&amp;"|"&amp;Client!$C$7&amp;"|"&amp;Client!$C$8</f>
        <v/>
      </c>
      <c r="W543" s="4">
        <f>IFERROR(MATCH($V543,prem!$A$2:$A$2857,0),"")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IFERROR(IF(INDEX(Benefits!$B$3:$B$581,MATCH($T544,Benefits!$A$3:$A$581,0))="","Standard Private",INDEX(Benefits!$B$3:$B$581,MATCH($T544,Benefits!$A$3:$A$581,0))),"Standard Private")</f>
        <v/>
      </c>
      <c r="G544" s="17">
        <f>IFERROR(IF(INDEX(Benefits!$C$3:$C$581,MATCH($T544,Benefits!$A$3:$A$581,0))="","",INDEX(Benefits!$C$3:$C$581,MATCH($T544,Benefits!$A$3:$A$581,0))),"")</f>
        <v/>
      </c>
      <c r="H544" s="4">
        <f>IFERROR(IF(INDEX(Benefits!$D$3:$D$581,MATCH($T544,Benefits!$A$3:$A$581,0))="","",INDEX(Benefits!$D$3:$D$581,MATCH($T544,Benefits!$A$3:$A$581,0))),"")</f>
        <v/>
      </c>
      <c r="I544" s="4" t="inlineStr">
        <is>
          <t>HKD</t>
        </is>
      </c>
      <c r="J544" s="17">
        <f>IF($W544="","",IF(COUNT(INDEX(prem!$B$2:$CX$2857,$W544,$U544+1))=0,"",INDEX(prem!$B$2:$CX$2857,$W544,$U544+1)))</f>
        <v/>
      </c>
      <c r="K544" s="17">
        <f>IF($W544="","",IF($M544=0,"",SUM(INDEX(prem!$B$2:$CX$2857,$W544,$U544+1):INDEX(prem!$B$2:$CX$2857,$W544,MIN($U544+10,101)))))</f>
        <v/>
      </c>
      <c r="L544" s="17">
        <f>IF($K544="","",IF($M544=0,"",$K544/$M544))</f>
        <v/>
      </c>
      <c r="M544" s="4">
        <f>IF($W544="",0,COUNT(INDEX(prem!$B$2:$CX$2857,$W544,$U544+1):INDEX(prem!$B$2:$CX$2857,$W544,MIN($U544+10,101))))</f>
        <v/>
      </c>
      <c r="N544" s="4" t="inlineStr">
        <is>
          <t>A</t>
        </is>
      </c>
      <c r="O544" s="4">
        <f>IF(COUNTIF(prem!$A$2:$A$2857,$T544&amp;"|"&amp;Client!$C$9&amp;"|"&amp;Client!$C$7&amp;"|"&amp;Client!$C$8)&gt;0,Client!$C$9,IF(Client!$C$9="S","R","S"))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IFERROR(IF(COUNT(INDEX(Benefits!$E$3:$E$581,MATCH($T544,Benefits!$A$3:$A$581,0)))=0,"",INDEX(Benefits!$E$3:$E$581,MATCH($T544,Benefits!$A$3:$A$581,0))),"")</f>
        <v/>
      </c>
      <c r="R544">
        <f>IFERROR(IF(COUNT(INDEX(Benefits!$F$3:$F$581,MATCH($T544,Benefits!$A$3:$A$581,0)))=0,"",INDEX(Benefits!$F$3:$F$581,MATCH($T544,Benefits!$A$3:$A$581,0))),"")</f>
        <v/>
      </c>
      <c r="S544" s="4">
        <f>IFERROR(IF(INDEX(Benefits!$G$3:$G$581,MATCH($T544,Benefits!$A$3:$A$581,0))="","",INDEX(Benefits!$G$3:$G$581,MATCH($T544,Benefits!$A$3:$A$581,0))),"")</f>
        <v/>
      </c>
      <c r="T544" s="19" t="inlineStr">
        <is>
          <t>F00042-03-000-02</t>
        </is>
      </c>
      <c r="U544" s="4">
        <f>MIN(IF($N544="N",Client!$C$6+1,Client!$C$6),100)</f>
        <v/>
      </c>
      <c r="V544" s="4">
        <f>$T544&amp;"|"&amp;$O544&amp;"|"&amp;Client!$C$7&amp;"|"&amp;Client!$C$8</f>
        <v/>
      </c>
      <c r="W544" s="4">
        <f>IFERROR(MATCH($V544,prem!$A$2:$A$2857,0),"")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IFERROR(IF(INDEX(Benefits!$B$3:$B$581,MATCH($T545,Benefits!$A$3:$A$581,0))="","Ward",INDEX(Benefits!$B$3:$B$581,MATCH($T545,Benefits!$A$3:$A$581,0))),"Ward")</f>
        <v/>
      </c>
      <c r="G545" s="17">
        <f>IFERROR(IF(INDEX(Benefits!$C$3:$C$581,MATCH($T545,Benefits!$A$3:$A$581,0))="","",INDEX(Benefits!$C$3:$C$581,MATCH($T545,Benefits!$A$3:$A$581,0))),"")</f>
        <v/>
      </c>
      <c r="H545" s="4">
        <f>IFERROR(IF(INDEX(Benefits!$D$3:$D$581,MATCH($T545,Benefits!$A$3:$A$581,0))="","",INDEX(Benefits!$D$3:$D$581,MATCH($T545,Benefits!$A$3:$A$581,0))),"")</f>
        <v/>
      </c>
      <c r="I545" s="4" t="inlineStr">
        <is>
          <t>HKD</t>
        </is>
      </c>
      <c r="J545" s="17">
        <f>IF($W545="","",IF(COUNT(INDEX(prem!$B$2:$CX$2857,$W545,$U545+1))=0,"",INDEX(prem!$B$2:$CX$2857,$W545,$U545+1)))</f>
        <v/>
      </c>
      <c r="K545" s="17">
        <f>IF($W545="","",IF($M545=0,"",SUM(INDEX(prem!$B$2:$CX$2857,$W545,$U545+1):INDEX(prem!$B$2:$CX$2857,$W545,MIN($U545+10,101)))))</f>
        <v/>
      </c>
      <c r="L545" s="17">
        <f>IF($K545="","",IF($M545=0,"",$K545/$M545))</f>
        <v/>
      </c>
      <c r="M545" s="4">
        <f>IF($W545="",0,COUNT(INDEX(prem!$B$2:$CX$2857,$W545,$U545+1):INDEX(prem!$B$2:$CX$2857,$W545,MIN($U545+10,101))))</f>
        <v/>
      </c>
      <c r="N545" s="4" t="inlineStr">
        <is>
          <t>A</t>
        </is>
      </c>
      <c r="O545" s="4">
        <f>IF(COUNTIF(prem!$A$2:$A$2857,$T545&amp;"|"&amp;Client!$C$9&amp;"|"&amp;Client!$C$7&amp;"|"&amp;Client!$C$8)&gt;0,Client!$C$9,IF(Client!$C$9="S","R","S"))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IFERROR(IF(COUNT(INDEX(Benefits!$E$3:$E$581,MATCH($T545,Benefits!$A$3:$A$581,0)))=0,"",INDEX(Benefits!$E$3:$E$581,MATCH($T545,Benefits!$A$3:$A$581,0))),"")</f>
        <v/>
      </c>
      <c r="R545">
        <f>IFERROR(IF(COUNT(INDEX(Benefits!$F$3:$F$581,MATCH($T545,Benefits!$A$3:$A$581,0)))=0,"",INDEX(Benefits!$F$3:$F$581,MATCH($T545,Benefits!$A$3:$A$581,0))),"")</f>
        <v/>
      </c>
      <c r="S545" s="4">
        <f>IFERROR(IF(INDEX(Benefits!$G$3:$G$581,MATCH($T545,Benefits!$A$3:$A$581,0))="","",INDEX(Benefits!$G$3:$G$581,MATCH($T545,Benefits!$A$3:$A$581,0))),"")</f>
        <v/>
      </c>
      <c r="T545" s="19" t="inlineStr">
        <is>
          <t>F00042-01-000-02</t>
        </is>
      </c>
      <c r="U545" s="4">
        <f>MIN(IF($N545="N",Client!$C$6+1,Client!$C$6),100)</f>
        <v/>
      </c>
      <c r="V545" s="4">
        <f>$T545&amp;"|"&amp;$O545&amp;"|"&amp;Client!$C$7&amp;"|"&amp;Client!$C$8</f>
        <v/>
      </c>
      <c r="W545" s="4">
        <f>IFERROR(MATCH($V545,prem!$A$2:$A$2857,0),"")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IFERROR(IF(INDEX(Benefits!$B$3:$B$581,MATCH($T546,Benefits!$A$3:$A$581,0))="","",INDEX(Benefits!$B$3:$B$581,MATCH($T546,Benefits!$A$3:$A$581,0))),"")</f>
        <v/>
      </c>
      <c r="G546" s="17">
        <f>IFERROR(IF(INDEX(Benefits!$C$3:$C$581,MATCH($T546,Benefits!$A$3:$A$581,0))="","",INDEX(Benefits!$C$3:$C$581,MATCH($T546,Benefits!$A$3:$A$581,0))),"")</f>
        <v/>
      </c>
      <c r="H546" s="4">
        <f>IFERROR(IF(INDEX(Benefits!$D$3:$D$581,MATCH($T546,Benefits!$A$3:$A$581,0))="","",INDEX(Benefits!$D$3:$D$581,MATCH($T546,Benefits!$A$3:$A$581,0))),"")</f>
        <v/>
      </c>
      <c r="I546" s="4" t="inlineStr">
        <is>
          <t>HKD</t>
        </is>
      </c>
      <c r="J546" s="17">
        <f>IF($W546="","",IF(COUNT(INDEX(prem!$B$2:$CX$2857,$W546,$U546+1))=0,"",INDEX(prem!$B$2:$CX$2857,$W546,$U546+1)))</f>
        <v/>
      </c>
      <c r="K546" s="17">
        <f>IF($W546="","",IF($M546=0,"",SUM(INDEX(prem!$B$2:$CX$2857,$W546,$U546+1):INDEX(prem!$B$2:$CX$2857,$W546,MIN($U546+10,101)))))</f>
        <v/>
      </c>
      <c r="L546" s="17">
        <f>IF($K546="","",IF($M546=0,"",$K546/$M546))</f>
        <v/>
      </c>
      <c r="M546" s="4">
        <f>IF($W546="",0,COUNT(INDEX(prem!$B$2:$CX$2857,$W546,$U546+1):INDEX(prem!$B$2:$CX$2857,$W546,MIN($U546+10,101))))</f>
        <v/>
      </c>
      <c r="N546" s="4" t="inlineStr">
        <is>
          <t>A</t>
        </is>
      </c>
      <c r="O546" s="4">
        <f>IF(COUNTIF(prem!$A$2:$A$2857,$T546&amp;"|"&amp;Client!$C$9&amp;"|"&amp;Client!$C$7&amp;"|"&amp;Client!$C$8)&gt;0,Client!$C$9,IF(Client!$C$9="S","R","S"))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IFERROR(IF(COUNT(INDEX(Benefits!$E$3:$E$581,MATCH($T546,Benefits!$A$3:$A$581,0)))=0,"",INDEX(Benefits!$E$3:$E$581,MATCH($T546,Benefits!$A$3:$A$581,0))),"")</f>
        <v/>
      </c>
      <c r="R546">
        <f>IFERROR(IF(COUNT(INDEX(Benefits!$F$3:$F$581,MATCH($T546,Benefits!$A$3:$A$581,0)))=0,"",INDEX(Benefits!$F$3:$F$581,MATCH($T546,Benefits!$A$3:$A$581,0))),"")</f>
        <v/>
      </c>
      <c r="S546" s="4">
        <f>IFERROR(IF(INDEX(Benefits!$G$3:$G$581,MATCH($T546,Benefits!$A$3:$A$581,0))="","",INDEX(Benefits!$G$3:$G$581,MATCH($T546,Benefits!$A$3:$A$581,0))),"")</f>
        <v/>
      </c>
      <c r="T546" s="19" t="inlineStr">
        <is>
          <t>S00040-01-000-02</t>
        </is>
      </c>
      <c r="U546" s="4">
        <f>MIN(IF($N546="N",Client!$C$6+1,Client!$C$6),100)</f>
        <v/>
      </c>
      <c r="V546" s="4">
        <f>$T546&amp;"|"&amp;$O546&amp;"|"&amp;Client!$C$7&amp;"|"&amp;Client!$C$8</f>
        <v/>
      </c>
      <c r="W546" s="4">
        <f>IFERROR(MATCH($V546,prem!$A$2:$A$2857,0),"")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IFERROR(IF(INDEX(Benefits!$B$3:$B$581,MATCH($T547,Benefits!$A$3:$A$581,0))="","",INDEX(Benefits!$B$3:$B$581,MATCH($T547,Benefits!$A$3:$A$581,0))),"")</f>
        <v/>
      </c>
      <c r="G547" s="17">
        <f>IFERROR(IF(INDEX(Benefits!$C$3:$C$581,MATCH($T547,Benefits!$A$3:$A$581,0))="","",INDEX(Benefits!$C$3:$C$581,MATCH($T547,Benefits!$A$3:$A$581,0))),"")</f>
        <v/>
      </c>
      <c r="H547" s="4">
        <f>IFERROR(IF(INDEX(Benefits!$D$3:$D$581,MATCH($T547,Benefits!$A$3:$A$581,0))="","",INDEX(Benefits!$D$3:$D$581,MATCH($T547,Benefits!$A$3:$A$581,0))),"")</f>
        <v/>
      </c>
      <c r="I547" s="4" t="inlineStr">
        <is>
          <t>HKD</t>
        </is>
      </c>
      <c r="J547" s="17">
        <f>IF($W547="","",IF(COUNT(INDEX(prem!$B$2:$CX$2857,$W547,$U547+1))=0,"",INDEX(prem!$B$2:$CX$2857,$W547,$U547+1)))</f>
        <v/>
      </c>
      <c r="K547" s="17">
        <f>IF($W547="","",IF($M547=0,"",SUM(INDEX(prem!$B$2:$CX$2857,$W547,$U547+1):INDEX(prem!$B$2:$CX$2857,$W547,MIN($U547+10,101)))))</f>
        <v/>
      </c>
      <c r="L547" s="17">
        <f>IF($K547="","",IF($M547=0,"",$K547/$M547))</f>
        <v/>
      </c>
      <c r="M547" s="4">
        <f>IF($W547="",0,COUNT(INDEX(prem!$B$2:$CX$2857,$W547,$U547+1):INDEX(prem!$B$2:$CX$2857,$W547,MIN($U547+10,101))))</f>
        <v/>
      </c>
      <c r="N547" s="4" t="inlineStr">
        <is>
          <t>A</t>
        </is>
      </c>
      <c r="O547" s="4">
        <f>IF(COUNTIF(prem!$A$2:$A$2857,$T547&amp;"|"&amp;Client!$C$9&amp;"|"&amp;Client!$C$7&amp;"|"&amp;Client!$C$8)&gt;0,Client!$C$9,IF(Client!$C$9="S","R","S"))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IFERROR(IF(COUNT(INDEX(Benefits!$E$3:$E$581,MATCH($T547,Benefits!$A$3:$A$581,0)))=0,"",INDEX(Benefits!$E$3:$E$581,MATCH($T547,Benefits!$A$3:$A$581,0))),"")</f>
        <v/>
      </c>
      <c r="R547">
        <f>IFERROR(IF(COUNT(INDEX(Benefits!$F$3:$F$581,MATCH($T547,Benefits!$A$3:$A$581,0)))=0,"",INDEX(Benefits!$F$3:$F$581,MATCH($T547,Benefits!$A$3:$A$581,0))),"")</f>
        <v/>
      </c>
      <c r="S547" s="4">
        <f>IFERROR(IF(INDEX(Benefits!$G$3:$G$581,MATCH($T547,Benefits!$A$3:$A$581,0))="","",INDEX(Benefits!$G$3:$G$581,MATCH($T547,Benefits!$A$3:$A$581,0))),"")</f>
        <v/>
      </c>
      <c r="T547" s="19" t="inlineStr">
        <is>
          <t>S00025-01-000-02</t>
        </is>
      </c>
      <c r="U547" s="4">
        <f>MIN(IF($N547="N",Client!$C$6+1,Client!$C$6),100)</f>
        <v/>
      </c>
      <c r="V547" s="4">
        <f>$T547&amp;"|"&amp;$O547&amp;"|"&amp;Client!$C$7&amp;"|"&amp;Client!$C$8</f>
        <v/>
      </c>
      <c r="W547" s="4">
        <f>IFERROR(MATCH($V547,prem!$A$2:$A$2857,0),"")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IFERROR(IF(INDEX(Benefits!$B$3:$B$581,MATCH($T548,Benefits!$A$3:$A$581,0))="","",INDEX(Benefits!$B$3:$B$581,MATCH($T548,Benefits!$A$3:$A$581,0))),"")</f>
        <v/>
      </c>
      <c r="G548" s="17">
        <f>IFERROR(IF(INDEX(Benefits!$C$3:$C$581,MATCH($T548,Benefits!$A$3:$A$581,0))="","",INDEX(Benefits!$C$3:$C$581,MATCH($T548,Benefits!$A$3:$A$581,0))),"")</f>
        <v/>
      </c>
      <c r="H548" s="4">
        <f>IFERROR(IF(INDEX(Benefits!$D$3:$D$581,MATCH($T548,Benefits!$A$3:$A$581,0))="","",INDEX(Benefits!$D$3:$D$581,MATCH($T548,Benefits!$A$3:$A$581,0))),"")</f>
        <v/>
      </c>
      <c r="I548" s="4" t="inlineStr">
        <is>
          <t>HKD</t>
        </is>
      </c>
      <c r="J548" s="17">
        <f>IF($W548="","",IF(COUNT(INDEX(prem!$B$2:$CX$2857,$W548,$U548+1))=0,"",INDEX(prem!$B$2:$CX$2857,$W548,$U548+1)))</f>
        <v/>
      </c>
      <c r="K548" s="17">
        <f>IF($W548="","",IF($M548=0,"",SUM(INDEX(prem!$B$2:$CX$2857,$W548,$U548+1):INDEX(prem!$B$2:$CX$2857,$W548,MIN($U548+10,101)))))</f>
        <v/>
      </c>
      <c r="L548" s="17">
        <f>IF($K548="","",IF($M548=0,"",$K548/$M548))</f>
        <v/>
      </c>
      <c r="M548" s="4">
        <f>IF($W548="",0,COUNT(INDEX(prem!$B$2:$CX$2857,$W548,$U548+1):INDEX(prem!$B$2:$CX$2857,$W548,MIN($U548+10,101))))</f>
        <v/>
      </c>
      <c r="N548" s="4" t="inlineStr">
        <is>
          <t>A</t>
        </is>
      </c>
      <c r="O548" s="4">
        <f>IF(COUNTIF(prem!$A$2:$A$2857,$T548&amp;"|"&amp;Client!$C$9&amp;"|"&amp;Client!$C$7&amp;"|"&amp;Client!$C$8)&gt;0,Client!$C$9,IF(Client!$C$9="S","R","S"))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IFERROR(IF(COUNT(INDEX(Benefits!$E$3:$E$581,MATCH($T548,Benefits!$A$3:$A$581,0)))=0,"",INDEX(Benefits!$E$3:$E$581,MATCH($T548,Benefits!$A$3:$A$581,0))),"")</f>
        <v/>
      </c>
      <c r="R548">
        <f>IFERROR(IF(COUNT(INDEX(Benefits!$F$3:$F$581,MATCH($T548,Benefits!$A$3:$A$581,0)))=0,"",INDEX(Benefits!$F$3:$F$581,MATCH($T548,Benefits!$A$3:$A$581,0))),"")</f>
        <v/>
      </c>
      <c r="S548" s="4">
        <f>IFERROR(IF(INDEX(Benefits!$G$3:$G$581,MATCH($T548,Benefits!$A$3:$A$581,0))="","",INDEX(Benefits!$G$3:$G$581,MATCH($T548,Benefits!$A$3:$A$581,0))),"")</f>
        <v/>
      </c>
      <c r="T548" s="19" t="inlineStr">
        <is>
          <t>F00020-01-000-03</t>
        </is>
      </c>
      <c r="U548" s="4">
        <f>MIN(IF($N548="N",Client!$C$6+1,Client!$C$6),100)</f>
        <v/>
      </c>
      <c r="V548" s="4">
        <f>$T548&amp;"|"&amp;$O548&amp;"|"&amp;Client!$C$7&amp;"|"&amp;Client!$C$8</f>
        <v/>
      </c>
      <c r="W548" s="4">
        <f>IFERROR(MATCH($V548,prem!$A$2:$A$2857,0),"")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IFERROR(IF(INDEX(Benefits!$B$3:$B$581,MATCH($T549,Benefits!$A$3:$A$581,0))="","",INDEX(Benefits!$B$3:$B$581,MATCH($T549,Benefits!$A$3:$A$581,0))),"")</f>
        <v/>
      </c>
      <c r="G549" s="17">
        <f>IFERROR(IF(INDEX(Benefits!$C$3:$C$581,MATCH($T549,Benefits!$A$3:$A$581,0))="","",INDEX(Benefits!$C$3:$C$581,MATCH($T549,Benefits!$A$3:$A$581,0))),"")</f>
        <v/>
      </c>
      <c r="H549" s="4">
        <f>IFERROR(IF(INDEX(Benefits!$D$3:$D$581,MATCH($T549,Benefits!$A$3:$A$581,0))="","",INDEX(Benefits!$D$3:$D$581,MATCH($T549,Benefits!$A$3:$A$581,0))),"")</f>
        <v/>
      </c>
      <c r="I549" s="4" t="inlineStr">
        <is>
          <t>HKD</t>
        </is>
      </c>
      <c r="J549" s="17">
        <f>IF($W549="","",IF(COUNT(INDEX(prem!$B$2:$CX$2857,$W549,$U549+1))=0,"",INDEX(prem!$B$2:$CX$2857,$W549,$U549+1)))</f>
        <v/>
      </c>
      <c r="K549" s="17">
        <f>IF($W549="","",IF($M549=0,"",SUM(INDEX(prem!$B$2:$CX$2857,$W549,$U549+1):INDEX(prem!$B$2:$CX$2857,$W549,MIN($U549+10,101)))))</f>
        <v/>
      </c>
      <c r="L549" s="17">
        <f>IF($K549="","",IF($M549=0,"",$K549/$M549))</f>
        <v/>
      </c>
      <c r="M549" s="4">
        <f>IF($W549="",0,COUNT(INDEX(prem!$B$2:$CX$2857,$W549,$U549+1):INDEX(prem!$B$2:$CX$2857,$W549,MIN($U549+10,101))))</f>
        <v/>
      </c>
      <c r="N549" s="4" t="inlineStr">
        <is>
          <t>A</t>
        </is>
      </c>
      <c r="O549" s="4">
        <f>IF(COUNTIF(prem!$A$2:$A$2857,$T549&amp;"|"&amp;Client!$C$9&amp;"|"&amp;Client!$C$7&amp;"|"&amp;Client!$C$8)&gt;0,Client!$C$9,IF(Client!$C$9="S","R","S"))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IFERROR(IF(COUNT(INDEX(Benefits!$E$3:$E$581,MATCH($T549,Benefits!$A$3:$A$581,0)))=0,"",INDEX(Benefits!$E$3:$E$581,MATCH($T549,Benefits!$A$3:$A$581,0))),"")</f>
        <v/>
      </c>
      <c r="R549">
        <f>IFERROR(IF(COUNT(INDEX(Benefits!$F$3:$F$581,MATCH($T549,Benefits!$A$3:$A$581,0)))=0,"",INDEX(Benefits!$F$3:$F$581,MATCH($T549,Benefits!$A$3:$A$581,0))),"")</f>
        <v/>
      </c>
      <c r="S549" s="4">
        <f>IFERROR(IF(INDEX(Benefits!$G$3:$G$581,MATCH($T549,Benefits!$A$3:$A$581,0))="","",INDEX(Benefits!$G$3:$G$581,MATCH($T549,Benefits!$A$3:$A$581,0))),"")</f>
        <v/>
      </c>
      <c r="T549" s="19" t="inlineStr">
        <is>
          <t>F00020-01-001-03</t>
        </is>
      </c>
      <c r="U549" s="4">
        <f>MIN(IF($N549="N",Client!$C$6+1,Client!$C$6),100)</f>
        <v/>
      </c>
      <c r="V549" s="4">
        <f>$T549&amp;"|"&amp;$O549&amp;"|"&amp;Client!$C$7&amp;"|"&amp;Client!$C$8</f>
        <v/>
      </c>
      <c r="W549" s="4">
        <f>IFERROR(MATCH($V549,prem!$A$2:$A$2857,0),"")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IFERROR(IF(INDEX(Benefits!$B$3:$B$581,MATCH($T550,Benefits!$A$3:$A$581,0))="","",INDEX(Benefits!$B$3:$B$581,MATCH($T550,Benefits!$A$3:$A$581,0))),"")</f>
        <v/>
      </c>
      <c r="G550" s="17">
        <f>IFERROR(IF(INDEX(Benefits!$C$3:$C$581,MATCH($T550,Benefits!$A$3:$A$581,0))="","",INDEX(Benefits!$C$3:$C$581,MATCH($T550,Benefits!$A$3:$A$581,0))),"")</f>
        <v/>
      </c>
      <c r="H550" s="4">
        <f>IFERROR(IF(INDEX(Benefits!$D$3:$D$581,MATCH($T550,Benefits!$A$3:$A$581,0))="","",INDEX(Benefits!$D$3:$D$581,MATCH($T550,Benefits!$A$3:$A$581,0))),"")</f>
        <v/>
      </c>
      <c r="I550" s="4" t="inlineStr">
        <is>
          <t>HKD</t>
        </is>
      </c>
      <c r="J550" s="17">
        <f>IF($W550="","",IF(COUNT(INDEX(prem!$B$2:$CX$2857,$W550,$U550+1))=0,"",INDEX(prem!$B$2:$CX$2857,$W550,$U550+1)))</f>
        <v/>
      </c>
      <c r="K550" s="17">
        <f>IF($W550="","",IF($M550=0,"",SUM(INDEX(prem!$B$2:$CX$2857,$W550,$U550+1):INDEX(prem!$B$2:$CX$2857,$W550,MIN($U550+10,101)))))</f>
        <v/>
      </c>
      <c r="L550" s="17">
        <f>IF($K550="","",IF($M550=0,"",$K550/$M550))</f>
        <v/>
      </c>
      <c r="M550" s="4">
        <f>IF($W550="",0,COUNT(INDEX(prem!$B$2:$CX$2857,$W550,$U550+1):INDEX(prem!$B$2:$CX$2857,$W550,MIN($U550+10,101))))</f>
        <v/>
      </c>
      <c r="N550" s="4" t="inlineStr">
        <is>
          <t>A</t>
        </is>
      </c>
      <c r="O550" s="4">
        <f>IF(COUNTIF(prem!$A$2:$A$2857,$T550&amp;"|"&amp;Client!$C$9&amp;"|"&amp;Client!$C$7&amp;"|"&amp;Client!$C$8)&gt;0,Client!$C$9,IF(Client!$C$9="S","R","S"))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IFERROR(IF(COUNT(INDEX(Benefits!$E$3:$E$581,MATCH($T550,Benefits!$A$3:$A$581,0)))=0,"",INDEX(Benefits!$E$3:$E$581,MATCH($T550,Benefits!$A$3:$A$581,0))),"")</f>
        <v/>
      </c>
      <c r="R550">
        <f>IFERROR(IF(COUNT(INDEX(Benefits!$F$3:$F$581,MATCH($T550,Benefits!$A$3:$A$581,0)))=0,"",INDEX(Benefits!$F$3:$F$581,MATCH($T550,Benefits!$A$3:$A$581,0))),"")</f>
        <v/>
      </c>
      <c r="S550" s="4">
        <f>IFERROR(IF(INDEX(Benefits!$G$3:$G$581,MATCH($T550,Benefits!$A$3:$A$581,0))="","",INDEX(Benefits!$G$3:$G$581,MATCH($T550,Benefits!$A$3:$A$581,0))),"")</f>
        <v/>
      </c>
      <c r="T550" s="19" t="inlineStr">
        <is>
          <t>F00020-02-000-03</t>
        </is>
      </c>
      <c r="U550" s="4">
        <f>MIN(IF($N550="N",Client!$C$6+1,Client!$C$6),100)</f>
        <v/>
      </c>
      <c r="V550" s="4">
        <f>$T550&amp;"|"&amp;$O550&amp;"|"&amp;Client!$C$7&amp;"|"&amp;Client!$C$8</f>
        <v/>
      </c>
      <c r="W550" s="4">
        <f>IFERROR(MATCH($V550,prem!$A$2:$A$2857,0),"")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IFERROR(IF(INDEX(Benefits!$B$3:$B$581,MATCH($T551,Benefits!$A$3:$A$581,0))="","",INDEX(Benefits!$B$3:$B$581,MATCH($T551,Benefits!$A$3:$A$581,0))),"")</f>
        <v/>
      </c>
      <c r="G551" s="17">
        <f>IFERROR(IF(INDEX(Benefits!$C$3:$C$581,MATCH($T551,Benefits!$A$3:$A$581,0))="","",INDEX(Benefits!$C$3:$C$581,MATCH($T551,Benefits!$A$3:$A$581,0))),"")</f>
        <v/>
      </c>
      <c r="H551" s="4">
        <f>IFERROR(IF(INDEX(Benefits!$D$3:$D$581,MATCH($T551,Benefits!$A$3:$A$581,0))="","",INDEX(Benefits!$D$3:$D$581,MATCH($T551,Benefits!$A$3:$A$581,0))),"")</f>
        <v/>
      </c>
      <c r="I551" s="4" t="inlineStr">
        <is>
          <t>HKD</t>
        </is>
      </c>
      <c r="J551" s="17">
        <f>IF($W551="","",IF(COUNT(INDEX(prem!$B$2:$CX$2857,$W551,$U551+1))=0,"",INDEX(prem!$B$2:$CX$2857,$W551,$U551+1)))</f>
        <v/>
      </c>
      <c r="K551" s="17">
        <f>IF($W551="","",IF($M551=0,"",SUM(INDEX(prem!$B$2:$CX$2857,$W551,$U551+1):INDEX(prem!$B$2:$CX$2857,$W551,MIN($U551+10,101)))))</f>
        <v/>
      </c>
      <c r="L551" s="17">
        <f>IF($K551="","",IF($M551=0,"",$K551/$M551))</f>
        <v/>
      </c>
      <c r="M551" s="4">
        <f>IF($W551="",0,COUNT(INDEX(prem!$B$2:$CX$2857,$W551,$U551+1):INDEX(prem!$B$2:$CX$2857,$W551,MIN($U551+10,101))))</f>
        <v/>
      </c>
      <c r="N551" s="4" t="inlineStr">
        <is>
          <t>A</t>
        </is>
      </c>
      <c r="O551" s="4">
        <f>IF(COUNTIF(prem!$A$2:$A$2857,$T551&amp;"|"&amp;Client!$C$9&amp;"|"&amp;Client!$C$7&amp;"|"&amp;Client!$C$8)&gt;0,Client!$C$9,IF(Client!$C$9="S","R","S"))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IFERROR(IF(COUNT(INDEX(Benefits!$E$3:$E$581,MATCH($T551,Benefits!$A$3:$A$581,0)))=0,"",INDEX(Benefits!$E$3:$E$581,MATCH($T551,Benefits!$A$3:$A$581,0))),"")</f>
        <v/>
      </c>
      <c r="R551">
        <f>IFERROR(IF(COUNT(INDEX(Benefits!$F$3:$F$581,MATCH($T551,Benefits!$A$3:$A$581,0)))=0,"",INDEX(Benefits!$F$3:$F$581,MATCH($T551,Benefits!$A$3:$A$581,0))),"")</f>
        <v/>
      </c>
      <c r="S551" s="4">
        <f>IFERROR(IF(INDEX(Benefits!$G$3:$G$581,MATCH($T551,Benefits!$A$3:$A$581,0))="","",INDEX(Benefits!$G$3:$G$581,MATCH($T551,Benefits!$A$3:$A$581,0))),"")</f>
        <v/>
      </c>
      <c r="T551" s="19" t="inlineStr">
        <is>
          <t>F00020-02-001-03</t>
        </is>
      </c>
      <c r="U551" s="4">
        <f>MIN(IF($N551="N",Client!$C$6+1,Client!$C$6),100)</f>
        <v/>
      </c>
      <c r="V551" s="4">
        <f>$T551&amp;"|"&amp;$O551&amp;"|"&amp;Client!$C$7&amp;"|"&amp;Client!$C$8</f>
        <v/>
      </c>
      <c r="W551" s="4">
        <f>IFERROR(MATCH($V551,prem!$A$2:$A$2857,0),"")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IFERROR(IF(INDEX(Benefits!$B$3:$B$581,MATCH($T552,Benefits!$A$3:$A$581,0))="","",INDEX(Benefits!$B$3:$B$581,MATCH($T552,Benefits!$A$3:$A$581,0))),"")</f>
        <v/>
      </c>
      <c r="G552" s="17">
        <f>IFERROR(IF(INDEX(Benefits!$C$3:$C$581,MATCH($T552,Benefits!$A$3:$A$581,0))="","",INDEX(Benefits!$C$3:$C$581,MATCH($T552,Benefits!$A$3:$A$581,0))),"")</f>
        <v/>
      </c>
      <c r="H552" s="4">
        <f>IFERROR(IF(INDEX(Benefits!$D$3:$D$581,MATCH($T552,Benefits!$A$3:$A$581,0))="","",INDEX(Benefits!$D$3:$D$581,MATCH($T552,Benefits!$A$3:$A$581,0))),"")</f>
        <v/>
      </c>
      <c r="I552" s="4" t="inlineStr">
        <is>
          <t>HKD</t>
        </is>
      </c>
      <c r="J552" s="17">
        <f>IF($W552="","",IF(COUNT(INDEX(prem!$B$2:$CX$2857,$W552,$U552+1))=0,"",INDEX(prem!$B$2:$CX$2857,$W552,$U552+1)))</f>
        <v/>
      </c>
      <c r="K552" s="17">
        <f>IF($W552="","",IF($M552=0,"",SUM(INDEX(prem!$B$2:$CX$2857,$W552,$U552+1):INDEX(prem!$B$2:$CX$2857,$W552,MIN($U552+10,101)))))</f>
        <v/>
      </c>
      <c r="L552" s="17">
        <f>IF($K552="","",IF($M552=0,"",$K552/$M552))</f>
        <v/>
      </c>
      <c r="M552" s="4">
        <f>IF($W552="",0,COUNT(INDEX(prem!$B$2:$CX$2857,$W552,$U552+1):INDEX(prem!$B$2:$CX$2857,$W552,MIN($U552+10,101))))</f>
        <v/>
      </c>
      <c r="N552" s="4" t="inlineStr">
        <is>
          <t>A</t>
        </is>
      </c>
      <c r="O552" s="4">
        <f>IF(COUNTIF(prem!$A$2:$A$2857,$T552&amp;"|"&amp;Client!$C$9&amp;"|"&amp;Client!$C$7&amp;"|"&amp;Client!$C$8)&gt;0,Client!$C$9,IF(Client!$C$9="S","R","S"))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IFERROR(IF(COUNT(INDEX(Benefits!$E$3:$E$581,MATCH($T552,Benefits!$A$3:$A$581,0)))=0,"",INDEX(Benefits!$E$3:$E$581,MATCH($T552,Benefits!$A$3:$A$581,0))),"")</f>
        <v/>
      </c>
      <c r="R552">
        <f>IFERROR(IF(COUNT(INDEX(Benefits!$F$3:$F$581,MATCH($T552,Benefits!$A$3:$A$581,0)))=0,"",INDEX(Benefits!$F$3:$F$581,MATCH($T552,Benefits!$A$3:$A$581,0))),"")</f>
        <v/>
      </c>
      <c r="S552" s="4">
        <f>IFERROR(IF(INDEX(Benefits!$G$3:$G$581,MATCH($T552,Benefits!$A$3:$A$581,0))="","",INDEX(Benefits!$G$3:$G$581,MATCH($T552,Benefits!$A$3:$A$581,0))),"")</f>
        <v/>
      </c>
      <c r="T552" s="19" t="inlineStr">
        <is>
          <t>F00020-03-000-03</t>
        </is>
      </c>
      <c r="U552" s="4">
        <f>MIN(IF($N552="N",Client!$C$6+1,Client!$C$6),100)</f>
        <v/>
      </c>
      <c r="V552" s="4">
        <f>$T552&amp;"|"&amp;$O552&amp;"|"&amp;Client!$C$7&amp;"|"&amp;Client!$C$8</f>
        <v/>
      </c>
      <c r="W552" s="4">
        <f>IFERROR(MATCH($V552,prem!$A$2:$A$2857,0),"")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IFERROR(IF(INDEX(Benefits!$B$3:$B$581,MATCH($T553,Benefits!$A$3:$A$581,0))="","",INDEX(Benefits!$B$3:$B$581,MATCH($T553,Benefits!$A$3:$A$581,0))),"")</f>
        <v/>
      </c>
      <c r="G553" s="17">
        <f>IFERROR(IF(INDEX(Benefits!$C$3:$C$581,MATCH($T553,Benefits!$A$3:$A$581,0))="","",INDEX(Benefits!$C$3:$C$581,MATCH($T553,Benefits!$A$3:$A$581,0))),"")</f>
        <v/>
      </c>
      <c r="H553" s="4">
        <f>IFERROR(IF(INDEX(Benefits!$D$3:$D$581,MATCH($T553,Benefits!$A$3:$A$581,0))="","",INDEX(Benefits!$D$3:$D$581,MATCH($T553,Benefits!$A$3:$A$581,0))),"")</f>
        <v/>
      </c>
      <c r="I553" s="4" t="inlineStr">
        <is>
          <t>HKD</t>
        </is>
      </c>
      <c r="J553" s="17">
        <f>IF($W553="","",IF(COUNT(INDEX(prem!$B$2:$CX$2857,$W553,$U553+1))=0,"",INDEX(prem!$B$2:$CX$2857,$W553,$U553+1)))</f>
        <v/>
      </c>
      <c r="K553" s="17">
        <f>IF($W553="","",IF($M553=0,"",SUM(INDEX(prem!$B$2:$CX$2857,$W553,$U553+1):INDEX(prem!$B$2:$CX$2857,$W553,MIN($U553+10,101)))))</f>
        <v/>
      </c>
      <c r="L553" s="17">
        <f>IF($K553="","",IF($M553=0,"",$K553/$M553))</f>
        <v/>
      </c>
      <c r="M553" s="4">
        <f>IF($W553="",0,COUNT(INDEX(prem!$B$2:$CX$2857,$W553,$U553+1):INDEX(prem!$B$2:$CX$2857,$W553,MIN($U553+10,101))))</f>
        <v/>
      </c>
      <c r="N553" s="4" t="inlineStr">
        <is>
          <t>A</t>
        </is>
      </c>
      <c r="O553" s="4">
        <f>IF(COUNTIF(prem!$A$2:$A$2857,$T553&amp;"|"&amp;Client!$C$9&amp;"|"&amp;Client!$C$7&amp;"|"&amp;Client!$C$8)&gt;0,Client!$C$9,IF(Client!$C$9="S","R","S"))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IFERROR(IF(COUNT(INDEX(Benefits!$E$3:$E$581,MATCH($T553,Benefits!$A$3:$A$581,0)))=0,"",INDEX(Benefits!$E$3:$E$581,MATCH($T553,Benefits!$A$3:$A$581,0))),"")</f>
        <v/>
      </c>
      <c r="R553">
        <f>IFERROR(IF(COUNT(INDEX(Benefits!$F$3:$F$581,MATCH($T553,Benefits!$A$3:$A$581,0)))=0,"",INDEX(Benefits!$F$3:$F$581,MATCH($T553,Benefits!$A$3:$A$581,0))),"")</f>
        <v/>
      </c>
      <c r="S553" s="4">
        <f>IFERROR(IF(INDEX(Benefits!$G$3:$G$581,MATCH($T553,Benefits!$A$3:$A$581,0))="","",INDEX(Benefits!$G$3:$G$581,MATCH($T553,Benefits!$A$3:$A$581,0))),"")</f>
        <v/>
      </c>
      <c r="T553" s="19" t="inlineStr">
        <is>
          <t>F00020-03-001-03</t>
        </is>
      </c>
      <c r="U553" s="4">
        <f>MIN(IF($N553="N",Client!$C$6+1,Client!$C$6),100)</f>
        <v/>
      </c>
      <c r="V553" s="4">
        <f>$T553&amp;"|"&amp;$O553&amp;"|"&amp;Client!$C$7&amp;"|"&amp;Client!$C$8</f>
        <v/>
      </c>
      <c r="W553" s="4">
        <f>IFERROR(MATCH($V553,prem!$A$2:$A$2857,0),"")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IFERROR(IF(INDEX(Benefits!$B$3:$B$581,MATCH($T554,Benefits!$A$3:$A$581,0))="","",INDEX(Benefits!$B$3:$B$581,MATCH($T554,Benefits!$A$3:$A$581,0))),"")</f>
        <v/>
      </c>
      <c r="G554" s="17">
        <f>IFERROR(IF(INDEX(Benefits!$C$3:$C$581,MATCH($T554,Benefits!$A$3:$A$581,0))="","",INDEX(Benefits!$C$3:$C$581,MATCH($T554,Benefits!$A$3:$A$581,0))),"")</f>
        <v/>
      </c>
      <c r="H554" s="4">
        <f>IFERROR(IF(INDEX(Benefits!$D$3:$D$581,MATCH($T554,Benefits!$A$3:$A$581,0))="","",INDEX(Benefits!$D$3:$D$581,MATCH($T554,Benefits!$A$3:$A$581,0))),"")</f>
        <v/>
      </c>
      <c r="I554" s="4" t="inlineStr">
        <is>
          <t>HKD</t>
        </is>
      </c>
      <c r="J554" s="17">
        <f>IF($W554="","",IF(COUNT(INDEX(prem!$B$2:$CX$2857,$W554,$U554+1))=0,"",INDEX(prem!$B$2:$CX$2857,$W554,$U554+1)))</f>
        <v/>
      </c>
      <c r="K554" s="17">
        <f>IF($W554="","",IF($M554=0,"",SUM(INDEX(prem!$B$2:$CX$2857,$W554,$U554+1):INDEX(prem!$B$2:$CX$2857,$W554,MIN($U554+10,101)))))</f>
        <v/>
      </c>
      <c r="L554" s="17">
        <f>IF($K554="","",IF($M554=0,"",$K554/$M554))</f>
        <v/>
      </c>
      <c r="M554" s="4">
        <f>IF($W554="",0,COUNT(INDEX(prem!$B$2:$CX$2857,$W554,$U554+1):INDEX(prem!$B$2:$CX$2857,$W554,MIN($U554+10,101))))</f>
        <v/>
      </c>
      <c r="N554" s="4" t="inlineStr">
        <is>
          <t>A</t>
        </is>
      </c>
      <c r="O554" s="4">
        <f>IF(COUNTIF(prem!$A$2:$A$2857,$T554&amp;"|"&amp;Client!$C$9&amp;"|"&amp;Client!$C$7&amp;"|"&amp;Client!$C$8)&gt;0,Client!$C$9,IF(Client!$C$9="S","R","S"))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IFERROR(IF(COUNT(INDEX(Benefits!$E$3:$E$581,MATCH($T554,Benefits!$A$3:$A$581,0)))=0,"",INDEX(Benefits!$E$3:$E$581,MATCH($T554,Benefits!$A$3:$A$581,0))),"")</f>
        <v/>
      </c>
      <c r="R554">
        <f>IFERROR(IF(COUNT(INDEX(Benefits!$F$3:$F$581,MATCH($T554,Benefits!$A$3:$A$581,0)))=0,"",INDEX(Benefits!$F$3:$F$581,MATCH($T554,Benefits!$A$3:$A$581,0))),"")</f>
        <v/>
      </c>
      <c r="S554" s="4">
        <f>IFERROR(IF(INDEX(Benefits!$G$3:$G$581,MATCH($T554,Benefits!$A$3:$A$581,0))="","",INDEX(Benefits!$G$3:$G$581,MATCH($T554,Benefits!$A$3:$A$581,0))),"")</f>
        <v/>
      </c>
      <c r="T554" s="19" t="inlineStr">
        <is>
          <t>F00020-04-000-03</t>
        </is>
      </c>
      <c r="U554" s="4">
        <f>MIN(IF($N554="N",Client!$C$6+1,Client!$C$6),100)</f>
        <v/>
      </c>
      <c r="V554" s="4">
        <f>$T554&amp;"|"&amp;$O554&amp;"|"&amp;Client!$C$7&amp;"|"&amp;Client!$C$8</f>
        <v/>
      </c>
      <c r="W554" s="4">
        <f>IFERROR(MATCH($V554,prem!$A$2:$A$2857,0),"")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IFERROR(IF(INDEX(Benefits!$B$3:$B$581,MATCH($T555,Benefits!$A$3:$A$581,0))="","",INDEX(Benefits!$B$3:$B$581,MATCH($T555,Benefits!$A$3:$A$581,0))),"")</f>
        <v/>
      </c>
      <c r="G555" s="17">
        <f>IFERROR(IF(INDEX(Benefits!$C$3:$C$581,MATCH($T555,Benefits!$A$3:$A$581,0))="","",INDEX(Benefits!$C$3:$C$581,MATCH($T555,Benefits!$A$3:$A$581,0))),"")</f>
        <v/>
      </c>
      <c r="H555" s="4">
        <f>IFERROR(IF(INDEX(Benefits!$D$3:$D$581,MATCH($T555,Benefits!$A$3:$A$581,0))="","",INDEX(Benefits!$D$3:$D$581,MATCH($T555,Benefits!$A$3:$A$581,0))),"")</f>
        <v/>
      </c>
      <c r="I555" s="4" t="inlineStr">
        <is>
          <t>HKD</t>
        </is>
      </c>
      <c r="J555" s="17">
        <f>IF($W555="","",IF(COUNT(INDEX(prem!$B$2:$CX$2857,$W555,$U555+1))=0,"",INDEX(prem!$B$2:$CX$2857,$W555,$U555+1)))</f>
        <v/>
      </c>
      <c r="K555" s="17">
        <f>IF($W555="","",IF($M555=0,"",SUM(INDEX(prem!$B$2:$CX$2857,$W555,$U555+1):INDEX(prem!$B$2:$CX$2857,$W555,MIN($U555+10,101)))))</f>
        <v/>
      </c>
      <c r="L555" s="17">
        <f>IF($K555="","",IF($M555=0,"",$K555/$M555))</f>
        <v/>
      </c>
      <c r="M555" s="4">
        <f>IF($W555="",0,COUNT(INDEX(prem!$B$2:$CX$2857,$W555,$U555+1):INDEX(prem!$B$2:$CX$2857,$W555,MIN($U555+10,101))))</f>
        <v/>
      </c>
      <c r="N555" s="4" t="inlineStr">
        <is>
          <t>A</t>
        </is>
      </c>
      <c r="O555" s="4">
        <f>IF(COUNTIF(prem!$A$2:$A$2857,$T555&amp;"|"&amp;Client!$C$9&amp;"|"&amp;Client!$C$7&amp;"|"&amp;Client!$C$8)&gt;0,Client!$C$9,IF(Client!$C$9="S","R","S"))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IFERROR(IF(COUNT(INDEX(Benefits!$E$3:$E$581,MATCH($T555,Benefits!$A$3:$A$581,0)))=0,"",INDEX(Benefits!$E$3:$E$581,MATCH($T555,Benefits!$A$3:$A$581,0))),"")</f>
        <v/>
      </c>
      <c r="R555">
        <f>IFERROR(IF(COUNT(INDEX(Benefits!$F$3:$F$581,MATCH($T555,Benefits!$A$3:$A$581,0)))=0,"",INDEX(Benefits!$F$3:$F$581,MATCH($T555,Benefits!$A$3:$A$581,0))),"")</f>
        <v/>
      </c>
      <c r="S555" s="4">
        <f>IFERROR(IF(INDEX(Benefits!$G$3:$G$581,MATCH($T555,Benefits!$A$3:$A$581,0))="","",INDEX(Benefits!$G$3:$G$581,MATCH($T555,Benefits!$A$3:$A$581,0))),"")</f>
        <v/>
      </c>
      <c r="T555" s="19" t="inlineStr">
        <is>
          <t>F00020-04-001-03</t>
        </is>
      </c>
      <c r="U555" s="4">
        <f>MIN(IF($N555="N",Client!$C$6+1,Client!$C$6),100)</f>
        <v/>
      </c>
      <c r="V555" s="4">
        <f>$T555&amp;"|"&amp;$O555&amp;"|"&amp;Client!$C$7&amp;"|"&amp;Client!$C$8</f>
        <v/>
      </c>
      <c r="W555" s="4">
        <f>IFERROR(MATCH($V555,prem!$A$2:$A$2857,0),"")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IFERROR(IF(INDEX(Benefits!$B$3:$B$581,MATCH($T556,Benefits!$A$3:$A$581,0))="","",INDEX(Benefits!$B$3:$B$581,MATCH($T556,Benefits!$A$3:$A$581,0))),"")</f>
        <v/>
      </c>
      <c r="G556" s="17">
        <f>IFERROR(IF(INDEX(Benefits!$C$3:$C$581,MATCH($T556,Benefits!$A$3:$A$581,0))="","",INDEX(Benefits!$C$3:$C$581,MATCH($T556,Benefits!$A$3:$A$581,0))),"")</f>
        <v/>
      </c>
      <c r="H556" s="4">
        <f>IFERROR(IF(INDEX(Benefits!$D$3:$D$581,MATCH($T556,Benefits!$A$3:$A$581,0))="","",INDEX(Benefits!$D$3:$D$581,MATCH($T556,Benefits!$A$3:$A$581,0))),"")</f>
        <v/>
      </c>
      <c r="I556" s="4" t="inlineStr">
        <is>
          <t>HKD</t>
        </is>
      </c>
      <c r="J556" s="17">
        <f>IF($W556="","",IF(COUNT(INDEX(prem!$B$2:$CX$2857,$W556,$U556+1))=0,"",INDEX(prem!$B$2:$CX$2857,$W556,$U556+1)))</f>
        <v/>
      </c>
      <c r="K556" s="17">
        <f>IF($W556="","",IF($M556=0,"",SUM(INDEX(prem!$B$2:$CX$2857,$W556,$U556+1):INDEX(prem!$B$2:$CX$2857,$W556,MIN($U556+10,101)))))</f>
        <v/>
      </c>
      <c r="L556" s="17">
        <f>IF($K556="","",IF($M556=0,"",$K556/$M556))</f>
        <v/>
      </c>
      <c r="M556" s="4">
        <f>IF($W556="",0,COUNT(INDEX(prem!$B$2:$CX$2857,$W556,$U556+1):INDEX(prem!$B$2:$CX$2857,$W556,MIN($U556+10,101))))</f>
        <v/>
      </c>
      <c r="N556" s="4" t="inlineStr">
        <is>
          <t>A</t>
        </is>
      </c>
      <c r="O556" s="4">
        <f>IF(COUNTIF(prem!$A$2:$A$2857,$T556&amp;"|"&amp;Client!$C$9&amp;"|"&amp;Client!$C$7&amp;"|"&amp;Client!$C$8)&gt;0,Client!$C$9,IF(Client!$C$9="S","R","S"))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IFERROR(IF(COUNT(INDEX(Benefits!$E$3:$E$581,MATCH($T556,Benefits!$A$3:$A$581,0)))=0,"",INDEX(Benefits!$E$3:$E$581,MATCH($T556,Benefits!$A$3:$A$581,0))),"")</f>
        <v/>
      </c>
      <c r="R556">
        <f>IFERROR(IF(COUNT(INDEX(Benefits!$F$3:$F$581,MATCH($T556,Benefits!$A$3:$A$581,0)))=0,"",INDEX(Benefits!$F$3:$F$581,MATCH($T556,Benefits!$A$3:$A$581,0))),"")</f>
        <v/>
      </c>
      <c r="S556" s="4">
        <f>IFERROR(IF(INDEX(Benefits!$G$3:$G$581,MATCH($T556,Benefits!$A$3:$A$581,0))="","",INDEX(Benefits!$G$3:$G$581,MATCH($T556,Benefits!$A$3:$A$581,0))),"")</f>
        <v/>
      </c>
      <c r="T556" s="19" t="inlineStr">
        <is>
          <t>F00020-05-000-01</t>
        </is>
      </c>
      <c r="U556" s="4">
        <f>MIN(IF($N556="N",Client!$C$6+1,Client!$C$6),100)</f>
        <v/>
      </c>
      <c r="V556" s="4">
        <f>$T556&amp;"|"&amp;$O556&amp;"|"&amp;Client!$C$7&amp;"|"&amp;Client!$C$8</f>
        <v/>
      </c>
      <c r="W556" s="4">
        <f>IFERROR(MATCH($V556,prem!$A$2:$A$2857,0),"")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IFERROR(IF(INDEX(Benefits!$B$3:$B$581,MATCH($T557,Benefits!$A$3:$A$581,0))="","",INDEX(Benefits!$B$3:$B$581,MATCH($T557,Benefits!$A$3:$A$581,0))),"")</f>
        <v/>
      </c>
      <c r="G557" s="17">
        <f>IFERROR(IF(INDEX(Benefits!$C$3:$C$581,MATCH($T557,Benefits!$A$3:$A$581,0))="","",INDEX(Benefits!$C$3:$C$581,MATCH($T557,Benefits!$A$3:$A$581,0))),"")</f>
        <v/>
      </c>
      <c r="H557" s="4">
        <f>IFERROR(IF(INDEX(Benefits!$D$3:$D$581,MATCH($T557,Benefits!$A$3:$A$581,0))="","",INDEX(Benefits!$D$3:$D$581,MATCH($T557,Benefits!$A$3:$A$581,0))),"")</f>
        <v/>
      </c>
      <c r="I557" s="4" t="inlineStr">
        <is>
          <t>HKD</t>
        </is>
      </c>
      <c r="J557" s="17">
        <f>IF($W557="","",IF(COUNT(INDEX(prem!$B$2:$CX$2857,$W557,$U557+1))=0,"",INDEX(prem!$B$2:$CX$2857,$W557,$U557+1)))</f>
        <v/>
      </c>
      <c r="K557" s="17">
        <f>IF($W557="","",IF($M557=0,"",SUM(INDEX(prem!$B$2:$CX$2857,$W557,$U557+1):INDEX(prem!$B$2:$CX$2857,$W557,MIN($U557+10,101)))))</f>
        <v/>
      </c>
      <c r="L557" s="17">
        <f>IF($K557="","",IF($M557=0,"",$K557/$M557))</f>
        <v/>
      </c>
      <c r="M557" s="4">
        <f>IF($W557="",0,COUNT(INDEX(prem!$B$2:$CX$2857,$W557,$U557+1):INDEX(prem!$B$2:$CX$2857,$W557,MIN($U557+10,101))))</f>
        <v/>
      </c>
      <c r="N557" s="4" t="inlineStr">
        <is>
          <t>A</t>
        </is>
      </c>
      <c r="O557" s="4">
        <f>IF(COUNTIF(prem!$A$2:$A$2857,$T557&amp;"|"&amp;Client!$C$9&amp;"|"&amp;Client!$C$7&amp;"|"&amp;Client!$C$8)&gt;0,Client!$C$9,IF(Client!$C$9="S","R","S"))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IFERROR(IF(COUNT(INDEX(Benefits!$E$3:$E$581,MATCH($T557,Benefits!$A$3:$A$581,0)))=0,"",INDEX(Benefits!$E$3:$E$581,MATCH($T557,Benefits!$A$3:$A$581,0))),"")</f>
        <v/>
      </c>
      <c r="R557">
        <f>IFERROR(IF(COUNT(INDEX(Benefits!$F$3:$F$581,MATCH($T557,Benefits!$A$3:$A$581,0)))=0,"",INDEX(Benefits!$F$3:$F$581,MATCH($T557,Benefits!$A$3:$A$581,0))),"")</f>
        <v/>
      </c>
      <c r="S557" s="4">
        <f>IFERROR(IF(INDEX(Benefits!$G$3:$G$581,MATCH($T557,Benefits!$A$3:$A$581,0))="","",INDEX(Benefits!$G$3:$G$581,MATCH($T557,Benefits!$A$3:$A$581,0))),"")</f>
        <v/>
      </c>
      <c r="T557" s="19" t="inlineStr">
        <is>
          <t>F00020-05-001-01</t>
        </is>
      </c>
      <c r="U557" s="4">
        <f>MIN(IF($N557="N",Client!$C$6+1,Client!$C$6),100)</f>
        <v/>
      </c>
      <c r="V557" s="4">
        <f>$T557&amp;"|"&amp;$O557&amp;"|"&amp;Client!$C$7&amp;"|"&amp;Client!$C$8</f>
        <v/>
      </c>
      <c r="W557" s="4">
        <f>IFERROR(MATCH($V557,prem!$A$2:$A$2857,0),"")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IFERROR(IF(INDEX(Benefits!$B$3:$B$581,MATCH($T558,Benefits!$A$3:$A$581,0))="","",INDEX(Benefits!$B$3:$B$581,MATCH($T558,Benefits!$A$3:$A$581,0))),"")</f>
        <v/>
      </c>
      <c r="G558" s="17">
        <f>IFERROR(IF(INDEX(Benefits!$C$3:$C$581,MATCH($T558,Benefits!$A$3:$A$581,0))="",0,INDEX(Benefits!$C$3:$C$581,MATCH($T558,Benefits!$A$3:$A$581,0))),0)</f>
        <v/>
      </c>
      <c r="H558" s="4">
        <f>IFERROR(IF(INDEX(Benefits!$D$3:$D$581,MATCH($T558,Benefits!$A$3:$A$581,0))="","",INDEX(Benefits!$D$3:$D$581,MATCH($T558,Benefits!$A$3:$A$581,0))),"")</f>
        <v/>
      </c>
      <c r="I558" s="4" t="inlineStr">
        <is>
          <t>HKD</t>
        </is>
      </c>
      <c r="J558" s="17">
        <f>IF($W558="","",IF(COUNT(INDEX(prem!$B$2:$CX$2857,$W558,$U558+1))=0,"",INDEX(prem!$B$2:$CX$2857,$W558,$U558+1)))</f>
        <v/>
      </c>
      <c r="K558" s="17">
        <f>IF($W558="","",IF($M558=0,"",SUM(INDEX(prem!$B$2:$CX$2857,$W558,$U558+1):INDEX(prem!$B$2:$CX$2857,$W558,MIN($U558+10,101)))))</f>
        <v/>
      </c>
      <c r="L558" s="17">
        <f>IF($K558="","",IF($M558=0,"",$K558/$M558))</f>
        <v/>
      </c>
      <c r="M558" s="4">
        <f>IF($W558="",0,COUNT(INDEX(prem!$B$2:$CX$2857,$W558,$U558+1):INDEX(prem!$B$2:$CX$2857,$W558,MIN($U558+10,101))))</f>
        <v/>
      </c>
      <c r="N558" s="4" t="inlineStr">
        <is>
          <t>A</t>
        </is>
      </c>
      <c r="O558" s="4">
        <f>IF(COUNTIF(prem!$A$2:$A$2857,$T558&amp;"|"&amp;Client!$C$9&amp;"|"&amp;Client!$C$7&amp;"|"&amp;Client!$C$8)&gt;0,Client!$C$9,IF(Client!$C$9="S","R","S"))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IFERROR(IF(COUNT(INDEX(Benefits!$E$3:$E$581,MATCH($T558,Benefits!$A$3:$A$581,0)))=0,"",INDEX(Benefits!$E$3:$E$581,MATCH($T558,Benefits!$A$3:$A$581,0))),"")</f>
        <v/>
      </c>
      <c r="R558">
        <f>IFERROR(IF(COUNT(INDEX(Benefits!$F$3:$F$581,MATCH($T558,Benefits!$A$3:$A$581,0)))=0,"",INDEX(Benefits!$F$3:$F$581,MATCH($T558,Benefits!$A$3:$A$581,0))),"")</f>
        <v/>
      </c>
      <c r="S558" s="4">
        <f>IFERROR(IF(INDEX(Benefits!$G$3:$G$581,MATCH($T558,Benefits!$A$3:$A$581,0))="","",INDEX(Benefits!$G$3:$G$581,MATCH($T558,Benefits!$A$3:$A$581,0))),"")</f>
        <v/>
      </c>
      <c r="T558" s="19" t="inlineStr">
        <is>
          <t>F00065-01-000-02</t>
        </is>
      </c>
      <c r="U558" s="4">
        <f>MIN(IF($N558="N",Client!$C$6+1,Client!$C$6),100)</f>
        <v/>
      </c>
      <c r="V558" s="4">
        <f>$T558&amp;"|"&amp;$O558&amp;"|"&amp;Client!$C$7&amp;"|"&amp;Client!$C$8</f>
        <v/>
      </c>
      <c r="W558" s="4">
        <f>IFERROR(MATCH($V558,prem!$A$2:$A$2857,0),"")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IFERROR(IF(INDEX(Benefits!$B$3:$B$581,MATCH($T559,Benefits!$A$3:$A$581,0))="","",INDEX(Benefits!$B$3:$B$581,MATCH($T559,Benefits!$A$3:$A$581,0))),"")</f>
        <v/>
      </c>
      <c r="G559" s="17">
        <f>IFERROR(IF(INDEX(Benefits!$C$3:$C$581,MATCH($T559,Benefits!$A$3:$A$581,0))="",100000,INDEX(Benefits!$C$3:$C$581,MATCH($T559,Benefits!$A$3:$A$581,0))),100000)</f>
        <v/>
      </c>
      <c r="H559" s="4">
        <f>IFERROR(IF(INDEX(Benefits!$D$3:$D$581,MATCH($T559,Benefits!$A$3:$A$581,0))="","",INDEX(Benefits!$D$3:$D$581,MATCH($T559,Benefits!$A$3:$A$581,0))),"")</f>
        <v/>
      </c>
      <c r="I559" s="4" t="inlineStr">
        <is>
          <t>HKD</t>
        </is>
      </c>
      <c r="J559" s="17">
        <f>IF($W559="","",IF(COUNT(INDEX(prem!$B$2:$CX$2857,$W559,$U559+1))=0,"",INDEX(prem!$B$2:$CX$2857,$W559,$U559+1)))</f>
        <v/>
      </c>
      <c r="K559" s="17">
        <f>IF($W559="","",IF($M559=0,"",SUM(INDEX(prem!$B$2:$CX$2857,$W559,$U559+1):INDEX(prem!$B$2:$CX$2857,$W559,MIN($U559+10,101)))))</f>
        <v/>
      </c>
      <c r="L559" s="17">
        <f>IF($K559="","",IF($M559=0,"",$K559/$M559))</f>
        <v/>
      </c>
      <c r="M559" s="4">
        <f>IF($W559="",0,COUNT(INDEX(prem!$B$2:$CX$2857,$W559,$U559+1):INDEX(prem!$B$2:$CX$2857,$W559,MIN($U559+10,101))))</f>
        <v/>
      </c>
      <c r="N559" s="4" t="inlineStr">
        <is>
          <t>A</t>
        </is>
      </c>
      <c r="O559" s="4">
        <f>IF(COUNTIF(prem!$A$2:$A$2857,$T559&amp;"|"&amp;Client!$C$9&amp;"|"&amp;Client!$C$7&amp;"|"&amp;Client!$C$8)&gt;0,Client!$C$9,IF(Client!$C$9="S","R","S"))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IFERROR(IF(COUNT(INDEX(Benefits!$E$3:$E$581,MATCH($T559,Benefits!$A$3:$A$581,0)))=0,"",INDEX(Benefits!$E$3:$E$581,MATCH($T559,Benefits!$A$3:$A$581,0))),"")</f>
        <v/>
      </c>
      <c r="R559">
        <f>IFERROR(IF(COUNT(INDEX(Benefits!$F$3:$F$581,MATCH($T559,Benefits!$A$3:$A$581,0)))=0,"",INDEX(Benefits!$F$3:$F$581,MATCH($T559,Benefits!$A$3:$A$581,0))),"")</f>
        <v/>
      </c>
      <c r="S559" s="4">
        <f>IFERROR(IF(INDEX(Benefits!$G$3:$G$581,MATCH($T559,Benefits!$A$3:$A$581,0))="","",INDEX(Benefits!$G$3:$G$581,MATCH($T559,Benefits!$A$3:$A$581,0))),"")</f>
        <v/>
      </c>
      <c r="T559" s="19" t="inlineStr">
        <is>
          <t>F00065-04-000-02</t>
        </is>
      </c>
      <c r="U559" s="4">
        <f>MIN(IF($N559="N",Client!$C$6+1,Client!$C$6),100)</f>
        <v/>
      </c>
      <c r="V559" s="4">
        <f>$T559&amp;"|"&amp;$O559&amp;"|"&amp;Client!$C$7&amp;"|"&amp;Client!$C$8</f>
        <v/>
      </c>
      <c r="W559" s="4">
        <f>IFERROR(MATCH($V559,prem!$A$2:$A$2857,0),"")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IFERROR(IF(INDEX(Benefits!$B$3:$B$581,MATCH($T560,Benefits!$A$3:$A$581,0))="","",INDEX(Benefits!$B$3:$B$581,MATCH($T560,Benefits!$A$3:$A$581,0))),"")</f>
        <v/>
      </c>
      <c r="G560" s="17">
        <f>IFERROR(IF(INDEX(Benefits!$C$3:$C$581,MATCH($T560,Benefits!$A$3:$A$581,0))="",15000,INDEX(Benefits!$C$3:$C$581,MATCH($T560,Benefits!$A$3:$A$581,0))),15000)</f>
        <v/>
      </c>
      <c r="H560" s="4">
        <f>IFERROR(IF(INDEX(Benefits!$D$3:$D$581,MATCH($T560,Benefits!$A$3:$A$581,0))="","",INDEX(Benefits!$D$3:$D$581,MATCH($T560,Benefits!$A$3:$A$581,0))),"")</f>
        <v/>
      </c>
      <c r="I560" s="4" t="inlineStr">
        <is>
          <t>HKD</t>
        </is>
      </c>
      <c r="J560" s="17">
        <f>IF($W560="","",IF(COUNT(INDEX(prem!$B$2:$CX$2857,$W560,$U560+1))=0,"",INDEX(prem!$B$2:$CX$2857,$W560,$U560+1)))</f>
        <v/>
      </c>
      <c r="K560" s="17">
        <f>IF($W560="","",IF($M560=0,"",SUM(INDEX(prem!$B$2:$CX$2857,$W560,$U560+1):INDEX(prem!$B$2:$CX$2857,$W560,MIN($U560+10,101)))))</f>
        <v/>
      </c>
      <c r="L560" s="17">
        <f>IF($K560="","",IF($M560=0,"",$K560/$M560))</f>
        <v/>
      </c>
      <c r="M560" s="4">
        <f>IF($W560="",0,COUNT(INDEX(prem!$B$2:$CX$2857,$W560,$U560+1):INDEX(prem!$B$2:$CX$2857,$W560,MIN($U560+10,101))))</f>
        <v/>
      </c>
      <c r="N560" s="4" t="inlineStr">
        <is>
          <t>A</t>
        </is>
      </c>
      <c r="O560" s="4">
        <f>IF(COUNTIF(prem!$A$2:$A$2857,$T560&amp;"|"&amp;Client!$C$9&amp;"|"&amp;Client!$C$7&amp;"|"&amp;Client!$C$8)&gt;0,Client!$C$9,IF(Client!$C$9="S","R","S"))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IFERROR(IF(COUNT(INDEX(Benefits!$E$3:$E$581,MATCH($T560,Benefits!$A$3:$A$581,0)))=0,"",INDEX(Benefits!$E$3:$E$581,MATCH($T560,Benefits!$A$3:$A$581,0))),"")</f>
        <v/>
      </c>
      <c r="R560">
        <f>IFERROR(IF(COUNT(INDEX(Benefits!$F$3:$F$581,MATCH($T560,Benefits!$A$3:$A$581,0)))=0,"",INDEX(Benefits!$F$3:$F$581,MATCH($T560,Benefits!$A$3:$A$581,0))),"")</f>
        <v/>
      </c>
      <c r="S560" s="4">
        <f>IFERROR(IF(INDEX(Benefits!$G$3:$G$581,MATCH($T560,Benefits!$A$3:$A$581,0))="","",INDEX(Benefits!$G$3:$G$581,MATCH($T560,Benefits!$A$3:$A$581,0))),"")</f>
        <v/>
      </c>
      <c r="T560" s="19" t="inlineStr">
        <is>
          <t>F00065-02-000-02</t>
        </is>
      </c>
      <c r="U560" s="4">
        <f>MIN(IF($N560="N",Client!$C$6+1,Client!$C$6),100)</f>
        <v/>
      </c>
      <c r="V560" s="4">
        <f>$T560&amp;"|"&amp;$O560&amp;"|"&amp;Client!$C$7&amp;"|"&amp;Client!$C$8</f>
        <v/>
      </c>
      <c r="W560" s="4">
        <f>IFERROR(MATCH($V560,prem!$A$2:$A$2857,0),"")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IFERROR(IF(INDEX(Benefits!$B$3:$B$581,MATCH($T561,Benefits!$A$3:$A$581,0))="","",INDEX(Benefits!$B$3:$B$581,MATCH($T561,Benefits!$A$3:$A$581,0))),"")</f>
        <v/>
      </c>
      <c r="G561" s="17">
        <f>IFERROR(IF(INDEX(Benefits!$C$3:$C$581,MATCH($T561,Benefits!$A$3:$A$581,0))="",30000,INDEX(Benefits!$C$3:$C$581,MATCH($T561,Benefits!$A$3:$A$581,0))),30000)</f>
        <v/>
      </c>
      <c r="H561" s="4">
        <f>IFERROR(IF(INDEX(Benefits!$D$3:$D$581,MATCH($T561,Benefits!$A$3:$A$581,0))="","",INDEX(Benefits!$D$3:$D$581,MATCH($T561,Benefits!$A$3:$A$581,0))),"")</f>
        <v/>
      </c>
      <c r="I561" s="4" t="inlineStr">
        <is>
          <t>HKD</t>
        </is>
      </c>
      <c r="J561" s="17">
        <f>IF($W561="","",IF(COUNT(INDEX(prem!$B$2:$CX$2857,$W561,$U561+1))=0,"",INDEX(prem!$B$2:$CX$2857,$W561,$U561+1)))</f>
        <v/>
      </c>
      <c r="K561" s="17">
        <f>IF($W561="","",IF($M561=0,"",SUM(INDEX(prem!$B$2:$CX$2857,$W561,$U561+1):INDEX(prem!$B$2:$CX$2857,$W561,MIN($U561+10,101)))))</f>
        <v/>
      </c>
      <c r="L561" s="17">
        <f>IF($K561="","",IF($M561=0,"",$K561/$M561))</f>
        <v/>
      </c>
      <c r="M561" s="4">
        <f>IF($W561="",0,COUNT(INDEX(prem!$B$2:$CX$2857,$W561,$U561+1):INDEX(prem!$B$2:$CX$2857,$W561,MIN($U561+10,101))))</f>
        <v/>
      </c>
      <c r="N561" s="4" t="inlineStr">
        <is>
          <t>A</t>
        </is>
      </c>
      <c r="O561" s="4">
        <f>IF(COUNTIF(prem!$A$2:$A$2857,$T561&amp;"|"&amp;Client!$C$9&amp;"|"&amp;Client!$C$7&amp;"|"&amp;Client!$C$8)&gt;0,Client!$C$9,IF(Client!$C$9="S","R","S"))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IFERROR(IF(COUNT(INDEX(Benefits!$E$3:$E$581,MATCH($T561,Benefits!$A$3:$A$581,0)))=0,"",INDEX(Benefits!$E$3:$E$581,MATCH($T561,Benefits!$A$3:$A$581,0))),"")</f>
        <v/>
      </c>
      <c r="R561">
        <f>IFERROR(IF(COUNT(INDEX(Benefits!$F$3:$F$581,MATCH($T561,Benefits!$A$3:$A$581,0)))=0,"",INDEX(Benefits!$F$3:$F$581,MATCH($T561,Benefits!$A$3:$A$581,0))),"")</f>
        <v/>
      </c>
      <c r="S561" s="4">
        <f>IFERROR(IF(INDEX(Benefits!$G$3:$G$581,MATCH($T561,Benefits!$A$3:$A$581,0))="","",INDEX(Benefits!$G$3:$G$581,MATCH($T561,Benefits!$A$3:$A$581,0))),"")</f>
        <v/>
      </c>
      <c r="T561" s="19" t="inlineStr">
        <is>
          <t>F00065-03-000-02</t>
        </is>
      </c>
      <c r="U561" s="4">
        <f>MIN(IF($N561="N",Client!$C$6+1,Client!$C$6),100)</f>
        <v/>
      </c>
      <c r="V561" s="4">
        <f>$T561&amp;"|"&amp;$O561&amp;"|"&amp;Client!$C$7&amp;"|"&amp;Client!$C$8</f>
        <v/>
      </c>
      <c r="W561" s="4">
        <f>IFERROR(MATCH($V561,prem!$A$2:$A$2857,0),"")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IFERROR(IF(INDEX(Benefits!$B$3:$B$581,MATCH($T562,Benefits!$A$3:$A$581,0))="","",INDEX(Benefits!$B$3:$B$581,MATCH($T562,Benefits!$A$3:$A$581,0))),"")</f>
        <v/>
      </c>
      <c r="G562" s="17">
        <f>IFERROR(IF(INDEX(Benefits!$C$3:$C$581,MATCH($T562,Benefits!$A$3:$A$581,0))="","",INDEX(Benefits!$C$3:$C$581,MATCH($T562,Benefits!$A$3:$A$581,0))),"")</f>
        <v/>
      </c>
      <c r="H562" s="4">
        <f>IFERROR(IF(INDEX(Benefits!$D$3:$D$581,MATCH($T562,Benefits!$A$3:$A$581,0))="","",INDEX(Benefits!$D$3:$D$581,MATCH($T562,Benefits!$A$3:$A$581,0))),"")</f>
        <v/>
      </c>
      <c r="I562" s="4" t="inlineStr">
        <is>
          <t>HKD</t>
        </is>
      </c>
      <c r="J562" s="17">
        <f>IF($W562="","",IF(COUNT(INDEX(prem!$B$2:$CX$2857,$W562,$U562+1))=0,"",INDEX(prem!$B$2:$CX$2857,$W562,$U562+1)))</f>
        <v/>
      </c>
      <c r="K562" s="17">
        <f>IF($W562="","",IF($M562=0,"",SUM(INDEX(prem!$B$2:$CX$2857,$W562,$U562+1):INDEX(prem!$B$2:$CX$2857,$W562,MIN($U562+10,101)))))</f>
        <v/>
      </c>
      <c r="L562" s="17">
        <f>IF($K562="","",IF($M562=0,"",$K562/$M562))</f>
        <v/>
      </c>
      <c r="M562" s="4">
        <f>IF($W562="",0,COUNT(INDEX(prem!$B$2:$CX$2857,$W562,$U562+1):INDEX(prem!$B$2:$CX$2857,$W562,MIN($U562+10,101))))</f>
        <v/>
      </c>
      <c r="N562" s="4" t="inlineStr">
        <is>
          <t>A</t>
        </is>
      </c>
      <c r="O562" s="4">
        <f>IF(COUNTIF(prem!$A$2:$A$2857,$T562&amp;"|"&amp;Client!$C$9&amp;"|"&amp;Client!$C$7&amp;"|"&amp;Client!$C$8)&gt;0,Client!$C$9,IF(Client!$C$9="S","R","S"))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IFERROR(IF(COUNT(INDEX(Benefits!$E$3:$E$581,MATCH($T562,Benefits!$A$3:$A$581,0)))=0,"",INDEX(Benefits!$E$3:$E$581,MATCH($T562,Benefits!$A$3:$A$581,0))),"")</f>
        <v/>
      </c>
      <c r="R562">
        <f>IFERROR(IF(COUNT(INDEX(Benefits!$F$3:$F$581,MATCH($T562,Benefits!$A$3:$A$581,0)))=0,"",INDEX(Benefits!$F$3:$F$581,MATCH($T562,Benefits!$A$3:$A$581,0))),"")</f>
        <v/>
      </c>
      <c r="S562" s="4">
        <f>IFERROR(IF(INDEX(Benefits!$G$3:$G$581,MATCH($T562,Benefits!$A$3:$A$581,0))="","",INDEX(Benefits!$G$3:$G$581,MATCH($T562,Benefits!$A$3:$A$581,0))),"")</f>
        <v/>
      </c>
      <c r="T562" s="19" t="inlineStr">
        <is>
          <t>F00080-01-000-01</t>
        </is>
      </c>
      <c r="U562" s="4">
        <f>MIN(IF($N562="N",Client!$C$6+1,Client!$C$6),100)</f>
        <v/>
      </c>
      <c r="V562" s="4">
        <f>$T562&amp;"|"&amp;$O562&amp;"|"&amp;Client!$C$7&amp;"|"&amp;Client!$C$8</f>
        <v/>
      </c>
      <c r="W562" s="4">
        <f>IFERROR(MATCH($V562,prem!$A$2:$A$2857,0),"")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IFERROR(IF(INDEX(Benefits!$B$3:$B$581,MATCH($T563,Benefits!$A$3:$A$581,0))="","",INDEX(Benefits!$B$3:$B$581,MATCH($T563,Benefits!$A$3:$A$581,0))),"")</f>
        <v/>
      </c>
      <c r="G563" s="17">
        <f>IFERROR(IF(INDEX(Benefits!$C$3:$C$581,MATCH($T563,Benefits!$A$3:$A$581,0))="","",INDEX(Benefits!$C$3:$C$581,MATCH($T563,Benefits!$A$3:$A$581,0))),"")</f>
        <v/>
      </c>
      <c r="H563" s="4">
        <f>IFERROR(IF(INDEX(Benefits!$D$3:$D$581,MATCH($T563,Benefits!$A$3:$A$581,0))="","",INDEX(Benefits!$D$3:$D$581,MATCH($T563,Benefits!$A$3:$A$581,0))),"")</f>
        <v/>
      </c>
      <c r="I563" s="4" t="inlineStr">
        <is>
          <t>HKD</t>
        </is>
      </c>
      <c r="J563" s="17">
        <f>IF($W563="","",IF(COUNT(INDEX(prem!$B$2:$CX$2857,$W563,$U563+1))=0,"",INDEX(prem!$B$2:$CX$2857,$W563,$U563+1)))</f>
        <v/>
      </c>
      <c r="K563" s="17">
        <f>IF($W563="","",IF($M563=0,"",SUM(INDEX(prem!$B$2:$CX$2857,$W563,$U563+1):INDEX(prem!$B$2:$CX$2857,$W563,MIN($U563+10,101)))))</f>
        <v/>
      </c>
      <c r="L563" s="17">
        <f>IF($K563="","",IF($M563=0,"",$K563/$M563))</f>
        <v/>
      </c>
      <c r="M563" s="4">
        <f>IF($W563="",0,COUNT(INDEX(prem!$B$2:$CX$2857,$W563,$U563+1):INDEX(prem!$B$2:$CX$2857,$W563,MIN($U563+10,101))))</f>
        <v/>
      </c>
      <c r="N563" s="4" t="inlineStr">
        <is>
          <t>A</t>
        </is>
      </c>
      <c r="O563" s="4">
        <f>IF(COUNTIF(prem!$A$2:$A$2857,$T563&amp;"|"&amp;Client!$C$9&amp;"|"&amp;Client!$C$7&amp;"|"&amp;Client!$C$8)&gt;0,Client!$C$9,IF(Client!$C$9="S","R","S"))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IFERROR(IF(COUNT(INDEX(Benefits!$E$3:$E$581,MATCH($T563,Benefits!$A$3:$A$581,0)))=0,"",INDEX(Benefits!$E$3:$E$581,MATCH($T563,Benefits!$A$3:$A$581,0))),"")</f>
        <v/>
      </c>
      <c r="R563">
        <f>IFERROR(IF(COUNT(INDEX(Benefits!$F$3:$F$581,MATCH($T563,Benefits!$A$3:$A$581,0)))=0,"",INDEX(Benefits!$F$3:$F$581,MATCH($T563,Benefits!$A$3:$A$581,0))),"")</f>
        <v/>
      </c>
      <c r="S563" s="4">
        <f>IFERROR(IF(INDEX(Benefits!$G$3:$G$581,MATCH($T563,Benefits!$A$3:$A$581,0))="","",INDEX(Benefits!$G$3:$G$581,MATCH($T563,Benefits!$A$3:$A$581,0))),"")</f>
        <v/>
      </c>
      <c r="T563" s="19" t="inlineStr">
        <is>
          <t>F00080-02-000-01</t>
        </is>
      </c>
      <c r="U563" s="4">
        <f>MIN(IF($N563="N",Client!$C$6+1,Client!$C$6),100)</f>
        <v/>
      </c>
      <c r="V563" s="4">
        <f>$T563&amp;"|"&amp;$O563&amp;"|"&amp;Client!$C$7&amp;"|"&amp;Client!$C$8</f>
        <v/>
      </c>
      <c r="W563" s="4">
        <f>IFERROR(MATCH($V563,prem!$A$2:$A$2857,0),"")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IFERROR(IF(INDEX(Benefits!$B$3:$B$581,MATCH($T564,Benefits!$A$3:$A$581,0))="","",INDEX(Benefits!$B$3:$B$581,MATCH($T564,Benefits!$A$3:$A$581,0))),"")</f>
        <v/>
      </c>
      <c r="G564" s="17">
        <f>IFERROR(IF(INDEX(Benefits!$C$3:$C$581,MATCH($T564,Benefits!$A$3:$A$581,0))="","",INDEX(Benefits!$C$3:$C$581,MATCH($T564,Benefits!$A$3:$A$581,0))),"")</f>
        <v/>
      </c>
      <c r="H564" s="4">
        <f>IFERROR(IF(INDEX(Benefits!$D$3:$D$581,MATCH($T564,Benefits!$A$3:$A$581,0))="","",INDEX(Benefits!$D$3:$D$581,MATCH($T564,Benefits!$A$3:$A$581,0))),"")</f>
        <v/>
      </c>
      <c r="I564" s="4" t="inlineStr">
        <is>
          <t>HKD</t>
        </is>
      </c>
      <c r="J564" s="17">
        <f>IF($W564="","",IF(COUNT(INDEX(prem!$B$2:$CX$2857,$W564,$U564+1))=0,"",INDEX(prem!$B$2:$CX$2857,$W564,$U564+1)))</f>
        <v/>
      </c>
      <c r="K564" s="17">
        <f>IF($W564="","",IF($M564=0,"",SUM(INDEX(prem!$B$2:$CX$2857,$W564,$U564+1):INDEX(prem!$B$2:$CX$2857,$W564,MIN($U564+10,101)))))</f>
        <v/>
      </c>
      <c r="L564" s="17">
        <f>IF($K564="","",IF($M564=0,"",$K564/$M564))</f>
        <v/>
      </c>
      <c r="M564" s="4">
        <f>IF($W564="",0,COUNT(INDEX(prem!$B$2:$CX$2857,$W564,$U564+1):INDEX(prem!$B$2:$CX$2857,$W564,MIN($U564+10,101))))</f>
        <v/>
      </c>
      <c r="N564" s="4" t="inlineStr">
        <is>
          <t>A</t>
        </is>
      </c>
      <c r="O564" s="4">
        <f>IF(COUNTIF(prem!$A$2:$A$2857,$T564&amp;"|"&amp;Client!$C$9&amp;"|"&amp;Client!$C$7&amp;"|"&amp;Client!$C$8)&gt;0,Client!$C$9,IF(Client!$C$9="S","R","S"))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IFERROR(IF(COUNT(INDEX(Benefits!$E$3:$E$581,MATCH($T564,Benefits!$A$3:$A$581,0)))=0,"",INDEX(Benefits!$E$3:$E$581,MATCH($T564,Benefits!$A$3:$A$581,0))),"")</f>
        <v/>
      </c>
      <c r="R564">
        <f>IFERROR(IF(COUNT(INDEX(Benefits!$F$3:$F$581,MATCH($T564,Benefits!$A$3:$A$581,0)))=0,"",INDEX(Benefits!$F$3:$F$581,MATCH($T564,Benefits!$A$3:$A$581,0))),"")</f>
        <v/>
      </c>
      <c r="S564" s="4">
        <f>IFERROR(IF(INDEX(Benefits!$G$3:$G$581,MATCH($T564,Benefits!$A$3:$A$581,0))="","",INDEX(Benefits!$G$3:$G$581,MATCH($T564,Benefits!$A$3:$A$581,0))),"")</f>
        <v/>
      </c>
      <c r="T564" s="19" t="inlineStr">
        <is>
          <t>F00080-01-001-01</t>
        </is>
      </c>
      <c r="U564" s="4">
        <f>MIN(IF($N564="N",Client!$C$6+1,Client!$C$6),100)</f>
        <v/>
      </c>
      <c r="V564" s="4">
        <f>$T564&amp;"|"&amp;$O564&amp;"|"&amp;Client!$C$7&amp;"|"&amp;Client!$C$8</f>
        <v/>
      </c>
      <c r="W564" s="4">
        <f>IFERROR(MATCH($V564,prem!$A$2:$A$2857,0),"")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IFERROR(IF(INDEX(Benefits!$B$3:$B$581,MATCH($T565,Benefits!$A$3:$A$581,0))="","",INDEX(Benefits!$B$3:$B$581,MATCH($T565,Benefits!$A$3:$A$581,0))),"")</f>
        <v/>
      </c>
      <c r="G565" s="17">
        <f>IFERROR(IF(INDEX(Benefits!$C$3:$C$581,MATCH($T565,Benefits!$A$3:$A$581,0))="","",INDEX(Benefits!$C$3:$C$581,MATCH($T565,Benefits!$A$3:$A$581,0))),"")</f>
        <v/>
      </c>
      <c r="H565" s="4">
        <f>IFERROR(IF(INDEX(Benefits!$D$3:$D$581,MATCH($T565,Benefits!$A$3:$A$581,0))="","",INDEX(Benefits!$D$3:$D$581,MATCH($T565,Benefits!$A$3:$A$581,0))),"")</f>
        <v/>
      </c>
      <c r="I565" s="4" t="inlineStr">
        <is>
          <t>HKD</t>
        </is>
      </c>
      <c r="J565" s="17">
        <f>IF($W565="","",IF(COUNT(INDEX(prem!$B$2:$CX$2857,$W565,$U565+1))=0,"",INDEX(prem!$B$2:$CX$2857,$W565,$U565+1)))</f>
        <v/>
      </c>
      <c r="K565" s="17">
        <f>IF($W565="","",IF($M565=0,"",SUM(INDEX(prem!$B$2:$CX$2857,$W565,$U565+1):INDEX(prem!$B$2:$CX$2857,$W565,MIN($U565+10,101)))))</f>
        <v/>
      </c>
      <c r="L565" s="17">
        <f>IF($K565="","",IF($M565=0,"",$K565/$M565))</f>
        <v/>
      </c>
      <c r="M565" s="4">
        <f>IF($W565="",0,COUNT(INDEX(prem!$B$2:$CX$2857,$W565,$U565+1):INDEX(prem!$B$2:$CX$2857,$W565,MIN($U565+10,101))))</f>
        <v/>
      </c>
      <c r="N565" s="4" t="inlineStr">
        <is>
          <t>A</t>
        </is>
      </c>
      <c r="O565" s="4">
        <f>IF(COUNTIF(prem!$A$2:$A$2857,$T565&amp;"|"&amp;Client!$C$9&amp;"|"&amp;Client!$C$7&amp;"|"&amp;Client!$C$8)&gt;0,Client!$C$9,IF(Client!$C$9="S","R","S"))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IFERROR(IF(COUNT(INDEX(Benefits!$E$3:$E$581,MATCH($T565,Benefits!$A$3:$A$581,0)))=0,"",INDEX(Benefits!$E$3:$E$581,MATCH($T565,Benefits!$A$3:$A$581,0))),"")</f>
        <v/>
      </c>
      <c r="R565">
        <f>IFERROR(IF(COUNT(INDEX(Benefits!$F$3:$F$581,MATCH($T565,Benefits!$A$3:$A$581,0)))=0,"",INDEX(Benefits!$F$3:$F$581,MATCH($T565,Benefits!$A$3:$A$581,0))),"")</f>
        <v/>
      </c>
      <c r="S565" s="4">
        <f>IFERROR(IF(INDEX(Benefits!$G$3:$G$581,MATCH($T565,Benefits!$A$3:$A$581,0))="","",INDEX(Benefits!$G$3:$G$581,MATCH($T565,Benefits!$A$3:$A$581,0))),"")</f>
        <v/>
      </c>
      <c r="T565" s="19" t="inlineStr">
        <is>
          <t>F00080-02-001-01</t>
        </is>
      </c>
      <c r="U565" s="4">
        <f>MIN(IF($N565="N",Client!$C$6+1,Client!$C$6),100)</f>
        <v/>
      </c>
      <c r="V565" s="4">
        <f>$T565&amp;"|"&amp;$O565&amp;"|"&amp;Client!$C$7&amp;"|"&amp;Client!$C$8</f>
        <v/>
      </c>
      <c r="W565" s="4">
        <f>IFERROR(MATCH($V565,prem!$A$2:$A$2857,0),"")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IFERROR(IF(INDEX(Benefits!$B$3:$B$581,MATCH($T566,Benefits!$A$3:$A$581,0))="","",INDEX(Benefits!$B$3:$B$581,MATCH($T566,Benefits!$A$3:$A$581,0))),"")</f>
        <v/>
      </c>
      <c r="G566" s="17">
        <f>IFERROR(IF(INDEX(Benefits!$C$3:$C$581,MATCH($T566,Benefits!$A$3:$A$581,0))="","",INDEX(Benefits!$C$3:$C$581,MATCH($T566,Benefits!$A$3:$A$581,0))),"")</f>
        <v/>
      </c>
      <c r="H566" s="4">
        <f>IFERROR(IF(INDEX(Benefits!$D$3:$D$581,MATCH($T566,Benefits!$A$3:$A$581,0))="","",INDEX(Benefits!$D$3:$D$581,MATCH($T566,Benefits!$A$3:$A$581,0))),"")</f>
        <v/>
      </c>
      <c r="I566" s="4" t="inlineStr">
        <is>
          <t>HKD</t>
        </is>
      </c>
      <c r="J566" s="17">
        <f>IF($W566="","",IF(COUNT(INDEX(prem!$B$2:$CX$2857,$W566,$U566+1))=0,"",INDEX(prem!$B$2:$CX$2857,$W566,$U566+1)))</f>
        <v/>
      </c>
      <c r="K566" s="17">
        <f>IF($W566="","",IF($M566=0,"",SUM(INDEX(prem!$B$2:$CX$2857,$W566,$U566+1):INDEX(prem!$B$2:$CX$2857,$W566,MIN($U566+10,101)))))</f>
        <v/>
      </c>
      <c r="L566" s="17">
        <f>IF($K566="","",IF($M566=0,"",$K566/$M566))</f>
        <v/>
      </c>
      <c r="M566" s="4">
        <f>IF($W566="",0,COUNT(INDEX(prem!$B$2:$CX$2857,$W566,$U566+1):INDEX(prem!$B$2:$CX$2857,$W566,MIN($U566+10,101))))</f>
        <v/>
      </c>
      <c r="N566" s="4" t="inlineStr">
        <is>
          <t>A</t>
        </is>
      </c>
      <c r="O566" s="4">
        <f>IF(COUNTIF(prem!$A$2:$A$2857,$T566&amp;"|"&amp;Client!$C$9&amp;"|"&amp;Client!$C$7&amp;"|"&amp;Client!$C$8)&gt;0,Client!$C$9,IF(Client!$C$9="S","R","S"))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IFERROR(IF(COUNT(INDEX(Benefits!$E$3:$E$581,MATCH($T566,Benefits!$A$3:$A$581,0)))=0,"",INDEX(Benefits!$E$3:$E$581,MATCH($T566,Benefits!$A$3:$A$581,0))),"")</f>
        <v/>
      </c>
      <c r="R566">
        <f>IFERROR(IF(COUNT(INDEX(Benefits!$F$3:$F$581,MATCH($T566,Benefits!$A$3:$A$581,0)))=0,"",INDEX(Benefits!$F$3:$F$581,MATCH($T566,Benefits!$A$3:$A$581,0))),"")</f>
        <v/>
      </c>
      <c r="S566" s="4">
        <f>IFERROR(IF(INDEX(Benefits!$G$3:$G$581,MATCH($T566,Benefits!$A$3:$A$581,0))="","",INDEX(Benefits!$G$3:$G$581,MATCH($T566,Benefits!$A$3:$A$581,0))),"")</f>
        <v/>
      </c>
      <c r="T566" s="19" t="inlineStr">
        <is>
          <t>F00080-03-000-01</t>
        </is>
      </c>
      <c r="U566" s="4">
        <f>MIN(IF($N566="N",Client!$C$6+1,Client!$C$6),100)</f>
        <v/>
      </c>
      <c r="V566" s="4">
        <f>$T566&amp;"|"&amp;$O566&amp;"|"&amp;Client!$C$7&amp;"|"&amp;Client!$C$8</f>
        <v/>
      </c>
      <c r="W566" s="4">
        <f>IFERROR(MATCH($V566,prem!$A$2:$A$2857,0),"")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IFERROR(IF(INDEX(Benefits!$B$3:$B$581,MATCH($T567,Benefits!$A$3:$A$581,0))="","",INDEX(Benefits!$B$3:$B$581,MATCH($T567,Benefits!$A$3:$A$581,0))),"")</f>
        <v/>
      </c>
      <c r="G567" s="17">
        <f>IFERROR(IF(INDEX(Benefits!$C$3:$C$581,MATCH($T567,Benefits!$A$3:$A$581,0))="","",INDEX(Benefits!$C$3:$C$581,MATCH($T567,Benefits!$A$3:$A$581,0))),"")</f>
        <v/>
      </c>
      <c r="H567" s="4">
        <f>IFERROR(IF(INDEX(Benefits!$D$3:$D$581,MATCH($T567,Benefits!$A$3:$A$581,0))="","",INDEX(Benefits!$D$3:$D$581,MATCH($T567,Benefits!$A$3:$A$581,0))),"")</f>
        <v/>
      </c>
      <c r="I567" s="4" t="inlineStr">
        <is>
          <t>HKD</t>
        </is>
      </c>
      <c r="J567" s="17">
        <f>IF($W567="","",IF(COUNT(INDEX(prem!$B$2:$CX$2857,$W567,$U567+1))=0,"",INDEX(prem!$B$2:$CX$2857,$W567,$U567+1)))</f>
        <v/>
      </c>
      <c r="K567" s="17">
        <f>IF($W567="","",IF($M567=0,"",SUM(INDEX(prem!$B$2:$CX$2857,$W567,$U567+1):INDEX(prem!$B$2:$CX$2857,$W567,MIN($U567+10,101)))))</f>
        <v/>
      </c>
      <c r="L567" s="17">
        <f>IF($K567="","",IF($M567=0,"",$K567/$M567))</f>
        <v/>
      </c>
      <c r="M567" s="4">
        <f>IF($W567="",0,COUNT(INDEX(prem!$B$2:$CX$2857,$W567,$U567+1):INDEX(prem!$B$2:$CX$2857,$W567,MIN($U567+10,101))))</f>
        <v/>
      </c>
      <c r="N567" s="4" t="inlineStr">
        <is>
          <t>A</t>
        </is>
      </c>
      <c r="O567" s="4">
        <f>IF(COUNTIF(prem!$A$2:$A$2857,$T567&amp;"|"&amp;Client!$C$9&amp;"|"&amp;Client!$C$7&amp;"|"&amp;Client!$C$8)&gt;0,Client!$C$9,IF(Client!$C$9="S","R","S"))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IFERROR(IF(COUNT(INDEX(Benefits!$E$3:$E$581,MATCH($T567,Benefits!$A$3:$A$581,0)))=0,"",INDEX(Benefits!$E$3:$E$581,MATCH($T567,Benefits!$A$3:$A$581,0))),"")</f>
        <v/>
      </c>
      <c r="R567">
        <f>IFERROR(IF(COUNT(INDEX(Benefits!$F$3:$F$581,MATCH($T567,Benefits!$A$3:$A$581,0)))=0,"",INDEX(Benefits!$F$3:$F$581,MATCH($T567,Benefits!$A$3:$A$581,0))),"")</f>
        <v/>
      </c>
      <c r="S567" s="4">
        <f>IFERROR(IF(INDEX(Benefits!$G$3:$G$581,MATCH($T567,Benefits!$A$3:$A$581,0))="","",INDEX(Benefits!$G$3:$G$581,MATCH($T567,Benefits!$A$3:$A$581,0))),"")</f>
        <v/>
      </c>
      <c r="T567" s="19" t="inlineStr">
        <is>
          <t>F00080-03-001-01</t>
        </is>
      </c>
      <c r="U567" s="4">
        <f>MIN(IF($N567="N",Client!$C$6+1,Client!$C$6),100)</f>
        <v/>
      </c>
      <c r="V567" s="4">
        <f>$T567&amp;"|"&amp;$O567&amp;"|"&amp;Client!$C$7&amp;"|"&amp;Client!$C$8</f>
        <v/>
      </c>
      <c r="W567" s="4">
        <f>IFERROR(MATCH($V567,prem!$A$2:$A$2857,0),"")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IFERROR(IF(INDEX(Benefits!$B$3:$B$581,MATCH($T568,Benefits!$A$3:$A$581,0))="","",INDEX(Benefits!$B$3:$B$581,MATCH($T568,Benefits!$A$3:$A$581,0))),"")</f>
        <v/>
      </c>
      <c r="G568" s="17">
        <f>IFERROR(IF(INDEX(Benefits!$C$3:$C$581,MATCH($T568,Benefits!$A$3:$A$581,0))="","",INDEX(Benefits!$C$3:$C$581,MATCH($T568,Benefits!$A$3:$A$581,0))),"")</f>
        <v/>
      </c>
      <c r="H568" s="4">
        <f>IFERROR(IF(INDEX(Benefits!$D$3:$D$581,MATCH($T568,Benefits!$A$3:$A$581,0))="","",INDEX(Benefits!$D$3:$D$581,MATCH($T568,Benefits!$A$3:$A$581,0))),"")</f>
        <v/>
      </c>
      <c r="I568" s="4" t="inlineStr">
        <is>
          <t>HKD</t>
        </is>
      </c>
      <c r="J568" s="17">
        <f>IF($W568="","",IF(COUNT(INDEX(prem!$B$2:$CX$2857,$W568,$U568+1))=0,"",INDEX(prem!$B$2:$CX$2857,$W568,$U568+1)))</f>
        <v/>
      </c>
      <c r="K568" s="17">
        <f>IF($W568="","",IF($M568=0,"",SUM(INDEX(prem!$B$2:$CX$2857,$W568,$U568+1):INDEX(prem!$B$2:$CX$2857,$W568,MIN($U568+10,101)))))</f>
        <v/>
      </c>
      <c r="L568" s="17">
        <f>IF($K568="","",IF($M568=0,"",$K568/$M568))</f>
        <v/>
      </c>
      <c r="M568" s="4">
        <f>IF($W568="",0,COUNT(INDEX(prem!$B$2:$CX$2857,$W568,$U568+1):INDEX(prem!$B$2:$CX$2857,$W568,MIN($U568+10,101))))</f>
        <v/>
      </c>
      <c r="N568" s="4" t="inlineStr">
        <is>
          <t>A</t>
        </is>
      </c>
      <c r="O568" s="4">
        <f>IF(COUNTIF(prem!$A$2:$A$2857,$T568&amp;"|"&amp;Client!$C$9&amp;"|"&amp;Client!$C$7&amp;"|"&amp;Client!$C$8)&gt;0,Client!$C$9,IF(Client!$C$9="S","R","S"))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IFERROR(IF(COUNT(INDEX(Benefits!$E$3:$E$581,MATCH($T568,Benefits!$A$3:$A$581,0)))=0,"",INDEX(Benefits!$E$3:$E$581,MATCH($T568,Benefits!$A$3:$A$581,0))),"")</f>
        <v/>
      </c>
      <c r="R568">
        <f>IFERROR(IF(COUNT(INDEX(Benefits!$F$3:$F$581,MATCH($T568,Benefits!$A$3:$A$581,0)))=0,"",INDEX(Benefits!$F$3:$F$581,MATCH($T568,Benefits!$A$3:$A$581,0))),"")</f>
        <v/>
      </c>
      <c r="S568" s="4">
        <f>IFERROR(IF(INDEX(Benefits!$G$3:$G$581,MATCH($T568,Benefits!$A$3:$A$581,0))="","",INDEX(Benefits!$G$3:$G$581,MATCH($T568,Benefits!$A$3:$A$581,0))),"")</f>
        <v/>
      </c>
      <c r="T568" s="19" t="inlineStr">
        <is>
          <t>F00080-04-000-01</t>
        </is>
      </c>
      <c r="U568" s="4">
        <f>MIN(IF($N568="N",Client!$C$6+1,Client!$C$6),100)</f>
        <v/>
      </c>
      <c r="V568" s="4">
        <f>$T568&amp;"|"&amp;$O568&amp;"|"&amp;Client!$C$7&amp;"|"&amp;Client!$C$8</f>
        <v/>
      </c>
      <c r="W568" s="4">
        <f>IFERROR(MATCH($V568,prem!$A$2:$A$2857,0),"")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IFERROR(IF(INDEX(Benefits!$B$3:$B$581,MATCH($T569,Benefits!$A$3:$A$581,0))="","",INDEX(Benefits!$B$3:$B$581,MATCH($T569,Benefits!$A$3:$A$581,0))),"")</f>
        <v/>
      </c>
      <c r="G569" s="17">
        <f>IFERROR(IF(INDEX(Benefits!$C$3:$C$581,MATCH($T569,Benefits!$A$3:$A$581,0))="","",INDEX(Benefits!$C$3:$C$581,MATCH($T569,Benefits!$A$3:$A$581,0))),"")</f>
        <v/>
      </c>
      <c r="H569" s="4">
        <f>IFERROR(IF(INDEX(Benefits!$D$3:$D$581,MATCH($T569,Benefits!$A$3:$A$581,0))="","",INDEX(Benefits!$D$3:$D$581,MATCH($T569,Benefits!$A$3:$A$581,0))),"")</f>
        <v/>
      </c>
      <c r="I569" s="4" t="inlineStr">
        <is>
          <t>HKD</t>
        </is>
      </c>
      <c r="J569" s="17">
        <f>IF($W569="","",IF(COUNT(INDEX(prem!$B$2:$CX$2857,$W569,$U569+1))=0,"",INDEX(prem!$B$2:$CX$2857,$W569,$U569+1)))</f>
        <v/>
      </c>
      <c r="K569" s="17">
        <f>IF($W569="","",IF($M569=0,"",SUM(INDEX(prem!$B$2:$CX$2857,$W569,$U569+1):INDEX(prem!$B$2:$CX$2857,$W569,MIN($U569+10,101)))))</f>
        <v/>
      </c>
      <c r="L569" s="17">
        <f>IF($K569="","",IF($M569=0,"",$K569/$M569))</f>
        <v/>
      </c>
      <c r="M569" s="4">
        <f>IF($W569="",0,COUNT(INDEX(prem!$B$2:$CX$2857,$W569,$U569+1):INDEX(prem!$B$2:$CX$2857,$W569,MIN($U569+10,101))))</f>
        <v/>
      </c>
      <c r="N569" s="4" t="inlineStr">
        <is>
          <t>A</t>
        </is>
      </c>
      <c r="O569" s="4">
        <f>IF(COUNTIF(prem!$A$2:$A$2857,$T569&amp;"|"&amp;Client!$C$9&amp;"|"&amp;Client!$C$7&amp;"|"&amp;Client!$C$8)&gt;0,Client!$C$9,IF(Client!$C$9="S","R","S"))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IFERROR(IF(COUNT(INDEX(Benefits!$E$3:$E$581,MATCH($T569,Benefits!$A$3:$A$581,0)))=0,"",INDEX(Benefits!$E$3:$E$581,MATCH($T569,Benefits!$A$3:$A$581,0))),"")</f>
        <v/>
      </c>
      <c r="R569">
        <f>IFERROR(IF(COUNT(INDEX(Benefits!$F$3:$F$581,MATCH($T569,Benefits!$A$3:$A$581,0)))=0,"",INDEX(Benefits!$F$3:$F$581,MATCH($T569,Benefits!$A$3:$A$581,0))),"")</f>
        <v/>
      </c>
      <c r="S569" s="4">
        <f>IFERROR(IF(INDEX(Benefits!$G$3:$G$581,MATCH($T569,Benefits!$A$3:$A$581,0))="","",INDEX(Benefits!$G$3:$G$581,MATCH($T569,Benefits!$A$3:$A$581,0))),"")</f>
        <v/>
      </c>
      <c r="T569" s="19" t="inlineStr">
        <is>
          <t>F00080-04-001-01</t>
        </is>
      </c>
      <c r="U569" s="4">
        <f>MIN(IF($N569="N",Client!$C$6+1,Client!$C$6),100)</f>
        <v/>
      </c>
      <c r="V569" s="4">
        <f>$T569&amp;"|"&amp;$O569&amp;"|"&amp;Client!$C$7&amp;"|"&amp;Client!$C$8</f>
        <v/>
      </c>
      <c r="W569" s="4">
        <f>IFERROR(MATCH($V569,prem!$A$2:$A$2857,0),"")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IFERROR(IF(INDEX(Benefits!$B$3:$B$581,MATCH($T570,Benefits!$A$3:$A$581,0))="","",INDEX(Benefits!$B$3:$B$581,MATCH($T570,Benefits!$A$3:$A$581,0))),"")</f>
        <v/>
      </c>
      <c r="G570" s="17">
        <f>IFERROR(IF(INDEX(Benefits!$C$3:$C$581,MATCH($T570,Benefits!$A$3:$A$581,0))="","",INDEX(Benefits!$C$3:$C$581,MATCH($T570,Benefits!$A$3:$A$581,0))),"")</f>
        <v/>
      </c>
      <c r="H570" s="4">
        <f>IFERROR(IF(INDEX(Benefits!$D$3:$D$581,MATCH($T570,Benefits!$A$3:$A$581,0))="","",INDEX(Benefits!$D$3:$D$581,MATCH($T570,Benefits!$A$3:$A$581,0))),"")</f>
        <v/>
      </c>
      <c r="I570" s="4" t="inlineStr">
        <is>
          <t>HKD</t>
        </is>
      </c>
      <c r="J570" s="17">
        <f>IF($W570="","",IF(COUNT(INDEX(prem!$B$2:$CX$2857,$W570,$U570+1))=0,"",INDEX(prem!$B$2:$CX$2857,$W570,$U570+1)))</f>
        <v/>
      </c>
      <c r="K570" s="17">
        <f>IF($W570="","",IF($M570=0,"",SUM(INDEX(prem!$B$2:$CX$2857,$W570,$U570+1):INDEX(prem!$B$2:$CX$2857,$W570,MIN($U570+10,101)))))</f>
        <v/>
      </c>
      <c r="L570" s="17">
        <f>IF($K570="","",IF($M570=0,"",$K570/$M570))</f>
        <v/>
      </c>
      <c r="M570" s="4">
        <f>IF($W570="",0,COUNT(INDEX(prem!$B$2:$CX$2857,$W570,$U570+1):INDEX(prem!$B$2:$CX$2857,$W570,MIN($U570+10,101))))</f>
        <v/>
      </c>
      <c r="N570" s="4" t="inlineStr">
        <is>
          <t>A</t>
        </is>
      </c>
      <c r="O570" s="4">
        <f>IF(COUNTIF(prem!$A$2:$A$2857,$T570&amp;"|"&amp;Client!$C$9&amp;"|"&amp;Client!$C$7&amp;"|"&amp;Client!$C$8)&gt;0,Client!$C$9,IF(Client!$C$9="S","R","S"))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IFERROR(IF(COUNT(INDEX(Benefits!$E$3:$E$581,MATCH($T570,Benefits!$A$3:$A$581,0)))=0,"",INDEX(Benefits!$E$3:$E$581,MATCH($T570,Benefits!$A$3:$A$581,0))),"")</f>
        <v/>
      </c>
      <c r="R570">
        <f>IFERROR(IF(COUNT(INDEX(Benefits!$F$3:$F$581,MATCH($T570,Benefits!$A$3:$A$581,0)))=0,"",INDEX(Benefits!$F$3:$F$581,MATCH($T570,Benefits!$A$3:$A$581,0))),"")</f>
        <v/>
      </c>
      <c r="S570" s="4">
        <f>IFERROR(IF(INDEX(Benefits!$G$3:$G$581,MATCH($T570,Benefits!$A$3:$A$581,0))="","",INDEX(Benefits!$G$3:$G$581,MATCH($T570,Benefits!$A$3:$A$581,0))),"")</f>
        <v/>
      </c>
      <c r="T570" s="19" t="inlineStr">
        <is>
          <t>S00045-01-000-01</t>
        </is>
      </c>
      <c r="U570" s="4">
        <f>MIN(IF($N570="N",Client!$C$6+1,Client!$C$6),100)</f>
        <v/>
      </c>
      <c r="V570" s="4">
        <f>$T570&amp;"|"&amp;$O570&amp;"|"&amp;Client!$C$7&amp;"|"&amp;Client!$C$8</f>
        <v/>
      </c>
      <c r="W570" s="4">
        <f>IFERROR(MATCH($V570,prem!$A$2:$A$2857,0),"")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IFERROR(IF(INDEX(Benefits!$B$3:$B$581,MATCH($T571,Benefits!$A$3:$A$581,0))="","",INDEX(Benefits!$B$3:$B$581,MATCH($T571,Benefits!$A$3:$A$581,0))),"")</f>
        <v/>
      </c>
      <c r="G571" s="17">
        <f>IFERROR(IF(INDEX(Benefits!$C$3:$C$581,MATCH($T571,Benefits!$A$3:$A$581,0))="",0,INDEX(Benefits!$C$3:$C$581,MATCH($T571,Benefits!$A$3:$A$581,0))),0)</f>
        <v/>
      </c>
      <c r="H571" s="4">
        <f>IFERROR(IF(INDEX(Benefits!$D$3:$D$581,MATCH($T571,Benefits!$A$3:$A$581,0))="","Asia",INDEX(Benefits!$D$3:$D$581,MATCH($T571,Benefits!$A$3:$A$581,0))),"Asia")</f>
        <v/>
      </c>
      <c r="I571" s="4" t="inlineStr">
        <is>
          <t>HKD</t>
        </is>
      </c>
      <c r="J571" s="17">
        <f>IF($W571="","",IF(COUNT(INDEX(prem!$B$2:$CX$2857,$W571,$U571+1))=0,"",INDEX(prem!$B$2:$CX$2857,$W571,$U571+1)))</f>
        <v/>
      </c>
      <c r="K571" s="17">
        <f>IF($W571="","",IF($M571=0,"",SUM(INDEX(prem!$B$2:$CX$2857,$W571,$U571+1):INDEX(prem!$B$2:$CX$2857,$W571,MIN($U571+10,101)))))</f>
        <v/>
      </c>
      <c r="L571" s="17">
        <f>IF($K571="","",IF($M571=0,"",$K571/$M571))</f>
        <v/>
      </c>
      <c r="M571" s="4">
        <f>IF($W571="",0,COUNT(INDEX(prem!$B$2:$CX$2857,$W571,$U571+1):INDEX(prem!$B$2:$CX$2857,$W571,MIN($U571+10,101))))</f>
        <v/>
      </c>
      <c r="N571" s="4" t="inlineStr">
        <is>
          <t>A</t>
        </is>
      </c>
      <c r="O571" s="4">
        <f>IF(COUNTIF(prem!$A$2:$A$2857,$T571&amp;"|"&amp;Client!$C$9&amp;"|"&amp;Client!$C$7&amp;"|"&amp;Client!$C$8)&gt;0,Client!$C$9,IF(Client!$C$9="S","R","S"))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IFERROR(IF(COUNT(INDEX(Benefits!$E$3:$E$581,MATCH($T571,Benefits!$A$3:$A$581,0)))=0,"",INDEX(Benefits!$E$3:$E$581,MATCH($T571,Benefits!$A$3:$A$581,0))),"")</f>
        <v/>
      </c>
      <c r="R571">
        <f>IFERROR(IF(COUNT(INDEX(Benefits!$F$3:$F$581,MATCH($T571,Benefits!$A$3:$A$581,0)))=0,"",INDEX(Benefits!$F$3:$F$581,MATCH($T571,Benefits!$A$3:$A$581,0))),"")</f>
        <v/>
      </c>
      <c r="S571" s="4">
        <f>IFERROR(IF(INDEX(Benefits!$G$3:$G$581,MATCH($T571,Benefits!$A$3:$A$581,0))="","",INDEX(Benefits!$G$3:$G$581,MATCH($T571,Benefits!$A$3:$A$581,0))),"")</f>
        <v/>
      </c>
      <c r="T571" s="19" t="inlineStr">
        <is>
          <t>F00036-01-000-02</t>
        </is>
      </c>
      <c r="U571" s="4">
        <f>MIN(IF($N571="N",Client!$C$6+1,Client!$C$6),100)</f>
        <v/>
      </c>
      <c r="V571" s="4">
        <f>$T571&amp;"|"&amp;$O571&amp;"|"&amp;Client!$C$7&amp;"|"&amp;Client!$C$8</f>
        <v/>
      </c>
      <c r="W571" s="4">
        <f>IFERROR(MATCH($V571,prem!$A$2:$A$2857,0),"")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IFERROR(IF(INDEX(Benefits!$B$3:$B$581,MATCH($T572,Benefits!$A$3:$A$581,0))="","",INDEX(Benefits!$B$3:$B$581,MATCH($T572,Benefits!$A$3:$A$581,0))),"")</f>
        <v/>
      </c>
      <c r="G572" s="17">
        <f>IFERROR(IF(INDEX(Benefits!$C$3:$C$581,MATCH($T572,Benefits!$A$3:$A$581,0))="",0,INDEX(Benefits!$C$3:$C$581,MATCH($T572,Benefits!$A$3:$A$581,0))),0)</f>
        <v/>
      </c>
      <c r="H572" s="4">
        <f>IFERROR(IF(INDEX(Benefits!$D$3:$D$581,MATCH($T572,Benefits!$A$3:$A$581,0))="","Worldwide",INDEX(Benefits!$D$3:$D$581,MATCH($T572,Benefits!$A$3:$A$581,0))),"Worldwide")</f>
        <v/>
      </c>
      <c r="I572" s="4" t="inlineStr">
        <is>
          <t>HKD</t>
        </is>
      </c>
      <c r="J572" s="17">
        <f>IF($W572="","",IF(COUNT(INDEX(prem!$B$2:$CX$2857,$W572,$U572+1))=0,"",INDEX(prem!$B$2:$CX$2857,$W572,$U572+1)))</f>
        <v/>
      </c>
      <c r="K572" s="17">
        <f>IF($W572="","",IF($M572=0,"",SUM(INDEX(prem!$B$2:$CX$2857,$W572,$U572+1):INDEX(prem!$B$2:$CX$2857,$W572,MIN($U572+10,101)))))</f>
        <v/>
      </c>
      <c r="L572" s="17">
        <f>IF($K572="","",IF($M572=0,"",$K572/$M572))</f>
        <v/>
      </c>
      <c r="M572" s="4">
        <f>IF($W572="",0,COUNT(INDEX(prem!$B$2:$CX$2857,$W572,$U572+1):INDEX(prem!$B$2:$CX$2857,$W572,MIN($U572+10,101))))</f>
        <v/>
      </c>
      <c r="N572" s="4" t="inlineStr">
        <is>
          <t>A</t>
        </is>
      </c>
      <c r="O572" s="4">
        <f>IF(COUNTIF(prem!$A$2:$A$2857,$T572&amp;"|"&amp;Client!$C$9&amp;"|"&amp;Client!$C$7&amp;"|"&amp;Client!$C$8)&gt;0,Client!$C$9,IF(Client!$C$9="S","R","S"))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IFERROR(IF(COUNT(INDEX(Benefits!$E$3:$E$581,MATCH($T572,Benefits!$A$3:$A$581,0)))=0,"",INDEX(Benefits!$E$3:$E$581,MATCH($T572,Benefits!$A$3:$A$581,0))),"")</f>
        <v/>
      </c>
      <c r="R572">
        <f>IFERROR(IF(COUNT(INDEX(Benefits!$F$3:$F$581,MATCH($T572,Benefits!$A$3:$A$581,0)))=0,"",INDEX(Benefits!$F$3:$F$581,MATCH($T572,Benefits!$A$3:$A$581,0))),"")</f>
        <v/>
      </c>
      <c r="S572" s="4">
        <f>IFERROR(IF(INDEX(Benefits!$G$3:$G$581,MATCH($T572,Benefits!$A$3:$A$581,0))="","",INDEX(Benefits!$G$3:$G$581,MATCH($T572,Benefits!$A$3:$A$581,0))),"")</f>
        <v/>
      </c>
      <c r="T572" s="19" t="inlineStr">
        <is>
          <t>F00036-05-000-02</t>
        </is>
      </c>
      <c r="U572" s="4">
        <f>MIN(IF($N572="N",Client!$C$6+1,Client!$C$6),100)</f>
        <v/>
      </c>
      <c r="V572" s="4">
        <f>$T572&amp;"|"&amp;$O572&amp;"|"&amp;Client!$C$7&amp;"|"&amp;Client!$C$8</f>
        <v/>
      </c>
      <c r="W572" s="4">
        <f>IFERROR(MATCH($V572,prem!$A$2:$A$2857,0),"")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IFERROR(IF(INDEX(Benefits!$B$3:$B$581,MATCH($T573,Benefits!$A$3:$A$581,0))="","",INDEX(Benefits!$B$3:$B$581,MATCH($T573,Benefits!$A$3:$A$581,0))),"")</f>
        <v/>
      </c>
      <c r="G573" s="17">
        <f>IFERROR(IF(INDEX(Benefits!$C$3:$C$581,MATCH($T573,Benefits!$A$3:$A$581,0))="",150000,INDEX(Benefits!$C$3:$C$581,MATCH($T573,Benefits!$A$3:$A$581,0))),150000)</f>
        <v/>
      </c>
      <c r="H573" s="4">
        <f>IFERROR(IF(INDEX(Benefits!$D$3:$D$581,MATCH($T573,Benefits!$A$3:$A$581,0))="","Asia",INDEX(Benefits!$D$3:$D$581,MATCH($T573,Benefits!$A$3:$A$581,0))),"Asia")</f>
        <v/>
      </c>
      <c r="I573" s="4" t="inlineStr">
        <is>
          <t>HKD</t>
        </is>
      </c>
      <c r="J573" s="17">
        <f>IF($W573="","",IF(COUNT(INDEX(prem!$B$2:$CX$2857,$W573,$U573+1))=0,"",INDEX(prem!$B$2:$CX$2857,$W573,$U573+1)))</f>
        <v/>
      </c>
      <c r="K573" s="17">
        <f>IF($W573="","",IF($M573=0,"",SUM(INDEX(prem!$B$2:$CX$2857,$W573,$U573+1):INDEX(prem!$B$2:$CX$2857,$W573,MIN($U573+10,101)))))</f>
        <v/>
      </c>
      <c r="L573" s="17">
        <f>IF($K573="","",IF($M573=0,"",$K573/$M573))</f>
        <v/>
      </c>
      <c r="M573" s="4">
        <f>IF($W573="",0,COUNT(INDEX(prem!$B$2:$CX$2857,$W573,$U573+1):INDEX(prem!$B$2:$CX$2857,$W573,MIN($U573+10,101))))</f>
        <v/>
      </c>
      <c r="N573" s="4" t="inlineStr">
        <is>
          <t>A</t>
        </is>
      </c>
      <c r="O573" s="4">
        <f>IF(COUNTIF(prem!$A$2:$A$2857,$T573&amp;"|"&amp;Client!$C$9&amp;"|"&amp;Client!$C$7&amp;"|"&amp;Client!$C$8)&gt;0,Client!$C$9,IF(Client!$C$9="S","R","S"))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IFERROR(IF(COUNT(INDEX(Benefits!$E$3:$E$581,MATCH($T573,Benefits!$A$3:$A$581,0)))=0,"",INDEX(Benefits!$E$3:$E$581,MATCH($T573,Benefits!$A$3:$A$581,0))),"")</f>
        <v/>
      </c>
      <c r="R573">
        <f>IFERROR(IF(COUNT(INDEX(Benefits!$F$3:$F$581,MATCH($T573,Benefits!$A$3:$A$581,0)))=0,"",INDEX(Benefits!$F$3:$F$581,MATCH($T573,Benefits!$A$3:$A$581,0))),"")</f>
        <v/>
      </c>
      <c r="S573" s="4">
        <f>IFERROR(IF(INDEX(Benefits!$G$3:$G$581,MATCH($T573,Benefits!$A$3:$A$581,0))="","",INDEX(Benefits!$G$3:$G$581,MATCH($T573,Benefits!$A$3:$A$581,0))),"")</f>
        <v/>
      </c>
      <c r="T573" s="19" t="inlineStr">
        <is>
          <t>F00036-04-000-02</t>
        </is>
      </c>
      <c r="U573" s="4">
        <f>MIN(IF($N573="N",Client!$C$6+1,Client!$C$6),100)</f>
        <v/>
      </c>
      <c r="V573" s="4">
        <f>$T573&amp;"|"&amp;$O573&amp;"|"&amp;Client!$C$7&amp;"|"&amp;Client!$C$8</f>
        <v/>
      </c>
      <c r="W573" s="4">
        <f>IFERROR(MATCH($V573,prem!$A$2:$A$2857,0),"")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IFERROR(IF(INDEX(Benefits!$B$3:$B$581,MATCH($T574,Benefits!$A$3:$A$581,0))="","",INDEX(Benefits!$B$3:$B$581,MATCH($T574,Benefits!$A$3:$A$581,0))),"")</f>
        <v/>
      </c>
      <c r="G574" s="17">
        <f>IFERROR(IF(INDEX(Benefits!$C$3:$C$581,MATCH($T574,Benefits!$A$3:$A$581,0))="",150000,INDEX(Benefits!$C$3:$C$581,MATCH($T574,Benefits!$A$3:$A$581,0))),150000)</f>
        <v/>
      </c>
      <c r="H574" s="4">
        <f>IFERROR(IF(INDEX(Benefits!$D$3:$D$581,MATCH($T574,Benefits!$A$3:$A$581,0))="","Worldwide",INDEX(Benefits!$D$3:$D$581,MATCH($T574,Benefits!$A$3:$A$581,0))),"Worldwide")</f>
        <v/>
      </c>
      <c r="I574" s="4" t="inlineStr">
        <is>
          <t>HKD</t>
        </is>
      </c>
      <c r="J574" s="17">
        <f>IF($W574="","",IF(COUNT(INDEX(prem!$B$2:$CX$2857,$W574,$U574+1))=0,"",INDEX(prem!$B$2:$CX$2857,$W574,$U574+1)))</f>
        <v/>
      </c>
      <c r="K574" s="17">
        <f>IF($W574="","",IF($M574=0,"",SUM(INDEX(prem!$B$2:$CX$2857,$W574,$U574+1):INDEX(prem!$B$2:$CX$2857,$W574,MIN($U574+10,101)))))</f>
        <v/>
      </c>
      <c r="L574" s="17">
        <f>IF($K574="","",IF($M574=0,"",$K574/$M574))</f>
        <v/>
      </c>
      <c r="M574" s="4">
        <f>IF($W574="",0,COUNT(INDEX(prem!$B$2:$CX$2857,$W574,$U574+1):INDEX(prem!$B$2:$CX$2857,$W574,MIN($U574+10,101))))</f>
        <v/>
      </c>
      <c r="N574" s="4" t="inlineStr">
        <is>
          <t>A</t>
        </is>
      </c>
      <c r="O574" s="4">
        <f>IF(COUNTIF(prem!$A$2:$A$2857,$T574&amp;"|"&amp;Client!$C$9&amp;"|"&amp;Client!$C$7&amp;"|"&amp;Client!$C$8)&gt;0,Client!$C$9,IF(Client!$C$9="S","R","S"))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IFERROR(IF(COUNT(INDEX(Benefits!$E$3:$E$581,MATCH($T574,Benefits!$A$3:$A$581,0)))=0,"",INDEX(Benefits!$E$3:$E$581,MATCH($T574,Benefits!$A$3:$A$581,0))),"")</f>
        <v/>
      </c>
      <c r="R574">
        <f>IFERROR(IF(COUNT(INDEX(Benefits!$F$3:$F$581,MATCH($T574,Benefits!$A$3:$A$581,0)))=0,"",INDEX(Benefits!$F$3:$F$581,MATCH($T574,Benefits!$A$3:$A$581,0))),"")</f>
        <v/>
      </c>
      <c r="S574" s="4">
        <f>IFERROR(IF(INDEX(Benefits!$G$3:$G$581,MATCH($T574,Benefits!$A$3:$A$581,0))="","",INDEX(Benefits!$G$3:$G$581,MATCH($T574,Benefits!$A$3:$A$581,0))),"")</f>
        <v/>
      </c>
      <c r="T574" s="19" t="inlineStr">
        <is>
          <t>F00036-08-000-02</t>
        </is>
      </c>
      <c r="U574" s="4">
        <f>MIN(IF($N574="N",Client!$C$6+1,Client!$C$6),100)</f>
        <v/>
      </c>
      <c r="V574" s="4">
        <f>$T574&amp;"|"&amp;$O574&amp;"|"&amp;Client!$C$7&amp;"|"&amp;Client!$C$8</f>
        <v/>
      </c>
      <c r="W574" s="4">
        <f>IFERROR(MATCH($V574,prem!$A$2:$A$2857,0),"")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IFERROR(IF(INDEX(Benefits!$B$3:$B$581,MATCH($T575,Benefits!$A$3:$A$581,0))="","",INDEX(Benefits!$B$3:$B$581,MATCH($T575,Benefits!$A$3:$A$581,0))),"")</f>
        <v/>
      </c>
      <c r="G575" s="17">
        <f>IFERROR(IF(INDEX(Benefits!$C$3:$C$581,MATCH($T575,Benefits!$A$3:$A$581,0))="",60000,INDEX(Benefits!$C$3:$C$581,MATCH($T575,Benefits!$A$3:$A$581,0))),60000)</f>
        <v/>
      </c>
      <c r="H575" s="4">
        <f>IFERROR(IF(INDEX(Benefits!$D$3:$D$581,MATCH($T575,Benefits!$A$3:$A$581,0))="","Asia",INDEX(Benefits!$D$3:$D$581,MATCH($T575,Benefits!$A$3:$A$581,0))),"Asia")</f>
        <v/>
      </c>
      <c r="I575" s="4" t="inlineStr">
        <is>
          <t>HKD</t>
        </is>
      </c>
      <c r="J575" s="17">
        <f>IF($W575="","",IF(COUNT(INDEX(prem!$B$2:$CX$2857,$W575,$U575+1))=0,"",INDEX(prem!$B$2:$CX$2857,$W575,$U575+1)))</f>
        <v/>
      </c>
      <c r="K575" s="17">
        <f>IF($W575="","",IF($M575=0,"",SUM(INDEX(prem!$B$2:$CX$2857,$W575,$U575+1):INDEX(prem!$B$2:$CX$2857,$W575,MIN($U575+10,101)))))</f>
        <v/>
      </c>
      <c r="L575" s="17">
        <f>IF($K575="","",IF($M575=0,"",$K575/$M575))</f>
        <v/>
      </c>
      <c r="M575" s="4">
        <f>IF($W575="",0,COUNT(INDEX(prem!$B$2:$CX$2857,$W575,$U575+1):INDEX(prem!$B$2:$CX$2857,$W575,MIN($U575+10,101))))</f>
        <v/>
      </c>
      <c r="N575" s="4" t="inlineStr">
        <is>
          <t>A</t>
        </is>
      </c>
      <c r="O575" s="4">
        <f>IF(COUNTIF(prem!$A$2:$A$2857,$T575&amp;"|"&amp;Client!$C$9&amp;"|"&amp;Client!$C$7&amp;"|"&amp;Client!$C$8)&gt;0,Client!$C$9,IF(Client!$C$9="S","R","S"))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IFERROR(IF(COUNT(INDEX(Benefits!$E$3:$E$581,MATCH($T575,Benefits!$A$3:$A$581,0)))=0,"",INDEX(Benefits!$E$3:$E$581,MATCH($T575,Benefits!$A$3:$A$581,0))),"")</f>
        <v/>
      </c>
      <c r="R575">
        <f>IFERROR(IF(COUNT(INDEX(Benefits!$F$3:$F$581,MATCH($T575,Benefits!$A$3:$A$581,0)))=0,"",INDEX(Benefits!$F$3:$F$581,MATCH($T575,Benefits!$A$3:$A$581,0))),"")</f>
        <v/>
      </c>
      <c r="S575" s="4">
        <f>IFERROR(IF(INDEX(Benefits!$G$3:$G$581,MATCH($T575,Benefits!$A$3:$A$581,0))="","",INDEX(Benefits!$G$3:$G$581,MATCH($T575,Benefits!$A$3:$A$581,0))),"")</f>
        <v/>
      </c>
      <c r="T575" s="19" t="inlineStr">
        <is>
          <t>F00036-02-000-02</t>
        </is>
      </c>
      <c r="U575" s="4">
        <f>MIN(IF($N575="N",Client!$C$6+1,Client!$C$6),100)</f>
        <v/>
      </c>
      <c r="V575" s="4">
        <f>$T575&amp;"|"&amp;$O575&amp;"|"&amp;Client!$C$7&amp;"|"&amp;Client!$C$8</f>
        <v/>
      </c>
      <c r="W575" s="4">
        <f>IFERROR(MATCH($V575,prem!$A$2:$A$2857,0),"")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IFERROR(IF(INDEX(Benefits!$B$3:$B$581,MATCH($T576,Benefits!$A$3:$A$581,0))="","",INDEX(Benefits!$B$3:$B$581,MATCH($T576,Benefits!$A$3:$A$581,0))),"")</f>
        <v/>
      </c>
      <c r="G576" s="17">
        <f>IFERROR(IF(INDEX(Benefits!$C$3:$C$581,MATCH($T576,Benefits!$A$3:$A$581,0))="",60000,INDEX(Benefits!$C$3:$C$581,MATCH($T576,Benefits!$A$3:$A$581,0))),60000)</f>
        <v/>
      </c>
      <c r="H576" s="4">
        <f>IFERROR(IF(INDEX(Benefits!$D$3:$D$581,MATCH($T576,Benefits!$A$3:$A$581,0))="","Worldwide",INDEX(Benefits!$D$3:$D$581,MATCH($T576,Benefits!$A$3:$A$581,0))),"Worldwide")</f>
        <v/>
      </c>
      <c r="I576" s="4" t="inlineStr">
        <is>
          <t>HKD</t>
        </is>
      </c>
      <c r="J576" s="17">
        <f>IF($W576="","",IF(COUNT(INDEX(prem!$B$2:$CX$2857,$W576,$U576+1))=0,"",INDEX(prem!$B$2:$CX$2857,$W576,$U576+1)))</f>
        <v/>
      </c>
      <c r="K576" s="17">
        <f>IF($W576="","",IF($M576=0,"",SUM(INDEX(prem!$B$2:$CX$2857,$W576,$U576+1):INDEX(prem!$B$2:$CX$2857,$W576,MIN($U576+10,101)))))</f>
        <v/>
      </c>
      <c r="L576" s="17">
        <f>IF($K576="","",IF($M576=0,"",$K576/$M576))</f>
        <v/>
      </c>
      <c r="M576" s="4">
        <f>IF($W576="",0,COUNT(INDEX(prem!$B$2:$CX$2857,$W576,$U576+1):INDEX(prem!$B$2:$CX$2857,$W576,MIN($U576+10,101))))</f>
        <v/>
      </c>
      <c r="N576" s="4" t="inlineStr">
        <is>
          <t>A</t>
        </is>
      </c>
      <c r="O576" s="4">
        <f>IF(COUNTIF(prem!$A$2:$A$2857,$T576&amp;"|"&amp;Client!$C$9&amp;"|"&amp;Client!$C$7&amp;"|"&amp;Client!$C$8)&gt;0,Client!$C$9,IF(Client!$C$9="S","R","S"))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IFERROR(IF(COUNT(INDEX(Benefits!$E$3:$E$581,MATCH($T576,Benefits!$A$3:$A$581,0)))=0,"",INDEX(Benefits!$E$3:$E$581,MATCH($T576,Benefits!$A$3:$A$581,0))),"")</f>
        <v/>
      </c>
      <c r="R576">
        <f>IFERROR(IF(COUNT(INDEX(Benefits!$F$3:$F$581,MATCH($T576,Benefits!$A$3:$A$581,0)))=0,"",INDEX(Benefits!$F$3:$F$581,MATCH($T576,Benefits!$A$3:$A$581,0))),"")</f>
        <v/>
      </c>
      <c r="S576" s="4">
        <f>IFERROR(IF(INDEX(Benefits!$G$3:$G$581,MATCH($T576,Benefits!$A$3:$A$581,0))="","",INDEX(Benefits!$G$3:$G$581,MATCH($T576,Benefits!$A$3:$A$581,0))),"")</f>
        <v/>
      </c>
      <c r="T576" s="19" t="inlineStr">
        <is>
          <t>F00036-06-000-02</t>
        </is>
      </c>
      <c r="U576" s="4">
        <f>MIN(IF($N576="N",Client!$C$6+1,Client!$C$6),100)</f>
        <v/>
      </c>
      <c r="V576" s="4">
        <f>$T576&amp;"|"&amp;$O576&amp;"|"&amp;Client!$C$7&amp;"|"&amp;Client!$C$8</f>
        <v/>
      </c>
      <c r="W576" s="4">
        <f>IFERROR(MATCH($V576,prem!$A$2:$A$2857,0),"")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IFERROR(IF(INDEX(Benefits!$B$3:$B$581,MATCH($T577,Benefits!$A$3:$A$581,0))="","",INDEX(Benefits!$B$3:$B$581,MATCH($T577,Benefits!$A$3:$A$581,0))),"")</f>
        <v/>
      </c>
      <c r="G577" s="17">
        <f>IFERROR(IF(INDEX(Benefits!$C$3:$C$581,MATCH($T577,Benefits!$A$3:$A$581,0))="",90000,INDEX(Benefits!$C$3:$C$581,MATCH($T577,Benefits!$A$3:$A$581,0))),90000)</f>
        <v/>
      </c>
      <c r="H577" s="4">
        <f>IFERROR(IF(INDEX(Benefits!$D$3:$D$581,MATCH($T577,Benefits!$A$3:$A$581,0))="","Asia",INDEX(Benefits!$D$3:$D$581,MATCH($T577,Benefits!$A$3:$A$581,0))),"Asia")</f>
        <v/>
      </c>
      <c r="I577" s="4" t="inlineStr">
        <is>
          <t>HKD</t>
        </is>
      </c>
      <c r="J577" s="17">
        <f>IF($W577="","",IF(COUNT(INDEX(prem!$B$2:$CX$2857,$W577,$U577+1))=0,"",INDEX(prem!$B$2:$CX$2857,$W577,$U577+1)))</f>
        <v/>
      </c>
      <c r="K577" s="17">
        <f>IF($W577="","",IF($M577=0,"",SUM(INDEX(prem!$B$2:$CX$2857,$W577,$U577+1):INDEX(prem!$B$2:$CX$2857,$W577,MIN($U577+10,101)))))</f>
        <v/>
      </c>
      <c r="L577" s="17">
        <f>IF($K577="","",IF($M577=0,"",$K577/$M577))</f>
        <v/>
      </c>
      <c r="M577" s="4">
        <f>IF($W577="",0,COUNT(INDEX(prem!$B$2:$CX$2857,$W577,$U577+1):INDEX(prem!$B$2:$CX$2857,$W577,MIN($U577+10,101))))</f>
        <v/>
      </c>
      <c r="N577" s="4" t="inlineStr">
        <is>
          <t>A</t>
        </is>
      </c>
      <c r="O577" s="4">
        <f>IF(COUNTIF(prem!$A$2:$A$2857,$T577&amp;"|"&amp;Client!$C$9&amp;"|"&amp;Client!$C$7&amp;"|"&amp;Client!$C$8)&gt;0,Client!$C$9,IF(Client!$C$9="S","R","S"))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IFERROR(IF(COUNT(INDEX(Benefits!$E$3:$E$581,MATCH($T577,Benefits!$A$3:$A$581,0)))=0,"",INDEX(Benefits!$E$3:$E$581,MATCH($T577,Benefits!$A$3:$A$581,0))),"")</f>
        <v/>
      </c>
      <c r="R577">
        <f>IFERROR(IF(COUNT(INDEX(Benefits!$F$3:$F$581,MATCH($T577,Benefits!$A$3:$A$581,0)))=0,"",INDEX(Benefits!$F$3:$F$581,MATCH($T577,Benefits!$A$3:$A$581,0))),"")</f>
        <v/>
      </c>
      <c r="S577" s="4">
        <f>IFERROR(IF(INDEX(Benefits!$G$3:$G$581,MATCH($T577,Benefits!$A$3:$A$581,0))="","",INDEX(Benefits!$G$3:$G$581,MATCH($T577,Benefits!$A$3:$A$581,0))),"")</f>
        <v/>
      </c>
      <c r="T577" s="19" t="inlineStr">
        <is>
          <t>F00036-03-000-02</t>
        </is>
      </c>
      <c r="U577" s="4">
        <f>MIN(IF($N577="N",Client!$C$6+1,Client!$C$6),100)</f>
        <v/>
      </c>
      <c r="V577" s="4">
        <f>$T577&amp;"|"&amp;$O577&amp;"|"&amp;Client!$C$7&amp;"|"&amp;Client!$C$8</f>
        <v/>
      </c>
      <c r="W577" s="4">
        <f>IFERROR(MATCH($V577,prem!$A$2:$A$2857,0),"")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IFERROR(IF(INDEX(Benefits!$B$3:$B$581,MATCH($T578,Benefits!$A$3:$A$581,0))="","",INDEX(Benefits!$B$3:$B$581,MATCH($T578,Benefits!$A$3:$A$581,0))),"")</f>
        <v/>
      </c>
      <c r="G578" s="17">
        <f>IFERROR(IF(INDEX(Benefits!$C$3:$C$581,MATCH($T578,Benefits!$A$3:$A$581,0))="",90000,INDEX(Benefits!$C$3:$C$581,MATCH($T578,Benefits!$A$3:$A$581,0))),90000)</f>
        <v/>
      </c>
      <c r="H578" s="4">
        <f>IFERROR(IF(INDEX(Benefits!$D$3:$D$581,MATCH($T578,Benefits!$A$3:$A$581,0))="","Worldwide",INDEX(Benefits!$D$3:$D$581,MATCH($T578,Benefits!$A$3:$A$581,0))),"Worldwide")</f>
        <v/>
      </c>
      <c r="I578" s="4" t="inlineStr">
        <is>
          <t>HKD</t>
        </is>
      </c>
      <c r="J578" s="17">
        <f>IF($W578="","",IF(COUNT(INDEX(prem!$B$2:$CX$2857,$W578,$U578+1))=0,"",INDEX(prem!$B$2:$CX$2857,$W578,$U578+1)))</f>
        <v/>
      </c>
      <c r="K578" s="17">
        <f>IF($W578="","",IF($M578=0,"",SUM(INDEX(prem!$B$2:$CX$2857,$W578,$U578+1):INDEX(prem!$B$2:$CX$2857,$W578,MIN($U578+10,101)))))</f>
        <v/>
      </c>
      <c r="L578" s="17">
        <f>IF($K578="","",IF($M578=0,"",$K578/$M578))</f>
        <v/>
      </c>
      <c r="M578" s="4">
        <f>IF($W578="",0,COUNT(INDEX(prem!$B$2:$CX$2857,$W578,$U578+1):INDEX(prem!$B$2:$CX$2857,$W578,MIN($U578+10,101))))</f>
        <v/>
      </c>
      <c r="N578" s="4" t="inlineStr">
        <is>
          <t>A</t>
        </is>
      </c>
      <c r="O578" s="4">
        <f>IF(COUNTIF(prem!$A$2:$A$2857,$T578&amp;"|"&amp;Client!$C$9&amp;"|"&amp;Client!$C$7&amp;"|"&amp;Client!$C$8)&gt;0,Client!$C$9,IF(Client!$C$9="S","R","S"))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IFERROR(IF(COUNT(INDEX(Benefits!$E$3:$E$581,MATCH($T578,Benefits!$A$3:$A$581,0)))=0,"",INDEX(Benefits!$E$3:$E$581,MATCH($T578,Benefits!$A$3:$A$581,0))),"")</f>
        <v/>
      </c>
      <c r="R578">
        <f>IFERROR(IF(COUNT(INDEX(Benefits!$F$3:$F$581,MATCH($T578,Benefits!$A$3:$A$581,0)))=0,"",INDEX(Benefits!$F$3:$F$581,MATCH($T578,Benefits!$A$3:$A$581,0))),"")</f>
        <v/>
      </c>
      <c r="S578" s="4">
        <f>IFERROR(IF(INDEX(Benefits!$G$3:$G$581,MATCH($T578,Benefits!$A$3:$A$581,0))="","",INDEX(Benefits!$G$3:$G$581,MATCH($T578,Benefits!$A$3:$A$581,0))),"")</f>
        <v/>
      </c>
      <c r="T578" s="19" t="inlineStr">
        <is>
          <t>F00036-07-000-02</t>
        </is>
      </c>
      <c r="U578" s="4">
        <f>MIN(IF($N578="N",Client!$C$6+1,Client!$C$6),100)</f>
        <v/>
      </c>
      <c r="V578" s="4">
        <f>$T578&amp;"|"&amp;$O578&amp;"|"&amp;Client!$C$7&amp;"|"&amp;Client!$C$8</f>
        <v/>
      </c>
      <c r="W578" s="4">
        <f>IFERROR(MATCH($V578,prem!$A$2:$A$2857,0),"")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IFERROR(IF(INDEX(Benefits!$B$3:$B$581,MATCH($T579,Benefits!$A$3:$A$581,0))="","",INDEX(Benefits!$B$3:$B$581,MATCH($T579,Benefits!$A$3:$A$581,0))),"")</f>
        <v/>
      </c>
      <c r="G579" s="17">
        <f>IFERROR(IF(INDEX(Benefits!$C$3:$C$581,MATCH($T579,Benefits!$A$3:$A$581,0))="","",INDEX(Benefits!$C$3:$C$581,MATCH($T579,Benefits!$A$3:$A$581,0))),"")</f>
        <v/>
      </c>
      <c r="H579" s="4">
        <f>IFERROR(IF(INDEX(Benefits!$D$3:$D$581,MATCH($T579,Benefits!$A$3:$A$581,0))="","",INDEX(Benefits!$D$3:$D$581,MATCH($T579,Benefits!$A$3:$A$581,0))),"")</f>
        <v/>
      </c>
      <c r="I579" s="4" t="inlineStr">
        <is>
          <t>HKD</t>
        </is>
      </c>
      <c r="J579" s="17">
        <f>IF($W579="","",IF(COUNT(INDEX(prem!$B$2:$CX$2857,$W579,$U579+1))=0,"",INDEX(prem!$B$2:$CX$2857,$W579,$U579+1)))</f>
        <v/>
      </c>
      <c r="K579" s="17">
        <f>IF($W579="","",IF($M579=0,"",SUM(INDEX(prem!$B$2:$CX$2857,$W579,$U579+1):INDEX(prem!$B$2:$CX$2857,$W579,MIN($U579+10,101)))))</f>
        <v/>
      </c>
      <c r="L579" s="17">
        <f>IF($K579="","",IF($M579=0,"",$K579/$M579))</f>
        <v/>
      </c>
      <c r="M579" s="4">
        <f>IF($W579="",0,COUNT(INDEX(prem!$B$2:$CX$2857,$W579,$U579+1):INDEX(prem!$B$2:$CX$2857,$W579,MIN($U579+10,101))))</f>
        <v/>
      </c>
      <c r="N579" s="4" t="inlineStr">
        <is>
          <t>A</t>
        </is>
      </c>
      <c r="O579" s="4">
        <f>IF(COUNTIF(prem!$A$2:$A$2857,$T579&amp;"|"&amp;Client!$C$9&amp;"|"&amp;Client!$C$7&amp;"|"&amp;Client!$C$8)&gt;0,Client!$C$9,IF(Client!$C$9="S","R","S"))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IFERROR(IF(COUNT(INDEX(Benefits!$E$3:$E$581,MATCH($T579,Benefits!$A$3:$A$581,0)))=0,"",INDEX(Benefits!$E$3:$E$581,MATCH($T579,Benefits!$A$3:$A$581,0))),"")</f>
        <v/>
      </c>
      <c r="R579">
        <f>IFERROR(IF(COUNT(INDEX(Benefits!$F$3:$F$581,MATCH($T579,Benefits!$A$3:$A$581,0)))=0,"",INDEX(Benefits!$F$3:$F$581,MATCH($T579,Benefits!$A$3:$A$581,0))),"")</f>
        <v/>
      </c>
      <c r="S579" s="4">
        <f>IFERROR(IF(INDEX(Benefits!$G$3:$G$581,MATCH($T579,Benefits!$A$3:$A$581,0))="","",INDEX(Benefits!$G$3:$G$581,MATCH($T579,Benefits!$A$3:$A$581,0))),"")</f>
        <v/>
      </c>
      <c r="T579" s="19" t="inlineStr">
        <is>
          <t>F00044-02-000-02</t>
        </is>
      </c>
      <c r="U579" s="4">
        <f>MIN(IF($N579="N",Client!$C$6+1,Client!$C$6),100)</f>
        <v/>
      </c>
      <c r="V579" s="4">
        <f>$T579&amp;"|"&amp;$O579&amp;"|"&amp;Client!$C$7&amp;"|"&amp;Client!$C$8</f>
        <v/>
      </c>
      <c r="W579" s="4">
        <f>IFERROR(MATCH($V579,prem!$A$2:$A$2857,0),"")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IFERROR(IF(INDEX(Benefits!$B$3:$B$581,MATCH($T580,Benefits!$A$3:$A$581,0))="","",INDEX(Benefits!$B$3:$B$581,MATCH($T580,Benefits!$A$3:$A$581,0))),"")</f>
        <v/>
      </c>
      <c r="G580" s="17">
        <f>IFERROR(IF(INDEX(Benefits!$C$3:$C$581,MATCH($T580,Benefits!$A$3:$A$581,0))="","",INDEX(Benefits!$C$3:$C$581,MATCH($T580,Benefits!$A$3:$A$581,0))),"")</f>
        <v/>
      </c>
      <c r="H580" s="4">
        <f>IFERROR(IF(INDEX(Benefits!$D$3:$D$581,MATCH($T580,Benefits!$A$3:$A$581,0))="","",INDEX(Benefits!$D$3:$D$581,MATCH($T580,Benefits!$A$3:$A$581,0))),"")</f>
        <v/>
      </c>
      <c r="I580" s="4" t="inlineStr">
        <is>
          <t>HKD</t>
        </is>
      </c>
      <c r="J580" s="17">
        <f>IF($W580="","",IF(COUNT(INDEX(prem!$B$2:$CX$2857,$W580,$U580+1))=0,"",INDEX(prem!$B$2:$CX$2857,$W580,$U580+1)))</f>
        <v/>
      </c>
      <c r="K580" s="17">
        <f>IF($W580="","",IF($M580=0,"",SUM(INDEX(prem!$B$2:$CX$2857,$W580,$U580+1):INDEX(prem!$B$2:$CX$2857,$W580,MIN($U580+10,101)))))</f>
        <v/>
      </c>
      <c r="L580" s="17">
        <f>IF($K580="","",IF($M580=0,"",$K580/$M580))</f>
        <v/>
      </c>
      <c r="M580" s="4">
        <f>IF($W580="",0,COUNT(INDEX(prem!$B$2:$CX$2857,$W580,$U580+1):INDEX(prem!$B$2:$CX$2857,$W580,MIN($U580+10,101))))</f>
        <v/>
      </c>
      <c r="N580" s="4" t="inlineStr">
        <is>
          <t>A</t>
        </is>
      </c>
      <c r="O580" s="4">
        <f>IF(COUNTIF(prem!$A$2:$A$2857,$T580&amp;"|"&amp;Client!$C$9&amp;"|"&amp;Client!$C$7&amp;"|"&amp;Client!$C$8)&gt;0,Client!$C$9,IF(Client!$C$9="S","R","S"))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IFERROR(IF(COUNT(INDEX(Benefits!$E$3:$E$581,MATCH($T580,Benefits!$A$3:$A$581,0)))=0,"",INDEX(Benefits!$E$3:$E$581,MATCH($T580,Benefits!$A$3:$A$581,0))),"")</f>
        <v/>
      </c>
      <c r="R580">
        <f>IFERROR(IF(COUNT(INDEX(Benefits!$F$3:$F$581,MATCH($T580,Benefits!$A$3:$A$581,0)))=0,"",INDEX(Benefits!$F$3:$F$581,MATCH($T580,Benefits!$A$3:$A$581,0))),"")</f>
        <v/>
      </c>
      <c r="S580" s="4">
        <f>IFERROR(IF(INDEX(Benefits!$G$3:$G$581,MATCH($T580,Benefits!$A$3:$A$581,0))="","",INDEX(Benefits!$G$3:$G$581,MATCH($T580,Benefits!$A$3:$A$581,0))),"")</f>
        <v/>
      </c>
      <c r="T580" s="19" t="inlineStr">
        <is>
          <t>F00044-02-001-02</t>
        </is>
      </c>
      <c r="U580" s="4">
        <f>MIN(IF($N580="N",Client!$C$6+1,Client!$C$6),100)</f>
        <v/>
      </c>
      <c r="V580" s="4">
        <f>$T580&amp;"|"&amp;$O580&amp;"|"&amp;Client!$C$7&amp;"|"&amp;Client!$C$8</f>
        <v/>
      </c>
      <c r="W580" s="4">
        <f>IFERROR(MATCH($V580,prem!$A$2:$A$2857,0),"")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IFERROR(IF(INDEX(Benefits!$B$3:$B$581,MATCH($T581,Benefits!$A$3:$A$581,0))="","",INDEX(Benefits!$B$3:$B$581,MATCH($T581,Benefits!$A$3:$A$581,0))),"")</f>
        <v/>
      </c>
      <c r="G581" s="17">
        <f>IFERROR(IF(INDEX(Benefits!$C$3:$C$581,MATCH($T581,Benefits!$A$3:$A$581,0))="","",INDEX(Benefits!$C$3:$C$581,MATCH($T581,Benefits!$A$3:$A$581,0))),"")</f>
        <v/>
      </c>
      <c r="H581" s="4">
        <f>IFERROR(IF(INDEX(Benefits!$D$3:$D$581,MATCH($T581,Benefits!$A$3:$A$581,0))="","",INDEX(Benefits!$D$3:$D$581,MATCH($T581,Benefits!$A$3:$A$581,0))),"")</f>
        <v/>
      </c>
      <c r="I581" s="4" t="inlineStr">
        <is>
          <t>HKD</t>
        </is>
      </c>
      <c r="J581" s="17">
        <f>IF($W581="","",IF(COUNT(INDEX(prem!$B$2:$CX$2857,$W581,$U581+1))=0,"",INDEX(prem!$B$2:$CX$2857,$W581,$U581+1)))</f>
        <v/>
      </c>
      <c r="K581" s="17">
        <f>IF($W581="","",IF($M581=0,"",SUM(INDEX(prem!$B$2:$CX$2857,$W581,$U581+1):INDEX(prem!$B$2:$CX$2857,$W581,MIN($U581+10,101)))))</f>
        <v/>
      </c>
      <c r="L581" s="17">
        <f>IF($K581="","",IF($M581=0,"",$K581/$M581))</f>
        <v/>
      </c>
      <c r="M581" s="4">
        <f>IF($W581="",0,COUNT(INDEX(prem!$B$2:$CX$2857,$W581,$U581+1):INDEX(prem!$B$2:$CX$2857,$W581,MIN($U581+10,101))))</f>
        <v/>
      </c>
      <c r="N581" s="4" t="inlineStr">
        <is>
          <t>A</t>
        </is>
      </c>
      <c r="O581" s="4">
        <f>IF(COUNTIF(prem!$A$2:$A$2857,$T581&amp;"|"&amp;Client!$C$9&amp;"|"&amp;Client!$C$7&amp;"|"&amp;Client!$C$8)&gt;0,Client!$C$9,IF(Client!$C$9="S","R","S"))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IFERROR(IF(COUNT(INDEX(Benefits!$E$3:$E$581,MATCH($T581,Benefits!$A$3:$A$581,0)))=0,"",INDEX(Benefits!$E$3:$E$581,MATCH($T581,Benefits!$A$3:$A$581,0))),"")</f>
        <v/>
      </c>
      <c r="R581">
        <f>IFERROR(IF(COUNT(INDEX(Benefits!$F$3:$F$581,MATCH($T581,Benefits!$A$3:$A$581,0)))=0,"",INDEX(Benefits!$F$3:$F$581,MATCH($T581,Benefits!$A$3:$A$581,0))),"")</f>
        <v/>
      </c>
      <c r="S581" s="4">
        <f>IFERROR(IF(INDEX(Benefits!$G$3:$G$581,MATCH($T581,Benefits!$A$3:$A$581,0))="","",INDEX(Benefits!$G$3:$G$581,MATCH($T581,Benefits!$A$3:$A$581,0))),"")</f>
        <v/>
      </c>
      <c r="T581" s="19" t="inlineStr">
        <is>
          <t>F00044-01-000-02</t>
        </is>
      </c>
      <c r="U581" s="4">
        <f>MIN(IF($N581="N",Client!$C$6+1,Client!$C$6),100)</f>
        <v/>
      </c>
      <c r="V581" s="4">
        <f>$T581&amp;"|"&amp;$O581&amp;"|"&amp;Client!$C$7&amp;"|"&amp;Client!$C$8</f>
        <v/>
      </c>
      <c r="W581" s="4">
        <f>IFERROR(MATCH($V581,prem!$A$2:$A$2857,0),"")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IFERROR(IF(INDEX(Benefits!$B$3:$B$581,MATCH($T582,Benefits!$A$3:$A$581,0))="","",INDEX(Benefits!$B$3:$B$581,MATCH($T582,Benefits!$A$3:$A$581,0))),"")</f>
        <v/>
      </c>
      <c r="G582" s="17">
        <f>IFERROR(IF(INDEX(Benefits!$C$3:$C$581,MATCH($T582,Benefits!$A$3:$A$581,0))="","",INDEX(Benefits!$C$3:$C$581,MATCH($T582,Benefits!$A$3:$A$581,0))),"")</f>
        <v/>
      </c>
      <c r="H582" s="4">
        <f>IFERROR(IF(INDEX(Benefits!$D$3:$D$581,MATCH($T582,Benefits!$A$3:$A$581,0))="","",INDEX(Benefits!$D$3:$D$581,MATCH($T582,Benefits!$A$3:$A$581,0))),"")</f>
        <v/>
      </c>
      <c r="I582" s="4" t="inlineStr">
        <is>
          <t>HKD</t>
        </is>
      </c>
      <c r="J582" s="17">
        <f>IF($W582="","",IF(COUNT(INDEX(prem!$B$2:$CX$2857,$W582,$U582+1))=0,"",INDEX(prem!$B$2:$CX$2857,$W582,$U582+1)))</f>
        <v/>
      </c>
      <c r="K582" s="17">
        <f>IF($W582="","",IF($M582=0,"",SUM(INDEX(prem!$B$2:$CX$2857,$W582,$U582+1):INDEX(prem!$B$2:$CX$2857,$W582,MIN($U582+10,101)))))</f>
        <v/>
      </c>
      <c r="L582" s="17">
        <f>IF($K582="","",IF($M582=0,"",$K582/$M582))</f>
        <v/>
      </c>
      <c r="M582" s="4">
        <f>IF($W582="",0,COUNT(INDEX(prem!$B$2:$CX$2857,$W582,$U582+1):INDEX(prem!$B$2:$CX$2857,$W582,MIN($U582+10,101))))</f>
        <v/>
      </c>
      <c r="N582" s="4" t="inlineStr">
        <is>
          <t>A</t>
        </is>
      </c>
      <c r="O582" s="4">
        <f>IF(COUNTIF(prem!$A$2:$A$2857,$T582&amp;"|"&amp;Client!$C$9&amp;"|"&amp;Client!$C$7&amp;"|"&amp;Client!$C$8)&gt;0,Client!$C$9,IF(Client!$C$9="S","R","S"))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IFERROR(IF(COUNT(INDEX(Benefits!$E$3:$E$581,MATCH($T582,Benefits!$A$3:$A$581,0)))=0,"",INDEX(Benefits!$E$3:$E$581,MATCH($T582,Benefits!$A$3:$A$581,0))),"")</f>
        <v/>
      </c>
      <c r="R582">
        <f>IFERROR(IF(COUNT(INDEX(Benefits!$F$3:$F$581,MATCH($T582,Benefits!$A$3:$A$581,0)))=0,"",INDEX(Benefits!$F$3:$F$581,MATCH($T582,Benefits!$A$3:$A$581,0))),"")</f>
        <v/>
      </c>
      <c r="S582" s="4">
        <f>IFERROR(IF(INDEX(Benefits!$G$3:$G$581,MATCH($T582,Benefits!$A$3:$A$581,0))="","",INDEX(Benefits!$G$3:$G$581,MATCH($T582,Benefits!$A$3:$A$581,0))),"")</f>
        <v/>
      </c>
      <c r="T582" s="19" t="inlineStr">
        <is>
          <t>F00044-01-001-02</t>
        </is>
      </c>
      <c r="U582" s="4">
        <f>MIN(IF($N582="N",Client!$C$6+1,Client!$C$6),100)</f>
        <v/>
      </c>
      <c r="V582" s="4">
        <f>$T582&amp;"|"&amp;$O582&amp;"|"&amp;Client!$C$7&amp;"|"&amp;Client!$C$8</f>
        <v/>
      </c>
      <c r="W582" s="4">
        <f>IFERROR(MATCH($V582,prem!$A$2:$A$2857,0),"")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IFERROR(IF(INDEX(Benefits!$B$3:$B$581,MATCH($T583,Benefits!$A$3:$A$581,0))="","",INDEX(Benefits!$B$3:$B$581,MATCH($T583,Benefits!$A$3:$A$581,0))),"")</f>
        <v/>
      </c>
      <c r="G583" s="17">
        <f>IFERROR(IF(INDEX(Benefits!$C$3:$C$581,MATCH($T583,Benefits!$A$3:$A$581,0))="","",INDEX(Benefits!$C$3:$C$581,MATCH($T583,Benefits!$A$3:$A$581,0))),"")</f>
        <v/>
      </c>
      <c r="H583" s="4">
        <f>IFERROR(IF(INDEX(Benefits!$D$3:$D$581,MATCH($T583,Benefits!$A$3:$A$581,0))="","",INDEX(Benefits!$D$3:$D$581,MATCH($T583,Benefits!$A$3:$A$581,0))),"")</f>
        <v/>
      </c>
      <c r="I583" s="4" t="inlineStr">
        <is>
          <t>HKD</t>
        </is>
      </c>
      <c r="J583" s="17">
        <f>IF($W583="","",IF(COUNT(INDEX(prem!$B$2:$CX$2857,$W583,$U583+1))=0,"",INDEX(prem!$B$2:$CX$2857,$W583,$U583+1)))</f>
        <v/>
      </c>
      <c r="K583" s="17">
        <f>IF($W583="","",IF($M583=0,"",SUM(INDEX(prem!$B$2:$CX$2857,$W583,$U583+1):INDEX(prem!$B$2:$CX$2857,$W583,MIN($U583+10,101)))))</f>
        <v/>
      </c>
      <c r="L583" s="17">
        <f>IF($K583="","",IF($M583=0,"",$K583/$M583))</f>
        <v/>
      </c>
      <c r="M583" s="4">
        <f>IF($W583="",0,COUNT(INDEX(prem!$B$2:$CX$2857,$W583,$U583+1):INDEX(prem!$B$2:$CX$2857,$W583,MIN($U583+10,101))))</f>
        <v/>
      </c>
      <c r="N583" s="4" t="inlineStr">
        <is>
          <t>A</t>
        </is>
      </c>
      <c r="O583" s="4">
        <f>IF(COUNTIF(prem!$A$2:$A$2857,$T583&amp;"|"&amp;Client!$C$9&amp;"|"&amp;Client!$C$7&amp;"|"&amp;Client!$C$8)&gt;0,Client!$C$9,IF(Client!$C$9="S","R","S"))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IFERROR(IF(COUNT(INDEX(Benefits!$E$3:$E$581,MATCH($T583,Benefits!$A$3:$A$581,0)))=0,"",INDEX(Benefits!$E$3:$E$581,MATCH($T583,Benefits!$A$3:$A$581,0))),"")</f>
        <v/>
      </c>
      <c r="R583">
        <f>IFERROR(IF(COUNT(INDEX(Benefits!$F$3:$F$581,MATCH($T583,Benefits!$A$3:$A$581,0)))=0,"",INDEX(Benefits!$F$3:$F$581,MATCH($T583,Benefits!$A$3:$A$581,0))),"")</f>
        <v/>
      </c>
      <c r="S583" s="4">
        <f>IFERROR(IF(INDEX(Benefits!$G$3:$G$581,MATCH($T583,Benefits!$A$3:$A$581,0))="","",INDEX(Benefits!$G$3:$G$581,MATCH($T583,Benefits!$A$3:$A$581,0))),"")</f>
        <v/>
      </c>
      <c r="T583" s="19" t="inlineStr">
        <is>
          <t>S00024-01-000-02</t>
        </is>
      </c>
      <c r="U583" s="4">
        <f>MIN(IF($N583="N",Client!$C$6+1,Client!$C$6),100)</f>
        <v/>
      </c>
      <c r="V583" s="4">
        <f>$T583&amp;"|"&amp;$O583&amp;"|"&amp;Client!$C$7&amp;"|"&amp;Client!$C$8</f>
        <v/>
      </c>
      <c r="W583" s="4">
        <f>IFERROR(MATCH($V583,prem!$A$2:$A$2857,0),"")</f>
        <v/>
      </c>
    </row>
  </sheetData>
  <autoFilter ref="A4:W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Worldwide excl. USA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Asia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Worldwide excl. USA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Asia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Asia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Worldwide excl. USA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Asia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Worldwide excl. USA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Asia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Worldwide excl. USA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Asia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Worldwide excl. USA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Asia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Worldwide excl. USA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Asia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Worldwide excl. USA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Semi-private</t>
        </is>
      </c>
      <c r="C55" s="24" t="n"/>
      <c r="D55" s="23" t="inlineStr">
        <is>
          <t>Asia (Worldwide for emergency)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override</t>
        </is>
      </c>
    </row>
    <row r="56">
      <c r="A56" s="22" t="inlineStr">
        <is>
          <t>F00034-05-000-05</t>
        </is>
      </c>
      <c r="B56" s="23" t="inlineStr">
        <is>
          <t>Semi-private</t>
        </is>
      </c>
      <c r="C56" s="24" t="n"/>
      <c r="D56" s="23" t="inlineStr">
        <is>
          <t>Asia (Worldwide for emergency)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override</t>
        </is>
      </c>
    </row>
    <row r="57">
      <c r="A57" s="22" t="inlineStr">
        <is>
          <t>F00034-06-000-05</t>
        </is>
      </c>
      <c r="B57" s="23" t="inlineStr">
        <is>
          <t>Semi-private</t>
        </is>
      </c>
      <c r="C57" s="24" t="n"/>
      <c r="D57" s="23" t="inlineStr">
        <is>
          <t>Asia (Worldwide for emergency)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override</t>
        </is>
      </c>
    </row>
    <row r="58">
      <c r="A58" s="22" t="inlineStr">
        <is>
          <t>F00034-13-000-05</t>
        </is>
      </c>
      <c r="B58" s="23" t="inlineStr">
        <is>
          <t>Semi-private</t>
        </is>
      </c>
      <c r="C58" s="24" t="n"/>
      <c r="D58" s="23" t="inlineStr">
        <is>
          <t>Asia (Worldwide for emergency)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override</t>
        </is>
      </c>
    </row>
    <row r="59">
      <c r="A59" s="22" t="inlineStr">
        <is>
          <t>F00034-14-000-05</t>
        </is>
      </c>
      <c r="B59" s="23" t="inlineStr">
        <is>
          <t>Semi-private</t>
        </is>
      </c>
      <c r="C59" s="24" t="n"/>
      <c r="D59" s="23" t="inlineStr">
        <is>
          <t>Asia (Worldwide for emergency)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override</t>
        </is>
      </c>
    </row>
    <row r="60">
      <c r="A60" s="22" t="inlineStr">
        <is>
          <t>F00034-15-000-05</t>
        </is>
      </c>
      <c r="B60" s="23" t="inlineStr">
        <is>
          <t>Semi-private</t>
        </is>
      </c>
      <c r="C60" s="24" t="n"/>
      <c r="D60" s="23" t="inlineStr">
        <is>
          <t>Asia (Worldwide for emergency)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override</t>
        </is>
      </c>
    </row>
    <row r="61">
      <c r="A61" s="22" t="inlineStr">
        <is>
          <t>F00034-19-000-03</t>
        </is>
      </c>
      <c r="B61" s="23" t="inlineStr">
        <is>
          <t>Standard Private</t>
        </is>
      </c>
      <c r="C61" s="24" t="n"/>
      <c r="D61" s="23" t="inlineStr">
        <is>
          <t>Worldwide excl. USA (Worldwide for emergency)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override</t>
        </is>
      </c>
    </row>
    <row r="62">
      <c r="A62" s="22" t="inlineStr">
        <is>
          <t>F00034-20-000-03</t>
        </is>
      </c>
      <c r="B62" s="23" t="inlineStr">
        <is>
          <t>Standard Private</t>
        </is>
      </c>
      <c r="C62" s="24" t="n"/>
      <c r="D62" s="23" t="inlineStr">
        <is>
          <t>Worldwide excl. USA (Worldwide for emergency)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override</t>
        </is>
      </c>
    </row>
    <row r="63">
      <c r="A63" s="22" t="inlineStr">
        <is>
          <t>F00034-21-000-03</t>
        </is>
      </c>
      <c r="B63" s="23" t="inlineStr">
        <is>
          <t>Standard Private</t>
        </is>
      </c>
      <c r="C63" s="24" t="n"/>
      <c r="D63" s="23" t="inlineStr">
        <is>
          <t>Worldwide excl. USA (Worldwide for emergency)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override</t>
        </is>
      </c>
    </row>
    <row r="64">
      <c r="A64" s="22" t="inlineStr">
        <is>
          <t>F00034-22-000-03</t>
        </is>
      </c>
      <c r="B64" s="23" t="inlineStr">
        <is>
          <t>Standard Private</t>
        </is>
      </c>
      <c r="C64" s="24" t="n"/>
      <c r="D64" s="23" t="inlineStr">
        <is>
          <t>Worldwide excl. USA (Worldwide for emergency)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override</t>
        </is>
      </c>
    </row>
    <row r="65">
      <c r="A65" s="22" t="inlineStr">
        <is>
          <t>F00034-23-000-03</t>
        </is>
      </c>
      <c r="B65" s="23" t="inlineStr">
        <is>
          <t>Standard Private</t>
        </is>
      </c>
      <c r="C65" s="24" t="n"/>
      <c r="D65" s="23" t="inlineStr">
        <is>
          <t>Worldwide excl. USA (Worldwide for emergency)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override</t>
        </is>
      </c>
    </row>
    <row r="66">
      <c r="A66" s="22" t="inlineStr">
        <is>
          <t>F00034-24-000-03</t>
        </is>
      </c>
      <c r="B66" s="23" t="inlineStr">
        <is>
          <t>Standard Private</t>
        </is>
      </c>
      <c r="C66" s="24" t="n"/>
      <c r="D66" s="23" t="inlineStr">
        <is>
          <t>Worldwide excl. USA (Worldwide for emergency)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override</t>
        </is>
      </c>
    </row>
    <row r="67">
      <c r="A67" s="22" t="inlineStr">
        <is>
          <t>F00034-07-000-05</t>
        </is>
      </c>
      <c r="B67" s="23" t="inlineStr">
        <is>
          <t>Standard Private</t>
        </is>
      </c>
      <c r="C67" s="24" t="n"/>
      <c r="D67" s="23" t="inlineStr">
        <is>
          <t>Asia (Worldwide for emergency)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override</t>
        </is>
      </c>
    </row>
    <row r="68">
      <c r="A68" s="22" t="inlineStr">
        <is>
          <t>F00034-08-000-05</t>
        </is>
      </c>
      <c r="B68" s="23" t="inlineStr">
        <is>
          <t>Standard Private</t>
        </is>
      </c>
      <c r="C68" s="24" t="n"/>
      <c r="D68" s="23" t="inlineStr">
        <is>
          <t>Asia (Worldwide for emergency)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override</t>
        </is>
      </c>
    </row>
    <row r="69">
      <c r="A69" s="22" t="inlineStr">
        <is>
          <t>F00034-09-000-05</t>
        </is>
      </c>
      <c r="B69" s="23" t="inlineStr">
        <is>
          <t>Standard Private</t>
        </is>
      </c>
      <c r="C69" s="24" t="n"/>
      <c r="D69" s="23" t="inlineStr">
        <is>
          <t>Asia (Worldwide for emergency)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override</t>
        </is>
      </c>
    </row>
    <row r="70">
      <c r="A70" s="22" t="inlineStr">
        <is>
          <t>F00034-16-000-05</t>
        </is>
      </c>
      <c r="B70" s="23" t="inlineStr">
        <is>
          <t>Standard Private</t>
        </is>
      </c>
      <c r="C70" s="24" t="n"/>
      <c r="D70" s="23" t="inlineStr">
        <is>
          <t>Asia (Worldwide for emergency)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override</t>
        </is>
      </c>
    </row>
    <row r="71">
      <c r="A71" s="22" t="inlineStr">
        <is>
          <t>F00034-17-000-05</t>
        </is>
      </c>
      <c r="B71" s="23" t="inlineStr">
        <is>
          <t>Standard Private</t>
        </is>
      </c>
      <c r="C71" s="24" t="n"/>
      <c r="D71" s="23" t="inlineStr">
        <is>
          <t>Asia (Worldwide for emergency)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override</t>
        </is>
      </c>
    </row>
    <row r="72">
      <c r="A72" s="22" t="inlineStr">
        <is>
          <t>F00034-18-000-05</t>
        </is>
      </c>
      <c r="B72" s="23" t="inlineStr">
        <is>
          <t>Standard Private</t>
        </is>
      </c>
      <c r="C72" s="24" t="n"/>
      <c r="D72" s="23" t="inlineStr">
        <is>
          <t>Asia (Worldwide for emergency)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override</t>
        </is>
      </c>
    </row>
    <row r="73">
      <c r="A73" s="22" t="inlineStr">
        <is>
          <t>F00034-01-000-05</t>
        </is>
      </c>
      <c r="B73" s="23" t="inlineStr">
        <is>
          <t>General Ward</t>
        </is>
      </c>
      <c r="C73" s="24" t="n"/>
      <c r="D73" s="23" t="inlineStr">
        <is>
          <t>Greater China (Worldwide for emergency)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override</t>
        </is>
      </c>
    </row>
    <row r="74">
      <c r="A74" s="22" t="inlineStr">
        <is>
          <t>F00034-02-000-05</t>
        </is>
      </c>
      <c r="B74" s="23" t="inlineStr">
        <is>
          <t>General Ward</t>
        </is>
      </c>
      <c r="C74" s="24" t="n"/>
      <c r="D74" s="23" t="inlineStr">
        <is>
          <t>Greater China (Worldwide for emergency)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override</t>
        </is>
      </c>
    </row>
    <row r="75">
      <c r="A75" s="22" t="inlineStr">
        <is>
          <t>F00034-03-000-05</t>
        </is>
      </c>
      <c r="B75" s="23" t="inlineStr">
        <is>
          <t>General Ward</t>
        </is>
      </c>
      <c r="C75" s="24" t="n"/>
      <c r="D75" s="23" t="inlineStr">
        <is>
          <t>Greater China (Worldwide for emergency)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override</t>
        </is>
      </c>
    </row>
    <row r="76">
      <c r="A76" s="22" t="inlineStr">
        <is>
          <t>F00034-10-000-05</t>
        </is>
      </c>
      <c r="B76" s="23" t="inlineStr">
        <is>
          <t>General Ward</t>
        </is>
      </c>
      <c r="C76" s="24" t="n"/>
      <c r="D76" s="23" t="inlineStr">
        <is>
          <t>Greater China (Worldwide for emergency)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override</t>
        </is>
      </c>
    </row>
    <row r="77">
      <c r="A77" s="22" t="inlineStr">
        <is>
          <t>F00034-11-000-05</t>
        </is>
      </c>
      <c r="B77" s="23" t="inlineStr">
        <is>
          <t>General Ward</t>
        </is>
      </c>
      <c r="C77" s="24" t="n"/>
      <c r="D77" s="23" t="inlineStr">
        <is>
          <t>Greater China (Worldwide for emergency)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override</t>
        </is>
      </c>
    </row>
    <row r="78">
      <c r="A78" s="22" t="inlineStr">
        <is>
          <t>F00034-12-000-05</t>
        </is>
      </c>
      <c r="B78" s="23" t="inlineStr">
        <is>
          <t>General Ward</t>
        </is>
      </c>
      <c r="C78" s="24" t="n"/>
      <c r="D78" s="23" t="inlineStr">
        <is>
          <t>Greater China (Worldwide for emergency)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override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>
        <v>0</v>
      </c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Semi-private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Standard Private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Semi-private (HK/Macau/China); Private (elsewhere)</t>
        </is>
      </c>
      <c r="C133" s="24" t="n"/>
      <c r="D133" s="23" t="inlineStr">
        <is>
          <t>Asia incl. Australia &amp; NZ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override</t>
        </is>
      </c>
    </row>
    <row r="134">
      <c r="A134" s="22" t="inlineStr">
        <is>
          <t>F00059-05-000-01</t>
        </is>
      </c>
      <c r="B134" s="23" t="inlineStr">
        <is>
          <t>Semi-private (HK/Macau/China); Private (elsewhere)</t>
        </is>
      </c>
      <c r="C134" s="24" t="n"/>
      <c r="D134" s="23" t="inlineStr">
        <is>
          <t>Worldwide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override</t>
        </is>
      </c>
    </row>
    <row r="135">
      <c r="A135" s="22" t="inlineStr">
        <is>
          <t>F00059-02-000-01</t>
        </is>
      </c>
      <c r="B135" s="23" t="inlineStr">
        <is>
          <t>Semi-private (HK/Macau/China); Private (elsewhere)</t>
        </is>
      </c>
      <c r="C135" s="24" t="n"/>
      <c r="D135" s="23" t="inlineStr">
        <is>
          <t>Asia incl. Australia &amp; NZ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override</t>
        </is>
      </c>
    </row>
    <row r="136">
      <c r="A136" s="22" t="inlineStr">
        <is>
          <t>F00059-06-000-01</t>
        </is>
      </c>
      <c r="B136" s="23" t="inlineStr">
        <is>
          <t>Semi-private (HK/Macau/China); Private (elsewhere)</t>
        </is>
      </c>
      <c r="C136" s="24" t="n"/>
      <c r="D136" s="23" t="inlineStr">
        <is>
          <t>Worldwide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override</t>
        </is>
      </c>
    </row>
    <row r="137">
      <c r="A137" s="22" t="inlineStr">
        <is>
          <t>F00059-03-000-01</t>
        </is>
      </c>
      <c r="B137" s="23" t="inlineStr">
        <is>
          <t>Semi-private (HK/Macau/China); Private (elsewhere)</t>
        </is>
      </c>
      <c r="C137" s="24" t="n"/>
      <c r="D137" s="23" t="inlineStr">
        <is>
          <t>Asia incl. Australia &amp; NZ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override</t>
        </is>
      </c>
    </row>
    <row r="138">
      <c r="A138" s="22" t="inlineStr">
        <is>
          <t>F00059-07-000-01</t>
        </is>
      </c>
      <c r="B138" s="23" t="inlineStr">
        <is>
          <t>Semi-private (HK/Macau/China); Private (elsewhere)</t>
        </is>
      </c>
      <c r="C138" s="24" t="n"/>
      <c r="D138" s="23" t="inlineStr">
        <is>
          <t>Worldwide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override</t>
        </is>
      </c>
    </row>
    <row r="139">
      <c r="A139" s="22" t="inlineStr">
        <is>
          <t>F00059-04-000-01</t>
        </is>
      </c>
      <c r="B139" s="23" t="inlineStr">
        <is>
          <t>Semi-private (HK/Macau/China); Private (elsewhere)</t>
        </is>
      </c>
      <c r="C139" s="24" t="n"/>
      <c r="D139" s="23" t="inlineStr">
        <is>
          <t>Asia incl. Australia &amp; NZ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override</t>
        </is>
      </c>
    </row>
    <row r="140">
      <c r="A140" s="22" t="inlineStr">
        <is>
          <t>F00059-08-000-01</t>
        </is>
      </c>
      <c r="B140" s="23" t="inlineStr">
        <is>
          <t>Semi-private (HK/Macau/China); Private (elsewhere)</t>
        </is>
      </c>
      <c r="C140" s="24" t="n"/>
      <c r="D140" s="23" t="inlineStr">
        <is>
          <t>Worldwide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override</t>
        </is>
      </c>
    </row>
    <row r="141">
      <c r="A141" s="22" t="inlineStr">
        <is>
          <t>F00073-01-000-01</t>
        </is>
      </c>
      <c r="B141" s="23" t="inlineStr">
        <is>
          <t>Ward (HK/Macau/China); Ward, Semi-private for emergency (rest of Asia/Aus/NZ); Semi-private (outside Asia/Aus/NZ)</t>
        </is>
      </c>
      <c r="C141" s="24" t="n"/>
      <c r="D141" s="23" t="inlineStr">
        <is>
          <t>Asia incl. Australia &amp; NZ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override</t>
        </is>
      </c>
    </row>
    <row r="142">
      <c r="A142" s="22" t="inlineStr">
        <is>
          <t>F00073-05-000-01</t>
        </is>
      </c>
      <c r="B142" s="23" t="inlineStr">
        <is>
          <t>Ward (HK/Macau/China); Ward, Semi-private for emergency (elsewhere)</t>
        </is>
      </c>
      <c r="C142" s="24" t="n"/>
      <c r="D142" s="23" t="inlineStr">
        <is>
          <t>Worldwide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override</t>
        </is>
      </c>
    </row>
    <row r="143">
      <c r="A143" s="22" t="inlineStr">
        <is>
          <t>F00073-02-000-01</t>
        </is>
      </c>
      <c r="B143" s="23" t="inlineStr">
        <is>
          <t>Ward (HK/Macau/China); Ward, Semi-private for emergency (rest of Asia/Aus/NZ); Semi-private (outside Asia/Aus/NZ)</t>
        </is>
      </c>
      <c r="C143" s="24" t="n"/>
      <c r="D143" s="23" t="inlineStr">
        <is>
          <t>Asia incl. Australia &amp; NZ</t>
        </is>
      </c>
      <c r="E143" s="24" t="n"/>
      <c r="F143" s="23" t="n"/>
      <c r="G143" s="23" t="inlineStr">
        <is>
          <t>Capped (see doc)</t>
        </is>
      </c>
      <c r="H143" s="23" t="inlineStr">
        <is>
          <t>override</t>
        </is>
      </c>
    </row>
    <row r="144">
      <c r="A144" s="22" t="inlineStr">
        <is>
          <t>F00073-06-000-01</t>
        </is>
      </c>
      <c r="B144" s="23" t="inlineStr">
        <is>
          <t>Ward (HK/Macau/China); Ward, Semi-private for emergency (elsewhere)</t>
        </is>
      </c>
      <c r="C144" s="24" t="n"/>
      <c r="D144" s="23" t="inlineStr">
        <is>
          <t>Worldwide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override</t>
        </is>
      </c>
    </row>
    <row r="145">
      <c r="A145" s="22" t="inlineStr">
        <is>
          <t>F00073-03-000-01</t>
        </is>
      </c>
      <c r="B145" s="23" t="inlineStr">
        <is>
          <t>Ward (HK/Macau/China); Ward, Semi-private for emergency (rest of Asia/Aus/NZ); Semi-private (outside Asia/Aus/NZ)</t>
        </is>
      </c>
      <c r="C145" s="24" t="n"/>
      <c r="D145" s="23" t="inlineStr">
        <is>
          <t>Asia incl. Australia &amp; NZ</t>
        </is>
      </c>
      <c r="E145" s="24" t="n"/>
      <c r="F145" s="23" t="n"/>
      <c r="G145" s="23" t="inlineStr">
        <is>
          <t>Capped (see doc)</t>
        </is>
      </c>
      <c r="H145" s="23" t="inlineStr">
        <is>
          <t>override</t>
        </is>
      </c>
    </row>
    <row r="146">
      <c r="A146" s="22" t="inlineStr">
        <is>
          <t>F00073-07-000-01</t>
        </is>
      </c>
      <c r="B146" s="23" t="inlineStr">
        <is>
          <t>Ward (HK/Macau/China); Ward, Semi-private for emergency (elsewhere)</t>
        </is>
      </c>
      <c r="C146" s="24" t="n"/>
      <c r="D146" s="23" t="inlineStr">
        <is>
          <t>Worldwide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override</t>
        </is>
      </c>
    </row>
    <row r="147">
      <c r="A147" s="22" t="inlineStr">
        <is>
          <t>F00073-04-000-01</t>
        </is>
      </c>
      <c r="B147" s="23" t="inlineStr">
        <is>
          <t>Ward (HK/Macau/China); Ward, Semi-private for emergency (rest of Asia/Aus/NZ); Semi-private (outside Asia/Aus/NZ)</t>
        </is>
      </c>
      <c r="C147" s="24" t="n"/>
      <c r="D147" s="23" t="inlineStr">
        <is>
          <t>Asia incl. Australia &amp; NZ</t>
        </is>
      </c>
      <c r="E147" s="24" t="n"/>
      <c r="F147" s="23" t="n"/>
      <c r="G147" s="23" t="inlineStr">
        <is>
          <t>Capped (see doc)</t>
        </is>
      </c>
      <c r="H147" s="23" t="inlineStr">
        <is>
          <t>override</t>
        </is>
      </c>
    </row>
    <row r="148">
      <c r="A148" s="22" t="inlineStr">
        <is>
          <t>F00073-08-000-01</t>
        </is>
      </c>
      <c r="B148" s="23" t="inlineStr">
        <is>
          <t>Ward (HK/Macau/China); Ward, Semi-private for emergency (elsewhere)</t>
        </is>
      </c>
      <c r="C148" s="24" t="n"/>
      <c r="D148" s="23" t="inlineStr">
        <is>
          <t>Worldwide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override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Private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Private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Private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Private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Semi-private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Semi-private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Semi-private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Semi-private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Ward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Ward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Ward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Ward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Semi-private (HK/Macau/Taiwan/China); Standard Private (elsewhere)</t>
        </is>
      </c>
      <c r="C183" s="24" t="n"/>
      <c r="D183" s="23" t="inlineStr">
        <is>
          <t>Asia incl. Australia &amp; NZ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override</t>
        </is>
      </c>
    </row>
    <row r="184">
      <c r="A184" s="22" t="inlineStr">
        <is>
          <t>F00040-02-000-05</t>
        </is>
      </c>
      <c r="B184" s="23" t="inlineStr">
        <is>
          <t>Semi-private (HK/Macau/Taiwan/China); Standard Private (elsewhere)</t>
        </is>
      </c>
      <c r="C184" s="24" t="n"/>
      <c r="D184" s="23" t="inlineStr">
        <is>
          <t>Asia incl. Australia &amp; NZ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override</t>
        </is>
      </c>
    </row>
    <row r="185">
      <c r="A185" s="22" t="inlineStr">
        <is>
          <t>F00040-03-000-05</t>
        </is>
      </c>
      <c r="B185" s="23" t="inlineStr">
        <is>
          <t>Semi-private (HK/Macau/Taiwan/China); Standard Private (elsewhere)</t>
        </is>
      </c>
      <c r="C185" s="24" t="n"/>
      <c r="D185" s="23" t="inlineStr">
        <is>
          <t>Asia incl. Australia &amp; NZ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override</t>
        </is>
      </c>
    </row>
    <row r="186">
      <c r="A186" s="22" t="inlineStr">
        <is>
          <t>F00040-04-000-05</t>
        </is>
      </c>
      <c r="B186" s="23" t="inlineStr">
        <is>
          <t>Semi-private (HK/Macau/Taiwan/China); Standard Private (elsewhere)</t>
        </is>
      </c>
      <c r="C186" s="24" t="n"/>
      <c r="D186" s="23" t="inlineStr">
        <is>
          <t>Asia incl. Australia &amp; NZ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override</t>
        </is>
      </c>
    </row>
    <row r="187">
      <c r="A187" s="22" t="inlineStr">
        <is>
          <t>F00040-09-000-03</t>
        </is>
      </c>
      <c r="B187" s="23" t="inlineStr">
        <is>
          <t>Semi-private (HK/Macau/Taiwan/China); Standard Private (elsewhere)</t>
        </is>
      </c>
      <c r="C187" s="24" t="n"/>
      <c r="D187" s="23" t="inlineStr">
        <is>
          <t>Worldwide excl. USA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override</t>
        </is>
      </c>
    </row>
    <row r="188">
      <c r="A188" s="22" t="inlineStr">
        <is>
          <t>F00040-10-000-03</t>
        </is>
      </c>
      <c r="B188" s="23" t="inlineStr">
        <is>
          <t>Semi-private (HK/Macau/Taiwan/China); Standard Private (elsewhere)</t>
        </is>
      </c>
      <c r="C188" s="24" t="n"/>
      <c r="D188" s="23" t="inlineStr">
        <is>
          <t>Worldwide excl. USA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override</t>
        </is>
      </c>
    </row>
    <row r="189">
      <c r="A189" s="22" t="inlineStr">
        <is>
          <t>F00040-11-000-03</t>
        </is>
      </c>
      <c r="B189" s="23" t="inlineStr">
        <is>
          <t>Semi-private (HK/Macau/Taiwan/China); Standard Private (elsewhere)</t>
        </is>
      </c>
      <c r="C189" s="24" t="n"/>
      <c r="D189" s="23" t="inlineStr">
        <is>
          <t>Worldwide excl. USA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override</t>
        </is>
      </c>
    </row>
    <row r="190">
      <c r="A190" s="22" t="inlineStr">
        <is>
          <t>F00040-12-000-03</t>
        </is>
      </c>
      <c r="B190" s="23" t="inlineStr">
        <is>
          <t>Semi-private (HK/Macau/Taiwan/China); Standard Private (elsewhere)</t>
        </is>
      </c>
      <c r="C190" s="24" t="n"/>
      <c r="D190" s="23" t="inlineStr">
        <is>
          <t>Worldwide excl. USA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override</t>
        </is>
      </c>
    </row>
    <row r="191">
      <c r="A191" s="22" t="inlineStr">
        <is>
          <t>F00040-17-000-02</t>
        </is>
      </c>
      <c r="B191" s="23" t="inlineStr">
        <is>
          <t>Ward</t>
        </is>
      </c>
      <c r="C191" s="24" t="n"/>
      <c r="D191" s="23" t="inlineStr">
        <is>
          <t>Asia incl. Australia &amp; NZ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override</t>
        </is>
      </c>
    </row>
    <row r="192">
      <c r="A192" s="22" t="inlineStr">
        <is>
          <t>F00040-18-000-02</t>
        </is>
      </c>
      <c r="B192" s="23" t="inlineStr">
        <is>
          <t>Ward</t>
        </is>
      </c>
      <c r="C192" s="24" t="n"/>
      <c r="D192" s="23" t="inlineStr">
        <is>
          <t>Asia incl. Australia &amp; NZ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override</t>
        </is>
      </c>
    </row>
    <row r="193">
      <c r="A193" s="22" t="inlineStr">
        <is>
          <t>F00040-19-000-02</t>
        </is>
      </c>
      <c r="B193" s="23" t="inlineStr">
        <is>
          <t>Ward</t>
        </is>
      </c>
      <c r="C193" s="24" t="n"/>
      <c r="D193" s="23" t="inlineStr">
        <is>
          <t>Asia incl. Australia &amp; NZ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override</t>
        </is>
      </c>
    </row>
    <row r="194">
      <c r="A194" s="22" t="inlineStr">
        <is>
          <t>F00040-20-000-02</t>
        </is>
      </c>
      <c r="B194" s="23" t="inlineStr">
        <is>
          <t>Ward</t>
        </is>
      </c>
      <c r="C194" s="24" t="n"/>
      <c r="D194" s="23" t="inlineStr">
        <is>
          <t>Asia incl. Australia &amp; NZ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override</t>
        </is>
      </c>
    </row>
    <row r="195">
      <c r="A195" s="22" t="inlineStr">
        <is>
          <t>F00040-21-000-02</t>
        </is>
      </c>
      <c r="B195" s="23" t="inlineStr">
        <is>
          <t>Ward</t>
        </is>
      </c>
      <c r="C195" s="24" t="n"/>
      <c r="D195" s="23" t="inlineStr">
        <is>
          <t>Worldwide excl. USA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override</t>
        </is>
      </c>
    </row>
    <row r="196">
      <c r="A196" s="22" t="inlineStr">
        <is>
          <t>F00040-22-000-02</t>
        </is>
      </c>
      <c r="B196" s="23" t="inlineStr">
        <is>
          <t>Ward</t>
        </is>
      </c>
      <c r="C196" s="24" t="n"/>
      <c r="D196" s="23" t="inlineStr">
        <is>
          <t>Worldwide excl. USA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override</t>
        </is>
      </c>
    </row>
    <row r="197">
      <c r="A197" s="22" t="inlineStr">
        <is>
          <t>F00040-23-000-02</t>
        </is>
      </c>
      <c r="B197" s="23" t="inlineStr">
        <is>
          <t>Ward</t>
        </is>
      </c>
      <c r="C197" s="24" t="n"/>
      <c r="D197" s="23" t="inlineStr">
        <is>
          <t>Worldwide excl. USA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override</t>
        </is>
      </c>
    </row>
    <row r="198">
      <c r="A198" s="22" t="inlineStr">
        <is>
          <t>F00040-24-000-02</t>
        </is>
      </c>
      <c r="B198" s="23" t="inlineStr">
        <is>
          <t>Ward</t>
        </is>
      </c>
      <c r="C198" s="24" t="n"/>
      <c r="D198" s="23" t="inlineStr">
        <is>
          <t>Worldwide excl. USA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override</t>
        </is>
      </c>
    </row>
    <row r="199">
      <c r="A199" s="22" t="inlineStr">
        <is>
          <t>F00040-05-000-05</t>
        </is>
      </c>
      <c r="B199" s="23" t="inlineStr">
        <is>
          <t>Standard Private</t>
        </is>
      </c>
      <c r="C199" s="24" t="n"/>
      <c r="D199" s="23" t="inlineStr">
        <is>
          <t>Asia incl. Australia &amp; NZ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override</t>
        </is>
      </c>
    </row>
    <row r="200">
      <c r="A200" s="22" t="inlineStr">
        <is>
          <t>F00040-06-000-05</t>
        </is>
      </c>
      <c r="B200" s="23" t="inlineStr">
        <is>
          <t>Standard Private</t>
        </is>
      </c>
      <c r="C200" s="24" t="n"/>
      <c r="D200" s="23" t="inlineStr">
        <is>
          <t>Asia incl. Australia &amp; NZ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override</t>
        </is>
      </c>
    </row>
    <row r="201">
      <c r="A201" s="22" t="inlineStr">
        <is>
          <t>F00040-07-000-05</t>
        </is>
      </c>
      <c r="B201" s="23" t="inlineStr">
        <is>
          <t>Standard Private</t>
        </is>
      </c>
      <c r="C201" s="24" t="n"/>
      <c r="D201" s="23" t="inlineStr">
        <is>
          <t>Asia incl. Australia &amp; NZ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override</t>
        </is>
      </c>
    </row>
    <row r="202">
      <c r="A202" s="22" t="inlineStr">
        <is>
          <t>F00040-08-000-05</t>
        </is>
      </c>
      <c r="B202" s="23" t="inlineStr">
        <is>
          <t>Standard Private</t>
        </is>
      </c>
      <c r="C202" s="24" t="n"/>
      <c r="D202" s="23" t="inlineStr">
        <is>
          <t>Asia incl. Australia &amp; NZ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override</t>
        </is>
      </c>
    </row>
    <row r="203">
      <c r="A203" s="22" t="inlineStr">
        <is>
          <t>F00040-13-000-03</t>
        </is>
      </c>
      <c r="B203" s="23" t="inlineStr">
        <is>
          <t>Standard Private</t>
        </is>
      </c>
      <c r="C203" s="24" t="n"/>
      <c r="D203" s="23" t="inlineStr">
        <is>
          <t>Worldwide excl. USA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override</t>
        </is>
      </c>
    </row>
    <row r="204">
      <c r="A204" s="22" t="inlineStr">
        <is>
          <t>F00040-14-000-03</t>
        </is>
      </c>
      <c r="B204" s="23" t="inlineStr">
        <is>
          <t>Standard Private</t>
        </is>
      </c>
      <c r="C204" s="24" t="n"/>
      <c r="D204" s="23" t="inlineStr">
        <is>
          <t>Worldwide excl. USA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override</t>
        </is>
      </c>
    </row>
    <row r="205">
      <c r="A205" s="22" t="inlineStr">
        <is>
          <t>F00040-15-000-03</t>
        </is>
      </c>
      <c r="B205" s="23" t="inlineStr">
        <is>
          <t>Standard Private</t>
        </is>
      </c>
      <c r="C205" s="24" t="n"/>
      <c r="D205" s="23" t="inlineStr">
        <is>
          <t>Worldwide excl. USA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override</t>
        </is>
      </c>
    </row>
    <row r="206">
      <c r="A206" s="22" t="inlineStr">
        <is>
          <t>F00040-16-000-03</t>
        </is>
      </c>
      <c r="B206" s="23" t="inlineStr">
        <is>
          <t>Standard Private</t>
        </is>
      </c>
      <c r="C206" s="24" t="n"/>
      <c r="D206" s="23" t="inlineStr">
        <is>
          <t>Worldwide excl. USA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override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Standard Private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override</t>
        </is>
      </c>
    </row>
    <row r="215">
      <c r="A215" s="22" t="inlineStr">
        <is>
          <t>F00035-02-000-05</t>
        </is>
      </c>
      <c r="B215" s="23" t="inlineStr">
        <is>
          <t>Standard Private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override</t>
        </is>
      </c>
    </row>
    <row r="216">
      <c r="A216" s="22" t="inlineStr">
        <is>
          <t>F00035-03-000-05</t>
        </is>
      </c>
      <c r="B216" s="23" t="inlineStr">
        <is>
          <t>Standard Private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override</t>
        </is>
      </c>
    </row>
    <row r="217">
      <c r="A217" s="22" t="inlineStr">
        <is>
          <t>F00035-04-000-05</t>
        </is>
      </c>
      <c r="B217" s="23" t="inlineStr">
        <is>
          <t>Standard Private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override</t>
        </is>
      </c>
    </row>
    <row r="218">
      <c r="A218" s="22" t="inlineStr">
        <is>
          <t>F00035-05-000-01</t>
        </is>
      </c>
      <c r="B218" s="23" t="inlineStr">
        <is>
          <t>Standard Private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override</t>
        </is>
      </c>
    </row>
    <row r="219">
      <c r="A219" s="22" t="inlineStr">
        <is>
          <t>F00035-06-000-01</t>
        </is>
      </c>
      <c r="B219" s="23" t="inlineStr">
        <is>
          <t>Standard Private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override</t>
        </is>
      </c>
    </row>
    <row r="220">
      <c r="A220" s="22" t="inlineStr">
        <is>
          <t>F00035-07-000-01</t>
        </is>
      </c>
      <c r="B220" s="23" t="inlineStr">
        <is>
          <t>Standard Private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override</t>
        </is>
      </c>
    </row>
    <row r="221">
      <c r="A221" s="22" t="inlineStr">
        <is>
          <t>F00035-08-000-01</t>
        </is>
      </c>
      <c r="B221" s="23" t="inlineStr">
        <is>
          <t>Standard Private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override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Semi-private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Semi-private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Semi-private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Semi-private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Semi-private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Ward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Ward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Ward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Private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Private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Semi-private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Semi-private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F00021-01-000-03</t>
        </is>
      </c>
      <c r="B251" s="23" t="inlineStr">
        <is>
          <t>No restriction</t>
        </is>
      </c>
      <c r="C251" s="24" t="n"/>
      <c r="D251" s="23" t="inlineStr">
        <is>
          <t>Worldwide</t>
        </is>
      </c>
      <c r="E251" s="24" t="n">
        <v>500000</v>
      </c>
      <c r="F251" s="23" t="n">
        <v>30</v>
      </c>
      <c r="G251" s="23" t="inlineStr">
        <is>
          <t>None</t>
        </is>
      </c>
      <c r="H251" s="23" t="inlineStr">
        <is>
          <t>tier1</t>
        </is>
      </c>
    </row>
    <row r="252">
      <c r="A252" s="22" t="inlineStr">
        <is>
          <t>F00021-04-000-03</t>
        </is>
      </c>
      <c r="B252" s="23" t="inlineStr">
        <is>
          <t>No restriction</t>
        </is>
      </c>
      <c r="C252" s="24" t="n"/>
      <c r="D252" s="23" t="inlineStr">
        <is>
          <t>Worldwide</t>
        </is>
      </c>
      <c r="E252" s="24" t="n">
        <v>64520</v>
      </c>
      <c r="F252" s="23" t="n">
        <v>30</v>
      </c>
      <c r="G252" s="23" t="inlineStr">
        <is>
          <t>None</t>
        </is>
      </c>
      <c r="H252" s="23" t="inlineStr">
        <is>
          <t>tier1</t>
        </is>
      </c>
    </row>
    <row r="253">
      <c r="A253" s="22" t="inlineStr">
        <is>
          <t>F00021-02-000-03</t>
        </is>
      </c>
      <c r="B253" s="23" t="inlineStr">
        <is>
          <t>No restriction</t>
        </is>
      </c>
      <c r="C253" s="24" t="n"/>
      <c r="D253" s="23" t="inlineStr">
        <is>
          <t>Worldwide</t>
        </is>
      </c>
      <c r="E253" s="24" t="n">
        <v>600000</v>
      </c>
      <c r="F253" s="23" t="n">
        <v>30</v>
      </c>
      <c r="G253" s="23" t="inlineStr">
        <is>
          <t>None</t>
        </is>
      </c>
      <c r="H253" s="23" t="inlineStr">
        <is>
          <t>tier1</t>
        </is>
      </c>
    </row>
    <row r="254">
      <c r="A254" s="22" t="inlineStr">
        <is>
          <t>F00021-05-000-03</t>
        </is>
      </c>
      <c r="B254" s="23" t="inlineStr">
        <is>
          <t>No restriction</t>
        </is>
      </c>
      <c r="C254" s="24" t="n"/>
      <c r="D254" s="23" t="inlineStr">
        <is>
          <t>Worldwide</t>
        </is>
      </c>
      <c r="E254" s="24" t="n">
        <v>77420</v>
      </c>
      <c r="F254" s="23" t="n">
        <v>30</v>
      </c>
      <c r="G254" s="23" t="inlineStr">
        <is>
          <t>None</t>
        </is>
      </c>
      <c r="H254" s="23" t="inlineStr">
        <is>
          <t>tier1</t>
        </is>
      </c>
    </row>
    <row r="255">
      <c r="A255" s="22" t="inlineStr">
        <is>
          <t>F00021-03-000-03</t>
        </is>
      </c>
      <c r="B255" s="23" t="inlineStr">
        <is>
          <t>No restriction</t>
        </is>
      </c>
      <c r="C255" s="24" t="n"/>
      <c r="D255" s="23" t="inlineStr">
        <is>
          <t>Worldwide</t>
        </is>
      </c>
      <c r="E255" s="24" t="n">
        <v>700000</v>
      </c>
      <c r="F255" s="23" t="n">
        <v>30</v>
      </c>
      <c r="G255" s="23" t="inlineStr">
        <is>
          <t>None</t>
        </is>
      </c>
      <c r="H255" s="23" t="inlineStr">
        <is>
          <t>tier1</t>
        </is>
      </c>
    </row>
    <row r="256">
      <c r="A256" s="22" t="inlineStr">
        <is>
          <t>F00021-06-000-03</t>
        </is>
      </c>
      <c r="B256" s="23" t="inlineStr">
        <is>
          <t>No restriction</t>
        </is>
      </c>
      <c r="C256" s="24" t="n"/>
      <c r="D256" s="23" t="inlineStr">
        <is>
          <t>Worldwide</t>
        </is>
      </c>
      <c r="E256" s="24" t="n">
        <v>90325</v>
      </c>
      <c r="F256" s="23" t="n">
        <v>30</v>
      </c>
      <c r="G256" s="23" t="inlineStr">
        <is>
          <t>None</t>
        </is>
      </c>
      <c r="H256" s="23" t="inlineStr">
        <is>
          <t>tier1</t>
        </is>
      </c>
    </row>
    <row r="257">
      <c r="A257" s="22" t="inlineStr">
        <is>
          <t>F00077-01-000-01</t>
        </is>
      </c>
      <c r="B257" s="23" t="inlineStr">
        <is>
          <t>Restricted (see doc)</t>
        </is>
      </c>
      <c r="C257" s="24" t="n"/>
      <c r="D257" s="23" t="inlineStr">
        <is>
          <t>Asia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F00077-08-000-01</t>
        </is>
      </c>
      <c r="B258" s="23" t="inlineStr">
        <is>
          <t>Restricted (see doc)</t>
        </is>
      </c>
      <c r="C258" s="24" t="n"/>
      <c r="D258" s="23" t="inlineStr">
        <is>
          <t>Asia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F00077-02-000-01</t>
        </is>
      </c>
      <c r="B259" s="23" t="inlineStr">
        <is>
          <t>Restricted (see doc)</t>
        </is>
      </c>
      <c r="C259" s="24" t="n"/>
      <c r="D259" s="23" t="inlineStr">
        <is>
          <t>Asia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F00077-09-000-01</t>
        </is>
      </c>
      <c r="B260" s="23" t="inlineStr">
        <is>
          <t>Restricted (see doc)</t>
        </is>
      </c>
      <c r="C260" s="24" t="n"/>
      <c r="D260" s="23" t="inlineStr">
        <is>
          <t>Asia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F00077-03-000-01</t>
        </is>
      </c>
      <c r="B261" s="23" t="inlineStr">
        <is>
          <t>Restricted (see doc)</t>
        </is>
      </c>
      <c r="C261" s="24" t="n"/>
      <c r="D261" s="23" t="inlineStr">
        <is>
          <t>Asia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F00077-10-000-01</t>
        </is>
      </c>
      <c r="B262" s="23" t="inlineStr">
        <is>
          <t>Restricted (see doc)</t>
        </is>
      </c>
      <c r="C262" s="24" t="n"/>
      <c r="D262" s="23" t="inlineStr">
        <is>
          <t>Asia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F00077-04-000-01</t>
        </is>
      </c>
      <c r="B263" s="23" t="inlineStr">
        <is>
          <t>Restricted (see doc)</t>
        </is>
      </c>
      <c r="C263" s="24" t="n"/>
      <c r="D263" s="23" t="inlineStr">
        <is>
          <t>Worldwide excl. USA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F00077-11-000-01</t>
        </is>
      </c>
      <c r="B264" s="23" t="inlineStr">
        <is>
          <t>Restricted (see doc)</t>
        </is>
      </c>
      <c r="C264" s="24" t="n"/>
      <c r="D264" s="23" t="inlineStr">
        <is>
          <t>Worldwide excl. USA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F00077-05-000-01</t>
        </is>
      </c>
      <c r="B265" s="23" t="inlineStr">
        <is>
          <t>Restricted (see doc)</t>
        </is>
      </c>
      <c r="C265" s="24" t="n"/>
      <c r="D265" s="23" t="inlineStr">
        <is>
          <t>Worldwide excl. USA</t>
        </is>
      </c>
      <c r="E265" s="24" t="n"/>
      <c r="F265" s="23" t="n"/>
      <c r="G265" s="23" t="inlineStr">
        <is>
          <t>Capped (see doc)</t>
        </is>
      </c>
      <c r="H265" s="23" t="inlineStr">
        <is>
          <t>tier3</t>
        </is>
      </c>
    </row>
    <row r="266">
      <c r="A266" s="22" t="inlineStr">
        <is>
          <t>F00077-12-000-01</t>
        </is>
      </c>
      <c r="B266" s="23" t="inlineStr">
        <is>
          <t>Restricted (see doc)</t>
        </is>
      </c>
      <c r="C266" s="24" t="n"/>
      <c r="D266" s="23" t="inlineStr">
        <is>
          <t>Worldwide excl. USA</t>
        </is>
      </c>
      <c r="E266" s="24" t="n"/>
      <c r="F266" s="23" t="n"/>
      <c r="G266" s="23" t="inlineStr">
        <is>
          <t>Capped (see doc)</t>
        </is>
      </c>
      <c r="H266" s="23" t="inlineStr">
        <is>
          <t>tier3</t>
        </is>
      </c>
    </row>
    <row r="267">
      <c r="A267" s="22" t="inlineStr">
        <is>
          <t>F00077-06-000-01</t>
        </is>
      </c>
      <c r="B267" s="23" t="inlineStr">
        <is>
          <t>Restricted (see doc)</t>
        </is>
      </c>
      <c r="C267" s="24" t="n"/>
      <c r="D267" s="23" t="inlineStr">
        <is>
          <t>Worldwide</t>
        </is>
      </c>
      <c r="E267" s="24" t="n"/>
      <c r="F267" s="23" t="n"/>
      <c r="G267" s="23" t="inlineStr">
        <is>
          <t>Capped (see doc)</t>
        </is>
      </c>
      <c r="H267" s="23" t="inlineStr">
        <is>
          <t>tier3</t>
        </is>
      </c>
    </row>
    <row r="268">
      <c r="A268" s="22" t="inlineStr">
        <is>
          <t>F00077-13-000-01</t>
        </is>
      </c>
      <c r="B268" s="23" t="inlineStr">
        <is>
          <t>Restricted (see doc)</t>
        </is>
      </c>
      <c r="C268" s="24" t="n"/>
      <c r="D268" s="23" t="inlineStr">
        <is>
          <t>Worldwide</t>
        </is>
      </c>
      <c r="E268" s="24" t="n"/>
      <c r="F268" s="23" t="n"/>
      <c r="G268" s="23" t="inlineStr">
        <is>
          <t>Capped (see doc)</t>
        </is>
      </c>
      <c r="H268" s="23" t="inlineStr">
        <is>
          <t>tier3</t>
        </is>
      </c>
    </row>
    <row r="269">
      <c r="A269" s="22" t="inlineStr">
        <is>
          <t>F00077-07-000-01</t>
        </is>
      </c>
      <c r="B269" s="23" t="inlineStr">
        <is>
          <t>Restricted (see doc)</t>
        </is>
      </c>
      <c r="C269" s="24" t="n"/>
      <c r="D269" s="23" t="inlineStr">
        <is>
          <t>Worldwide</t>
        </is>
      </c>
      <c r="E269" s="24" t="n"/>
      <c r="F269" s="23" t="n"/>
      <c r="G269" s="23" t="inlineStr">
        <is>
          <t>Capped (see doc)</t>
        </is>
      </c>
      <c r="H269" s="23" t="inlineStr">
        <is>
          <t>tier3</t>
        </is>
      </c>
    </row>
    <row r="270">
      <c r="A270" s="22" t="inlineStr">
        <is>
          <t>F00077-14-000-01</t>
        </is>
      </c>
      <c r="B270" s="23" t="inlineStr">
        <is>
          <t>Restricted (see doc)</t>
        </is>
      </c>
      <c r="C270" s="24" t="n"/>
      <c r="D270" s="23" t="inlineStr">
        <is>
          <t>Worldwide</t>
        </is>
      </c>
      <c r="E270" s="24" t="n"/>
      <c r="F270" s="23" t="n"/>
      <c r="G270" s="23" t="inlineStr">
        <is>
          <t>Capped (see doc)</t>
        </is>
      </c>
      <c r="H270" s="23" t="inlineStr">
        <is>
          <t>tier3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Semi-private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Semi-private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Semi-private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Semi-private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Semi-private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Ward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Ward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Ward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Standard Ward</t>
        </is>
      </c>
      <c r="C326" s="24" t="n"/>
      <c r="D326" s="23" t="inlineStr">
        <is>
          <t>Asia (Worldwide for emergency)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override</t>
        </is>
      </c>
    </row>
    <row r="327">
      <c r="A327" s="22" t="inlineStr">
        <is>
          <t>F00069-05-000-02</t>
        </is>
      </c>
      <c r="B327" s="23" t="inlineStr">
        <is>
          <t>Standard Ward</t>
        </is>
      </c>
      <c r="C327" s="24" t="n"/>
      <c r="D327" s="23" t="inlineStr">
        <is>
          <t>Asia (Worldwide for emergency)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override</t>
        </is>
      </c>
    </row>
    <row r="328">
      <c r="A328" s="22" t="inlineStr">
        <is>
          <t>F00069-02-000-02</t>
        </is>
      </c>
      <c r="B328" s="23" t="inlineStr">
        <is>
          <t>Standard Ward</t>
        </is>
      </c>
      <c r="C328" s="24" t="n"/>
      <c r="D328" s="23" t="inlineStr">
        <is>
          <t>Asia (Worldwide for emergency)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override</t>
        </is>
      </c>
    </row>
    <row r="329">
      <c r="A329" s="22" t="inlineStr">
        <is>
          <t>F00069-06-000-02</t>
        </is>
      </c>
      <c r="B329" s="23" t="inlineStr">
        <is>
          <t>Standard Ward</t>
        </is>
      </c>
      <c r="C329" s="24" t="n"/>
      <c r="D329" s="23" t="inlineStr">
        <is>
          <t>Asia (Worldwide for emergency)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override</t>
        </is>
      </c>
    </row>
    <row r="330">
      <c r="A330" s="22" t="inlineStr">
        <is>
          <t>F00069-03-000-02</t>
        </is>
      </c>
      <c r="B330" s="23" t="inlineStr">
        <is>
          <t>Standard Ward</t>
        </is>
      </c>
      <c r="C330" s="24" t="n"/>
      <c r="D330" s="23" t="inlineStr">
        <is>
          <t>Asia (Worldwide for emergency)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override</t>
        </is>
      </c>
    </row>
    <row r="331">
      <c r="A331" s="22" t="inlineStr">
        <is>
          <t>F00069-04-000-02</t>
        </is>
      </c>
      <c r="B331" s="23" t="inlineStr">
        <is>
          <t>Standard Ward</t>
        </is>
      </c>
      <c r="C331" s="24" t="n"/>
      <c r="D331" s="23" t="inlineStr">
        <is>
          <t>Asia (Worldwide for emergency)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override</t>
        </is>
      </c>
    </row>
    <row r="332">
      <c r="A332" s="22" t="inlineStr">
        <is>
          <t>F00051-01-000-03</t>
        </is>
      </c>
      <c r="B332" s="23" t="inlineStr">
        <is>
          <t>Standard Ward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override</t>
        </is>
      </c>
    </row>
    <row r="333">
      <c r="A333" s="22" t="inlineStr">
        <is>
          <t>F00051-02-000-03</t>
        </is>
      </c>
      <c r="B333" s="23" t="inlineStr">
        <is>
          <t>Standard Semi-private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override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Standard Ward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override</t>
        </is>
      </c>
    </row>
    <row r="338">
      <c r="A338" s="22" t="inlineStr">
        <is>
          <t>F00045-01-000-05</t>
        </is>
      </c>
      <c r="B338" s="23" t="inlineStr">
        <is>
          <t>Standard Semi-private (HK/Macau/China); Standard Private (elsewhere)</t>
        </is>
      </c>
      <c r="C338" s="24" t="n"/>
      <c r="D338" s="23" t="inlineStr">
        <is>
          <t>Asia (Worldwide for emergency)</t>
        </is>
      </c>
      <c r="E338" s="24" t="n"/>
      <c r="F338" s="23" t="n"/>
      <c r="G338" s="23" t="inlineStr">
        <is>
          <t>None</t>
        </is>
      </c>
      <c r="H338" s="23" t="inlineStr">
        <is>
          <t>override</t>
        </is>
      </c>
    </row>
    <row r="339">
      <c r="A339" s="22" t="inlineStr">
        <is>
          <t>F00045-05-000-03</t>
        </is>
      </c>
      <c r="B339" s="23" t="inlineStr">
        <is>
          <t>Standard Semi-private (HK/Macau/China); Standard Private (elsewhere)</t>
        </is>
      </c>
      <c r="C339" s="24" t="n"/>
      <c r="D339" s="23" t="inlineStr">
        <is>
          <t>Asia (Worldwide for emergency)</t>
        </is>
      </c>
      <c r="E339" s="24" t="n"/>
      <c r="F339" s="23" t="n"/>
      <c r="G339" s="23" t="inlineStr">
        <is>
          <t>None</t>
        </is>
      </c>
      <c r="H339" s="23" t="inlineStr">
        <is>
          <t>override</t>
        </is>
      </c>
    </row>
    <row r="340">
      <c r="A340" s="22" t="inlineStr">
        <is>
          <t>F00045-02-000-05</t>
        </is>
      </c>
      <c r="B340" s="23" t="inlineStr">
        <is>
          <t>Standard Semi-private (HK/Macau/China); Standard Private (elsewhere)</t>
        </is>
      </c>
      <c r="C340" s="24" t="n"/>
      <c r="D340" s="23" t="inlineStr">
        <is>
          <t>Asia (Worldwide for emergency)</t>
        </is>
      </c>
      <c r="E340" s="24" t="n"/>
      <c r="F340" s="23" t="n"/>
      <c r="G340" s="23" t="inlineStr">
        <is>
          <t>None</t>
        </is>
      </c>
      <c r="H340" s="23" t="inlineStr">
        <is>
          <t>override</t>
        </is>
      </c>
    </row>
    <row r="341">
      <c r="A341" s="22" t="inlineStr">
        <is>
          <t>F00045-03-000-05</t>
        </is>
      </c>
      <c r="B341" s="23" t="inlineStr">
        <is>
          <t>Standard Semi-private (HK/Macau/China); Standard Private (elsewhere)</t>
        </is>
      </c>
      <c r="C341" s="24" t="n"/>
      <c r="D341" s="23" t="inlineStr">
        <is>
          <t>Asia (Worldwide for emergency)</t>
        </is>
      </c>
      <c r="E341" s="24" t="n"/>
      <c r="F341" s="23" t="n"/>
      <c r="G341" s="23" t="inlineStr">
        <is>
          <t>None</t>
        </is>
      </c>
      <c r="H341" s="23" t="inlineStr">
        <is>
          <t>override</t>
        </is>
      </c>
    </row>
    <row r="342">
      <c r="A342" s="22" t="inlineStr">
        <is>
          <t>F00045-06-000-03</t>
        </is>
      </c>
      <c r="B342" s="23" t="inlineStr">
        <is>
          <t>Standard Semi-private (HK/Macau/China); Standard Private (elsewhere)</t>
        </is>
      </c>
      <c r="C342" s="24" t="n"/>
      <c r="D342" s="23" t="inlineStr">
        <is>
          <t>Asia (Worldwide for emergency)</t>
        </is>
      </c>
      <c r="E342" s="24" t="n"/>
      <c r="F342" s="23" t="n"/>
      <c r="G342" s="23" t="inlineStr">
        <is>
          <t>None</t>
        </is>
      </c>
      <c r="H342" s="23" t="inlineStr">
        <is>
          <t>override</t>
        </is>
      </c>
    </row>
    <row r="343">
      <c r="A343" s="22" t="inlineStr">
        <is>
          <t>F00045-04-000-05</t>
        </is>
      </c>
      <c r="B343" s="23" t="inlineStr">
        <is>
          <t>Standard Semi-private (HK/Macau/China); Standard Private (elsewhere)</t>
        </is>
      </c>
      <c r="C343" s="24" t="n"/>
      <c r="D343" s="23" t="inlineStr">
        <is>
          <t>Asia (Worldwide for emergency)</t>
        </is>
      </c>
      <c r="E343" s="24" t="n"/>
      <c r="F343" s="23" t="n"/>
      <c r="G343" s="23" t="inlineStr">
        <is>
          <t>None</t>
        </is>
      </c>
      <c r="H343" s="23" t="inlineStr">
        <is>
          <t>override</t>
        </is>
      </c>
    </row>
    <row r="344">
      <c r="A344" s="22" t="inlineStr">
        <is>
          <t>F00070-01-000-02</t>
        </is>
      </c>
      <c r="B344" s="23" t="inlineStr">
        <is>
          <t>Standard Semi-private (HK/Macau/China); Standard Private (elsewhere)</t>
        </is>
      </c>
      <c r="C344" s="24" t="n"/>
      <c r="D344" s="23" t="inlineStr">
        <is>
          <t>Asia (Worldwide for emergency)</t>
        </is>
      </c>
      <c r="E344" s="24" t="n"/>
      <c r="F344" s="23" t="n"/>
      <c r="G344" s="23" t="inlineStr">
        <is>
          <t>None</t>
        </is>
      </c>
      <c r="H344" s="23" t="inlineStr">
        <is>
          <t>override</t>
        </is>
      </c>
    </row>
    <row r="345">
      <c r="A345" s="22" t="inlineStr">
        <is>
          <t>F00070-05-000-02</t>
        </is>
      </c>
      <c r="B345" s="23" t="inlineStr">
        <is>
          <t>Standard Semi-private (HK/Macau/China); Standard Private (elsewhere)</t>
        </is>
      </c>
      <c r="C345" s="24" t="n"/>
      <c r="D345" s="23" t="inlineStr">
        <is>
          <t>Asia (Worldwide for emergency)</t>
        </is>
      </c>
      <c r="E345" s="24" t="n"/>
      <c r="F345" s="23" t="n"/>
      <c r="G345" s="23" t="inlineStr">
        <is>
          <t>None</t>
        </is>
      </c>
      <c r="H345" s="23" t="inlineStr">
        <is>
          <t>override</t>
        </is>
      </c>
    </row>
    <row r="346">
      <c r="A346" s="22" t="inlineStr">
        <is>
          <t>F00070-02-000-02</t>
        </is>
      </c>
      <c r="B346" s="23" t="inlineStr">
        <is>
          <t>Standard Semi-private (HK/Macau/China); Standard Private (elsewhere)</t>
        </is>
      </c>
      <c r="C346" s="24" t="n"/>
      <c r="D346" s="23" t="inlineStr">
        <is>
          <t>Asia (Worldwide for emergency)</t>
        </is>
      </c>
      <c r="E346" s="24" t="n"/>
      <c r="F346" s="23" t="n"/>
      <c r="G346" s="23" t="inlineStr">
        <is>
          <t>None</t>
        </is>
      </c>
      <c r="H346" s="23" t="inlineStr">
        <is>
          <t>override</t>
        </is>
      </c>
    </row>
    <row r="347">
      <c r="A347" s="22" t="inlineStr">
        <is>
          <t>F00070-03-000-02</t>
        </is>
      </c>
      <c r="B347" s="23" t="inlineStr">
        <is>
          <t>Standard Semi-private (HK/Macau/China); Standard Private (elsewhere)</t>
        </is>
      </c>
      <c r="C347" s="24" t="n"/>
      <c r="D347" s="23" t="inlineStr">
        <is>
          <t>Asia (Worldwide for emergency)</t>
        </is>
      </c>
      <c r="E347" s="24" t="n"/>
      <c r="F347" s="23" t="n"/>
      <c r="G347" s="23" t="inlineStr">
        <is>
          <t>None</t>
        </is>
      </c>
      <c r="H347" s="23" t="inlineStr">
        <is>
          <t>override</t>
        </is>
      </c>
    </row>
    <row r="348">
      <c r="A348" s="22" t="inlineStr">
        <is>
          <t>F00070-06-000-02</t>
        </is>
      </c>
      <c r="B348" s="23" t="inlineStr">
        <is>
          <t>Standard Semi-private (HK/Macau/China); Standard Private (elsewhere)</t>
        </is>
      </c>
      <c r="C348" s="24" t="n"/>
      <c r="D348" s="23" t="inlineStr">
        <is>
          <t>Asia (Worldwide for emergency)</t>
        </is>
      </c>
      <c r="E348" s="24" t="n"/>
      <c r="F348" s="23" t="n"/>
      <c r="G348" s="23" t="inlineStr">
        <is>
          <t>None</t>
        </is>
      </c>
      <c r="H348" s="23" t="inlineStr">
        <is>
          <t>override</t>
        </is>
      </c>
    </row>
    <row r="349">
      <c r="A349" s="22" t="inlineStr">
        <is>
          <t>F00070-04-000-02</t>
        </is>
      </c>
      <c r="B349" s="23" t="inlineStr">
        <is>
          <t>Standard Semi-private (HK/Macau/China); Standard Private (elsewhere)</t>
        </is>
      </c>
      <c r="C349" s="24" t="n"/>
      <c r="D349" s="23" t="inlineStr">
        <is>
          <t>Asia (Worldwide for emergency)</t>
        </is>
      </c>
      <c r="E349" s="24" t="n"/>
      <c r="F349" s="23" t="n"/>
      <c r="G349" s="23" t="inlineStr">
        <is>
          <t>None</t>
        </is>
      </c>
      <c r="H349" s="23" t="inlineStr">
        <is>
          <t>override</t>
        </is>
      </c>
    </row>
    <row r="350">
      <c r="A350" s="22" t="inlineStr">
        <is>
          <t>F00070-07-000-02</t>
        </is>
      </c>
      <c r="B350" s="23" t="inlineStr">
        <is>
          <t>Standard Semi-private (HK/Macau/China); Standard Private (elsewhere)</t>
        </is>
      </c>
      <c r="C350" s="24" t="n"/>
      <c r="D350" s="23" t="inlineStr">
        <is>
          <t>Worldwide excl. USA (Worldwide for emergency)</t>
        </is>
      </c>
      <c r="E350" s="24" t="n"/>
      <c r="F350" s="23" t="n"/>
      <c r="G350" s="23" t="inlineStr">
        <is>
          <t>None</t>
        </is>
      </c>
      <c r="H350" s="23" t="inlineStr">
        <is>
          <t>override</t>
        </is>
      </c>
    </row>
    <row r="351">
      <c r="A351" s="22" t="inlineStr">
        <is>
          <t>F00070-11-000-02</t>
        </is>
      </c>
      <c r="B351" s="23" t="inlineStr">
        <is>
          <t>Standard Semi-private (HK/Macau/China); Standard Private (elsewhere)</t>
        </is>
      </c>
      <c r="C351" s="24" t="n"/>
      <c r="D351" s="23" t="inlineStr">
        <is>
          <t>Worldwide excl. USA (Worldwide for emergency)</t>
        </is>
      </c>
      <c r="E351" s="24" t="n"/>
      <c r="F351" s="23" t="n"/>
      <c r="G351" s="23" t="inlineStr">
        <is>
          <t>None</t>
        </is>
      </c>
      <c r="H351" s="23" t="inlineStr">
        <is>
          <t>override</t>
        </is>
      </c>
    </row>
    <row r="352">
      <c r="A352" s="22" t="inlineStr">
        <is>
          <t>F00070-08-000-02</t>
        </is>
      </c>
      <c r="B352" s="23" t="inlineStr">
        <is>
          <t>Standard Semi-private (HK/Macau/China); Standard Private (elsewhere)</t>
        </is>
      </c>
      <c r="C352" s="24" t="n"/>
      <c r="D352" s="23" t="inlineStr">
        <is>
          <t>Worldwide excl. USA (Worldwide for emergency)</t>
        </is>
      </c>
      <c r="E352" s="24" t="n"/>
      <c r="F352" s="23" t="n"/>
      <c r="G352" s="23" t="inlineStr">
        <is>
          <t>None</t>
        </is>
      </c>
      <c r="H352" s="23" t="inlineStr">
        <is>
          <t>override</t>
        </is>
      </c>
    </row>
    <row r="353">
      <c r="A353" s="22" t="inlineStr">
        <is>
          <t>F00070-09-000-02</t>
        </is>
      </c>
      <c r="B353" s="23" t="inlineStr">
        <is>
          <t>Standard Semi-private (HK/Macau/China); Standard Private (elsewhere)</t>
        </is>
      </c>
      <c r="C353" s="24" t="n"/>
      <c r="D353" s="23" t="inlineStr">
        <is>
          <t>Worldwide excl. USA (Worldwide for emergency)</t>
        </is>
      </c>
      <c r="E353" s="24" t="n"/>
      <c r="F353" s="23" t="n"/>
      <c r="G353" s="23" t="inlineStr">
        <is>
          <t>None</t>
        </is>
      </c>
      <c r="H353" s="23" t="inlineStr">
        <is>
          <t>override</t>
        </is>
      </c>
    </row>
    <row r="354">
      <c r="A354" s="22" t="inlineStr">
        <is>
          <t>F00070-12-000-02</t>
        </is>
      </c>
      <c r="B354" s="23" t="inlineStr">
        <is>
          <t>Standard Semi-private (HK/Macau/China); Standard Private (elsewhere)</t>
        </is>
      </c>
      <c r="C354" s="24" t="n"/>
      <c r="D354" s="23" t="inlineStr">
        <is>
          <t>Worldwide excl. USA (Worldwide for emergency)</t>
        </is>
      </c>
      <c r="E354" s="24" t="n"/>
      <c r="F354" s="23" t="n"/>
      <c r="G354" s="23" t="inlineStr">
        <is>
          <t>None</t>
        </is>
      </c>
      <c r="H354" s="23" t="inlineStr">
        <is>
          <t>override</t>
        </is>
      </c>
    </row>
    <row r="355">
      <c r="A355" s="22" t="inlineStr">
        <is>
          <t>F00070-10-000-02</t>
        </is>
      </c>
      <c r="B355" s="23" t="inlineStr">
        <is>
          <t>Standard Semi-private (HK/Macau/China); Standard Private (elsewhere)</t>
        </is>
      </c>
      <c r="C355" s="24" t="n"/>
      <c r="D355" s="23" t="inlineStr">
        <is>
          <t>Worldwide excl. USA (Worldwide for emergency)</t>
        </is>
      </c>
      <c r="E355" s="24" t="n"/>
      <c r="F355" s="23" t="n"/>
      <c r="G355" s="23" t="inlineStr">
        <is>
          <t>None</t>
        </is>
      </c>
      <c r="H355" s="23" t="inlineStr">
        <is>
          <t>override</t>
        </is>
      </c>
    </row>
    <row r="356">
      <c r="A356" s="22" t="inlineStr">
        <is>
          <t>F00067-19-000-02</t>
        </is>
      </c>
      <c r="B356" s="23" t="inlineStr">
        <is>
          <t>Standard Private</t>
        </is>
      </c>
      <c r="C356" s="24" t="n"/>
      <c r="D356" s="23" t="inlineStr">
        <is>
          <t>Worldwide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override</t>
        </is>
      </c>
    </row>
    <row r="357">
      <c r="A357" s="22" t="inlineStr">
        <is>
          <t>F00067-23-000-02</t>
        </is>
      </c>
      <c r="B357" s="23" t="inlineStr">
        <is>
          <t>Standard Private</t>
        </is>
      </c>
      <c r="C357" s="24" t="n"/>
      <c r="D357" s="23" t="inlineStr">
        <is>
          <t>Worldwide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override</t>
        </is>
      </c>
    </row>
    <row r="358">
      <c r="A358" s="22" t="inlineStr">
        <is>
          <t>F00067-20-000-02</t>
        </is>
      </c>
      <c r="B358" s="23" t="inlineStr">
        <is>
          <t>Standard Private</t>
        </is>
      </c>
      <c r="C358" s="24" t="n"/>
      <c r="D358" s="23" t="inlineStr">
        <is>
          <t>Worldwide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override</t>
        </is>
      </c>
    </row>
    <row r="359">
      <c r="A359" s="22" t="inlineStr">
        <is>
          <t>F00067-24-000-02</t>
        </is>
      </c>
      <c r="B359" s="23" t="inlineStr">
        <is>
          <t>Standard Private</t>
        </is>
      </c>
      <c r="C359" s="24" t="n"/>
      <c r="D359" s="23" t="inlineStr">
        <is>
          <t>Worldwide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override</t>
        </is>
      </c>
    </row>
    <row r="360">
      <c r="A360" s="22" t="inlineStr">
        <is>
          <t>F00067-21-000-02</t>
        </is>
      </c>
      <c r="B360" s="23" t="inlineStr">
        <is>
          <t>Standard Private</t>
        </is>
      </c>
      <c r="C360" s="24" t="n"/>
      <c r="D360" s="23" t="inlineStr">
        <is>
          <t>Worldwide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override</t>
        </is>
      </c>
    </row>
    <row r="361">
      <c r="A361" s="22" t="inlineStr">
        <is>
          <t>F00067-22-000-02</t>
        </is>
      </c>
      <c r="B361" s="23" t="inlineStr">
        <is>
          <t>Standard Private</t>
        </is>
      </c>
      <c r="C361" s="24" t="n"/>
      <c r="D361" s="23" t="inlineStr">
        <is>
          <t>Worldwide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override</t>
        </is>
      </c>
    </row>
    <row r="362">
      <c r="A362" s="22" t="inlineStr">
        <is>
          <t>F00067-01-000-02</t>
        </is>
      </c>
      <c r="B362" s="23" t="inlineStr">
        <is>
          <t>Standard Private</t>
        </is>
      </c>
      <c r="C362" s="24" t="n"/>
      <c r="D362" s="23" t="inlineStr">
        <is>
          <t>Asia (Worldwide for emergency)</t>
        </is>
      </c>
      <c r="E362" s="24" t="n"/>
      <c r="F362" s="23" t="n"/>
      <c r="G362" s="23" t="inlineStr">
        <is>
          <t>None</t>
        </is>
      </c>
      <c r="H362" s="23" t="inlineStr">
        <is>
          <t>override</t>
        </is>
      </c>
    </row>
    <row r="363">
      <c r="A363" s="22" t="inlineStr">
        <is>
          <t>F00067-05-000-02</t>
        </is>
      </c>
      <c r="B363" s="23" t="inlineStr">
        <is>
          <t>Standard Private</t>
        </is>
      </c>
      <c r="C363" s="24" t="n"/>
      <c r="D363" s="23" t="inlineStr">
        <is>
          <t>Asia (Worldwide for emergency)</t>
        </is>
      </c>
      <c r="E363" s="24" t="n"/>
      <c r="F363" s="23" t="n"/>
      <c r="G363" s="23" t="inlineStr">
        <is>
          <t>None</t>
        </is>
      </c>
      <c r="H363" s="23" t="inlineStr">
        <is>
          <t>override</t>
        </is>
      </c>
    </row>
    <row r="364">
      <c r="A364" s="22" t="inlineStr">
        <is>
          <t>F00067-02-000-02</t>
        </is>
      </c>
      <c r="B364" s="23" t="inlineStr">
        <is>
          <t>Standard Private</t>
        </is>
      </c>
      <c r="C364" s="24" t="n"/>
      <c r="D364" s="23" t="inlineStr">
        <is>
          <t>Asia (Worldwide for emergency)</t>
        </is>
      </c>
      <c r="E364" s="24" t="n"/>
      <c r="F364" s="23" t="n"/>
      <c r="G364" s="23" t="inlineStr">
        <is>
          <t>None</t>
        </is>
      </c>
      <c r="H364" s="23" t="inlineStr">
        <is>
          <t>override</t>
        </is>
      </c>
    </row>
    <row r="365">
      <c r="A365" s="22" t="inlineStr">
        <is>
          <t>F00067-06-000-02</t>
        </is>
      </c>
      <c r="B365" s="23" t="inlineStr">
        <is>
          <t>Standard Private</t>
        </is>
      </c>
      <c r="C365" s="24" t="n"/>
      <c r="D365" s="23" t="inlineStr">
        <is>
          <t>Asia (Worldwide for emergency)</t>
        </is>
      </c>
      <c r="E365" s="24" t="n"/>
      <c r="F365" s="23" t="n"/>
      <c r="G365" s="23" t="inlineStr">
        <is>
          <t>None</t>
        </is>
      </c>
      <c r="H365" s="23" t="inlineStr">
        <is>
          <t>override</t>
        </is>
      </c>
    </row>
    <row r="366">
      <c r="A366" s="22" t="inlineStr">
        <is>
          <t>F00067-03-000-02</t>
        </is>
      </c>
      <c r="B366" s="23" t="inlineStr">
        <is>
          <t>Standard Private</t>
        </is>
      </c>
      <c r="C366" s="24" t="n"/>
      <c r="D366" s="23" t="inlineStr">
        <is>
          <t>Asia (Worldwide for emergency)</t>
        </is>
      </c>
      <c r="E366" s="24" t="n"/>
      <c r="F366" s="23" t="n"/>
      <c r="G366" s="23" t="inlineStr">
        <is>
          <t>None</t>
        </is>
      </c>
      <c r="H366" s="23" t="inlineStr">
        <is>
          <t>override</t>
        </is>
      </c>
    </row>
    <row r="367">
      <c r="A367" s="22" t="inlineStr">
        <is>
          <t>F00067-04-000-02</t>
        </is>
      </c>
      <c r="B367" s="23" t="inlineStr">
        <is>
          <t>Standard Private</t>
        </is>
      </c>
      <c r="C367" s="24" t="n"/>
      <c r="D367" s="23" t="inlineStr">
        <is>
          <t>Asia (Worldwide for emergency)</t>
        </is>
      </c>
      <c r="E367" s="24" t="n"/>
      <c r="F367" s="23" t="n"/>
      <c r="G367" s="23" t="inlineStr">
        <is>
          <t>None</t>
        </is>
      </c>
      <c r="H367" s="23" t="inlineStr">
        <is>
          <t>override</t>
        </is>
      </c>
    </row>
    <row r="368">
      <c r="A368" s="22" t="inlineStr">
        <is>
          <t>F00067-07-000-02</t>
        </is>
      </c>
      <c r="B368" s="23" t="inlineStr">
        <is>
          <t>Standard Private</t>
        </is>
      </c>
      <c r="C368" s="24" t="n"/>
      <c r="D368" s="23" t="inlineStr">
        <is>
          <t>Asia (Worldwide for emergency)</t>
        </is>
      </c>
      <c r="E368" s="24" t="n"/>
      <c r="F368" s="23" t="n"/>
      <c r="G368" s="23" t="inlineStr">
        <is>
          <t>None</t>
        </is>
      </c>
      <c r="H368" s="23" t="inlineStr">
        <is>
          <t>override</t>
        </is>
      </c>
    </row>
    <row r="369">
      <c r="A369" s="22" t="inlineStr">
        <is>
          <t>F00067-11-000-02</t>
        </is>
      </c>
      <c r="B369" s="23" t="inlineStr">
        <is>
          <t>Standard Private</t>
        </is>
      </c>
      <c r="C369" s="24" t="n"/>
      <c r="D369" s="23" t="inlineStr">
        <is>
          <t>Asia (Worldwide for emergency)</t>
        </is>
      </c>
      <c r="E369" s="24" t="n"/>
      <c r="F369" s="23" t="n"/>
      <c r="G369" s="23" t="inlineStr">
        <is>
          <t>None</t>
        </is>
      </c>
      <c r="H369" s="23" t="inlineStr">
        <is>
          <t>override</t>
        </is>
      </c>
    </row>
    <row r="370">
      <c r="A370" s="22" t="inlineStr">
        <is>
          <t>F00067-08-000-02</t>
        </is>
      </c>
      <c r="B370" s="23" t="inlineStr">
        <is>
          <t>Standard Private</t>
        </is>
      </c>
      <c r="C370" s="24" t="n"/>
      <c r="D370" s="23" t="inlineStr">
        <is>
          <t>Asia (Worldwide for emergency)</t>
        </is>
      </c>
      <c r="E370" s="24" t="n"/>
      <c r="F370" s="23" t="n"/>
      <c r="G370" s="23" t="inlineStr">
        <is>
          <t>None</t>
        </is>
      </c>
      <c r="H370" s="23" t="inlineStr">
        <is>
          <t>override</t>
        </is>
      </c>
    </row>
    <row r="371">
      <c r="A371" s="22" t="inlineStr">
        <is>
          <t>F00067-12-000-02</t>
        </is>
      </c>
      <c r="B371" s="23" t="inlineStr">
        <is>
          <t>Standard Private</t>
        </is>
      </c>
      <c r="C371" s="24" t="n"/>
      <c r="D371" s="23" t="inlineStr">
        <is>
          <t>Asia (Worldwide for emergency)</t>
        </is>
      </c>
      <c r="E371" s="24" t="n"/>
      <c r="F371" s="23" t="n"/>
      <c r="G371" s="23" t="inlineStr">
        <is>
          <t>None</t>
        </is>
      </c>
      <c r="H371" s="23" t="inlineStr">
        <is>
          <t>override</t>
        </is>
      </c>
    </row>
    <row r="372">
      <c r="A372" s="22" t="inlineStr">
        <is>
          <t>F00067-09-000-02</t>
        </is>
      </c>
      <c r="B372" s="23" t="inlineStr">
        <is>
          <t>Standard Private</t>
        </is>
      </c>
      <c r="C372" s="24" t="n"/>
      <c r="D372" s="23" t="inlineStr">
        <is>
          <t>Asia (Worldwide for emergency)</t>
        </is>
      </c>
      <c r="E372" s="24" t="n"/>
      <c r="F372" s="23" t="n"/>
      <c r="G372" s="23" t="inlineStr">
        <is>
          <t>None</t>
        </is>
      </c>
      <c r="H372" s="23" t="inlineStr">
        <is>
          <t>override</t>
        </is>
      </c>
    </row>
    <row r="373">
      <c r="A373" s="22" t="inlineStr">
        <is>
          <t>F00067-10-000-02</t>
        </is>
      </c>
      <c r="B373" s="23" t="inlineStr">
        <is>
          <t>Standard Private</t>
        </is>
      </c>
      <c r="C373" s="24" t="n"/>
      <c r="D373" s="23" t="inlineStr">
        <is>
          <t>Asia (Worldwide for emergency)</t>
        </is>
      </c>
      <c r="E373" s="24" t="n"/>
      <c r="F373" s="23" t="n"/>
      <c r="G373" s="23" t="inlineStr">
        <is>
          <t>None</t>
        </is>
      </c>
      <c r="H373" s="23" t="inlineStr">
        <is>
          <t>override</t>
        </is>
      </c>
    </row>
    <row r="374">
      <c r="A374" s="22" t="inlineStr">
        <is>
          <t>F00067-13-000-02</t>
        </is>
      </c>
      <c r="B374" s="23" t="inlineStr">
        <is>
          <t>Standard Private</t>
        </is>
      </c>
      <c r="C374" s="24" t="n"/>
      <c r="D374" s="23" t="inlineStr">
        <is>
          <t>Worldwide excl. USA (Worldwide for emergency)</t>
        </is>
      </c>
      <c r="E374" s="24" t="n"/>
      <c r="F374" s="23" t="n"/>
      <c r="G374" s="23" t="inlineStr">
        <is>
          <t>None</t>
        </is>
      </c>
      <c r="H374" s="23" t="inlineStr">
        <is>
          <t>override</t>
        </is>
      </c>
    </row>
    <row r="375">
      <c r="A375" s="22" t="inlineStr">
        <is>
          <t>F00067-17-000-02</t>
        </is>
      </c>
      <c r="B375" s="23" t="inlineStr">
        <is>
          <t>Standard Private</t>
        </is>
      </c>
      <c r="C375" s="24" t="n"/>
      <c r="D375" s="23" t="inlineStr">
        <is>
          <t>Worldwide excl. USA (Worldwide for emergency)</t>
        </is>
      </c>
      <c r="E375" s="24" t="n"/>
      <c r="F375" s="23" t="n"/>
      <c r="G375" s="23" t="inlineStr">
        <is>
          <t>None</t>
        </is>
      </c>
      <c r="H375" s="23" t="inlineStr">
        <is>
          <t>override</t>
        </is>
      </c>
    </row>
    <row r="376">
      <c r="A376" s="22" t="inlineStr">
        <is>
          <t>F00067-14-000-02</t>
        </is>
      </c>
      <c r="B376" s="23" t="inlineStr">
        <is>
          <t>Standard Private</t>
        </is>
      </c>
      <c r="C376" s="24" t="n"/>
      <c r="D376" s="23" t="inlineStr">
        <is>
          <t>Worldwide excl. USA (Worldwide for emergency)</t>
        </is>
      </c>
      <c r="E376" s="24" t="n"/>
      <c r="F376" s="23" t="n"/>
      <c r="G376" s="23" t="inlineStr">
        <is>
          <t>None</t>
        </is>
      </c>
      <c r="H376" s="23" t="inlineStr">
        <is>
          <t>override</t>
        </is>
      </c>
    </row>
    <row r="377">
      <c r="A377" s="22" t="inlineStr">
        <is>
          <t>F00067-18-000-02</t>
        </is>
      </c>
      <c r="B377" s="23" t="inlineStr">
        <is>
          <t>Standard Private</t>
        </is>
      </c>
      <c r="C377" s="24" t="n"/>
      <c r="D377" s="23" t="inlineStr">
        <is>
          <t>Worldwide excl. USA (Worldwide for emergency)</t>
        </is>
      </c>
      <c r="E377" s="24" t="n"/>
      <c r="F377" s="23" t="n"/>
      <c r="G377" s="23" t="inlineStr">
        <is>
          <t>None</t>
        </is>
      </c>
      <c r="H377" s="23" t="inlineStr">
        <is>
          <t>override</t>
        </is>
      </c>
    </row>
    <row r="378">
      <c r="A378" s="22" t="inlineStr">
        <is>
          <t>F00067-15-000-02</t>
        </is>
      </c>
      <c r="B378" s="23" t="inlineStr">
        <is>
          <t>Standard Private</t>
        </is>
      </c>
      <c r="C378" s="24" t="n"/>
      <c r="D378" s="23" t="inlineStr">
        <is>
          <t>Worldwide excl. USA (Worldwide for emergency)</t>
        </is>
      </c>
      <c r="E378" s="24" t="n"/>
      <c r="F378" s="23" t="n"/>
      <c r="G378" s="23" t="inlineStr">
        <is>
          <t>None</t>
        </is>
      </c>
      <c r="H378" s="23" t="inlineStr">
        <is>
          <t>override</t>
        </is>
      </c>
    </row>
    <row r="379">
      <c r="A379" s="22" t="inlineStr">
        <is>
          <t>F00067-16-000-02</t>
        </is>
      </c>
      <c r="B379" s="23" t="inlineStr">
        <is>
          <t>Standard Private</t>
        </is>
      </c>
      <c r="C379" s="24" t="n"/>
      <c r="D379" s="23" t="inlineStr">
        <is>
          <t>Worldwide excl. USA (Worldwide for emergency)</t>
        </is>
      </c>
      <c r="E379" s="24" t="n"/>
      <c r="F379" s="23" t="n"/>
      <c r="G379" s="23" t="inlineStr">
        <is>
          <t>None</t>
        </is>
      </c>
      <c r="H379" s="23" t="inlineStr">
        <is>
          <t>override</t>
        </is>
      </c>
    </row>
    <row r="380">
      <c r="A380" s="22" t="inlineStr">
        <is>
          <t>F00049-01-000-03</t>
        </is>
      </c>
      <c r="B380" s="23" t="inlineStr">
        <is>
          <t>General Ward</t>
        </is>
      </c>
      <c r="C380" s="24" t="n"/>
      <c r="D380" s="23" t="inlineStr">
        <is>
          <t>Greater China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override</t>
        </is>
      </c>
    </row>
    <row r="381">
      <c r="A381" s="22" t="inlineStr">
        <is>
          <t>F00049-04-000-03</t>
        </is>
      </c>
      <c r="B381" s="23" t="inlineStr">
        <is>
          <t>General Ward</t>
        </is>
      </c>
      <c r="C381" s="24" t="n"/>
      <c r="D381" s="23" t="inlineStr">
        <is>
          <t>Greater China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override</t>
        </is>
      </c>
    </row>
    <row r="382">
      <c r="A382" s="22" t="inlineStr">
        <is>
          <t>F00049-02-000-03</t>
        </is>
      </c>
      <c r="B382" s="23" t="inlineStr">
        <is>
          <t>General Ward</t>
        </is>
      </c>
      <c r="C382" s="24" t="n"/>
      <c r="D382" s="23" t="inlineStr">
        <is>
          <t>Greater China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override</t>
        </is>
      </c>
    </row>
    <row r="383">
      <c r="A383" s="22" t="inlineStr">
        <is>
          <t>F00049-03-000-03</t>
        </is>
      </c>
      <c r="B383" s="23" t="inlineStr">
        <is>
          <t>General Ward</t>
        </is>
      </c>
      <c r="C383" s="24" t="n"/>
      <c r="D383" s="23" t="inlineStr">
        <is>
          <t>Greater China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override</t>
        </is>
      </c>
    </row>
    <row r="384">
      <c r="A384" s="22" t="inlineStr">
        <is>
          <t>F00049-13-000-03</t>
        </is>
      </c>
      <c r="B384" s="23" t="inlineStr">
        <is>
          <t>Standard Private</t>
        </is>
      </c>
      <c r="C384" s="24" t="n"/>
      <c r="D384" s="23" t="inlineStr">
        <is>
          <t>Worldwide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override</t>
        </is>
      </c>
    </row>
    <row r="385">
      <c r="A385" s="22" t="inlineStr">
        <is>
          <t>F00049-16-000-03</t>
        </is>
      </c>
      <c r="B385" s="23" t="inlineStr">
        <is>
          <t>Standard Private</t>
        </is>
      </c>
      <c r="C385" s="24" t="n"/>
      <c r="D385" s="23" t="inlineStr">
        <is>
          <t>Worldwide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override</t>
        </is>
      </c>
    </row>
    <row r="386">
      <c r="A386" s="22" t="inlineStr">
        <is>
          <t>F00049-14-000-03</t>
        </is>
      </c>
      <c r="B386" s="23" t="inlineStr">
        <is>
          <t>Standard Private</t>
        </is>
      </c>
      <c r="C386" s="24" t="n"/>
      <c r="D386" s="23" t="inlineStr">
        <is>
          <t>Worldwide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override</t>
        </is>
      </c>
    </row>
    <row r="387">
      <c r="A387" s="22" t="inlineStr">
        <is>
          <t>F00049-15-000-03</t>
        </is>
      </c>
      <c r="B387" s="23" t="inlineStr">
        <is>
          <t>Standard Private</t>
        </is>
      </c>
      <c r="C387" s="24" t="n"/>
      <c r="D387" s="23" t="inlineStr">
        <is>
          <t>Worldwide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override</t>
        </is>
      </c>
    </row>
    <row r="388">
      <c r="A388" s="22" t="inlineStr">
        <is>
          <t>F00049-09-000-03</t>
        </is>
      </c>
      <c r="B388" s="23" t="inlineStr">
        <is>
          <t>Standard Private</t>
        </is>
      </c>
      <c r="C388" s="24" t="n"/>
      <c r="D388" s="23" t="inlineStr">
        <is>
          <t>Asia incl. Australia &amp; NZ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override</t>
        </is>
      </c>
    </row>
    <row r="389">
      <c r="A389" s="22" t="inlineStr">
        <is>
          <t>F00049-12-000-03</t>
        </is>
      </c>
      <c r="B389" s="23" t="inlineStr">
        <is>
          <t>Standard Private</t>
        </is>
      </c>
      <c r="C389" s="24" t="n"/>
      <c r="D389" s="23" t="inlineStr">
        <is>
          <t>Asia incl. Australia &amp; NZ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override</t>
        </is>
      </c>
    </row>
    <row r="390">
      <c r="A390" s="22" t="inlineStr">
        <is>
          <t>F00049-10-000-03</t>
        </is>
      </c>
      <c r="B390" s="23" t="inlineStr">
        <is>
          <t>Standard Private</t>
        </is>
      </c>
      <c r="C390" s="24" t="n"/>
      <c r="D390" s="23" t="inlineStr">
        <is>
          <t>Asia incl. Australia &amp; NZ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override</t>
        </is>
      </c>
    </row>
    <row r="391">
      <c r="A391" s="22" t="inlineStr">
        <is>
          <t>F00049-11-000-03</t>
        </is>
      </c>
      <c r="B391" s="23" t="inlineStr">
        <is>
          <t>Standard Private</t>
        </is>
      </c>
      <c r="C391" s="24" t="n"/>
      <c r="D391" s="23" t="inlineStr">
        <is>
          <t>Asia incl. Australia &amp; NZ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override</t>
        </is>
      </c>
    </row>
    <row r="392">
      <c r="A392" s="22" t="inlineStr">
        <is>
          <t>F00049-17-000-01</t>
        </is>
      </c>
      <c r="B392" s="23" t="inlineStr">
        <is>
          <t>Standard Private</t>
        </is>
      </c>
      <c r="C392" s="24" t="n"/>
      <c r="D392" s="23" t="inlineStr">
        <is>
          <t>Worldwide excl. USA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override</t>
        </is>
      </c>
    </row>
    <row r="393">
      <c r="A393" s="22" t="inlineStr">
        <is>
          <t>F00049-20-000-01</t>
        </is>
      </c>
      <c r="B393" s="23" t="inlineStr">
        <is>
          <t>Standard Private</t>
        </is>
      </c>
      <c r="C393" s="24" t="n"/>
      <c r="D393" s="23" t="inlineStr">
        <is>
          <t>Worldwide excl. USA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override</t>
        </is>
      </c>
    </row>
    <row r="394">
      <c r="A394" s="22" t="inlineStr">
        <is>
          <t>F00049-18-000-01</t>
        </is>
      </c>
      <c r="B394" s="23" t="inlineStr">
        <is>
          <t>Standard Private</t>
        </is>
      </c>
      <c r="C394" s="24" t="n"/>
      <c r="D394" s="23" t="inlineStr">
        <is>
          <t>Worldwide excl. USA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override</t>
        </is>
      </c>
    </row>
    <row r="395">
      <c r="A395" s="22" t="inlineStr">
        <is>
          <t>F00049-19-000-01</t>
        </is>
      </c>
      <c r="B395" s="23" t="inlineStr">
        <is>
          <t>Standard Private</t>
        </is>
      </c>
      <c r="C395" s="24" t="n"/>
      <c r="D395" s="23" t="inlineStr">
        <is>
          <t>Worldwide excl. USA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override</t>
        </is>
      </c>
    </row>
    <row r="396">
      <c r="A396" s="22" t="inlineStr">
        <is>
          <t>F00049-05-000-03</t>
        </is>
      </c>
      <c r="B396" s="23" t="inlineStr">
        <is>
          <t>Semi-private</t>
        </is>
      </c>
      <c r="C396" s="24" t="n"/>
      <c r="D396" s="23" t="inlineStr">
        <is>
          <t>Asia incl. Australia &amp; NZ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override</t>
        </is>
      </c>
    </row>
    <row r="397">
      <c r="A397" s="22" t="inlineStr">
        <is>
          <t>F00049-08-000-03</t>
        </is>
      </c>
      <c r="B397" s="23" t="inlineStr">
        <is>
          <t>Semi-private</t>
        </is>
      </c>
      <c r="C397" s="24" t="n"/>
      <c r="D397" s="23" t="inlineStr">
        <is>
          <t>Asia incl. Australia &amp; NZ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override</t>
        </is>
      </c>
    </row>
    <row r="398">
      <c r="A398" s="22" t="inlineStr">
        <is>
          <t>F00049-06-000-03</t>
        </is>
      </c>
      <c r="B398" s="23" t="inlineStr">
        <is>
          <t>Semi-private</t>
        </is>
      </c>
      <c r="C398" s="24" t="n"/>
      <c r="D398" s="23" t="inlineStr">
        <is>
          <t>Asia incl. Australia &amp; NZ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override</t>
        </is>
      </c>
    </row>
    <row r="399">
      <c r="A399" s="22" t="inlineStr">
        <is>
          <t>F00049-07-000-03</t>
        </is>
      </c>
      <c r="B399" s="23" t="inlineStr">
        <is>
          <t>Semi-private</t>
        </is>
      </c>
      <c r="C399" s="24" t="n"/>
      <c r="D399" s="23" t="inlineStr">
        <is>
          <t>Asia incl. Australia &amp; NZ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override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General Ward</t>
        </is>
      </c>
      <c r="C403" s="24" t="n"/>
      <c r="D403" s="23" t="inlineStr">
        <is>
          <t>Greater China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override</t>
        </is>
      </c>
    </row>
    <row r="404">
      <c r="A404" s="22" t="inlineStr">
        <is>
          <t>F00076-04-000-02</t>
        </is>
      </c>
      <c r="B404" s="23" t="inlineStr">
        <is>
          <t>General Ward</t>
        </is>
      </c>
      <c r="C404" s="24" t="n"/>
      <c r="D404" s="23" t="inlineStr">
        <is>
          <t>Greater China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override</t>
        </is>
      </c>
    </row>
    <row r="405">
      <c r="A405" s="22" t="inlineStr">
        <is>
          <t>F00076-02-000-02</t>
        </is>
      </c>
      <c r="B405" s="23" t="inlineStr">
        <is>
          <t>General Ward</t>
        </is>
      </c>
      <c r="C405" s="24" t="n"/>
      <c r="D405" s="23" t="inlineStr">
        <is>
          <t>Greater China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override</t>
        </is>
      </c>
    </row>
    <row r="406">
      <c r="A406" s="22" t="inlineStr">
        <is>
          <t>F00076-03-000-02</t>
        </is>
      </c>
      <c r="B406" s="23" t="inlineStr">
        <is>
          <t>General Ward</t>
        </is>
      </c>
      <c r="C406" s="24" t="n"/>
      <c r="D406" s="23" t="inlineStr">
        <is>
          <t>Greater China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override</t>
        </is>
      </c>
    </row>
    <row r="407">
      <c r="A407" s="22" t="inlineStr">
        <is>
          <t>F00076-13-000-02</t>
        </is>
      </c>
      <c r="B407" s="23" t="inlineStr">
        <is>
          <t>Standard Private</t>
        </is>
      </c>
      <c r="C407" s="24" t="n"/>
      <c r="D407" s="23" t="inlineStr">
        <is>
          <t>Worldwide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override</t>
        </is>
      </c>
    </row>
    <row r="408">
      <c r="A408" s="22" t="inlineStr">
        <is>
          <t>F00076-16-000-02</t>
        </is>
      </c>
      <c r="B408" s="23" t="inlineStr">
        <is>
          <t>Standard Private</t>
        </is>
      </c>
      <c r="C408" s="24" t="n"/>
      <c r="D408" s="23" t="inlineStr">
        <is>
          <t>Worldwide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override</t>
        </is>
      </c>
    </row>
    <row r="409">
      <c r="A409" s="22" t="inlineStr">
        <is>
          <t>F00076-14-000-02</t>
        </is>
      </c>
      <c r="B409" s="23" t="inlineStr">
        <is>
          <t>Standard Private</t>
        </is>
      </c>
      <c r="C409" s="24" t="n"/>
      <c r="D409" s="23" t="inlineStr">
        <is>
          <t>Worldwide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override</t>
        </is>
      </c>
    </row>
    <row r="410">
      <c r="A410" s="22" t="inlineStr">
        <is>
          <t>F00076-15-000-02</t>
        </is>
      </c>
      <c r="B410" s="23" t="inlineStr">
        <is>
          <t>Standard Private</t>
        </is>
      </c>
      <c r="C410" s="24" t="n"/>
      <c r="D410" s="23" t="inlineStr">
        <is>
          <t>Worldwide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override</t>
        </is>
      </c>
    </row>
    <row r="411">
      <c r="A411" s="22" t="inlineStr">
        <is>
          <t>F00076-09-000-02</t>
        </is>
      </c>
      <c r="B411" s="23" t="inlineStr">
        <is>
          <t>Standard Private</t>
        </is>
      </c>
      <c r="C411" s="24" t="n"/>
      <c r="D411" s="23" t="inlineStr">
        <is>
          <t>Asia incl. Australia &amp; NZ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override</t>
        </is>
      </c>
    </row>
    <row r="412">
      <c r="A412" s="22" t="inlineStr">
        <is>
          <t>F00076-12-000-02</t>
        </is>
      </c>
      <c r="B412" s="23" t="inlineStr">
        <is>
          <t>Standard Private</t>
        </is>
      </c>
      <c r="C412" s="24" t="n"/>
      <c r="D412" s="23" t="inlineStr">
        <is>
          <t>Asia incl. Australia &amp; NZ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override</t>
        </is>
      </c>
    </row>
    <row r="413">
      <c r="A413" s="22" t="inlineStr">
        <is>
          <t>F00076-10-000-02</t>
        </is>
      </c>
      <c r="B413" s="23" t="inlineStr">
        <is>
          <t>Standard Private</t>
        </is>
      </c>
      <c r="C413" s="24" t="n"/>
      <c r="D413" s="23" t="inlineStr">
        <is>
          <t>Asia incl. Australia &amp; NZ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override</t>
        </is>
      </c>
    </row>
    <row r="414">
      <c r="A414" s="22" t="inlineStr">
        <is>
          <t>F00076-11-000-02</t>
        </is>
      </c>
      <c r="B414" s="23" t="inlineStr">
        <is>
          <t>Standard Private</t>
        </is>
      </c>
      <c r="C414" s="24" t="n"/>
      <c r="D414" s="23" t="inlineStr">
        <is>
          <t>Asia incl. Australia &amp; NZ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override</t>
        </is>
      </c>
    </row>
    <row r="415">
      <c r="A415" s="22" t="inlineStr">
        <is>
          <t>F00076-17-000-01</t>
        </is>
      </c>
      <c r="B415" s="23" t="inlineStr">
        <is>
          <t>Standard Private</t>
        </is>
      </c>
      <c r="C415" s="24" t="n"/>
      <c r="D415" s="23" t="inlineStr">
        <is>
          <t>Worldwide excl. USA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override</t>
        </is>
      </c>
    </row>
    <row r="416">
      <c r="A416" s="22" t="inlineStr">
        <is>
          <t>F00076-20-000-01</t>
        </is>
      </c>
      <c r="B416" s="23" t="inlineStr">
        <is>
          <t>Standard Private</t>
        </is>
      </c>
      <c r="C416" s="24" t="n"/>
      <c r="D416" s="23" t="inlineStr">
        <is>
          <t>Worldwide excl. USA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override</t>
        </is>
      </c>
    </row>
    <row r="417">
      <c r="A417" s="22" t="inlineStr">
        <is>
          <t>F00076-18-000-01</t>
        </is>
      </c>
      <c r="B417" s="23" t="inlineStr">
        <is>
          <t>Standard Private</t>
        </is>
      </c>
      <c r="C417" s="24" t="n"/>
      <c r="D417" s="23" t="inlineStr">
        <is>
          <t>Worldwide excl. USA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override</t>
        </is>
      </c>
    </row>
    <row r="418">
      <c r="A418" s="22" t="inlineStr">
        <is>
          <t>F00076-19-000-01</t>
        </is>
      </c>
      <c r="B418" s="23" t="inlineStr">
        <is>
          <t>Standard Private</t>
        </is>
      </c>
      <c r="C418" s="24" t="n"/>
      <c r="D418" s="23" t="inlineStr">
        <is>
          <t>Worldwide excl. USA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override</t>
        </is>
      </c>
    </row>
    <row r="419">
      <c r="A419" s="22" t="inlineStr">
        <is>
          <t>F00076-05-000-02</t>
        </is>
      </c>
      <c r="B419" s="23" t="inlineStr">
        <is>
          <t>Semi-private</t>
        </is>
      </c>
      <c r="C419" s="24" t="n"/>
      <c r="D419" s="23" t="inlineStr">
        <is>
          <t>Asia incl. Australia &amp; NZ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override</t>
        </is>
      </c>
    </row>
    <row r="420">
      <c r="A420" s="22" t="inlineStr">
        <is>
          <t>F00076-08-000-02</t>
        </is>
      </c>
      <c r="B420" s="23" t="inlineStr">
        <is>
          <t>Semi-private</t>
        </is>
      </c>
      <c r="C420" s="24" t="n"/>
      <c r="D420" s="23" t="inlineStr">
        <is>
          <t>Asia incl. Australia &amp; NZ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override</t>
        </is>
      </c>
    </row>
    <row r="421">
      <c r="A421" s="22" t="inlineStr">
        <is>
          <t>F00076-06-000-02</t>
        </is>
      </c>
      <c r="B421" s="23" t="inlineStr">
        <is>
          <t>Semi-private</t>
        </is>
      </c>
      <c r="C421" s="24" t="n"/>
      <c r="D421" s="23" t="inlineStr">
        <is>
          <t>Asia incl. Australia &amp; NZ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override</t>
        </is>
      </c>
    </row>
    <row r="422">
      <c r="A422" s="22" t="inlineStr">
        <is>
          <t>F00076-07-000-02</t>
        </is>
      </c>
      <c r="B422" s="23" t="inlineStr">
        <is>
          <t>Semi-private</t>
        </is>
      </c>
      <c r="C422" s="24" t="n"/>
      <c r="D422" s="23" t="inlineStr">
        <is>
          <t>Asia incl. Australia &amp; NZ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override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Semi-private (HK/Australia/NZ); Standard Private (elsewhere)</t>
        </is>
      </c>
      <c r="C453" s="24" t="n"/>
      <c r="D453" s="23" t="inlineStr">
        <is>
          <t>Asia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override</t>
        </is>
      </c>
    </row>
    <row r="454">
      <c r="A454" s="22" t="inlineStr">
        <is>
          <t>F00071-04-000-03</t>
        </is>
      </c>
      <c r="B454" s="23" t="inlineStr">
        <is>
          <t>Semi-private (HK/Australia/NZ); Standard Private (elsewhere)</t>
        </is>
      </c>
      <c r="C454" s="24" t="n"/>
      <c r="D454" s="23" t="inlineStr">
        <is>
          <t>Asia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override</t>
        </is>
      </c>
    </row>
    <row r="455">
      <c r="A455" s="22" t="inlineStr">
        <is>
          <t>F00071-02-000-03</t>
        </is>
      </c>
      <c r="B455" s="23" t="inlineStr">
        <is>
          <t>Semi-private (HK/Australia/NZ); Standard Private (elsewhere)</t>
        </is>
      </c>
      <c r="C455" s="24" t="n"/>
      <c r="D455" s="23" t="inlineStr">
        <is>
          <t>Asia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override</t>
        </is>
      </c>
    </row>
    <row r="456">
      <c r="A456" s="22" t="inlineStr">
        <is>
          <t>F00071-03-000-03</t>
        </is>
      </c>
      <c r="B456" s="23" t="inlineStr">
        <is>
          <t>Semi-private (HK/Australia/NZ); Standard Private (elsewhere)</t>
        </is>
      </c>
      <c r="C456" s="24" t="n"/>
      <c r="D456" s="23" t="inlineStr">
        <is>
          <t>Asia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override</t>
        </is>
      </c>
    </row>
    <row r="457">
      <c r="A457" s="22" t="inlineStr">
        <is>
          <t>F00071-05-000-03</t>
        </is>
      </c>
      <c r="B457" s="23" t="inlineStr">
        <is>
          <t>Semi-private (HK/Australia/NZ); Standard Private (elsewhere)</t>
        </is>
      </c>
      <c r="C457" s="24" t="n"/>
      <c r="D457" s="23" t="inlineStr">
        <is>
          <t>Asia</t>
        </is>
      </c>
      <c r="E457" s="24" t="n"/>
      <c r="F457" s="23" t="n"/>
      <c r="G457" s="23" t="inlineStr">
        <is>
          <t>Capped (see doc)</t>
        </is>
      </c>
      <c r="H457" s="23" t="inlineStr">
        <is>
          <t>override</t>
        </is>
      </c>
    </row>
    <row r="458">
      <c r="A458" s="22" t="inlineStr">
        <is>
          <t>F00071-08-000-03</t>
        </is>
      </c>
      <c r="B458" s="23" t="inlineStr">
        <is>
          <t>Semi-private (HK/Australia/NZ); Standard Private (elsewhere)</t>
        </is>
      </c>
      <c r="C458" s="24" t="n"/>
      <c r="D458" s="23" t="inlineStr">
        <is>
          <t>Asia</t>
        </is>
      </c>
      <c r="E458" s="24" t="n"/>
      <c r="F458" s="23" t="n"/>
      <c r="G458" s="23" t="inlineStr">
        <is>
          <t>Capped (see doc)</t>
        </is>
      </c>
      <c r="H458" s="23" t="inlineStr">
        <is>
          <t>override</t>
        </is>
      </c>
    </row>
    <row r="459">
      <c r="A459" s="22" t="inlineStr">
        <is>
          <t>F00071-06-000-03</t>
        </is>
      </c>
      <c r="B459" s="23" t="inlineStr">
        <is>
          <t>Semi-private (HK/Australia/NZ); Standard Private (elsewhere)</t>
        </is>
      </c>
      <c r="C459" s="24" t="n"/>
      <c r="D459" s="23" t="inlineStr">
        <is>
          <t>Asia</t>
        </is>
      </c>
      <c r="E459" s="24" t="n"/>
      <c r="F459" s="23" t="n"/>
      <c r="G459" s="23" t="inlineStr">
        <is>
          <t>Capped (see doc)</t>
        </is>
      </c>
      <c r="H459" s="23" t="inlineStr">
        <is>
          <t>override</t>
        </is>
      </c>
    </row>
    <row r="460">
      <c r="A460" s="22" t="inlineStr">
        <is>
          <t>F00071-07-000-03</t>
        </is>
      </c>
      <c r="B460" s="23" t="inlineStr">
        <is>
          <t>Semi-private (HK/Australia/NZ); Standard Private (elsewhere)</t>
        </is>
      </c>
      <c r="C460" s="24" t="n"/>
      <c r="D460" s="23" t="inlineStr">
        <is>
          <t>Asia</t>
        </is>
      </c>
      <c r="E460" s="24" t="n"/>
      <c r="F460" s="23" t="n"/>
      <c r="G460" s="23" t="inlineStr">
        <is>
          <t>Capped (see doc)</t>
        </is>
      </c>
      <c r="H460" s="23" t="inlineStr">
        <is>
          <t>override</t>
        </is>
      </c>
    </row>
    <row r="461">
      <c r="A461" s="22" t="inlineStr">
        <is>
          <t>F00071-17-000-01</t>
        </is>
      </c>
      <c r="B461" s="23" t="inlineStr">
        <is>
          <t>Standard Private</t>
        </is>
      </c>
      <c r="C461" s="24" t="n"/>
      <c r="D461" s="23" t="inlineStr">
        <is>
          <t>Worldwide excl. USA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override</t>
        </is>
      </c>
    </row>
    <row r="462">
      <c r="A462" s="22" t="inlineStr">
        <is>
          <t>F00071-20-000-01</t>
        </is>
      </c>
      <c r="B462" s="23" t="inlineStr">
        <is>
          <t>Standard Private</t>
        </is>
      </c>
      <c r="C462" s="24" t="n"/>
      <c r="D462" s="23" t="inlineStr">
        <is>
          <t>Worldwide excl. USA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override</t>
        </is>
      </c>
    </row>
    <row r="463">
      <c r="A463" s="22" t="inlineStr">
        <is>
          <t>F00071-18-000-01</t>
        </is>
      </c>
      <c r="B463" s="23" t="inlineStr">
        <is>
          <t>Standard Private</t>
        </is>
      </c>
      <c r="C463" s="24" t="n"/>
      <c r="D463" s="23" t="inlineStr">
        <is>
          <t>Worldwide excl. USA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override</t>
        </is>
      </c>
    </row>
    <row r="464">
      <c r="A464" s="22" t="inlineStr">
        <is>
          <t>F00071-19-000-01</t>
        </is>
      </c>
      <c r="B464" s="23" t="inlineStr">
        <is>
          <t>Standard Private</t>
        </is>
      </c>
      <c r="C464" s="24" t="n"/>
      <c r="D464" s="23" t="inlineStr">
        <is>
          <t>Worldwide excl. USA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override</t>
        </is>
      </c>
    </row>
    <row r="465">
      <c r="A465" s="22" t="inlineStr">
        <is>
          <t>F00071-21-000-01</t>
        </is>
      </c>
      <c r="B465" s="23" t="inlineStr">
        <is>
          <t>Standard Private</t>
        </is>
      </c>
      <c r="C465" s="24" t="n"/>
      <c r="D465" s="23" t="inlineStr">
        <is>
          <t>Worldwide excl. USA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override</t>
        </is>
      </c>
    </row>
    <row r="466">
      <c r="A466" s="22" t="inlineStr">
        <is>
          <t>F00071-24-000-01</t>
        </is>
      </c>
      <c r="B466" s="23" t="inlineStr">
        <is>
          <t>Standard Private</t>
        </is>
      </c>
      <c r="C466" s="24" t="n"/>
      <c r="D466" s="23" t="inlineStr">
        <is>
          <t>Worldwide excl. USA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override</t>
        </is>
      </c>
    </row>
    <row r="467">
      <c r="A467" s="22" t="inlineStr">
        <is>
          <t>F00071-22-000-01</t>
        </is>
      </c>
      <c r="B467" s="23" t="inlineStr">
        <is>
          <t>Standard Private</t>
        </is>
      </c>
      <c r="C467" s="24" t="n"/>
      <c r="D467" s="23" t="inlineStr">
        <is>
          <t>Worldwide excl. USA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override</t>
        </is>
      </c>
    </row>
    <row r="468">
      <c r="A468" s="22" t="inlineStr">
        <is>
          <t>F00071-23-000-01</t>
        </is>
      </c>
      <c r="B468" s="23" t="inlineStr">
        <is>
          <t>Standard Private</t>
        </is>
      </c>
      <c r="C468" s="24" t="n"/>
      <c r="D468" s="23" t="inlineStr">
        <is>
          <t>Worldwide excl. USA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override</t>
        </is>
      </c>
    </row>
    <row r="469">
      <c r="A469" s="22" t="inlineStr">
        <is>
          <t>F00071-09-000-03</t>
        </is>
      </c>
      <c r="B469" s="23" t="inlineStr">
        <is>
          <t>General Ward (HK/Australia/NZ); Semi-private (elsewhere)</t>
        </is>
      </c>
      <c r="C469" s="24" t="n"/>
      <c r="D469" s="23" t="inlineStr">
        <is>
          <t>Asia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override</t>
        </is>
      </c>
    </row>
    <row r="470">
      <c r="A470" s="22" t="inlineStr">
        <is>
          <t>F00071-12-000-03</t>
        </is>
      </c>
      <c r="B470" s="23" t="inlineStr">
        <is>
          <t>General Ward (HK/Australia/NZ); Semi-private (elsewhere)</t>
        </is>
      </c>
      <c r="C470" s="24" t="n"/>
      <c r="D470" s="23" t="inlineStr">
        <is>
          <t>Asia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override</t>
        </is>
      </c>
    </row>
    <row r="471">
      <c r="A471" s="22" t="inlineStr">
        <is>
          <t>F00071-10-000-03</t>
        </is>
      </c>
      <c r="B471" s="23" t="inlineStr">
        <is>
          <t>General Ward (HK/Australia/NZ); Semi-private (elsewhere)</t>
        </is>
      </c>
      <c r="C471" s="24" t="n"/>
      <c r="D471" s="23" t="inlineStr">
        <is>
          <t>Asia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override</t>
        </is>
      </c>
    </row>
    <row r="472">
      <c r="A472" s="22" t="inlineStr">
        <is>
          <t>F00071-11-000-03</t>
        </is>
      </c>
      <c r="B472" s="23" t="inlineStr">
        <is>
          <t>General Ward (HK/Australia/NZ); Semi-private (elsewhere)</t>
        </is>
      </c>
      <c r="C472" s="24" t="n"/>
      <c r="D472" s="23" t="inlineStr">
        <is>
          <t>Asia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override</t>
        </is>
      </c>
    </row>
    <row r="473">
      <c r="A473" s="22" t="inlineStr">
        <is>
          <t>F00071-13-000-03</t>
        </is>
      </c>
      <c r="B473" s="23" t="inlineStr">
        <is>
          <t>General Ward (HK/Australia/NZ); Semi-private (elsewhere)</t>
        </is>
      </c>
      <c r="C473" s="24" t="n"/>
      <c r="D473" s="23" t="inlineStr">
        <is>
          <t>Asia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override</t>
        </is>
      </c>
    </row>
    <row r="474">
      <c r="A474" s="22" t="inlineStr">
        <is>
          <t>F00071-16-000-03</t>
        </is>
      </c>
      <c r="B474" s="23" t="inlineStr">
        <is>
          <t>General Ward (HK/Australia/NZ); Semi-private (elsewhere)</t>
        </is>
      </c>
      <c r="C474" s="24" t="n"/>
      <c r="D474" s="23" t="inlineStr">
        <is>
          <t>Asia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override</t>
        </is>
      </c>
    </row>
    <row r="475">
      <c r="A475" s="22" t="inlineStr">
        <is>
          <t>F00071-14-000-03</t>
        </is>
      </c>
      <c r="B475" s="23" t="inlineStr">
        <is>
          <t>General Ward (HK/Australia/NZ); Semi-private (elsewhere)</t>
        </is>
      </c>
      <c r="C475" s="24" t="n"/>
      <c r="D475" s="23" t="inlineStr">
        <is>
          <t>Asia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override</t>
        </is>
      </c>
    </row>
    <row r="476">
      <c r="A476" s="22" t="inlineStr">
        <is>
          <t>F00071-15-000-03</t>
        </is>
      </c>
      <c r="B476" s="23" t="inlineStr">
        <is>
          <t>General Ward (HK/Australia/NZ); Semi-private (elsewhere)</t>
        </is>
      </c>
      <c r="C476" s="24" t="n"/>
      <c r="D476" s="23" t="inlineStr">
        <is>
          <t>Asia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override</t>
        </is>
      </c>
    </row>
    <row r="477">
      <c r="A477" s="22" t="inlineStr">
        <is>
          <t>F00041-01-000-06</t>
        </is>
      </c>
      <c r="B477" s="23" t="inlineStr">
        <is>
          <t>Semi-private (HK/Australia/NZ); Standard Private (elsewhere)</t>
        </is>
      </c>
      <c r="C477" s="24" t="n"/>
      <c r="D477" s="23" t="inlineStr">
        <is>
          <t>Asia</t>
        </is>
      </c>
      <c r="E477" s="24" t="n"/>
      <c r="F477" s="23" t="n"/>
      <c r="G477" s="23" t="inlineStr">
        <is>
          <t>Capped (see doc)</t>
        </is>
      </c>
      <c r="H477" s="23" t="inlineStr">
        <is>
          <t>override</t>
        </is>
      </c>
    </row>
    <row r="478">
      <c r="A478" s="22" t="inlineStr">
        <is>
          <t>F00041-05-000-03</t>
        </is>
      </c>
      <c r="B478" s="23" t="inlineStr">
        <is>
          <t>Semi-private (HK/Australia/NZ); Standard Private (elsewhere)</t>
        </is>
      </c>
      <c r="C478" s="24" t="n"/>
      <c r="D478" s="23" t="inlineStr">
        <is>
          <t>Asia</t>
        </is>
      </c>
      <c r="E478" s="24" t="n"/>
      <c r="F478" s="23" t="n"/>
      <c r="G478" s="23" t="inlineStr">
        <is>
          <t>Capped (see doc)</t>
        </is>
      </c>
      <c r="H478" s="23" t="inlineStr">
        <is>
          <t>override</t>
        </is>
      </c>
    </row>
    <row r="479">
      <c r="A479" s="22" t="inlineStr">
        <is>
          <t>F00041-03-000-06</t>
        </is>
      </c>
      <c r="B479" s="23" t="inlineStr">
        <is>
          <t>Semi-private (HK/Australia/NZ); Standard Private (elsewhere)</t>
        </is>
      </c>
      <c r="C479" s="24" t="n"/>
      <c r="D479" s="23" t="inlineStr">
        <is>
          <t>Asia</t>
        </is>
      </c>
      <c r="E479" s="24" t="n"/>
      <c r="F479" s="23" t="n"/>
      <c r="G479" s="23" t="inlineStr">
        <is>
          <t>Capped (see doc)</t>
        </is>
      </c>
      <c r="H479" s="23" t="inlineStr">
        <is>
          <t>override</t>
        </is>
      </c>
    </row>
    <row r="480">
      <c r="A480" s="22" t="inlineStr">
        <is>
          <t>F00041-04-000-04</t>
        </is>
      </c>
      <c r="B480" s="23" t="inlineStr">
        <is>
          <t>Semi-private (HK/Australia/NZ); Standard Private (elsewhere)</t>
        </is>
      </c>
      <c r="C480" s="24" t="n"/>
      <c r="D480" s="23" t="inlineStr">
        <is>
          <t>Asia</t>
        </is>
      </c>
      <c r="E480" s="24" t="n"/>
      <c r="F480" s="23" t="n"/>
      <c r="G480" s="23" t="inlineStr">
        <is>
          <t>Capped (see doc)</t>
        </is>
      </c>
      <c r="H480" s="23" t="inlineStr">
        <is>
          <t>override</t>
        </is>
      </c>
    </row>
    <row r="481">
      <c r="A481" s="22" t="inlineStr">
        <is>
          <t>F00041-02-000-06</t>
        </is>
      </c>
      <c r="B481" s="23" t="inlineStr">
        <is>
          <t>Semi-private (HK/Australia/NZ); Standard Private (elsewhere)</t>
        </is>
      </c>
      <c r="C481" s="24" t="n"/>
      <c r="D481" s="23" t="inlineStr">
        <is>
          <t>Asia</t>
        </is>
      </c>
      <c r="E481" s="24" t="n"/>
      <c r="F481" s="23" t="n"/>
      <c r="G481" s="23" t="inlineStr">
        <is>
          <t>Capped (see doc)</t>
        </is>
      </c>
      <c r="H481" s="23" t="inlineStr">
        <is>
          <t>override</t>
        </is>
      </c>
    </row>
    <row r="482">
      <c r="A482" s="22" t="inlineStr">
        <is>
          <t>F00041-10-000-01</t>
        </is>
      </c>
      <c r="B482" s="23" t="inlineStr">
        <is>
          <t>Standard Private</t>
        </is>
      </c>
      <c r="C482" s="24" t="n"/>
      <c r="D482" s="23" t="inlineStr">
        <is>
          <t>Worldwide excl. USA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override</t>
        </is>
      </c>
    </row>
    <row r="483">
      <c r="A483" s="22" t="inlineStr">
        <is>
          <t>F00041-14-000-01</t>
        </is>
      </c>
      <c r="B483" s="23" t="inlineStr">
        <is>
          <t>Standard Private</t>
        </is>
      </c>
      <c r="C483" s="24" t="n"/>
      <c r="D483" s="23" t="inlineStr">
        <is>
          <t>Worldwide excl. USA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override</t>
        </is>
      </c>
    </row>
    <row r="484">
      <c r="A484" s="22" t="inlineStr">
        <is>
          <t>F00041-12-000-01</t>
        </is>
      </c>
      <c r="B484" s="23" t="inlineStr">
        <is>
          <t>Standard Private</t>
        </is>
      </c>
      <c r="C484" s="24" t="n"/>
      <c r="D484" s="23" t="inlineStr">
        <is>
          <t>Worldwide excl. USA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override</t>
        </is>
      </c>
    </row>
    <row r="485">
      <c r="A485" s="22" t="inlineStr">
        <is>
          <t>F00041-13-000-01</t>
        </is>
      </c>
      <c r="B485" s="23" t="inlineStr">
        <is>
          <t>Standard Private</t>
        </is>
      </c>
      <c r="C485" s="24" t="n"/>
      <c r="D485" s="23" t="inlineStr">
        <is>
          <t>Worldwide excl. USA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override</t>
        </is>
      </c>
    </row>
    <row r="486">
      <c r="A486" s="22" t="inlineStr">
        <is>
          <t>F00041-11-000-01</t>
        </is>
      </c>
      <c r="B486" s="23" t="inlineStr">
        <is>
          <t>Standard Private</t>
        </is>
      </c>
      <c r="C486" s="24" t="n"/>
      <c r="D486" s="23" t="inlineStr">
        <is>
          <t>Worldwide excl. USA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override</t>
        </is>
      </c>
    </row>
    <row r="487">
      <c r="A487" s="22" t="inlineStr">
        <is>
          <t>F00041-06-000-03</t>
        </is>
      </c>
      <c r="B487" s="23" t="inlineStr">
        <is>
          <t>General Ward (HK/Australia/NZ); Semi-private (elsewhere)</t>
        </is>
      </c>
      <c r="C487" s="24" t="n"/>
      <c r="D487" s="23" t="inlineStr">
        <is>
          <t>Asia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override</t>
        </is>
      </c>
    </row>
    <row r="488">
      <c r="A488" s="22" t="inlineStr">
        <is>
          <t>F00041-09-000-03</t>
        </is>
      </c>
      <c r="B488" s="23" t="inlineStr">
        <is>
          <t>General Ward (HK/Australia/NZ); Semi-private (elsewhere)</t>
        </is>
      </c>
      <c r="C488" s="24" t="n"/>
      <c r="D488" s="23" t="inlineStr">
        <is>
          <t>Asia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override</t>
        </is>
      </c>
    </row>
    <row r="489">
      <c r="A489" s="22" t="inlineStr">
        <is>
          <t>F00041-07-000-03</t>
        </is>
      </c>
      <c r="B489" s="23" t="inlineStr">
        <is>
          <t>General Ward (HK/Australia/NZ); Semi-private (elsewhere)</t>
        </is>
      </c>
      <c r="C489" s="24" t="n"/>
      <c r="D489" s="23" t="inlineStr">
        <is>
          <t>Asia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override</t>
        </is>
      </c>
    </row>
    <row r="490">
      <c r="A490" s="22" t="inlineStr">
        <is>
          <t>F00041-08-000-03</t>
        </is>
      </c>
      <c r="B490" s="23" t="inlineStr">
        <is>
          <t>General Ward (HK/Australia/NZ); Semi-private (elsewhere)</t>
        </is>
      </c>
      <c r="C490" s="24" t="n"/>
      <c r="D490" s="23" t="inlineStr">
        <is>
          <t>Asia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override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Asia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Worldwide excl. USA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Asia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Worldwide excl. USA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Asia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Worldwide excl. USA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Asia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Worldwide excl. USA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Asia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Worldwide excl. USA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Asia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Worldwide excl. USA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Asia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Worldwide excl. USA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Asia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Worldwide excl. USA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General Ward</t>
        </is>
      </c>
      <c r="C533" s="24" t="n"/>
      <c r="D533" s="23" t="inlineStr">
        <is>
          <t>Greater China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override</t>
        </is>
      </c>
    </row>
    <row r="534">
      <c r="A534" s="22" t="inlineStr">
        <is>
          <t>F00066-02-000-01</t>
        </is>
      </c>
      <c r="B534" s="23" t="inlineStr">
        <is>
          <t>General Ward</t>
        </is>
      </c>
      <c r="C534" s="24" t="n"/>
      <c r="D534" s="23" t="inlineStr">
        <is>
          <t>Greater China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override</t>
        </is>
      </c>
    </row>
    <row r="535">
      <c r="A535" s="22" t="inlineStr">
        <is>
          <t>F00066-03-000-01</t>
        </is>
      </c>
      <c r="B535" s="23" t="inlineStr">
        <is>
          <t>General Ward</t>
        </is>
      </c>
      <c r="C535" s="24" t="n"/>
      <c r="D535" s="23" t="inlineStr">
        <is>
          <t>Greater China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override</t>
        </is>
      </c>
    </row>
    <row r="536">
      <c r="A536" s="22" t="inlineStr">
        <is>
          <t>F00066-04-000-01</t>
        </is>
      </c>
      <c r="B536" s="23" t="inlineStr">
        <is>
          <t>General Ward</t>
        </is>
      </c>
      <c r="C536" s="24" t="n"/>
      <c r="D536" s="23" t="inlineStr">
        <is>
          <t>Greater China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override</t>
        </is>
      </c>
    </row>
    <row r="537">
      <c r="A537" s="22" t="inlineStr">
        <is>
          <t>F00063-01-000-01</t>
        </is>
      </c>
      <c r="B537" s="23" t="inlineStr">
        <is>
          <t>Semi-private</t>
        </is>
      </c>
      <c r="C537" s="24" t="n"/>
      <c r="D537" s="23" t="inlineStr">
        <is>
          <t>Asia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override</t>
        </is>
      </c>
    </row>
    <row r="538">
      <c r="A538" s="22" t="inlineStr">
        <is>
          <t>F00063-02-000-01</t>
        </is>
      </c>
      <c r="B538" s="23" t="inlineStr">
        <is>
          <t>Semi-private</t>
        </is>
      </c>
      <c r="C538" s="24" t="n"/>
      <c r="D538" s="23" t="inlineStr">
        <is>
          <t>Asia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override</t>
        </is>
      </c>
    </row>
    <row r="539">
      <c r="A539" s="22" t="inlineStr">
        <is>
          <t>F00063-03-000-01</t>
        </is>
      </c>
      <c r="B539" s="23" t="inlineStr">
        <is>
          <t>Semi-private</t>
        </is>
      </c>
      <c r="C539" s="24" t="n"/>
      <c r="D539" s="23" t="inlineStr">
        <is>
          <t>Asia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override</t>
        </is>
      </c>
    </row>
    <row r="540">
      <c r="A540" s="22" t="inlineStr">
        <is>
          <t>F00063-04-000-01</t>
        </is>
      </c>
      <c r="B540" s="23" t="inlineStr">
        <is>
          <t>Semi-private</t>
        </is>
      </c>
      <c r="C540" s="24" t="n"/>
      <c r="D540" s="23" t="inlineStr">
        <is>
          <t>Asia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override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Asia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Worldwide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Asia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Worldwide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Asia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Worldwide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Asia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Worldwide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22394.28</v>
      </c>
      <c r="BP394" t="n">
        <v>23321.42</v>
      </c>
      <c r="BQ394" t="n">
        <v>24217.14</v>
      </c>
      <c r="BR394" t="n">
        <v>25071.43</v>
      </c>
      <c r="BS394" t="n">
        <v>25888.57</v>
      </c>
      <c r="BT394" t="n">
        <v>26674.28</v>
      </c>
      <c r="BU394" t="n">
        <v>31893.33</v>
      </c>
      <c r="BV394" t="n">
        <v>31893.33</v>
      </c>
      <c r="BW394" t="n">
        <v>31893.33</v>
      </c>
      <c r="BX394" t="n">
        <v>31893.33</v>
      </c>
      <c r="BY394" t="n">
        <v>31893.33</v>
      </c>
      <c r="BZ394" t="n">
        <v>27337.14</v>
      </c>
      <c r="CA394" t="n">
        <v>27337.14</v>
      </c>
      <c r="CB394" t="n">
        <v>27337.14</v>
      </c>
      <c r="CC394" t="n">
        <v>27337.14</v>
      </c>
      <c r="CD394" t="n">
        <v>27337.14</v>
      </c>
      <c r="CE394" t="n">
        <v>27337.14</v>
      </c>
      <c r="CF394" t="n">
        <v>27337.14</v>
      </c>
      <c r="CG394" t="n">
        <v>27337.14</v>
      </c>
      <c r="CH394" t="n">
        <v>27337.14</v>
      </c>
      <c r="CI394" t="n">
        <v>27337.14</v>
      </c>
      <c r="CJ394" t="n">
        <v>27337.14</v>
      </c>
      <c r="CK394" t="n">
        <v>27337.14</v>
      </c>
      <c r="CL394" t="n">
        <v>27337.14</v>
      </c>
      <c r="CM394" t="n">
        <v>27337.14</v>
      </c>
      <c r="CN394" t="n">
        <v>27337.14</v>
      </c>
      <c r="CO394" t="n">
        <v>27337.14</v>
      </c>
      <c r="CP394" t="n">
        <v>27337.14</v>
      </c>
      <c r="CQ394" t="n">
        <v>27337.14</v>
      </c>
      <c r="CR394" t="n">
        <v>27337.14</v>
      </c>
      <c r="CS394" t="n">
        <v>27337.14</v>
      </c>
      <c r="CT394" t="n">
        <v>27337.14</v>
      </c>
      <c r="CU394" t="n">
        <v>27337.14</v>
      </c>
      <c r="CV394" t="n">
        <v>27337.14</v>
      </c>
      <c r="CW394" t="n">
        <v>27337.14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22394.28</v>
      </c>
      <c r="BP395" t="n">
        <v>23321.42</v>
      </c>
      <c r="BQ395" t="n">
        <v>24217.14</v>
      </c>
      <c r="BR395" t="n">
        <v>25071.43</v>
      </c>
      <c r="BS395" t="n">
        <v>25888.57</v>
      </c>
      <c r="BT395" t="n">
        <v>26674.28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27337.14</v>
      </c>
      <c r="CA395" t="n">
        <v>27337.14</v>
      </c>
      <c r="CB395" t="n">
        <v>27337.14</v>
      </c>
      <c r="CC395" t="n">
        <v>27337.14</v>
      </c>
      <c r="CD395" t="n">
        <v>27337.14</v>
      </c>
      <c r="CE395" t="n">
        <v>27337.14</v>
      </c>
      <c r="CF395" t="n">
        <v>27337.14</v>
      </c>
      <c r="CG395" t="n">
        <v>27337.14</v>
      </c>
      <c r="CH395" t="n">
        <v>27337.14</v>
      </c>
      <c r="CI395" t="n">
        <v>27337.14</v>
      </c>
      <c r="CJ395" t="n">
        <v>27337.14</v>
      </c>
      <c r="CK395" t="n">
        <v>27337.14</v>
      </c>
      <c r="CL395" t="n">
        <v>27337.14</v>
      </c>
      <c r="CM395" t="n">
        <v>27337.14</v>
      </c>
      <c r="CN395" t="n">
        <v>27337.14</v>
      </c>
      <c r="CO395" t="n">
        <v>27337.14</v>
      </c>
      <c r="CP395" t="n">
        <v>27337.14</v>
      </c>
      <c r="CQ395" t="n">
        <v>27337.14</v>
      </c>
      <c r="CR395" t="n">
        <v>27337.14</v>
      </c>
      <c r="CS395" t="n">
        <v>27337.14</v>
      </c>
      <c r="CT395" t="n">
        <v>27337.14</v>
      </c>
      <c r="CU395" t="n">
        <v>27337.14</v>
      </c>
      <c r="CV395" t="n">
        <v>27337.14</v>
      </c>
      <c r="CW395" t="n">
        <v>27337.14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24568.57</v>
      </c>
      <c r="BP396" t="n">
        <v>25847.15</v>
      </c>
      <c r="BQ396" t="n">
        <v>27021.43</v>
      </c>
      <c r="BR396" t="n">
        <v>28098.58</v>
      </c>
      <c r="BS396" t="n">
        <v>29078.57</v>
      </c>
      <c r="BT396" t="n">
        <v>29955.72</v>
      </c>
      <c r="BU396" t="n">
        <v>35823.34</v>
      </c>
      <c r="BV396" t="n">
        <v>35823.34</v>
      </c>
      <c r="BW396" t="n">
        <v>35823.34</v>
      </c>
      <c r="BX396" t="n">
        <v>35823.34</v>
      </c>
      <c r="BY396" t="n">
        <v>35823.34</v>
      </c>
      <c r="BZ396" t="n">
        <v>30705.72</v>
      </c>
      <c r="CA396" t="n">
        <v>30705.72</v>
      </c>
      <c r="CB396" t="n">
        <v>30705.72</v>
      </c>
      <c r="CC396" t="n">
        <v>30705.72</v>
      </c>
      <c r="CD396" t="n">
        <v>30705.72</v>
      </c>
      <c r="CE396" t="n">
        <v>30705.72</v>
      </c>
      <c r="CF396" t="n">
        <v>30705.72</v>
      </c>
      <c r="CG396" t="n">
        <v>30705.72</v>
      </c>
      <c r="CH396" t="n">
        <v>30705.72</v>
      </c>
      <c r="CI396" t="n">
        <v>30705.72</v>
      </c>
      <c r="CJ396" t="n">
        <v>30705.72</v>
      </c>
      <c r="CK396" t="n">
        <v>30705.72</v>
      </c>
      <c r="CL396" t="n">
        <v>30705.72</v>
      </c>
      <c r="CM396" t="n">
        <v>30705.72</v>
      </c>
      <c r="CN396" t="n">
        <v>30705.72</v>
      </c>
      <c r="CO396" t="n">
        <v>30705.72</v>
      </c>
      <c r="CP396" t="n">
        <v>30705.72</v>
      </c>
      <c r="CQ396" t="n">
        <v>30705.72</v>
      </c>
      <c r="CR396" t="n">
        <v>30705.72</v>
      </c>
      <c r="CS396" t="n">
        <v>30705.72</v>
      </c>
      <c r="CT396" t="n">
        <v>30705.72</v>
      </c>
      <c r="CU396" t="n">
        <v>30705.72</v>
      </c>
      <c r="CV396" t="n">
        <v>30705.72</v>
      </c>
      <c r="CW396" t="n">
        <v>30705.72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24568.57</v>
      </c>
      <c r="BP397" t="n">
        <v>25847.15</v>
      </c>
      <c r="BQ397" t="n">
        <v>27021.43</v>
      </c>
      <c r="BR397" t="n">
        <v>28098.58</v>
      </c>
      <c r="BS397" t="n">
        <v>29078.57</v>
      </c>
      <c r="BT397" t="n">
        <v>29955.72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30705.72</v>
      </c>
      <c r="CA397" t="n">
        <v>30705.72</v>
      </c>
      <c r="CB397" t="n">
        <v>30705.72</v>
      </c>
      <c r="CC397" t="n">
        <v>30705.72</v>
      </c>
      <c r="CD397" t="n">
        <v>30705.72</v>
      </c>
      <c r="CE397" t="n">
        <v>30705.72</v>
      </c>
      <c r="CF397" t="n">
        <v>30705.72</v>
      </c>
      <c r="CG397" t="n">
        <v>30705.72</v>
      </c>
      <c r="CH397" t="n">
        <v>30705.72</v>
      </c>
      <c r="CI397" t="n">
        <v>30705.72</v>
      </c>
      <c r="CJ397" t="n">
        <v>30705.72</v>
      </c>
      <c r="CK397" t="n">
        <v>30705.72</v>
      </c>
      <c r="CL397" t="n">
        <v>30705.72</v>
      </c>
      <c r="CM397" t="n">
        <v>30705.72</v>
      </c>
      <c r="CN397" t="n">
        <v>30705.72</v>
      </c>
      <c r="CO397" t="n">
        <v>30705.72</v>
      </c>
      <c r="CP397" t="n">
        <v>30705.72</v>
      </c>
      <c r="CQ397" t="n">
        <v>30705.72</v>
      </c>
      <c r="CR397" t="n">
        <v>30705.72</v>
      </c>
      <c r="CS397" t="n">
        <v>30705.72</v>
      </c>
      <c r="CT397" t="n">
        <v>30705.72</v>
      </c>
      <c r="CU397" t="n">
        <v>30705.72</v>
      </c>
      <c r="CV397" t="n">
        <v>30705.72</v>
      </c>
      <c r="CW397" t="n">
        <v>30705.72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26345.71</v>
      </c>
      <c r="BP398" t="n">
        <v>27437.15</v>
      </c>
      <c r="BQ398" t="n">
        <v>28490</v>
      </c>
      <c r="BR398" t="n">
        <v>29495.71</v>
      </c>
      <c r="BS398" t="n">
        <v>30457.14</v>
      </c>
      <c r="BT398" t="n">
        <v>31381.43</v>
      </c>
      <c r="BU398" t="n">
        <v>32161.43</v>
      </c>
      <c r="BV398" t="n">
        <v>32161.43</v>
      </c>
      <c r="BW398" t="n">
        <v>32161.43</v>
      </c>
      <c r="BX398" t="n">
        <v>32161.43</v>
      </c>
      <c r="BY398" t="n">
        <v>32161.43</v>
      </c>
      <c r="BZ398" t="n">
        <v>32161.43</v>
      </c>
      <c r="CA398" t="n">
        <v>32161.43</v>
      </c>
      <c r="CB398" t="n">
        <v>32161.43</v>
      </c>
      <c r="CC398" t="n">
        <v>32161.43</v>
      </c>
      <c r="CD398" t="n">
        <v>32161.43</v>
      </c>
      <c r="CE398" t="n">
        <v>32161.43</v>
      </c>
      <c r="CF398" t="n">
        <v>32161.43</v>
      </c>
      <c r="CG398" t="n">
        <v>32161.43</v>
      </c>
      <c r="CH398" t="n">
        <v>32161.43</v>
      </c>
      <c r="CI398" t="n">
        <v>32161.43</v>
      </c>
      <c r="CJ398" t="n">
        <v>32161.43</v>
      </c>
      <c r="CK398" t="n">
        <v>32161.43</v>
      </c>
      <c r="CL398" t="n">
        <v>32161.43</v>
      </c>
      <c r="CM398" t="n">
        <v>32161.43</v>
      </c>
      <c r="CN398" t="n">
        <v>32161.43</v>
      </c>
      <c r="CO398" t="n">
        <v>32161.43</v>
      </c>
      <c r="CP398" t="n">
        <v>32161.43</v>
      </c>
      <c r="CQ398" t="n">
        <v>32161.43</v>
      </c>
      <c r="CR398" t="n">
        <v>32161.43</v>
      </c>
      <c r="CS398" t="n">
        <v>32161.43</v>
      </c>
      <c r="CT398" t="n">
        <v>32161.43</v>
      </c>
      <c r="CU398" t="n">
        <v>32161.43</v>
      </c>
      <c r="CV398" t="n">
        <v>32161.43</v>
      </c>
      <c r="CW398" t="n">
        <v>32161.43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26345.71</v>
      </c>
      <c r="BP399" t="n">
        <v>27437.15</v>
      </c>
      <c r="BQ399" t="n">
        <v>28490</v>
      </c>
      <c r="BR399" t="n">
        <v>29495.71</v>
      </c>
      <c r="BS399" t="n">
        <v>30457.14</v>
      </c>
      <c r="BT399" t="n">
        <v>31381.43</v>
      </c>
      <c r="BU399" t="n">
        <v>37521.67</v>
      </c>
      <c r="BV399" t="n">
        <v>37521.67</v>
      </c>
      <c r="BW399" t="n">
        <v>37521.67</v>
      </c>
      <c r="BX399" t="n">
        <v>37521.67</v>
      </c>
      <c r="BY399" t="n">
        <v>37521.67</v>
      </c>
      <c r="BZ399" t="n">
        <v>32161.43</v>
      </c>
      <c r="CA399" t="n">
        <v>32161.43</v>
      </c>
      <c r="CB399" t="n">
        <v>32161.43</v>
      </c>
      <c r="CC399" t="n">
        <v>32161.43</v>
      </c>
      <c r="CD399" t="n">
        <v>32161.43</v>
      </c>
      <c r="CE399" t="n">
        <v>32161.43</v>
      </c>
      <c r="CF399" t="n">
        <v>32161.43</v>
      </c>
      <c r="CG399" t="n">
        <v>32161.43</v>
      </c>
      <c r="CH399" t="n">
        <v>32161.43</v>
      </c>
      <c r="CI399" t="n">
        <v>32161.43</v>
      </c>
      <c r="CJ399" t="n">
        <v>32161.43</v>
      </c>
      <c r="CK399" t="n">
        <v>32161.43</v>
      </c>
      <c r="CL399" t="n">
        <v>32161.43</v>
      </c>
      <c r="CM399" t="n">
        <v>32161.43</v>
      </c>
      <c r="CN399" t="n">
        <v>32161.43</v>
      </c>
      <c r="CO399" t="n">
        <v>32161.43</v>
      </c>
      <c r="CP399" t="n">
        <v>32161.43</v>
      </c>
      <c r="CQ399" t="n">
        <v>32161.43</v>
      </c>
      <c r="CR399" t="n">
        <v>32161.43</v>
      </c>
      <c r="CS399" t="n">
        <v>32161.43</v>
      </c>
      <c r="CT399" t="n">
        <v>32161.43</v>
      </c>
      <c r="CU399" t="n">
        <v>32161.43</v>
      </c>
      <c r="CV399" t="n">
        <v>32161.43</v>
      </c>
      <c r="CW399" t="n">
        <v>32161.43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28904.28</v>
      </c>
      <c r="BP400" t="n">
        <v>30408.58</v>
      </c>
      <c r="BQ400" t="n">
        <v>31790</v>
      </c>
      <c r="BR400" t="n">
        <v>33057.14</v>
      </c>
      <c r="BS400" t="n">
        <v>34210</v>
      </c>
      <c r="BT400" t="n">
        <v>35241.43</v>
      </c>
      <c r="BU400" t="n">
        <v>36124.28</v>
      </c>
      <c r="BV400" t="n">
        <v>36124.28</v>
      </c>
      <c r="BW400" t="n">
        <v>36124.28</v>
      </c>
      <c r="BX400" t="n">
        <v>36124.28</v>
      </c>
      <c r="BY400" t="n">
        <v>36124.28</v>
      </c>
      <c r="BZ400" t="n">
        <v>36124.28</v>
      </c>
      <c r="CA400" t="n">
        <v>36124.28</v>
      </c>
      <c r="CB400" t="n">
        <v>36124.28</v>
      </c>
      <c r="CC400" t="n">
        <v>36124.28</v>
      </c>
      <c r="CD400" t="n">
        <v>36124.28</v>
      </c>
      <c r="CE400" t="n">
        <v>36124.28</v>
      </c>
      <c r="CF400" t="n">
        <v>36124.28</v>
      </c>
      <c r="CG400" t="n">
        <v>36124.28</v>
      </c>
      <c r="CH400" t="n">
        <v>36124.28</v>
      </c>
      <c r="CI400" t="n">
        <v>36124.28</v>
      </c>
      <c r="CJ400" t="n">
        <v>36124.28</v>
      </c>
      <c r="CK400" t="n">
        <v>36124.28</v>
      </c>
      <c r="CL400" t="n">
        <v>36124.28</v>
      </c>
      <c r="CM400" t="n">
        <v>36124.28</v>
      </c>
      <c r="CN400" t="n">
        <v>36124.28</v>
      </c>
      <c r="CO400" t="n">
        <v>36124.28</v>
      </c>
      <c r="CP400" t="n">
        <v>36124.28</v>
      </c>
      <c r="CQ400" t="n">
        <v>36124.28</v>
      </c>
      <c r="CR400" t="n">
        <v>36124.28</v>
      </c>
      <c r="CS400" t="n">
        <v>36124.28</v>
      </c>
      <c r="CT400" t="n">
        <v>36124.28</v>
      </c>
      <c r="CU400" t="n">
        <v>36124.28</v>
      </c>
      <c r="CV400" t="n">
        <v>36124.28</v>
      </c>
      <c r="CW400" t="n">
        <v>36124.28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28904.28</v>
      </c>
      <c r="BP401" t="n">
        <v>30408.58</v>
      </c>
      <c r="BQ401" t="n">
        <v>31790</v>
      </c>
      <c r="BR401" t="n">
        <v>33057.14</v>
      </c>
      <c r="BS401" t="n">
        <v>34210</v>
      </c>
      <c r="BT401" t="n">
        <v>35241.43</v>
      </c>
      <c r="BU401" t="n">
        <v>42145</v>
      </c>
      <c r="BV401" t="n">
        <v>42145</v>
      </c>
      <c r="BW401" t="n">
        <v>42145</v>
      </c>
      <c r="BX401" t="n">
        <v>42145</v>
      </c>
      <c r="BY401" t="n">
        <v>42145</v>
      </c>
      <c r="BZ401" t="n">
        <v>36124.28</v>
      </c>
      <c r="CA401" t="n">
        <v>36124.28</v>
      </c>
      <c r="CB401" t="n">
        <v>36124.28</v>
      </c>
      <c r="CC401" t="n">
        <v>36124.28</v>
      </c>
      <c r="CD401" t="n">
        <v>36124.28</v>
      </c>
      <c r="CE401" t="n">
        <v>36124.28</v>
      </c>
      <c r="CF401" t="n">
        <v>36124.28</v>
      </c>
      <c r="CG401" t="n">
        <v>36124.28</v>
      </c>
      <c r="CH401" t="n">
        <v>36124.28</v>
      </c>
      <c r="CI401" t="n">
        <v>36124.28</v>
      </c>
      <c r="CJ401" t="n">
        <v>36124.28</v>
      </c>
      <c r="CK401" t="n">
        <v>36124.28</v>
      </c>
      <c r="CL401" t="n">
        <v>36124.28</v>
      </c>
      <c r="CM401" t="n">
        <v>36124.28</v>
      </c>
      <c r="CN401" t="n">
        <v>36124.28</v>
      </c>
      <c r="CO401" t="n">
        <v>36124.28</v>
      </c>
      <c r="CP401" t="n">
        <v>36124.28</v>
      </c>
      <c r="CQ401" t="n">
        <v>36124.28</v>
      </c>
      <c r="CR401" t="n">
        <v>36124.28</v>
      </c>
      <c r="CS401" t="n">
        <v>36124.28</v>
      </c>
      <c r="CT401" t="n">
        <v>36124.28</v>
      </c>
      <c r="CU401" t="n">
        <v>36124.28</v>
      </c>
      <c r="CV401" t="n">
        <v>36124.28</v>
      </c>
      <c r="CW401" t="n">
        <v>36124.28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36038.57</v>
      </c>
      <c r="BP402" t="n">
        <v>37917.14</v>
      </c>
      <c r="BQ402" t="n">
        <v>39835.72</v>
      </c>
      <c r="BR402" t="n">
        <v>41794.28</v>
      </c>
      <c r="BS402" t="n">
        <v>43791.43</v>
      </c>
      <c r="BT402" t="n">
        <v>45834.29</v>
      </c>
      <c r="BU402" t="n">
        <v>54810</v>
      </c>
      <c r="BV402" t="n">
        <v>54810</v>
      </c>
      <c r="BW402" t="n">
        <v>54810</v>
      </c>
      <c r="BX402" t="n">
        <v>54810</v>
      </c>
      <c r="BY402" t="n">
        <v>54810</v>
      </c>
      <c r="BZ402" t="n">
        <v>46980</v>
      </c>
      <c r="CA402" t="n">
        <v>46980</v>
      </c>
      <c r="CB402" t="n">
        <v>46980</v>
      </c>
      <c r="CC402" t="n">
        <v>46980</v>
      </c>
      <c r="CD402" t="n">
        <v>46980</v>
      </c>
      <c r="CE402" t="n">
        <v>46980</v>
      </c>
      <c r="CF402" t="n">
        <v>46980</v>
      </c>
      <c r="CG402" t="n">
        <v>46980</v>
      </c>
      <c r="CH402" t="n">
        <v>46980</v>
      </c>
      <c r="CI402" t="n">
        <v>46980</v>
      </c>
      <c r="CJ402" t="n">
        <v>46980</v>
      </c>
      <c r="CK402" t="n">
        <v>46980</v>
      </c>
      <c r="CL402" t="n">
        <v>46980</v>
      </c>
      <c r="CM402" t="n">
        <v>46980</v>
      </c>
      <c r="CN402" t="n">
        <v>46980</v>
      </c>
      <c r="CO402" t="n">
        <v>46980</v>
      </c>
      <c r="CP402" t="n">
        <v>46980</v>
      </c>
      <c r="CQ402" t="n">
        <v>46980</v>
      </c>
      <c r="CR402" t="n">
        <v>46980</v>
      </c>
      <c r="CS402" t="n">
        <v>46980</v>
      </c>
      <c r="CT402" t="n">
        <v>46980</v>
      </c>
      <c r="CU402" t="n">
        <v>46980</v>
      </c>
      <c r="CV402" t="n">
        <v>46980</v>
      </c>
      <c r="CW402" t="n">
        <v>46980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36038.57</v>
      </c>
      <c r="BP403" t="n">
        <v>37917.14</v>
      </c>
      <c r="BQ403" t="n">
        <v>39835.72</v>
      </c>
      <c r="BR403" t="n">
        <v>41794.28</v>
      </c>
      <c r="BS403" t="n">
        <v>43791.43</v>
      </c>
      <c r="BT403" t="n">
        <v>45834.29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46980</v>
      </c>
      <c r="CA403" t="n">
        <v>46980</v>
      </c>
      <c r="CB403" t="n">
        <v>46980</v>
      </c>
      <c r="CC403" t="n">
        <v>46980</v>
      </c>
      <c r="CD403" t="n">
        <v>46980</v>
      </c>
      <c r="CE403" t="n">
        <v>46980</v>
      </c>
      <c r="CF403" t="n">
        <v>46980</v>
      </c>
      <c r="CG403" t="n">
        <v>46980</v>
      </c>
      <c r="CH403" t="n">
        <v>46980</v>
      </c>
      <c r="CI403" t="n">
        <v>46980</v>
      </c>
      <c r="CJ403" t="n">
        <v>46980</v>
      </c>
      <c r="CK403" t="n">
        <v>46980</v>
      </c>
      <c r="CL403" t="n">
        <v>46980</v>
      </c>
      <c r="CM403" t="n">
        <v>46980</v>
      </c>
      <c r="CN403" t="n">
        <v>46980</v>
      </c>
      <c r="CO403" t="n">
        <v>46980</v>
      </c>
      <c r="CP403" t="n">
        <v>46980</v>
      </c>
      <c r="CQ403" t="n">
        <v>46980</v>
      </c>
      <c r="CR403" t="n">
        <v>46980</v>
      </c>
      <c r="CS403" t="n">
        <v>46980</v>
      </c>
      <c r="CT403" t="n">
        <v>46980</v>
      </c>
      <c r="CU403" t="n">
        <v>46980</v>
      </c>
      <c r="CV403" t="n">
        <v>46980</v>
      </c>
      <c r="CW403" t="n">
        <v>46980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40461.43</v>
      </c>
      <c r="BP404" t="n">
        <v>42912.85</v>
      </c>
      <c r="BQ404" t="n">
        <v>45314.28</v>
      </c>
      <c r="BR404" t="n">
        <v>47677.14</v>
      </c>
      <c r="BS404" t="n">
        <v>49991.42</v>
      </c>
      <c r="BT404" t="n">
        <v>52258.57</v>
      </c>
      <c r="BU404" t="n">
        <v>62489.99</v>
      </c>
      <c r="BV404" t="n">
        <v>62489.99</v>
      </c>
      <c r="BW404" t="n">
        <v>62489.99</v>
      </c>
      <c r="BX404" t="n">
        <v>62489.99</v>
      </c>
      <c r="BY404" t="n">
        <v>62489.99</v>
      </c>
      <c r="BZ404" t="n">
        <v>53562.85</v>
      </c>
      <c r="CA404" t="n">
        <v>53562.85</v>
      </c>
      <c r="CB404" t="n">
        <v>53562.85</v>
      </c>
      <c r="CC404" t="n">
        <v>53562.85</v>
      </c>
      <c r="CD404" t="n">
        <v>53562.85</v>
      </c>
      <c r="CE404" t="n">
        <v>53562.85</v>
      </c>
      <c r="CF404" t="n">
        <v>53562.85</v>
      </c>
      <c r="CG404" t="n">
        <v>53562.85</v>
      </c>
      <c r="CH404" t="n">
        <v>53562.85</v>
      </c>
      <c r="CI404" t="n">
        <v>53562.85</v>
      </c>
      <c r="CJ404" t="n">
        <v>53562.85</v>
      </c>
      <c r="CK404" t="n">
        <v>53562.85</v>
      </c>
      <c r="CL404" t="n">
        <v>53562.85</v>
      </c>
      <c r="CM404" t="n">
        <v>53562.85</v>
      </c>
      <c r="CN404" t="n">
        <v>53562.85</v>
      </c>
      <c r="CO404" t="n">
        <v>53562.85</v>
      </c>
      <c r="CP404" t="n">
        <v>53562.85</v>
      </c>
      <c r="CQ404" t="n">
        <v>53562.85</v>
      </c>
      <c r="CR404" t="n">
        <v>53562.85</v>
      </c>
      <c r="CS404" t="n">
        <v>53562.85</v>
      </c>
      <c r="CT404" t="n">
        <v>53562.85</v>
      </c>
      <c r="CU404" t="n">
        <v>53562.85</v>
      </c>
      <c r="CV404" t="n">
        <v>53562.85</v>
      </c>
      <c r="CW404" t="n">
        <v>53562.85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40461.43</v>
      </c>
      <c r="BP405" t="n">
        <v>42912.85</v>
      </c>
      <c r="BQ405" t="n">
        <v>45314.28</v>
      </c>
      <c r="BR405" t="n">
        <v>47677.14</v>
      </c>
      <c r="BS405" t="n">
        <v>49991.42</v>
      </c>
      <c r="BT405" t="n">
        <v>52258.57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53562.85</v>
      </c>
      <c r="CA405" t="n">
        <v>53562.85</v>
      </c>
      <c r="CB405" t="n">
        <v>53562.85</v>
      </c>
      <c r="CC405" t="n">
        <v>53562.85</v>
      </c>
      <c r="CD405" t="n">
        <v>53562.85</v>
      </c>
      <c r="CE405" t="n">
        <v>53562.85</v>
      </c>
      <c r="CF405" t="n">
        <v>53562.85</v>
      </c>
      <c r="CG405" t="n">
        <v>53562.85</v>
      </c>
      <c r="CH405" t="n">
        <v>53562.85</v>
      </c>
      <c r="CI405" t="n">
        <v>53562.85</v>
      </c>
      <c r="CJ405" t="n">
        <v>53562.85</v>
      </c>
      <c r="CK405" t="n">
        <v>53562.85</v>
      </c>
      <c r="CL405" t="n">
        <v>53562.85</v>
      </c>
      <c r="CM405" t="n">
        <v>53562.85</v>
      </c>
      <c r="CN405" t="n">
        <v>53562.85</v>
      </c>
      <c r="CO405" t="n">
        <v>53562.85</v>
      </c>
      <c r="CP405" t="n">
        <v>53562.85</v>
      </c>
      <c r="CQ405" t="n">
        <v>53562.85</v>
      </c>
      <c r="CR405" t="n">
        <v>53562.85</v>
      </c>
      <c r="CS405" t="n">
        <v>53562.85</v>
      </c>
      <c r="CT405" t="n">
        <v>53562.85</v>
      </c>
      <c r="CU405" t="n">
        <v>53562.85</v>
      </c>
      <c r="CV405" t="n">
        <v>53562.85</v>
      </c>
      <c r="CW405" t="n">
        <v>53562.85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42398.57</v>
      </c>
      <c r="BP406" t="n">
        <v>44608.57</v>
      </c>
      <c r="BQ406" t="n">
        <v>46865.71</v>
      </c>
      <c r="BR406" t="n">
        <v>49170</v>
      </c>
      <c r="BS406" t="n">
        <v>51520</v>
      </c>
      <c r="BT406" t="n">
        <v>53922.85</v>
      </c>
      <c r="BU406" t="n">
        <v>55270</v>
      </c>
      <c r="BV406" t="n">
        <v>55270</v>
      </c>
      <c r="BW406" t="n">
        <v>55270</v>
      </c>
      <c r="BX406" t="n">
        <v>55270</v>
      </c>
      <c r="BY406" t="n">
        <v>55270</v>
      </c>
      <c r="BZ406" t="n">
        <v>55270</v>
      </c>
      <c r="CA406" t="n">
        <v>55270</v>
      </c>
      <c r="CB406" t="n">
        <v>55270</v>
      </c>
      <c r="CC406" t="n">
        <v>55270</v>
      </c>
      <c r="CD406" t="n">
        <v>55270</v>
      </c>
      <c r="CE406" t="n">
        <v>55270</v>
      </c>
      <c r="CF406" t="n">
        <v>55270</v>
      </c>
      <c r="CG406" t="n">
        <v>55270</v>
      </c>
      <c r="CH406" t="n">
        <v>55270</v>
      </c>
      <c r="CI406" t="n">
        <v>55270</v>
      </c>
      <c r="CJ406" t="n">
        <v>55270</v>
      </c>
      <c r="CK406" t="n">
        <v>55270</v>
      </c>
      <c r="CL406" t="n">
        <v>55270</v>
      </c>
      <c r="CM406" t="n">
        <v>55270</v>
      </c>
      <c r="CN406" t="n">
        <v>55270</v>
      </c>
      <c r="CO406" t="n">
        <v>55270</v>
      </c>
      <c r="CP406" t="n">
        <v>55270</v>
      </c>
      <c r="CQ406" t="n">
        <v>55270</v>
      </c>
      <c r="CR406" t="n">
        <v>55270</v>
      </c>
      <c r="CS406" t="n">
        <v>55270</v>
      </c>
      <c r="CT406" t="n">
        <v>55270</v>
      </c>
      <c r="CU406" t="n">
        <v>55270</v>
      </c>
      <c r="CV406" t="n">
        <v>55270</v>
      </c>
      <c r="CW406" t="n">
        <v>55270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42398.57</v>
      </c>
      <c r="BP407" t="n">
        <v>44608.57</v>
      </c>
      <c r="BQ407" t="n">
        <v>46865.71</v>
      </c>
      <c r="BR407" t="n">
        <v>49170</v>
      </c>
      <c r="BS407" t="n">
        <v>51520</v>
      </c>
      <c r="BT407" t="n">
        <v>53922.85</v>
      </c>
      <c r="BU407" t="n">
        <v>64481.66</v>
      </c>
      <c r="BV407" t="n">
        <v>64481.66</v>
      </c>
      <c r="BW407" t="n">
        <v>64481.66</v>
      </c>
      <c r="BX407" t="n">
        <v>64481.66</v>
      </c>
      <c r="BY407" t="n">
        <v>64481.66</v>
      </c>
      <c r="BZ407" t="n">
        <v>55270</v>
      </c>
      <c r="CA407" t="n">
        <v>55270</v>
      </c>
      <c r="CB407" t="n">
        <v>55270</v>
      </c>
      <c r="CC407" t="n">
        <v>55270</v>
      </c>
      <c r="CD407" t="n">
        <v>55270</v>
      </c>
      <c r="CE407" t="n">
        <v>55270</v>
      </c>
      <c r="CF407" t="n">
        <v>55270</v>
      </c>
      <c r="CG407" t="n">
        <v>55270</v>
      </c>
      <c r="CH407" t="n">
        <v>55270</v>
      </c>
      <c r="CI407" t="n">
        <v>55270</v>
      </c>
      <c r="CJ407" t="n">
        <v>55270</v>
      </c>
      <c r="CK407" t="n">
        <v>55270</v>
      </c>
      <c r="CL407" t="n">
        <v>55270</v>
      </c>
      <c r="CM407" t="n">
        <v>55270</v>
      </c>
      <c r="CN407" t="n">
        <v>55270</v>
      </c>
      <c r="CO407" t="n">
        <v>55270</v>
      </c>
      <c r="CP407" t="n">
        <v>55270</v>
      </c>
      <c r="CQ407" t="n">
        <v>55270</v>
      </c>
      <c r="CR407" t="n">
        <v>55270</v>
      </c>
      <c r="CS407" t="n">
        <v>55270</v>
      </c>
      <c r="CT407" t="n">
        <v>55270</v>
      </c>
      <c r="CU407" t="n">
        <v>55270</v>
      </c>
      <c r="CV407" t="n">
        <v>55270</v>
      </c>
      <c r="CW407" t="n">
        <v>55270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47601.43</v>
      </c>
      <c r="BP408" t="n">
        <v>50485.72</v>
      </c>
      <c r="BQ408" t="n">
        <v>53311.43</v>
      </c>
      <c r="BR408" t="n">
        <v>56090</v>
      </c>
      <c r="BS408" t="n">
        <v>58812.85</v>
      </c>
      <c r="BT408" t="n">
        <v>61480</v>
      </c>
      <c r="BU408" t="n">
        <v>63014.28</v>
      </c>
      <c r="BV408" t="n">
        <v>63014.28</v>
      </c>
      <c r="BW408" t="n">
        <v>63014.28</v>
      </c>
      <c r="BX408" t="n">
        <v>63014.28</v>
      </c>
      <c r="BY408" t="n">
        <v>63014.28</v>
      </c>
      <c r="BZ408" t="n">
        <v>63014.28</v>
      </c>
      <c r="CA408" t="n">
        <v>63014.28</v>
      </c>
      <c r="CB408" t="n">
        <v>63014.28</v>
      </c>
      <c r="CC408" t="n">
        <v>63014.28</v>
      </c>
      <c r="CD408" t="n">
        <v>63014.28</v>
      </c>
      <c r="CE408" t="n">
        <v>63014.28</v>
      </c>
      <c r="CF408" t="n">
        <v>63014.28</v>
      </c>
      <c r="CG408" t="n">
        <v>63014.28</v>
      </c>
      <c r="CH408" t="n">
        <v>63014.28</v>
      </c>
      <c r="CI408" t="n">
        <v>63014.28</v>
      </c>
      <c r="CJ408" t="n">
        <v>63014.28</v>
      </c>
      <c r="CK408" t="n">
        <v>63014.28</v>
      </c>
      <c r="CL408" t="n">
        <v>63014.28</v>
      </c>
      <c r="CM408" t="n">
        <v>63014.28</v>
      </c>
      <c r="CN408" t="n">
        <v>63014.28</v>
      </c>
      <c r="CO408" t="n">
        <v>63014.28</v>
      </c>
      <c r="CP408" t="n">
        <v>63014.28</v>
      </c>
      <c r="CQ408" t="n">
        <v>63014.28</v>
      </c>
      <c r="CR408" t="n">
        <v>63014.28</v>
      </c>
      <c r="CS408" t="n">
        <v>63014.28</v>
      </c>
      <c r="CT408" t="n">
        <v>63014.28</v>
      </c>
      <c r="CU408" t="n">
        <v>63014.28</v>
      </c>
      <c r="CV408" t="n">
        <v>63014.28</v>
      </c>
      <c r="CW408" t="n">
        <v>63014.28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47601.43</v>
      </c>
      <c r="BP409" t="n">
        <v>50485.72</v>
      </c>
      <c r="BQ409" t="n">
        <v>53311.43</v>
      </c>
      <c r="BR409" t="n">
        <v>56090</v>
      </c>
      <c r="BS409" t="n">
        <v>58812.85</v>
      </c>
      <c r="BT409" t="n">
        <v>61480</v>
      </c>
      <c r="BU409" t="n">
        <v>73516.66</v>
      </c>
      <c r="BV409" t="n">
        <v>73516.66</v>
      </c>
      <c r="BW409" t="n">
        <v>73516.66</v>
      </c>
      <c r="BX409" t="n">
        <v>73516.66</v>
      </c>
      <c r="BY409" t="n">
        <v>73516.66</v>
      </c>
      <c r="BZ409" t="n">
        <v>63014.28</v>
      </c>
      <c r="CA409" t="n">
        <v>63014.28</v>
      </c>
      <c r="CB409" t="n">
        <v>63014.28</v>
      </c>
      <c r="CC409" t="n">
        <v>63014.28</v>
      </c>
      <c r="CD409" t="n">
        <v>63014.28</v>
      </c>
      <c r="CE409" t="n">
        <v>63014.28</v>
      </c>
      <c r="CF409" t="n">
        <v>63014.28</v>
      </c>
      <c r="CG409" t="n">
        <v>63014.28</v>
      </c>
      <c r="CH409" t="n">
        <v>63014.28</v>
      </c>
      <c r="CI409" t="n">
        <v>63014.28</v>
      </c>
      <c r="CJ409" t="n">
        <v>63014.28</v>
      </c>
      <c r="CK409" t="n">
        <v>63014.28</v>
      </c>
      <c r="CL409" t="n">
        <v>63014.28</v>
      </c>
      <c r="CM409" t="n">
        <v>63014.28</v>
      </c>
      <c r="CN409" t="n">
        <v>63014.28</v>
      </c>
      <c r="CO409" t="n">
        <v>63014.28</v>
      </c>
      <c r="CP409" t="n">
        <v>63014.28</v>
      </c>
      <c r="CQ409" t="n">
        <v>63014.28</v>
      </c>
      <c r="CR409" t="n">
        <v>63014.28</v>
      </c>
      <c r="CS409" t="n">
        <v>63014.28</v>
      </c>
      <c r="CT409" t="n">
        <v>63014.28</v>
      </c>
      <c r="CU409" t="n">
        <v>63014.28</v>
      </c>
      <c r="CV409" t="n">
        <v>63014.28</v>
      </c>
      <c r="CW409" t="n">
        <v>63014.28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74012.86</v>
      </c>
      <c r="BP410" t="n">
        <v>78331.42999999999</v>
      </c>
      <c r="BQ410" t="n">
        <v>82692.85000000001</v>
      </c>
      <c r="BR410" t="n">
        <v>87101.42</v>
      </c>
      <c r="BS410" t="n">
        <v>91554.28999999999</v>
      </c>
      <c r="BT410" t="n">
        <v>96052.86</v>
      </c>
      <c r="BU410" t="n">
        <v>114863.34</v>
      </c>
      <c r="BV410" t="n">
        <v>114863.34</v>
      </c>
      <c r="BW410" t="n">
        <v>114863.34</v>
      </c>
      <c r="BX410" t="n">
        <v>114863.34</v>
      </c>
      <c r="BY410" t="n">
        <v>114863.34</v>
      </c>
      <c r="BZ410" t="n">
        <v>98454.28999999999</v>
      </c>
      <c r="CA410" t="n">
        <v>98454.28999999999</v>
      </c>
      <c r="CB410" t="n">
        <v>98454.28999999999</v>
      </c>
      <c r="CC410" t="n">
        <v>98454.28999999999</v>
      </c>
      <c r="CD410" t="n">
        <v>98454.28999999999</v>
      </c>
      <c r="CE410" t="n">
        <v>98454.28999999999</v>
      </c>
      <c r="CF410" t="n">
        <v>98454.28999999999</v>
      </c>
      <c r="CG410" t="n">
        <v>98454.28999999999</v>
      </c>
      <c r="CH410" t="n">
        <v>98454.28999999999</v>
      </c>
      <c r="CI410" t="n">
        <v>98454.28999999999</v>
      </c>
      <c r="CJ410" t="n">
        <v>98454.28999999999</v>
      </c>
      <c r="CK410" t="n">
        <v>98454.28999999999</v>
      </c>
      <c r="CL410" t="n">
        <v>98454.28999999999</v>
      </c>
      <c r="CM410" t="n">
        <v>98454.28999999999</v>
      </c>
      <c r="CN410" t="n">
        <v>98454.28999999999</v>
      </c>
      <c r="CO410" t="n">
        <v>98454.28999999999</v>
      </c>
      <c r="CP410" t="n">
        <v>98454.28999999999</v>
      </c>
      <c r="CQ410" t="n">
        <v>98454.28999999999</v>
      </c>
      <c r="CR410" t="n">
        <v>98454.28999999999</v>
      </c>
      <c r="CS410" t="n">
        <v>98454.28999999999</v>
      </c>
      <c r="CT410" t="n">
        <v>98454.28999999999</v>
      </c>
      <c r="CU410" t="n">
        <v>98454.28999999999</v>
      </c>
      <c r="CV410" t="n">
        <v>98454.28999999999</v>
      </c>
      <c r="CW410" t="n">
        <v>98454.28999999999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74012.86</v>
      </c>
      <c r="BP411" t="n">
        <v>78331.42999999999</v>
      </c>
      <c r="BQ411" t="n">
        <v>82692.85000000001</v>
      </c>
      <c r="BR411" t="n">
        <v>87101.42</v>
      </c>
      <c r="BS411" t="n">
        <v>91554.28999999999</v>
      </c>
      <c r="BT411" t="n">
        <v>96052.86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98454.28999999999</v>
      </c>
      <c r="CA411" t="n">
        <v>98454.28999999999</v>
      </c>
      <c r="CB411" t="n">
        <v>98454.28999999999</v>
      </c>
      <c r="CC411" t="n">
        <v>98454.28999999999</v>
      </c>
      <c r="CD411" t="n">
        <v>98454.28999999999</v>
      </c>
      <c r="CE411" t="n">
        <v>98454.28999999999</v>
      </c>
      <c r="CF411" t="n">
        <v>98454.28999999999</v>
      </c>
      <c r="CG411" t="n">
        <v>98454.28999999999</v>
      </c>
      <c r="CH411" t="n">
        <v>98454.28999999999</v>
      </c>
      <c r="CI411" t="n">
        <v>98454.28999999999</v>
      </c>
      <c r="CJ411" t="n">
        <v>98454.28999999999</v>
      </c>
      <c r="CK411" t="n">
        <v>98454.28999999999</v>
      </c>
      <c r="CL411" t="n">
        <v>98454.28999999999</v>
      </c>
      <c r="CM411" t="n">
        <v>98454.28999999999</v>
      </c>
      <c r="CN411" t="n">
        <v>98454.28999999999</v>
      </c>
      <c r="CO411" t="n">
        <v>98454.28999999999</v>
      </c>
      <c r="CP411" t="n">
        <v>98454.28999999999</v>
      </c>
      <c r="CQ411" t="n">
        <v>98454.28999999999</v>
      </c>
      <c r="CR411" t="n">
        <v>98454.28999999999</v>
      </c>
      <c r="CS411" t="n">
        <v>98454.28999999999</v>
      </c>
      <c r="CT411" t="n">
        <v>98454.28999999999</v>
      </c>
      <c r="CU411" t="n">
        <v>98454.28999999999</v>
      </c>
      <c r="CV411" t="n">
        <v>98454.28999999999</v>
      </c>
      <c r="CW411" t="n">
        <v>98454.28999999999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80548.57000000001</v>
      </c>
      <c r="BP412" t="n">
        <v>86001.42999999999</v>
      </c>
      <c r="BQ412" t="n">
        <v>91327.14</v>
      </c>
      <c r="BR412" t="n">
        <v>96521.42</v>
      </c>
      <c r="BS412" t="n">
        <v>101588.57</v>
      </c>
      <c r="BT412" t="n">
        <v>106522.86</v>
      </c>
      <c r="BU412" t="n">
        <v>127383.34</v>
      </c>
      <c r="BV412" t="n">
        <v>127383.34</v>
      </c>
      <c r="BW412" t="n">
        <v>127383.34</v>
      </c>
      <c r="BX412" t="n">
        <v>127383.34</v>
      </c>
      <c r="BY412" t="n">
        <v>127383.34</v>
      </c>
      <c r="BZ412" t="n">
        <v>109185.72</v>
      </c>
      <c r="CA412" t="n">
        <v>109185.72</v>
      </c>
      <c r="CB412" t="n">
        <v>109185.72</v>
      </c>
      <c r="CC412" t="n">
        <v>109185.72</v>
      </c>
      <c r="CD412" t="n">
        <v>109185.72</v>
      </c>
      <c r="CE412" t="n">
        <v>109185.72</v>
      </c>
      <c r="CF412" t="n">
        <v>109185.72</v>
      </c>
      <c r="CG412" t="n">
        <v>109185.72</v>
      </c>
      <c r="CH412" t="n">
        <v>109185.72</v>
      </c>
      <c r="CI412" t="n">
        <v>109185.72</v>
      </c>
      <c r="CJ412" t="n">
        <v>109185.72</v>
      </c>
      <c r="CK412" t="n">
        <v>109185.72</v>
      </c>
      <c r="CL412" t="n">
        <v>109185.72</v>
      </c>
      <c r="CM412" t="n">
        <v>109185.72</v>
      </c>
      <c r="CN412" t="n">
        <v>109185.72</v>
      </c>
      <c r="CO412" t="n">
        <v>109185.72</v>
      </c>
      <c r="CP412" t="n">
        <v>109185.72</v>
      </c>
      <c r="CQ412" t="n">
        <v>109185.72</v>
      </c>
      <c r="CR412" t="n">
        <v>109185.72</v>
      </c>
      <c r="CS412" t="n">
        <v>109185.72</v>
      </c>
      <c r="CT412" t="n">
        <v>109185.72</v>
      </c>
      <c r="CU412" t="n">
        <v>109185.72</v>
      </c>
      <c r="CV412" t="n">
        <v>109185.72</v>
      </c>
      <c r="CW412" t="n">
        <v>109185.72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80548.57000000001</v>
      </c>
      <c r="BP413" t="n">
        <v>86001.42999999999</v>
      </c>
      <c r="BQ413" t="n">
        <v>91327.14</v>
      </c>
      <c r="BR413" t="n">
        <v>96521.42</v>
      </c>
      <c r="BS413" t="n">
        <v>101588.57</v>
      </c>
      <c r="BT413" t="n">
        <v>106522.86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109185.72</v>
      </c>
      <c r="CA413" t="n">
        <v>109185.72</v>
      </c>
      <c r="CB413" t="n">
        <v>109185.72</v>
      </c>
      <c r="CC413" t="n">
        <v>109185.72</v>
      </c>
      <c r="CD413" t="n">
        <v>109185.72</v>
      </c>
      <c r="CE413" t="n">
        <v>109185.72</v>
      </c>
      <c r="CF413" t="n">
        <v>109185.72</v>
      </c>
      <c r="CG413" t="n">
        <v>109185.72</v>
      </c>
      <c r="CH413" t="n">
        <v>109185.72</v>
      </c>
      <c r="CI413" t="n">
        <v>109185.72</v>
      </c>
      <c r="CJ413" t="n">
        <v>109185.72</v>
      </c>
      <c r="CK413" t="n">
        <v>109185.72</v>
      </c>
      <c r="CL413" t="n">
        <v>109185.72</v>
      </c>
      <c r="CM413" t="n">
        <v>109185.72</v>
      </c>
      <c r="CN413" t="n">
        <v>109185.72</v>
      </c>
      <c r="CO413" t="n">
        <v>109185.72</v>
      </c>
      <c r="CP413" t="n">
        <v>109185.72</v>
      </c>
      <c r="CQ413" t="n">
        <v>109185.72</v>
      </c>
      <c r="CR413" t="n">
        <v>109185.72</v>
      </c>
      <c r="CS413" t="n">
        <v>109185.72</v>
      </c>
      <c r="CT413" t="n">
        <v>109185.72</v>
      </c>
      <c r="CU413" t="n">
        <v>109185.72</v>
      </c>
      <c r="CV413" t="n">
        <v>109185.72</v>
      </c>
      <c r="CW413" t="n">
        <v>109185.72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87074.28</v>
      </c>
      <c r="BP414" t="n">
        <v>92154.28999999999</v>
      </c>
      <c r="BQ414" t="n">
        <v>97285.72</v>
      </c>
      <c r="BR414" t="n">
        <v>102471.43</v>
      </c>
      <c r="BS414" t="n">
        <v>107711.42</v>
      </c>
      <c r="BT414" t="n">
        <v>113002.86</v>
      </c>
      <c r="BU414" t="n">
        <v>115828.57</v>
      </c>
      <c r="BV414" t="n">
        <v>115828.57</v>
      </c>
      <c r="BW414" t="n">
        <v>115828.57</v>
      </c>
      <c r="BX414" t="n">
        <v>115828.57</v>
      </c>
      <c r="BY414" t="n">
        <v>115828.57</v>
      </c>
      <c r="BZ414" t="n">
        <v>115828.57</v>
      </c>
      <c r="CA414" t="n">
        <v>115828.57</v>
      </c>
      <c r="CB414" t="n">
        <v>115828.57</v>
      </c>
      <c r="CC414" t="n">
        <v>115828.57</v>
      </c>
      <c r="CD414" t="n">
        <v>115828.57</v>
      </c>
      <c r="CE414" t="n">
        <v>115828.57</v>
      </c>
      <c r="CF414" t="n">
        <v>115828.57</v>
      </c>
      <c r="CG414" t="n">
        <v>115828.57</v>
      </c>
      <c r="CH414" t="n">
        <v>115828.57</v>
      </c>
      <c r="CI414" t="n">
        <v>115828.57</v>
      </c>
      <c r="CJ414" t="n">
        <v>115828.57</v>
      </c>
      <c r="CK414" t="n">
        <v>115828.57</v>
      </c>
      <c r="CL414" t="n">
        <v>115828.57</v>
      </c>
      <c r="CM414" t="n">
        <v>115828.57</v>
      </c>
      <c r="CN414" t="n">
        <v>115828.57</v>
      </c>
      <c r="CO414" t="n">
        <v>115828.57</v>
      </c>
      <c r="CP414" t="n">
        <v>115828.57</v>
      </c>
      <c r="CQ414" t="n">
        <v>115828.57</v>
      </c>
      <c r="CR414" t="n">
        <v>115828.57</v>
      </c>
      <c r="CS414" t="n">
        <v>115828.57</v>
      </c>
      <c r="CT414" t="n">
        <v>115828.57</v>
      </c>
      <c r="CU414" t="n">
        <v>115828.57</v>
      </c>
      <c r="CV414" t="n">
        <v>115828.57</v>
      </c>
      <c r="CW414" t="n">
        <v>115828.57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87074.28</v>
      </c>
      <c r="BP415" t="n">
        <v>92154.28999999999</v>
      </c>
      <c r="BQ415" t="n">
        <v>97285.72</v>
      </c>
      <c r="BR415" t="n">
        <v>102471.43</v>
      </c>
      <c r="BS415" t="n">
        <v>107711.42</v>
      </c>
      <c r="BT415" t="n">
        <v>113002.86</v>
      </c>
      <c r="BU415" t="n">
        <v>135133.33</v>
      </c>
      <c r="BV415" t="n">
        <v>135133.33</v>
      </c>
      <c r="BW415" t="n">
        <v>135133.33</v>
      </c>
      <c r="BX415" t="n">
        <v>135133.33</v>
      </c>
      <c r="BY415" t="n">
        <v>135133.33</v>
      </c>
      <c r="BZ415" t="n">
        <v>115828.57</v>
      </c>
      <c r="CA415" t="n">
        <v>115828.57</v>
      </c>
      <c r="CB415" t="n">
        <v>115828.57</v>
      </c>
      <c r="CC415" t="n">
        <v>115828.57</v>
      </c>
      <c r="CD415" t="n">
        <v>115828.57</v>
      </c>
      <c r="CE415" t="n">
        <v>115828.57</v>
      </c>
      <c r="CF415" t="n">
        <v>115828.57</v>
      </c>
      <c r="CG415" t="n">
        <v>115828.57</v>
      </c>
      <c r="CH415" t="n">
        <v>115828.57</v>
      </c>
      <c r="CI415" t="n">
        <v>115828.57</v>
      </c>
      <c r="CJ415" t="n">
        <v>115828.57</v>
      </c>
      <c r="CK415" t="n">
        <v>115828.57</v>
      </c>
      <c r="CL415" t="n">
        <v>115828.57</v>
      </c>
      <c r="CM415" t="n">
        <v>115828.57</v>
      </c>
      <c r="CN415" t="n">
        <v>115828.57</v>
      </c>
      <c r="CO415" t="n">
        <v>115828.57</v>
      </c>
      <c r="CP415" t="n">
        <v>115828.57</v>
      </c>
      <c r="CQ415" t="n">
        <v>115828.57</v>
      </c>
      <c r="CR415" t="n">
        <v>115828.57</v>
      </c>
      <c r="CS415" t="n">
        <v>115828.57</v>
      </c>
      <c r="CT415" t="n">
        <v>115828.57</v>
      </c>
      <c r="CU415" t="n">
        <v>115828.57</v>
      </c>
      <c r="CV415" t="n">
        <v>115828.57</v>
      </c>
      <c r="CW415" t="n">
        <v>115828.57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94762.86</v>
      </c>
      <c r="BP416" t="n">
        <v>101178.58</v>
      </c>
      <c r="BQ416" t="n">
        <v>107442.85</v>
      </c>
      <c r="BR416" t="n">
        <v>113554.28</v>
      </c>
      <c r="BS416" t="n">
        <v>119515.72</v>
      </c>
      <c r="BT416" t="n">
        <v>125321.42</v>
      </c>
      <c r="BU416" t="n">
        <v>128454.29</v>
      </c>
      <c r="BV416" t="n">
        <v>128454.29</v>
      </c>
      <c r="BW416" t="n">
        <v>128454.29</v>
      </c>
      <c r="BX416" t="n">
        <v>128454.29</v>
      </c>
      <c r="BY416" t="n">
        <v>128454.29</v>
      </c>
      <c r="BZ416" t="n">
        <v>128454.29</v>
      </c>
      <c r="CA416" t="n">
        <v>128454.29</v>
      </c>
      <c r="CB416" t="n">
        <v>128454.29</v>
      </c>
      <c r="CC416" t="n">
        <v>128454.29</v>
      </c>
      <c r="CD416" t="n">
        <v>128454.29</v>
      </c>
      <c r="CE416" t="n">
        <v>128454.29</v>
      </c>
      <c r="CF416" t="n">
        <v>128454.29</v>
      </c>
      <c r="CG416" t="n">
        <v>128454.29</v>
      </c>
      <c r="CH416" t="n">
        <v>128454.29</v>
      </c>
      <c r="CI416" t="n">
        <v>128454.29</v>
      </c>
      <c r="CJ416" t="n">
        <v>128454.29</v>
      </c>
      <c r="CK416" t="n">
        <v>128454.29</v>
      </c>
      <c r="CL416" t="n">
        <v>128454.29</v>
      </c>
      <c r="CM416" t="n">
        <v>128454.29</v>
      </c>
      <c r="CN416" t="n">
        <v>128454.29</v>
      </c>
      <c r="CO416" t="n">
        <v>128454.29</v>
      </c>
      <c r="CP416" t="n">
        <v>128454.29</v>
      </c>
      <c r="CQ416" t="n">
        <v>128454.29</v>
      </c>
      <c r="CR416" t="n">
        <v>128454.29</v>
      </c>
      <c r="CS416" t="n">
        <v>128454.29</v>
      </c>
      <c r="CT416" t="n">
        <v>128454.29</v>
      </c>
      <c r="CU416" t="n">
        <v>128454.29</v>
      </c>
      <c r="CV416" t="n">
        <v>128454.29</v>
      </c>
      <c r="CW416" t="n">
        <v>128454.29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94762.86</v>
      </c>
      <c r="BP417" t="n">
        <v>101178.58</v>
      </c>
      <c r="BQ417" t="n">
        <v>107442.85</v>
      </c>
      <c r="BR417" t="n">
        <v>113554.28</v>
      </c>
      <c r="BS417" t="n">
        <v>119515.72</v>
      </c>
      <c r="BT417" t="n">
        <v>125321.42</v>
      </c>
      <c r="BU417" t="n">
        <v>149863.34</v>
      </c>
      <c r="BV417" t="n">
        <v>149863.34</v>
      </c>
      <c r="BW417" t="n">
        <v>149863.34</v>
      </c>
      <c r="BX417" t="n">
        <v>149863.34</v>
      </c>
      <c r="BY417" t="n">
        <v>149863.34</v>
      </c>
      <c r="BZ417" t="n">
        <v>128454.29</v>
      </c>
      <c r="CA417" t="n">
        <v>128454.29</v>
      </c>
      <c r="CB417" t="n">
        <v>128454.29</v>
      </c>
      <c r="CC417" t="n">
        <v>128454.29</v>
      </c>
      <c r="CD417" t="n">
        <v>128454.29</v>
      </c>
      <c r="CE417" t="n">
        <v>128454.29</v>
      </c>
      <c r="CF417" t="n">
        <v>128454.29</v>
      </c>
      <c r="CG417" t="n">
        <v>128454.29</v>
      </c>
      <c r="CH417" t="n">
        <v>128454.29</v>
      </c>
      <c r="CI417" t="n">
        <v>128454.29</v>
      </c>
      <c r="CJ417" t="n">
        <v>128454.29</v>
      </c>
      <c r="CK417" t="n">
        <v>128454.29</v>
      </c>
      <c r="CL417" t="n">
        <v>128454.29</v>
      </c>
      <c r="CM417" t="n">
        <v>128454.29</v>
      </c>
      <c r="CN417" t="n">
        <v>128454.29</v>
      </c>
      <c r="CO417" t="n">
        <v>128454.29</v>
      </c>
      <c r="CP417" t="n">
        <v>128454.29</v>
      </c>
      <c r="CQ417" t="n">
        <v>128454.29</v>
      </c>
      <c r="CR417" t="n">
        <v>128454.29</v>
      </c>
      <c r="CS417" t="n">
        <v>128454.29</v>
      </c>
      <c r="CT417" t="n">
        <v>128454.29</v>
      </c>
      <c r="CU417" t="n">
        <v>128454.29</v>
      </c>
      <c r="CV417" t="n">
        <v>128454.29</v>
      </c>
      <c r="CW417" t="n">
        <v>128454.29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2890</v>
      </c>
      <c r="BP418" t="n">
        <v>3008.57</v>
      </c>
      <c r="BQ418" t="n">
        <v>3124.28</v>
      </c>
      <c r="BR418" t="n">
        <v>3234.29</v>
      </c>
      <c r="BS418" t="n">
        <v>3340</v>
      </c>
      <c r="BT418" t="n">
        <v>3441.43</v>
      </c>
      <c r="BU418" t="n">
        <v>4115.01</v>
      </c>
      <c r="BV418" t="n">
        <v>4115.01</v>
      </c>
      <c r="BW418" t="n">
        <v>4115.01</v>
      </c>
      <c r="BX418" t="n">
        <v>4115.01</v>
      </c>
      <c r="BY418" t="n">
        <v>4115.01</v>
      </c>
      <c r="BZ418" t="n">
        <v>3527.15</v>
      </c>
      <c r="CA418" t="n">
        <v>3527.15</v>
      </c>
      <c r="CB418" t="n">
        <v>3527.15</v>
      </c>
      <c r="CC418" t="n">
        <v>3527.15</v>
      </c>
      <c r="CD418" t="n">
        <v>3527.15</v>
      </c>
      <c r="CE418" t="n">
        <v>3527.15</v>
      </c>
      <c r="CF418" t="n">
        <v>3527.15</v>
      </c>
      <c r="CG418" t="n">
        <v>3527.15</v>
      </c>
      <c r="CH418" t="n">
        <v>3527.15</v>
      </c>
      <c r="CI418" t="n">
        <v>3527.15</v>
      </c>
      <c r="CJ418" t="n">
        <v>3527.15</v>
      </c>
      <c r="CK418" t="n">
        <v>3527.15</v>
      </c>
      <c r="CL418" t="n">
        <v>3527.15</v>
      </c>
      <c r="CM418" t="n">
        <v>3527.15</v>
      </c>
      <c r="CN418" t="n">
        <v>3527.15</v>
      </c>
      <c r="CO418" t="n">
        <v>3527.15</v>
      </c>
      <c r="CP418" t="n">
        <v>3527.15</v>
      </c>
      <c r="CQ418" t="n">
        <v>3527.15</v>
      </c>
      <c r="CR418" t="n">
        <v>3527.15</v>
      </c>
      <c r="CS418" t="n">
        <v>3527.15</v>
      </c>
      <c r="CT418" t="n">
        <v>3527.15</v>
      </c>
      <c r="CU418" t="n">
        <v>3527.15</v>
      </c>
      <c r="CV418" t="n">
        <v>3527.15</v>
      </c>
      <c r="CW418" t="n">
        <v>3527.15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2890</v>
      </c>
      <c r="BP419" t="n">
        <v>3008.57</v>
      </c>
      <c r="BQ419" t="n">
        <v>3124.28</v>
      </c>
      <c r="BR419" t="n">
        <v>3234.29</v>
      </c>
      <c r="BS419" t="n">
        <v>3340</v>
      </c>
      <c r="BT419" t="n">
        <v>3441.43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3527.15</v>
      </c>
      <c r="CA419" t="n">
        <v>3527.15</v>
      </c>
      <c r="CB419" t="n">
        <v>3527.15</v>
      </c>
      <c r="CC419" t="n">
        <v>3527.15</v>
      </c>
      <c r="CD419" t="n">
        <v>3527.15</v>
      </c>
      <c r="CE419" t="n">
        <v>3527.15</v>
      </c>
      <c r="CF419" t="n">
        <v>3527.15</v>
      </c>
      <c r="CG419" t="n">
        <v>3527.15</v>
      </c>
      <c r="CH419" t="n">
        <v>3527.15</v>
      </c>
      <c r="CI419" t="n">
        <v>3527.15</v>
      </c>
      <c r="CJ419" t="n">
        <v>3527.15</v>
      </c>
      <c r="CK419" t="n">
        <v>3527.15</v>
      </c>
      <c r="CL419" t="n">
        <v>3527.15</v>
      </c>
      <c r="CM419" t="n">
        <v>3527.15</v>
      </c>
      <c r="CN419" t="n">
        <v>3527.15</v>
      </c>
      <c r="CO419" t="n">
        <v>3527.15</v>
      </c>
      <c r="CP419" t="n">
        <v>3527.15</v>
      </c>
      <c r="CQ419" t="n">
        <v>3527.15</v>
      </c>
      <c r="CR419" t="n">
        <v>3527.15</v>
      </c>
      <c r="CS419" t="n">
        <v>3527.15</v>
      </c>
      <c r="CT419" t="n">
        <v>3527.15</v>
      </c>
      <c r="CU419" t="n">
        <v>3527.15</v>
      </c>
      <c r="CV419" t="n">
        <v>3527.15</v>
      </c>
      <c r="CW419" t="n">
        <v>3527.15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3170</v>
      </c>
      <c r="BP420" t="n">
        <v>3335.71</v>
      </c>
      <c r="BQ420" t="n">
        <v>3485.71</v>
      </c>
      <c r="BR420" t="n">
        <v>3625.72</v>
      </c>
      <c r="BS420" t="n">
        <v>3752.86</v>
      </c>
      <c r="BT420" t="n">
        <v>3865.72</v>
      </c>
      <c r="BU420" t="n">
        <v>4623.33</v>
      </c>
      <c r="BV420" t="n">
        <v>4623.33</v>
      </c>
      <c r="BW420" t="n">
        <v>4623.33</v>
      </c>
      <c r="BX420" t="n">
        <v>4623.33</v>
      </c>
      <c r="BY420" t="n">
        <v>4623.33</v>
      </c>
      <c r="BZ420" t="n">
        <v>3962.86</v>
      </c>
      <c r="CA420" t="n">
        <v>3962.86</v>
      </c>
      <c r="CB420" t="n">
        <v>3962.86</v>
      </c>
      <c r="CC420" t="n">
        <v>3962.86</v>
      </c>
      <c r="CD420" t="n">
        <v>3962.86</v>
      </c>
      <c r="CE420" t="n">
        <v>3962.86</v>
      </c>
      <c r="CF420" t="n">
        <v>3962.86</v>
      </c>
      <c r="CG420" t="n">
        <v>3962.86</v>
      </c>
      <c r="CH420" t="n">
        <v>3962.86</v>
      </c>
      <c r="CI420" t="n">
        <v>3962.86</v>
      </c>
      <c r="CJ420" t="n">
        <v>3962.86</v>
      </c>
      <c r="CK420" t="n">
        <v>3962.86</v>
      </c>
      <c r="CL420" t="n">
        <v>3962.86</v>
      </c>
      <c r="CM420" t="n">
        <v>3962.86</v>
      </c>
      <c r="CN420" t="n">
        <v>3962.86</v>
      </c>
      <c r="CO420" t="n">
        <v>3962.86</v>
      </c>
      <c r="CP420" t="n">
        <v>3962.86</v>
      </c>
      <c r="CQ420" t="n">
        <v>3962.86</v>
      </c>
      <c r="CR420" t="n">
        <v>3962.86</v>
      </c>
      <c r="CS420" t="n">
        <v>3962.86</v>
      </c>
      <c r="CT420" t="n">
        <v>3962.86</v>
      </c>
      <c r="CU420" t="n">
        <v>3962.86</v>
      </c>
      <c r="CV420" t="n">
        <v>3962.86</v>
      </c>
      <c r="CW420" t="n">
        <v>3962.86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3170</v>
      </c>
      <c r="BP421" t="n">
        <v>3335.71</v>
      </c>
      <c r="BQ421" t="n">
        <v>3485.71</v>
      </c>
      <c r="BR421" t="n">
        <v>3625.72</v>
      </c>
      <c r="BS421" t="n">
        <v>3752.86</v>
      </c>
      <c r="BT421" t="n">
        <v>3865.72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3962.86</v>
      </c>
      <c r="CA421" t="n">
        <v>3962.86</v>
      </c>
      <c r="CB421" t="n">
        <v>3962.86</v>
      </c>
      <c r="CC421" t="n">
        <v>3962.86</v>
      </c>
      <c r="CD421" t="n">
        <v>3962.86</v>
      </c>
      <c r="CE421" t="n">
        <v>3962.86</v>
      </c>
      <c r="CF421" t="n">
        <v>3962.86</v>
      </c>
      <c r="CG421" t="n">
        <v>3962.86</v>
      </c>
      <c r="CH421" t="n">
        <v>3962.86</v>
      </c>
      <c r="CI421" t="n">
        <v>3962.86</v>
      </c>
      <c r="CJ421" t="n">
        <v>3962.86</v>
      </c>
      <c r="CK421" t="n">
        <v>3962.86</v>
      </c>
      <c r="CL421" t="n">
        <v>3962.86</v>
      </c>
      <c r="CM421" t="n">
        <v>3962.86</v>
      </c>
      <c r="CN421" t="n">
        <v>3962.86</v>
      </c>
      <c r="CO421" t="n">
        <v>3962.86</v>
      </c>
      <c r="CP421" t="n">
        <v>3962.86</v>
      </c>
      <c r="CQ421" t="n">
        <v>3962.86</v>
      </c>
      <c r="CR421" t="n">
        <v>3962.86</v>
      </c>
      <c r="CS421" t="n">
        <v>3962.86</v>
      </c>
      <c r="CT421" t="n">
        <v>3962.86</v>
      </c>
      <c r="CU421" t="n">
        <v>3962.86</v>
      </c>
      <c r="CV421" t="n">
        <v>3962.86</v>
      </c>
      <c r="CW421" t="n">
        <v>3962.86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3400</v>
      </c>
      <c r="BP422" t="n">
        <v>3540</v>
      </c>
      <c r="BQ422" t="n">
        <v>3675.72</v>
      </c>
      <c r="BR422" t="n">
        <v>3805.72</v>
      </c>
      <c r="BS422" t="n">
        <v>3930</v>
      </c>
      <c r="BT422" t="n">
        <v>4048.57</v>
      </c>
      <c r="BU422" t="n">
        <v>4150</v>
      </c>
      <c r="BV422" t="n">
        <v>4150</v>
      </c>
      <c r="BW422" t="n">
        <v>4150</v>
      </c>
      <c r="BX422" t="n">
        <v>4150</v>
      </c>
      <c r="BY422" t="n">
        <v>4150</v>
      </c>
      <c r="BZ422" t="n">
        <v>4150</v>
      </c>
      <c r="CA422" t="n">
        <v>4150</v>
      </c>
      <c r="CB422" t="n">
        <v>4150</v>
      </c>
      <c r="CC422" t="n">
        <v>4150</v>
      </c>
      <c r="CD422" t="n">
        <v>4150</v>
      </c>
      <c r="CE422" t="n">
        <v>4150</v>
      </c>
      <c r="CF422" t="n">
        <v>4150</v>
      </c>
      <c r="CG422" t="n">
        <v>4150</v>
      </c>
      <c r="CH422" t="n">
        <v>4150</v>
      </c>
      <c r="CI422" t="n">
        <v>4150</v>
      </c>
      <c r="CJ422" t="n">
        <v>4150</v>
      </c>
      <c r="CK422" t="n">
        <v>4150</v>
      </c>
      <c r="CL422" t="n">
        <v>4150</v>
      </c>
      <c r="CM422" t="n">
        <v>4150</v>
      </c>
      <c r="CN422" t="n">
        <v>4150</v>
      </c>
      <c r="CO422" t="n">
        <v>4150</v>
      </c>
      <c r="CP422" t="n">
        <v>4150</v>
      </c>
      <c r="CQ422" t="n">
        <v>4150</v>
      </c>
      <c r="CR422" t="n">
        <v>4150</v>
      </c>
      <c r="CS422" t="n">
        <v>4150</v>
      </c>
      <c r="CT422" t="n">
        <v>4150</v>
      </c>
      <c r="CU422" t="n">
        <v>4150</v>
      </c>
      <c r="CV422" t="n">
        <v>4150</v>
      </c>
      <c r="CW422" t="n">
        <v>4150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3400</v>
      </c>
      <c r="BP423" t="n">
        <v>3540</v>
      </c>
      <c r="BQ423" t="n">
        <v>3675.72</v>
      </c>
      <c r="BR423" t="n">
        <v>3805.72</v>
      </c>
      <c r="BS423" t="n">
        <v>3930</v>
      </c>
      <c r="BT423" t="n">
        <v>4048.57</v>
      </c>
      <c r="BU423" t="n">
        <v>4841.66</v>
      </c>
      <c r="BV423" t="n">
        <v>4841.66</v>
      </c>
      <c r="BW423" t="n">
        <v>4841.66</v>
      </c>
      <c r="BX423" t="n">
        <v>4841.66</v>
      </c>
      <c r="BY423" t="n">
        <v>4841.66</v>
      </c>
      <c r="BZ423" t="n">
        <v>4150</v>
      </c>
      <c r="CA423" t="n">
        <v>4150</v>
      </c>
      <c r="CB423" t="n">
        <v>4150</v>
      </c>
      <c r="CC423" t="n">
        <v>4150</v>
      </c>
      <c r="CD423" t="n">
        <v>4150</v>
      </c>
      <c r="CE423" t="n">
        <v>4150</v>
      </c>
      <c r="CF423" t="n">
        <v>4150</v>
      </c>
      <c r="CG423" t="n">
        <v>4150</v>
      </c>
      <c r="CH423" t="n">
        <v>4150</v>
      </c>
      <c r="CI423" t="n">
        <v>4150</v>
      </c>
      <c r="CJ423" t="n">
        <v>4150</v>
      </c>
      <c r="CK423" t="n">
        <v>4150</v>
      </c>
      <c r="CL423" t="n">
        <v>4150</v>
      </c>
      <c r="CM423" t="n">
        <v>4150</v>
      </c>
      <c r="CN423" t="n">
        <v>4150</v>
      </c>
      <c r="CO423" t="n">
        <v>4150</v>
      </c>
      <c r="CP423" t="n">
        <v>4150</v>
      </c>
      <c r="CQ423" t="n">
        <v>4150</v>
      </c>
      <c r="CR423" t="n">
        <v>4150</v>
      </c>
      <c r="CS423" t="n">
        <v>4150</v>
      </c>
      <c r="CT423" t="n">
        <v>4150</v>
      </c>
      <c r="CU423" t="n">
        <v>4150</v>
      </c>
      <c r="CV423" t="n">
        <v>4150</v>
      </c>
      <c r="CW423" t="n">
        <v>4150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3730</v>
      </c>
      <c r="BP424" t="n">
        <v>3924.29</v>
      </c>
      <c r="BQ424" t="n">
        <v>4101.43</v>
      </c>
      <c r="BR424" t="n">
        <v>4265.71</v>
      </c>
      <c r="BS424" t="n">
        <v>4414.28</v>
      </c>
      <c r="BT424" t="n">
        <v>4547.15</v>
      </c>
      <c r="BU424" t="n">
        <v>4661.42</v>
      </c>
      <c r="BV424" t="n">
        <v>4661.42</v>
      </c>
      <c r="BW424" t="n">
        <v>4661.42</v>
      </c>
      <c r="BX424" t="n">
        <v>4661.42</v>
      </c>
      <c r="BY424" t="n">
        <v>4661.42</v>
      </c>
      <c r="BZ424" t="n">
        <v>4661.42</v>
      </c>
      <c r="CA424" t="n">
        <v>4661.42</v>
      </c>
      <c r="CB424" t="n">
        <v>4661.42</v>
      </c>
      <c r="CC424" t="n">
        <v>4661.42</v>
      </c>
      <c r="CD424" t="n">
        <v>4661.42</v>
      </c>
      <c r="CE424" t="n">
        <v>4661.42</v>
      </c>
      <c r="CF424" t="n">
        <v>4661.42</v>
      </c>
      <c r="CG424" t="n">
        <v>4661.42</v>
      </c>
      <c r="CH424" t="n">
        <v>4661.42</v>
      </c>
      <c r="CI424" t="n">
        <v>4661.42</v>
      </c>
      <c r="CJ424" t="n">
        <v>4661.42</v>
      </c>
      <c r="CK424" t="n">
        <v>4661.42</v>
      </c>
      <c r="CL424" t="n">
        <v>4661.42</v>
      </c>
      <c r="CM424" t="n">
        <v>4661.42</v>
      </c>
      <c r="CN424" t="n">
        <v>4661.42</v>
      </c>
      <c r="CO424" t="n">
        <v>4661.42</v>
      </c>
      <c r="CP424" t="n">
        <v>4661.42</v>
      </c>
      <c r="CQ424" t="n">
        <v>4661.42</v>
      </c>
      <c r="CR424" t="n">
        <v>4661.42</v>
      </c>
      <c r="CS424" t="n">
        <v>4661.42</v>
      </c>
      <c r="CT424" t="n">
        <v>4661.42</v>
      </c>
      <c r="CU424" t="n">
        <v>4661.42</v>
      </c>
      <c r="CV424" t="n">
        <v>4661.42</v>
      </c>
      <c r="CW424" t="n">
        <v>4661.42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3730</v>
      </c>
      <c r="BP425" t="n">
        <v>3924.29</v>
      </c>
      <c r="BQ425" t="n">
        <v>4101.43</v>
      </c>
      <c r="BR425" t="n">
        <v>4265.71</v>
      </c>
      <c r="BS425" t="n">
        <v>4414.28</v>
      </c>
      <c r="BT425" t="n">
        <v>4547.15</v>
      </c>
      <c r="BU425" t="n">
        <v>5438.33</v>
      </c>
      <c r="BV425" t="n">
        <v>5438.33</v>
      </c>
      <c r="BW425" t="n">
        <v>5438.33</v>
      </c>
      <c r="BX425" t="n">
        <v>5438.33</v>
      </c>
      <c r="BY425" t="n">
        <v>5438.33</v>
      </c>
      <c r="BZ425" t="n">
        <v>4661.42</v>
      </c>
      <c r="CA425" t="n">
        <v>4661.42</v>
      </c>
      <c r="CB425" t="n">
        <v>4661.42</v>
      </c>
      <c r="CC425" t="n">
        <v>4661.42</v>
      </c>
      <c r="CD425" t="n">
        <v>4661.42</v>
      </c>
      <c r="CE425" t="n">
        <v>4661.42</v>
      </c>
      <c r="CF425" t="n">
        <v>4661.42</v>
      </c>
      <c r="CG425" t="n">
        <v>4661.42</v>
      </c>
      <c r="CH425" t="n">
        <v>4661.42</v>
      </c>
      <c r="CI425" t="n">
        <v>4661.42</v>
      </c>
      <c r="CJ425" t="n">
        <v>4661.42</v>
      </c>
      <c r="CK425" t="n">
        <v>4661.42</v>
      </c>
      <c r="CL425" t="n">
        <v>4661.42</v>
      </c>
      <c r="CM425" t="n">
        <v>4661.42</v>
      </c>
      <c r="CN425" t="n">
        <v>4661.42</v>
      </c>
      <c r="CO425" t="n">
        <v>4661.42</v>
      </c>
      <c r="CP425" t="n">
        <v>4661.42</v>
      </c>
      <c r="CQ425" t="n">
        <v>4661.42</v>
      </c>
      <c r="CR425" t="n">
        <v>4661.42</v>
      </c>
      <c r="CS425" t="n">
        <v>4661.42</v>
      </c>
      <c r="CT425" t="n">
        <v>4661.42</v>
      </c>
      <c r="CU425" t="n">
        <v>4661.42</v>
      </c>
      <c r="CV425" t="n">
        <v>4661.42</v>
      </c>
      <c r="CW425" t="n">
        <v>4661.42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4651.43</v>
      </c>
      <c r="BP426" t="n">
        <v>4892.86</v>
      </c>
      <c r="BQ426" t="n">
        <v>5140</v>
      </c>
      <c r="BR426" t="n">
        <v>5392.86</v>
      </c>
      <c r="BS426" t="n">
        <v>5650</v>
      </c>
      <c r="BT426" t="n">
        <v>5914.28</v>
      </c>
      <c r="BU426" t="n">
        <v>7071.67</v>
      </c>
      <c r="BV426" t="n">
        <v>7071.67</v>
      </c>
      <c r="BW426" t="n">
        <v>7071.67</v>
      </c>
      <c r="BX426" t="n">
        <v>7071.67</v>
      </c>
      <c r="BY426" t="n">
        <v>7071.67</v>
      </c>
      <c r="BZ426" t="n">
        <v>6061.43</v>
      </c>
      <c r="CA426" t="n">
        <v>6061.43</v>
      </c>
      <c r="CB426" t="n">
        <v>6061.43</v>
      </c>
      <c r="CC426" t="n">
        <v>6061.43</v>
      </c>
      <c r="CD426" t="n">
        <v>6061.43</v>
      </c>
      <c r="CE426" t="n">
        <v>6061.43</v>
      </c>
      <c r="CF426" t="n">
        <v>6061.43</v>
      </c>
      <c r="CG426" t="n">
        <v>6061.43</v>
      </c>
      <c r="CH426" t="n">
        <v>6061.43</v>
      </c>
      <c r="CI426" t="n">
        <v>6061.43</v>
      </c>
      <c r="CJ426" t="n">
        <v>6061.43</v>
      </c>
      <c r="CK426" t="n">
        <v>6061.43</v>
      </c>
      <c r="CL426" t="n">
        <v>6061.43</v>
      </c>
      <c r="CM426" t="n">
        <v>6061.43</v>
      </c>
      <c r="CN426" t="n">
        <v>6061.43</v>
      </c>
      <c r="CO426" t="n">
        <v>6061.43</v>
      </c>
      <c r="CP426" t="n">
        <v>6061.43</v>
      </c>
      <c r="CQ426" t="n">
        <v>6061.43</v>
      </c>
      <c r="CR426" t="n">
        <v>6061.43</v>
      </c>
      <c r="CS426" t="n">
        <v>6061.43</v>
      </c>
      <c r="CT426" t="n">
        <v>6061.43</v>
      </c>
      <c r="CU426" t="n">
        <v>6061.43</v>
      </c>
      <c r="CV426" t="n">
        <v>6061.43</v>
      </c>
      <c r="CW426" t="n">
        <v>6061.43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4651.43</v>
      </c>
      <c r="BP427" t="n">
        <v>4892.86</v>
      </c>
      <c r="BQ427" t="n">
        <v>5140</v>
      </c>
      <c r="BR427" t="n">
        <v>5392.86</v>
      </c>
      <c r="BS427" t="n">
        <v>5650</v>
      </c>
      <c r="BT427" t="n">
        <v>5914.28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6061.43</v>
      </c>
      <c r="CA427" t="n">
        <v>6061.43</v>
      </c>
      <c r="CB427" t="n">
        <v>6061.43</v>
      </c>
      <c r="CC427" t="n">
        <v>6061.43</v>
      </c>
      <c r="CD427" t="n">
        <v>6061.43</v>
      </c>
      <c r="CE427" t="n">
        <v>6061.43</v>
      </c>
      <c r="CF427" t="n">
        <v>6061.43</v>
      </c>
      <c r="CG427" t="n">
        <v>6061.43</v>
      </c>
      <c r="CH427" t="n">
        <v>6061.43</v>
      </c>
      <c r="CI427" t="n">
        <v>6061.43</v>
      </c>
      <c r="CJ427" t="n">
        <v>6061.43</v>
      </c>
      <c r="CK427" t="n">
        <v>6061.43</v>
      </c>
      <c r="CL427" t="n">
        <v>6061.43</v>
      </c>
      <c r="CM427" t="n">
        <v>6061.43</v>
      </c>
      <c r="CN427" t="n">
        <v>6061.43</v>
      </c>
      <c r="CO427" t="n">
        <v>6061.43</v>
      </c>
      <c r="CP427" t="n">
        <v>6061.43</v>
      </c>
      <c r="CQ427" t="n">
        <v>6061.43</v>
      </c>
      <c r="CR427" t="n">
        <v>6061.43</v>
      </c>
      <c r="CS427" t="n">
        <v>6061.43</v>
      </c>
      <c r="CT427" t="n">
        <v>6061.43</v>
      </c>
      <c r="CU427" t="n">
        <v>6061.43</v>
      </c>
      <c r="CV427" t="n">
        <v>6061.43</v>
      </c>
      <c r="CW427" t="n">
        <v>6061.43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5220</v>
      </c>
      <c r="BP428" t="n">
        <v>5537.15</v>
      </c>
      <c r="BQ428" t="n">
        <v>5847.14</v>
      </c>
      <c r="BR428" t="n">
        <v>6151.43</v>
      </c>
      <c r="BS428" t="n">
        <v>6450</v>
      </c>
      <c r="BT428" t="n">
        <v>6742.86</v>
      </c>
      <c r="BU428" t="n">
        <v>8063.33</v>
      </c>
      <c r="BV428" t="n">
        <v>8063.33</v>
      </c>
      <c r="BW428" t="n">
        <v>8063.33</v>
      </c>
      <c r="BX428" t="n">
        <v>8063.33</v>
      </c>
      <c r="BY428" t="n">
        <v>8063.33</v>
      </c>
      <c r="BZ428" t="n">
        <v>6911.42</v>
      </c>
      <c r="CA428" t="n">
        <v>6911.42</v>
      </c>
      <c r="CB428" t="n">
        <v>6911.42</v>
      </c>
      <c r="CC428" t="n">
        <v>6911.42</v>
      </c>
      <c r="CD428" t="n">
        <v>6911.42</v>
      </c>
      <c r="CE428" t="n">
        <v>6911.42</v>
      </c>
      <c r="CF428" t="n">
        <v>6911.42</v>
      </c>
      <c r="CG428" t="n">
        <v>6911.42</v>
      </c>
      <c r="CH428" t="n">
        <v>6911.42</v>
      </c>
      <c r="CI428" t="n">
        <v>6911.42</v>
      </c>
      <c r="CJ428" t="n">
        <v>6911.42</v>
      </c>
      <c r="CK428" t="n">
        <v>6911.42</v>
      </c>
      <c r="CL428" t="n">
        <v>6911.42</v>
      </c>
      <c r="CM428" t="n">
        <v>6911.42</v>
      </c>
      <c r="CN428" t="n">
        <v>6911.42</v>
      </c>
      <c r="CO428" t="n">
        <v>6911.42</v>
      </c>
      <c r="CP428" t="n">
        <v>6911.42</v>
      </c>
      <c r="CQ428" t="n">
        <v>6911.42</v>
      </c>
      <c r="CR428" t="n">
        <v>6911.42</v>
      </c>
      <c r="CS428" t="n">
        <v>6911.42</v>
      </c>
      <c r="CT428" t="n">
        <v>6911.42</v>
      </c>
      <c r="CU428" t="n">
        <v>6911.42</v>
      </c>
      <c r="CV428" t="n">
        <v>6911.42</v>
      </c>
      <c r="CW428" t="n">
        <v>6911.42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5220</v>
      </c>
      <c r="BP429" t="n">
        <v>5537.15</v>
      </c>
      <c r="BQ429" t="n">
        <v>5847.14</v>
      </c>
      <c r="BR429" t="n">
        <v>6151.43</v>
      </c>
      <c r="BS429" t="n">
        <v>6450</v>
      </c>
      <c r="BT429" t="n">
        <v>6742.86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6911.42</v>
      </c>
      <c r="CA429" t="n">
        <v>6911.42</v>
      </c>
      <c r="CB429" t="n">
        <v>6911.42</v>
      </c>
      <c r="CC429" t="n">
        <v>6911.42</v>
      </c>
      <c r="CD429" t="n">
        <v>6911.42</v>
      </c>
      <c r="CE429" t="n">
        <v>6911.42</v>
      </c>
      <c r="CF429" t="n">
        <v>6911.42</v>
      </c>
      <c r="CG429" t="n">
        <v>6911.42</v>
      </c>
      <c r="CH429" t="n">
        <v>6911.42</v>
      </c>
      <c r="CI429" t="n">
        <v>6911.42</v>
      </c>
      <c r="CJ429" t="n">
        <v>6911.42</v>
      </c>
      <c r="CK429" t="n">
        <v>6911.42</v>
      </c>
      <c r="CL429" t="n">
        <v>6911.42</v>
      </c>
      <c r="CM429" t="n">
        <v>6911.42</v>
      </c>
      <c r="CN429" t="n">
        <v>6911.42</v>
      </c>
      <c r="CO429" t="n">
        <v>6911.42</v>
      </c>
      <c r="CP429" t="n">
        <v>6911.42</v>
      </c>
      <c r="CQ429" t="n">
        <v>6911.42</v>
      </c>
      <c r="CR429" t="n">
        <v>6911.42</v>
      </c>
      <c r="CS429" t="n">
        <v>6911.42</v>
      </c>
      <c r="CT429" t="n">
        <v>6911.42</v>
      </c>
      <c r="CU429" t="n">
        <v>6911.42</v>
      </c>
      <c r="CV429" t="n">
        <v>6911.42</v>
      </c>
      <c r="CW429" t="n">
        <v>6911.42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5471.42</v>
      </c>
      <c r="BP430" t="n">
        <v>5755.72</v>
      </c>
      <c r="BQ430" t="n">
        <v>6047.15</v>
      </c>
      <c r="BR430" t="n">
        <v>6344.28</v>
      </c>
      <c r="BS430" t="n">
        <v>6647.15</v>
      </c>
      <c r="BT430" t="n">
        <v>6957.14</v>
      </c>
      <c r="BU430" t="n">
        <v>7131.43</v>
      </c>
      <c r="BV430" t="n">
        <v>7131.43</v>
      </c>
      <c r="BW430" t="n">
        <v>7131.43</v>
      </c>
      <c r="BX430" t="n">
        <v>7131.43</v>
      </c>
      <c r="BY430" t="n">
        <v>7131.43</v>
      </c>
      <c r="BZ430" t="n">
        <v>7131.43</v>
      </c>
      <c r="CA430" t="n">
        <v>7131.43</v>
      </c>
      <c r="CB430" t="n">
        <v>7131.43</v>
      </c>
      <c r="CC430" t="n">
        <v>7131.43</v>
      </c>
      <c r="CD430" t="n">
        <v>7131.43</v>
      </c>
      <c r="CE430" t="n">
        <v>7131.43</v>
      </c>
      <c r="CF430" t="n">
        <v>7131.43</v>
      </c>
      <c r="CG430" t="n">
        <v>7131.43</v>
      </c>
      <c r="CH430" t="n">
        <v>7131.43</v>
      </c>
      <c r="CI430" t="n">
        <v>7131.43</v>
      </c>
      <c r="CJ430" t="n">
        <v>7131.43</v>
      </c>
      <c r="CK430" t="n">
        <v>7131.43</v>
      </c>
      <c r="CL430" t="n">
        <v>7131.43</v>
      </c>
      <c r="CM430" t="n">
        <v>7131.43</v>
      </c>
      <c r="CN430" t="n">
        <v>7131.43</v>
      </c>
      <c r="CO430" t="n">
        <v>7131.43</v>
      </c>
      <c r="CP430" t="n">
        <v>7131.43</v>
      </c>
      <c r="CQ430" t="n">
        <v>7131.43</v>
      </c>
      <c r="CR430" t="n">
        <v>7131.43</v>
      </c>
      <c r="CS430" t="n">
        <v>7131.43</v>
      </c>
      <c r="CT430" t="n">
        <v>7131.43</v>
      </c>
      <c r="CU430" t="n">
        <v>7131.43</v>
      </c>
      <c r="CV430" t="n">
        <v>7131.43</v>
      </c>
      <c r="CW430" t="n">
        <v>7131.43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5471.42</v>
      </c>
      <c r="BP431" t="n">
        <v>5755.72</v>
      </c>
      <c r="BQ431" t="n">
        <v>6047.15</v>
      </c>
      <c r="BR431" t="n">
        <v>6344.28</v>
      </c>
      <c r="BS431" t="n">
        <v>6647.15</v>
      </c>
      <c r="BT431" t="n">
        <v>6957.14</v>
      </c>
      <c r="BU431" t="n">
        <v>8320</v>
      </c>
      <c r="BV431" t="n">
        <v>8320</v>
      </c>
      <c r="BW431" t="n">
        <v>8320</v>
      </c>
      <c r="BX431" t="n">
        <v>8320</v>
      </c>
      <c r="BY431" t="n">
        <v>8320</v>
      </c>
      <c r="BZ431" t="n">
        <v>7131.43</v>
      </c>
      <c r="CA431" t="n">
        <v>7131.43</v>
      </c>
      <c r="CB431" t="n">
        <v>7131.43</v>
      </c>
      <c r="CC431" t="n">
        <v>7131.43</v>
      </c>
      <c r="CD431" t="n">
        <v>7131.43</v>
      </c>
      <c r="CE431" t="n">
        <v>7131.43</v>
      </c>
      <c r="CF431" t="n">
        <v>7131.43</v>
      </c>
      <c r="CG431" t="n">
        <v>7131.43</v>
      </c>
      <c r="CH431" t="n">
        <v>7131.43</v>
      </c>
      <c r="CI431" t="n">
        <v>7131.43</v>
      </c>
      <c r="CJ431" t="n">
        <v>7131.43</v>
      </c>
      <c r="CK431" t="n">
        <v>7131.43</v>
      </c>
      <c r="CL431" t="n">
        <v>7131.43</v>
      </c>
      <c r="CM431" t="n">
        <v>7131.43</v>
      </c>
      <c r="CN431" t="n">
        <v>7131.43</v>
      </c>
      <c r="CO431" t="n">
        <v>7131.43</v>
      </c>
      <c r="CP431" t="n">
        <v>7131.43</v>
      </c>
      <c r="CQ431" t="n">
        <v>7131.43</v>
      </c>
      <c r="CR431" t="n">
        <v>7131.43</v>
      </c>
      <c r="CS431" t="n">
        <v>7131.43</v>
      </c>
      <c r="CT431" t="n">
        <v>7131.43</v>
      </c>
      <c r="CU431" t="n">
        <v>7131.43</v>
      </c>
      <c r="CV431" t="n">
        <v>7131.43</v>
      </c>
      <c r="CW431" t="n">
        <v>7131.43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6141.43</v>
      </c>
      <c r="BP432" t="n">
        <v>6514.28</v>
      </c>
      <c r="BQ432" t="n">
        <v>6878.57</v>
      </c>
      <c r="BR432" t="n">
        <v>7237.14</v>
      </c>
      <c r="BS432" t="n">
        <v>7588.57</v>
      </c>
      <c r="BT432" t="n">
        <v>7932.85</v>
      </c>
      <c r="BU432" t="n">
        <v>8131.43</v>
      </c>
      <c r="BV432" t="n">
        <v>8131.43</v>
      </c>
      <c r="BW432" t="n">
        <v>8131.43</v>
      </c>
      <c r="BX432" t="n">
        <v>8131.43</v>
      </c>
      <c r="BY432" t="n">
        <v>8131.43</v>
      </c>
      <c r="BZ432" t="n">
        <v>8131.43</v>
      </c>
      <c r="CA432" t="n">
        <v>8131.43</v>
      </c>
      <c r="CB432" t="n">
        <v>8131.43</v>
      </c>
      <c r="CC432" t="n">
        <v>8131.43</v>
      </c>
      <c r="CD432" t="n">
        <v>8131.43</v>
      </c>
      <c r="CE432" t="n">
        <v>8131.43</v>
      </c>
      <c r="CF432" t="n">
        <v>8131.43</v>
      </c>
      <c r="CG432" t="n">
        <v>8131.43</v>
      </c>
      <c r="CH432" t="n">
        <v>8131.43</v>
      </c>
      <c r="CI432" t="n">
        <v>8131.43</v>
      </c>
      <c r="CJ432" t="n">
        <v>8131.43</v>
      </c>
      <c r="CK432" t="n">
        <v>8131.43</v>
      </c>
      <c r="CL432" t="n">
        <v>8131.43</v>
      </c>
      <c r="CM432" t="n">
        <v>8131.43</v>
      </c>
      <c r="CN432" t="n">
        <v>8131.43</v>
      </c>
      <c r="CO432" t="n">
        <v>8131.43</v>
      </c>
      <c r="CP432" t="n">
        <v>8131.43</v>
      </c>
      <c r="CQ432" t="n">
        <v>8131.43</v>
      </c>
      <c r="CR432" t="n">
        <v>8131.43</v>
      </c>
      <c r="CS432" t="n">
        <v>8131.43</v>
      </c>
      <c r="CT432" t="n">
        <v>8131.43</v>
      </c>
      <c r="CU432" t="n">
        <v>8131.43</v>
      </c>
      <c r="CV432" t="n">
        <v>8131.43</v>
      </c>
      <c r="CW432" t="n">
        <v>8131.43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6141.43</v>
      </c>
      <c r="BP433" t="n">
        <v>6514.28</v>
      </c>
      <c r="BQ433" t="n">
        <v>6878.57</v>
      </c>
      <c r="BR433" t="n">
        <v>7237.14</v>
      </c>
      <c r="BS433" t="n">
        <v>7588.57</v>
      </c>
      <c r="BT433" t="n">
        <v>7932.85</v>
      </c>
      <c r="BU433" t="n">
        <v>9486.67</v>
      </c>
      <c r="BV433" t="n">
        <v>9486.67</v>
      </c>
      <c r="BW433" t="n">
        <v>9486.67</v>
      </c>
      <c r="BX433" t="n">
        <v>9486.67</v>
      </c>
      <c r="BY433" t="n">
        <v>9486.67</v>
      </c>
      <c r="BZ433" t="n">
        <v>8131.43</v>
      </c>
      <c r="CA433" t="n">
        <v>8131.43</v>
      </c>
      <c r="CB433" t="n">
        <v>8131.43</v>
      </c>
      <c r="CC433" t="n">
        <v>8131.43</v>
      </c>
      <c r="CD433" t="n">
        <v>8131.43</v>
      </c>
      <c r="CE433" t="n">
        <v>8131.43</v>
      </c>
      <c r="CF433" t="n">
        <v>8131.43</v>
      </c>
      <c r="CG433" t="n">
        <v>8131.43</v>
      </c>
      <c r="CH433" t="n">
        <v>8131.43</v>
      </c>
      <c r="CI433" t="n">
        <v>8131.43</v>
      </c>
      <c r="CJ433" t="n">
        <v>8131.43</v>
      </c>
      <c r="CK433" t="n">
        <v>8131.43</v>
      </c>
      <c r="CL433" t="n">
        <v>8131.43</v>
      </c>
      <c r="CM433" t="n">
        <v>8131.43</v>
      </c>
      <c r="CN433" t="n">
        <v>8131.43</v>
      </c>
      <c r="CO433" t="n">
        <v>8131.43</v>
      </c>
      <c r="CP433" t="n">
        <v>8131.43</v>
      </c>
      <c r="CQ433" t="n">
        <v>8131.43</v>
      </c>
      <c r="CR433" t="n">
        <v>8131.43</v>
      </c>
      <c r="CS433" t="n">
        <v>8131.43</v>
      </c>
      <c r="CT433" t="n">
        <v>8131.43</v>
      </c>
      <c r="CU433" t="n">
        <v>8131.43</v>
      </c>
      <c r="CV433" t="n">
        <v>8131.43</v>
      </c>
      <c r="CW433" t="n">
        <v>8131.43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9550</v>
      </c>
      <c r="BP434" t="n">
        <v>10107.14</v>
      </c>
      <c r="BQ434" t="n">
        <v>10670</v>
      </c>
      <c r="BR434" t="n">
        <v>11238.58</v>
      </c>
      <c r="BS434" t="n">
        <v>11814.29</v>
      </c>
      <c r="BT434" t="n">
        <v>12394.28</v>
      </c>
      <c r="BU434" t="n">
        <v>14821.66</v>
      </c>
      <c r="BV434" t="n">
        <v>14821.66</v>
      </c>
      <c r="BW434" t="n">
        <v>14821.66</v>
      </c>
      <c r="BX434" t="n">
        <v>14821.66</v>
      </c>
      <c r="BY434" t="n">
        <v>14821.66</v>
      </c>
      <c r="BZ434" t="n">
        <v>12704.28</v>
      </c>
      <c r="CA434" t="n">
        <v>12704.28</v>
      </c>
      <c r="CB434" t="n">
        <v>12704.28</v>
      </c>
      <c r="CC434" t="n">
        <v>12704.28</v>
      </c>
      <c r="CD434" t="n">
        <v>12704.28</v>
      </c>
      <c r="CE434" t="n">
        <v>12704.28</v>
      </c>
      <c r="CF434" t="n">
        <v>12704.28</v>
      </c>
      <c r="CG434" t="n">
        <v>12704.28</v>
      </c>
      <c r="CH434" t="n">
        <v>12704.28</v>
      </c>
      <c r="CI434" t="n">
        <v>12704.28</v>
      </c>
      <c r="CJ434" t="n">
        <v>12704.28</v>
      </c>
      <c r="CK434" t="n">
        <v>12704.28</v>
      </c>
      <c r="CL434" t="n">
        <v>12704.28</v>
      </c>
      <c r="CM434" t="n">
        <v>12704.28</v>
      </c>
      <c r="CN434" t="n">
        <v>12704.28</v>
      </c>
      <c r="CO434" t="n">
        <v>12704.28</v>
      </c>
      <c r="CP434" t="n">
        <v>12704.28</v>
      </c>
      <c r="CQ434" t="n">
        <v>12704.28</v>
      </c>
      <c r="CR434" t="n">
        <v>12704.28</v>
      </c>
      <c r="CS434" t="n">
        <v>12704.28</v>
      </c>
      <c r="CT434" t="n">
        <v>12704.28</v>
      </c>
      <c r="CU434" t="n">
        <v>12704.28</v>
      </c>
      <c r="CV434" t="n">
        <v>12704.28</v>
      </c>
      <c r="CW434" t="n">
        <v>12704.28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9550</v>
      </c>
      <c r="BP435" t="n">
        <v>10107.14</v>
      </c>
      <c r="BQ435" t="n">
        <v>10670</v>
      </c>
      <c r="BR435" t="n">
        <v>11238.58</v>
      </c>
      <c r="BS435" t="n">
        <v>11814.29</v>
      </c>
      <c r="BT435" t="n">
        <v>12394.28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12704.28</v>
      </c>
      <c r="CA435" t="n">
        <v>12704.28</v>
      </c>
      <c r="CB435" t="n">
        <v>12704.28</v>
      </c>
      <c r="CC435" t="n">
        <v>12704.28</v>
      </c>
      <c r="CD435" t="n">
        <v>12704.28</v>
      </c>
      <c r="CE435" t="n">
        <v>12704.28</v>
      </c>
      <c r="CF435" t="n">
        <v>12704.28</v>
      </c>
      <c r="CG435" t="n">
        <v>12704.28</v>
      </c>
      <c r="CH435" t="n">
        <v>12704.28</v>
      </c>
      <c r="CI435" t="n">
        <v>12704.28</v>
      </c>
      <c r="CJ435" t="n">
        <v>12704.28</v>
      </c>
      <c r="CK435" t="n">
        <v>12704.28</v>
      </c>
      <c r="CL435" t="n">
        <v>12704.28</v>
      </c>
      <c r="CM435" t="n">
        <v>12704.28</v>
      </c>
      <c r="CN435" t="n">
        <v>12704.28</v>
      </c>
      <c r="CO435" t="n">
        <v>12704.28</v>
      </c>
      <c r="CP435" t="n">
        <v>12704.28</v>
      </c>
      <c r="CQ435" t="n">
        <v>12704.28</v>
      </c>
      <c r="CR435" t="n">
        <v>12704.28</v>
      </c>
      <c r="CS435" t="n">
        <v>12704.28</v>
      </c>
      <c r="CT435" t="n">
        <v>12704.28</v>
      </c>
      <c r="CU435" t="n">
        <v>12704.28</v>
      </c>
      <c r="CV435" t="n">
        <v>12704.28</v>
      </c>
      <c r="CW435" t="n">
        <v>12704.28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10392.85</v>
      </c>
      <c r="BP436" t="n">
        <v>11097.14</v>
      </c>
      <c r="BQ436" t="n">
        <v>11784.29</v>
      </c>
      <c r="BR436" t="n">
        <v>12454.28</v>
      </c>
      <c r="BS436" t="n">
        <v>13108.57</v>
      </c>
      <c r="BT436" t="n">
        <v>13744.28</v>
      </c>
      <c r="BU436" t="n">
        <v>16436.67</v>
      </c>
      <c r="BV436" t="n">
        <v>16436.67</v>
      </c>
      <c r="BW436" t="n">
        <v>16436.67</v>
      </c>
      <c r="BX436" t="n">
        <v>16436.67</v>
      </c>
      <c r="BY436" t="n">
        <v>16436.67</v>
      </c>
      <c r="BZ436" t="n">
        <v>14088.58</v>
      </c>
      <c r="CA436" t="n">
        <v>14088.58</v>
      </c>
      <c r="CB436" t="n">
        <v>14088.58</v>
      </c>
      <c r="CC436" t="n">
        <v>14088.58</v>
      </c>
      <c r="CD436" t="n">
        <v>14088.58</v>
      </c>
      <c r="CE436" t="n">
        <v>14088.58</v>
      </c>
      <c r="CF436" t="n">
        <v>14088.58</v>
      </c>
      <c r="CG436" t="n">
        <v>14088.58</v>
      </c>
      <c r="CH436" t="n">
        <v>14088.58</v>
      </c>
      <c r="CI436" t="n">
        <v>14088.58</v>
      </c>
      <c r="CJ436" t="n">
        <v>14088.58</v>
      </c>
      <c r="CK436" t="n">
        <v>14088.58</v>
      </c>
      <c r="CL436" t="n">
        <v>14088.58</v>
      </c>
      <c r="CM436" t="n">
        <v>14088.58</v>
      </c>
      <c r="CN436" t="n">
        <v>14088.58</v>
      </c>
      <c r="CO436" t="n">
        <v>14088.58</v>
      </c>
      <c r="CP436" t="n">
        <v>14088.58</v>
      </c>
      <c r="CQ436" t="n">
        <v>14088.58</v>
      </c>
      <c r="CR436" t="n">
        <v>14088.58</v>
      </c>
      <c r="CS436" t="n">
        <v>14088.58</v>
      </c>
      <c r="CT436" t="n">
        <v>14088.58</v>
      </c>
      <c r="CU436" t="n">
        <v>14088.58</v>
      </c>
      <c r="CV436" t="n">
        <v>14088.58</v>
      </c>
      <c r="CW436" t="n">
        <v>14088.58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10392.85</v>
      </c>
      <c r="BP437" t="n">
        <v>11097.14</v>
      </c>
      <c r="BQ437" t="n">
        <v>11784.29</v>
      </c>
      <c r="BR437" t="n">
        <v>12454.28</v>
      </c>
      <c r="BS437" t="n">
        <v>13108.57</v>
      </c>
      <c r="BT437" t="n">
        <v>13744.28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14088.58</v>
      </c>
      <c r="CA437" t="n">
        <v>14088.58</v>
      </c>
      <c r="CB437" t="n">
        <v>14088.58</v>
      </c>
      <c r="CC437" t="n">
        <v>14088.58</v>
      </c>
      <c r="CD437" t="n">
        <v>14088.58</v>
      </c>
      <c r="CE437" t="n">
        <v>14088.58</v>
      </c>
      <c r="CF437" t="n">
        <v>14088.58</v>
      </c>
      <c r="CG437" t="n">
        <v>14088.58</v>
      </c>
      <c r="CH437" t="n">
        <v>14088.58</v>
      </c>
      <c r="CI437" t="n">
        <v>14088.58</v>
      </c>
      <c r="CJ437" t="n">
        <v>14088.58</v>
      </c>
      <c r="CK437" t="n">
        <v>14088.58</v>
      </c>
      <c r="CL437" t="n">
        <v>14088.58</v>
      </c>
      <c r="CM437" t="n">
        <v>14088.58</v>
      </c>
      <c r="CN437" t="n">
        <v>14088.58</v>
      </c>
      <c r="CO437" t="n">
        <v>14088.58</v>
      </c>
      <c r="CP437" t="n">
        <v>14088.58</v>
      </c>
      <c r="CQ437" t="n">
        <v>14088.58</v>
      </c>
      <c r="CR437" t="n">
        <v>14088.58</v>
      </c>
      <c r="CS437" t="n">
        <v>14088.58</v>
      </c>
      <c r="CT437" t="n">
        <v>14088.58</v>
      </c>
      <c r="CU437" t="n">
        <v>14088.58</v>
      </c>
      <c r="CV437" t="n">
        <v>14088.58</v>
      </c>
      <c r="CW437" t="n">
        <v>14088.58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11235.72</v>
      </c>
      <c r="BP438" t="n">
        <v>11891.42</v>
      </c>
      <c r="BQ438" t="n">
        <v>12552.85</v>
      </c>
      <c r="BR438" t="n">
        <v>13221.43</v>
      </c>
      <c r="BS438" t="n">
        <v>13898.57</v>
      </c>
      <c r="BT438" t="n">
        <v>14581.43</v>
      </c>
      <c r="BU438" t="n">
        <v>14945.71</v>
      </c>
      <c r="BV438" t="n">
        <v>14945.71</v>
      </c>
      <c r="BW438" t="n">
        <v>14945.71</v>
      </c>
      <c r="BX438" t="n">
        <v>14945.71</v>
      </c>
      <c r="BY438" t="n">
        <v>14945.71</v>
      </c>
      <c r="BZ438" t="n">
        <v>14945.71</v>
      </c>
      <c r="CA438" t="n">
        <v>14945.71</v>
      </c>
      <c r="CB438" t="n">
        <v>14945.71</v>
      </c>
      <c r="CC438" t="n">
        <v>14945.71</v>
      </c>
      <c r="CD438" t="n">
        <v>14945.71</v>
      </c>
      <c r="CE438" t="n">
        <v>14945.71</v>
      </c>
      <c r="CF438" t="n">
        <v>14945.71</v>
      </c>
      <c r="CG438" t="n">
        <v>14945.71</v>
      </c>
      <c r="CH438" t="n">
        <v>14945.71</v>
      </c>
      <c r="CI438" t="n">
        <v>14945.71</v>
      </c>
      <c r="CJ438" t="n">
        <v>14945.71</v>
      </c>
      <c r="CK438" t="n">
        <v>14945.71</v>
      </c>
      <c r="CL438" t="n">
        <v>14945.71</v>
      </c>
      <c r="CM438" t="n">
        <v>14945.71</v>
      </c>
      <c r="CN438" t="n">
        <v>14945.71</v>
      </c>
      <c r="CO438" t="n">
        <v>14945.71</v>
      </c>
      <c r="CP438" t="n">
        <v>14945.71</v>
      </c>
      <c r="CQ438" t="n">
        <v>14945.71</v>
      </c>
      <c r="CR438" t="n">
        <v>14945.71</v>
      </c>
      <c r="CS438" t="n">
        <v>14945.71</v>
      </c>
      <c r="CT438" t="n">
        <v>14945.71</v>
      </c>
      <c r="CU438" t="n">
        <v>14945.71</v>
      </c>
      <c r="CV438" t="n">
        <v>14945.71</v>
      </c>
      <c r="CW438" t="n">
        <v>14945.71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11235.72</v>
      </c>
      <c r="BP439" t="n">
        <v>11891.42</v>
      </c>
      <c r="BQ439" t="n">
        <v>12552.85</v>
      </c>
      <c r="BR439" t="n">
        <v>13221.43</v>
      </c>
      <c r="BS439" t="n">
        <v>13898.57</v>
      </c>
      <c r="BT439" t="n">
        <v>14581.43</v>
      </c>
      <c r="BU439" t="n">
        <v>17436.66</v>
      </c>
      <c r="BV439" t="n">
        <v>17436.66</v>
      </c>
      <c r="BW439" t="n">
        <v>17436.66</v>
      </c>
      <c r="BX439" t="n">
        <v>17436.66</v>
      </c>
      <c r="BY439" t="n">
        <v>17436.66</v>
      </c>
      <c r="BZ439" t="n">
        <v>14945.71</v>
      </c>
      <c r="CA439" t="n">
        <v>14945.71</v>
      </c>
      <c r="CB439" t="n">
        <v>14945.71</v>
      </c>
      <c r="CC439" t="n">
        <v>14945.71</v>
      </c>
      <c r="CD439" t="n">
        <v>14945.71</v>
      </c>
      <c r="CE439" t="n">
        <v>14945.71</v>
      </c>
      <c r="CF439" t="n">
        <v>14945.71</v>
      </c>
      <c r="CG439" t="n">
        <v>14945.71</v>
      </c>
      <c r="CH439" t="n">
        <v>14945.71</v>
      </c>
      <c r="CI439" t="n">
        <v>14945.71</v>
      </c>
      <c r="CJ439" t="n">
        <v>14945.71</v>
      </c>
      <c r="CK439" t="n">
        <v>14945.71</v>
      </c>
      <c r="CL439" t="n">
        <v>14945.71</v>
      </c>
      <c r="CM439" t="n">
        <v>14945.71</v>
      </c>
      <c r="CN439" t="n">
        <v>14945.71</v>
      </c>
      <c r="CO439" t="n">
        <v>14945.71</v>
      </c>
      <c r="CP439" t="n">
        <v>14945.71</v>
      </c>
      <c r="CQ439" t="n">
        <v>14945.71</v>
      </c>
      <c r="CR439" t="n">
        <v>14945.71</v>
      </c>
      <c r="CS439" t="n">
        <v>14945.71</v>
      </c>
      <c r="CT439" t="n">
        <v>14945.71</v>
      </c>
      <c r="CU439" t="n">
        <v>14945.71</v>
      </c>
      <c r="CV439" t="n">
        <v>14945.71</v>
      </c>
      <c r="CW439" t="n">
        <v>14945.71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12227.15</v>
      </c>
      <c r="BP440" t="n">
        <v>13055.71</v>
      </c>
      <c r="BQ440" t="n">
        <v>13864.28</v>
      </c>
      <c r="BR440" t="n">
        <v>14652.85</v>
      </c>
      <c r="BS440" t="n">
        <v>15421.43</v>
      </c>
      <c r="BT440" t="n">
        <v>16170</v>
      </c>
      <c r="BU440" t="n">
        <v>16574.28</v>
      </c>
      <c r="BV440" t="n">
        <v>16574.28</v>
      </c>
      <c r="BW440" t="n">
        <v>16574.28</v>
      </c>
      <c r="BX440" t="n">
        <v>16574.28</v>
      </c>
      <c r="BY440" t="n">
        <v>16574.28</v>
      </c>
      <c r="BZ440" t="n">
        <v>16574.28</v>
      </c>
      <c r="CA440" t="n">
        <v>16574.28</v>
      </c>
      <c r="CB440" t="n">
        <v>16574.28</v>
      </c>
      <c r="CC440" t="n">
        <v>16574.28</v>
      </c>
      <c r="CD440" t="n">
        <v>16574.28</v>
      </c>
      <c r="CE440" t="n">
        <v>16574.28</v>
      </c>
      <c r="CF440" t="n">
        <v>16574.28</v>
      </c>
      <c r="CG440" t="n">
        <v>16574.28</v>
      </c>
      <c r="CH440" t="n">
        <v>16574.28</v>
      </c>
      <c r="CI440" t="n">
        <v>16574.28</v>
      </c>
      <c r="CJ440" t="n">
        <v>16574.28</v>
      </c>
      <c r="CK440" t="n">
        <v>16574.28</v>
      </c>
      <c r="CL440" t="n">
        <v>16574.28</v>
      </c>
      <c r="CM440" t="n">
        <v>16574.28</v>
      </c>
      <c r="CN440" t="n">
        <v>16574.28</v>
      </c>
      <c r="CO440" t="n">
        <v>16574.28</v>
      </c>
      <c r="CP440" t="n">
        <v>16574.28</v>
      </c>
      <c r="CQ440" t="n">
        <v>16574.28</v>
      </c>
      <c r="CR440" t="n">
        <v>16574.28</v>
      </c>
      <c r="CS440" t="n">
        <v>16574.28</v>
      </c>
      <c r="CT440" t="n">
        <v>16574.28</v>
      </c>
      <c r="CU440" t="n">
        <v>16574.28</v>
      </c>
      <c r="CV440" t="n">
        <v>16574.28</v>
      </c>
      <c r="CW440" t="n">
        <v>16574.28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12227.15</v>
      </c>
      <c r="BP441" t="n">
        <v>13055.71</v>
      </c>
      <c r="BQ441" t="n">
        <v>13864.28</v>
      </c>
      <c r="BR441" t="n">
        <v>14652.85</v>
      </c>
      <c r="BS441" t="n">
        <v>15421.43</v>
      </c>
      <c r="BT441" t="n">
        <v>16170</v>
      </c>
      <c r="BU441" t="n">
        <v>19336.66</v>
      </c>
      <c r="BV441" t="n">
        <v>19336.66</v>
      </c>
      <c r="BW441" t="n">
        <v>19336.66</v>
      </c>
      <c r="BX441" t="n">
        <v>19336.66</v>
      </c>
      <c r="BY441" t="n">
        <v>19336.66</v>
      </c>
      <c r="BZ441" t="n">
        <v>16574.28</v>
      </c>
      <c r="CA441" t="n">
        <v>16574.28</v>
      </c>
      <c r="CB441" t="n">
        <v>16574.28</v>
      </c>
      <c r="CC441" t="n">
        <v>16574.28</v>
      </c>
      <c r="CD441" t="n">
        <v>16574.28</v>
      </c>
      <c r="CE441" t="n">
        <v>16574.28</v>
      </c>
      <c r="CF441" t="n">
        <v>16574.28</v>
      </c>
      <c r="CG441" t="n">
        <v>16574.28</v>
      </c>
      <c r="CH441" t="n">
        <v>16574.28</v>
      </c>
      <c r="CI441" t="n">
        <v>16574.28</v>
      </c>
      <c r="CJ441" t="n">
        <v>16574.28</v>
      </c>
      <c r="CK441" t="n">
        <v>16574.28</v>
      </c>
      <c r="CL441" t="n">
        <v>16574.28</v>
      </c>
      <c r="CM441" t="n">
        <v>16574.28</v>
      </c>
      <c r="CN441" t="n">
        <v>16574.28</v>
      </c>
      <c r="CO441" t="n">
        <v>16574.28</v>
      </c>
      <c r="CP441" t="n">
        <v>16574.28</v>
      </c>
      <c r="CQ441" t="n">
        <v>16574.28</v>
      </c>
      <c r="CR441" t="n">
        <v>16574.28</v>
      </c>
      <c r="CS441" t="n">
        <v>16574.28</v>
      </c>
      <c r="CT441" t="n">
        <v>16574.28</v>
      </c>
      <c r="CU441" t="n">
        <v>16574.28</v>
      </c>
      <c r="CV441" t="n">
        <v>16574.28</v>
      </c>
      <c r="CW441" t="n">
        <v>16574.28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8856</v>
      </c>
      <c r="C738" t="n">
        <v>8856</v>
      </c>
      <c r="D738" t="n">
        <v>8856</v>
      </c>
      <c r="E738" t="n">
        <v>8856</v>
      </c>
      <c r="F738" t="n">
        <v>8856</v>
      </c>
      <c r="G738" t="n">
        <v>8695</v>
      </c>
      <c r="H738" t="n">
        <v>8587</v>
      </c>
      <c r="I738" t="n">
        <v>8454</v>
      </c>
      <c r="J738" t="n">
        <v>8325</v>
      </c>
      <c r="K738" t="n">
        <v>8243</v>
      </c>
      <c r="L738" t="n">
        <v>8048</v>
      </c>
      <c r="M738" t="n">
        <v>7938</v>
      </c>
      <c r="N738" t="n">
        <v>7833</v>
      </c>
      <c r="O738" t="n">
        <v>7731</v>
      </c>
      <c r="P738" t="n">
        <v>7588</v>
      </c>
      <c r="Q738" t="n">
        <v>7451</v>
      </c>
      <c r="R738" t="n">
        <v>7347</v>
      </c>
      <c r="S738" t="n">
        <v>7283</v>
      </c>
      <c r="T738" t="n">
        <v>7321</v>
      </c>
      <c r="U738" t="n">
        <v>7401</v>
      </c>
      <c r="V738" t="n">
        <v>7538</v>
      </c>
      <c r="W738" t="n">
        <v>7737</v>
      </c>
      <c r="X738" t="n">
        <v>7923</v>
      </c>
      <c r="Y738" t="n">
        <v>8121</v>
      </c>
      <c r="Z738" t="n">
        <v>8358</v>
      </c>
      <c r="AA738" t="n">
        <v>8628</v>
      </c>
      <c r="AB738" t="n">
        <v>8932</v>
      </c>
      <c r="AC738" t="n">
        <v>9258</v>
      </c>
      <c r="AD738" t="n">
        <v>9573</v>
      </c>
      <c r="AE738" t="n">
        <v>9884</v>
      </c>
      <c r="AF738" t="n">
        <v>10246</v>
      </c>
      <c r="AG738" t="n">
        <v>10569</v>
      </c>
      <c r="AH738" t="n">
        <v>10820</v>
      </c>
      <c r="AI738" t="n">
        <v>11110</v>
      </c>
      <c r="AJ738" t="n">
        <v>11434</v>
      </c>
      <c r="AK738" t="n">
        <v>11682</v>
      </c>
      <c r="AL738" t="n">
        <v>11943</v>
      </c>
      <c r="AM738" t="n">
        <v>12321</v>
      </c>
      <c r="AN738" t="n">
        <v>12718</v>
      </c>
      <c r="AO738" t="n">
        <v>13123</v>
      </c>
      <c r="AP738" t="n">
        <v>13647</v>
      </c>
      <c r="AQ738" t="n">
        <v>14092</v>
      </c>
      <c r="AR738" t="n">
        <v>14561</v>
      </c>
      <c r="AS738" t="n">
        <v>15047</v>
      </c>
      <c r="AT738" t="n">
        <v>15552</v>
      </c>
      <c r="AU738" t="n">
        <v>16073</v>
      </c>
      <c r="AV738" t="n">
        <v>16740</v>
      </c>
      <c r="AW738" t="n">
        <v>17343</v>
      </c>
      <c r="AX738" t="n">
        <v>18158</v>
      </c>
      <c r="AY738" t="n">
        <v>18939</v>
      </c>
      <c r="AZ738" t="n">
        <v>19661</v>
      </c>
      <c r="BA738" t="n">
        <v>20433</v>
      </c>
      <c r="BB738" t="n">
        <v>21258</v>
      </c>
      <c r="BC738" t="n">
        <v>22157</v>
      </c>
      <c r="BD738" t="n">
        <v>23253</v>
      </c>
      <c r="BE738" t="n">
        <v>24451</v>
      </c>
      <c r="BF738" t="n">
        <v>26007</v>
      </c>
      <c r="BG738" t="n">
        <v>27705</v>
      </c>
      <c r="BH738" t="n">
        <v>29650</v>
      </c>
      <c r="BI738" t="n">
        <v>31773</v>
      </c>
      <c r="BJ738" t="n">
        <v>33786</v>
      </c>
      <c r="BK738" t="n">
        <v>36134</v>
      </c>
      <c r="BL738" t="n">
        <v>38547</v>
      </c>
      <c r="BM738" t="n">
        <v>41040</v>
      </c>
      <c r="BN738" t="n">
        <v>43663</v>
      </c>
      <c r="BO738" t="n">
        <v>46393</v>
      </c>
      <c r="BP738" t="n">
        <v>49197</v>
      </c>
      <c r="BQ738" t="n">
        <v>52009</v>
      </c>
      <c r="BR738" t="n">
        <v>54824</v>
      </c>
      <c r="BS738" t="n">
        <v>57629</v>
      </c>
      <c r="BT738" t="n">
        <v>60416</v>
      </c>
      <c r="BU738" t="n">
        <v>62899</v>
      </c>
      <c r="BV738" t="n">
        <v>65385</v>
      </c>
      <c r="BW738" t="n">
        <v>67888</v>
      </c>
      <c r="BX738" t="n">
        <v>70767</v>
      </c>
      <c r="BY738" t="n">
        <v>73731</v>
      </c>
      <c r="BZ738" t="n">
        <v>76796</v>
      </c>
      <c r="CA738" t="n">
        <v>79988</v>
      </c>
      <c r="CB738" t="n">
        <v>83274</v>
      </c>
      <c r="CC738" t="n">
        <v>86656</v>
      </c>
      <c r="CD738" t="n">
        <v>90162</v>
      </c>
    </row>
    <row r="739">
      <c r="A739" t="inlineStr">
        <is>
          <t>F00034-01-000-05|R|F|Y</t>
        </is>
      </c>
      <c r="B739" t="n">
        <v>8856</v>
      </c>
      <c r="C739" t="n">
        <v>8856</v>
      </c>
      <c r="D739" t="n">
        <v>8856</v>
      </c>
      <c r="E739" t="n">
        <v>8856</v>
      </c>
      <c r="F739" t="n">
        <v>8856</v>
      </c>
      <c r="G739" t="n">
        <v>8695</v>
      </c>
      <c r="H739" t="n">
        <v>8587</v>
      </c>
      <c r="I739" t="n">
        <v>8454</v>
      </c>
      <c r="J739" t="n">
        <v>8325</v>
      </c>
      <c r="K739" t="n">
        <v>8243</v>
      </c>
      <c r="L739" t="n">
        <v>8048</v>
      </c>
      <c r="M739" t="n">
        <v>7938</v>
      </c>
      <c r="N739" t="n">
        <v>7833</v>
      </c>
      <c r="O739" t="n">
        <v>7731</v>
      </c>
      <c r="P739" t="n">
        <v>7588</v>
      </c>
      <c r="Q739" t="n">
        <v>7451</v>
      </c>
      <c r="R739" t="n">
        <v>7347</v>
      </c>
      <c r="S739" t="n">
        <v>7283</v>
      </c>
      <c r="T739" t="n">
        <v>7321</v>
      </c>
      <c r="U739" t="n">
        <v>7401</v>
      </c>
      <c r="V739" t="n">
        <v>7538</v>
      </c>
      <c r="W739" t="n">
        <v>7737</v>
      </c>
      <c r="X739" t="n">
        <v>7923</v>
      </c>
      <c r="Y739" t="n">
        <v>8121</v>
      </c>
      <c r="Z739" t="n">
        <v>8358</v>
      </c>
      <c r="AA739" t="n">
        <v>8628</v>
      </c>
      <c r="AB739" t="n">
        <v>8932</v>
      </c>
      <c r="AC739" t="n">
        <v>9258</v>
      </c>
      <c r="AD739" t="n">
        <v>9573</v>
      </c>
      <c r="AE739" t="n">
        <v>9884</v>
      </c>
      <c r="AF739" t="n">
        <v>10246</v>
      </c>
      <c r="AG739" t="n">
        <v>10569</v>
      </c>
      <c r="AH739" t="n">
        <v>10820</v>
      </c>
      <c r="AI739" t="n">
        <v>11110</v>
      </c>
      <c r="AJ739" t="n">
        <v>11434</v>
      </c>
      <c r="AK739" t="n">
        <v>11682</v>
      </c>
      <c r="AL739" t="n">
        <v>11943</v>
      </c>
      <c r="AM739" t="n">
        <v>12321</v>
      </c>
      <c r="AN739" t="n">
        <v>12718</v>
      </c>
      <c r="AO739" t="n">
        <v>13123</v>
      </c>
      <c r="AP739" t="n">
        <v>13647</v>
      </c>
      <c r="AQ739" t="n">
        <v>14092</v>
      </c>
      <c r="AR739" t="n">
        <v>14561</v>
      </c>
      <c r="AS739" t="n">
        <v>15047</v>
      </c>
      <c r="AT739" t="n">
        <v>15552</v>
      </c>
      <c r="AU739" t="n">
        <v>16073</v>
      </c>
      <c r="AV739" t="n">
        <v>16740</v>
      </c>
      <c r="AW739" t="n">
        <v>17343</v>
      </c>
      <c r="AX739" t="n">
        <v>18158</v>
      </c>
      <c r="AY739" t="n">
        <v>18939</v>
      </c>
      <c r="AZ739" t="n">
        <v>19661</v>
      </c>
      <c r="BA739" t="n">
        <v>20433</v>
      </c>
      <c r="BB739" t="n">
        <v>21258</v>
      </c>
      <c r="BC739" t="n">
        <v>22157</v>
      </c>
      <c r="BD739" t="n">
        <v>23253</v>
      </c>
      <c r="BE739" t="n">
        <v>24451</v>
      </c>
      <c r="BF739" t="n">
        <v>26007</v>
      </c>
      <c r="BG739" t="n">
        <v>27705</v>
      </c>
      <c r="BH739" t="n">
        <v>29650</v>
      </c>
      <c r="BI739" t="n">
        <v>31773</v>
      </c>
      <c r="BJ739" t="n">
        <v>33786</v>
      </c>
      <c r="BK739" t="n">
        <v>36134</v>
      </c>
      <c r="BL739" t="n">
        <v>38547</v>
      </c>
      <c r="BM739" t="n">
        <v>41040</v>
      </c>
      <c r="BN739" t="n">
        <v>43663</v>
      </c>
      <c r="BO739" t="n">
        <v>46393</v>
      </c>
      <c r="BP739" t="n">
        <v>49197</v>
      </c>
      <c r="BQ739" t="n">
        <v>52009</v>
      </c>
      <c r="BR739" t="n">
        <v>54824</v>
      </c>
      <c r="BS739" t="n">
        <v>57629</v>
      </c>
      <c r="BT739" t="n">
        <v>60416</v>
      </c>
      <c r="BU739" t="n">
        <v>62899</v>
      </c>
      <c r="BV739" t="n">
        <v>65385</v>
      </c>
      <c r="BW739" t="n">
        <v>67888</v>
      </c>
      <c r="BX739" t="n">
        <v>70767</v>
      </c>
      <c r="BY739" t="n">
        <v>73731</v>
      </c>
      <c r="BZ739" t="n">
        <v>76796</v>
      </c>
      <c r="CA739" t="n">
        <v>79988</v>
      </c>
      <c r="CB739" t="n">
        <v>83274</v>
      </c>
      <c r="CC739" t="n">
        <v>86656</v>
      </c>
      <c r="CD739" t="n">
        <v>90162</v>
      </c>
    </row>
    <row r="740">
      <c r="A740" t="inlineStr">
        <is>
          <t>F00034-01-000-05|R|M|N</t>
        </is>
      </c>
      <c r="B740" t="n">
        <v>8856</v>
      </c>
      <c r="C740" t="n">
        <v>8856</v>
      </c>
      <c r="D740" t="n">
        <v>8856</v>
      </c>
      <c r="E740" t="n">
        <v>8856</v>
      </c>
      <c r="F740" t="n">
        <v>8856</v>
      </c>
      <c r="G740" t="n">
        <v>8695</v>
      </c>
      <c r="H740" t="n">
        <v>8587</v>
      </c>
      <c r="I740" t="n">
        <v>8454</v>
      </c>
      <c r="J740" t="n">
        <v>8325</v>
      </c>
      <c r="K740" t="n">
        <v>8243</v>
      </c>
      <c r="L740" t="n">
        <v>8048</v>
      </c>
      <c r="M740" t="n">
        <v>7938</v>
      </c>
      <c r="N740" t="n">
        <v>7833</v>
      </c>
      <c r="O740" t="n">
        <v>7731</v>
      </c>
      <c r="P740" t="n">
        <v>7588</v>
      </c>
      <c r="Q740" t="n">
        <v>7451</v>
      </c>
      <c r="R740" t="n">
        <v>7347</v>
      </c>
      <c r="S740" t="n">
        <v>7283</v>
      </c>
      <c r="T740" t="n">
        <v>7321</v>
      </c>
      <c r="U740" t="n">
        <v>7401</v>
      </c>
      <c r="V740" t="n">
        <v>7538</v>
      </c>
      <c r="W740" t="n">
        <v>7737</v>
      </c>
      <c r="X740" t="n">
        <v>7923</v>
      </c>
      <c r="Y740" t="n">
        <v>8121</v>
      </c>
      <c r="Z740" t="n">
        <v>8358</v>
      </c>
      <c r="AA740" t="n">
        <v>8628</v>
      </c>
      <c r="AB740" t="n">
        <v>8932</v>
      </c>
      <c r="AC740" t="n">
        <v>9258</v>
      </c>
      <c r="AD740" t="n">
        <v>9573</v>
      </c>
      <c r="AE740" t="n">
        <v>9884</v>
      </c>
      <c r="AF740" t="n">
        <v>10246</v>
      </c>
      <c r="AG740" t="n">
        <v>10569</v>
      </c>
      <c r="AH740" t="n">
        <v>10820</v>
      </c>
      <c r="AI740" t="n">
        <v>11110</v>
      </c>
      <c r="AJ740" t="n">
        <v>11434</v>
      </c>
      <c r="AK740" t="n">
        <v>11682</v>
      </c>
      <c r="AL740" t="n">
        <v>11943</v>
      </c>
      <c r="AM740" t="n">
        <v>12321</v>
      </c>
      <c r="AN740" t="n">
        <v>12718</v>
      </c>
      <c r="AO740" t="n">
        <v>13123</v>
      </c>
      <c r="AP740" t="n">
        <v>13647</v>
      </c>
      <c r="AQ740" t="n">
        <v>14092</v>
      </c>
      <c r="AR740" t="n">
        <v>14561</v>
      </c>
      <c r="AS740" t="n">
        <v>15047</v>
      </c>
      <c r="AT740" t="n">
        <v>15552</v>
      </c>
      <c r="AU740" t="n">
        <v>16073</v>
      </c>
      <c r="AV740" t="n">
        <v>16740</v>
      </c>
      <c r="AW740" t="n">
        <v>17343</v>
      </c>
      <c r="AX740" t="n">
        <v>18158</v>
      </c>
      <c r="AY740" t="n">
        <v>18939</v>
      </c>
      <c r="AZ740" t="n">
        <v>19661</v>
      </c>
      <c r="BA740" t="n">
        <v>20433</v>
      </c>
      <c r="BB740" t="n">
        <v>21258</v>
      </c>
      <c r="BC740" t="n">
        <v>22157</v>
      </c>
      <c r="BD740" t="n">
        <v>23253</v>
      </c>
      <c r="BE740" t="n">
        <v>24451</v>
      </c>
      <c r="BF740" t="n">
        <v>26007</v>
      </c>
      <c r="BG740" t="n">
        <v>27705</v>
      </c>
      <c r="BH740" t="n">
        <v>29650</v>
      </c>
      <c r="BI740" t="n">
        <v>31773</v>
      </c>
      <c r="BJ740" t="n">
        <v>33786</v>
      </c>
      <c r="BK740" t="n">
        <v>36134</v>
      </c>
      <c r="BL740" t="n">
        <v>38547</v>
      </c>
      <c r="BM740" t="n">
        <v>41040</v>
      </c>
      <c r="BN740" t="n">
        <v>43663</v>
      </c>
      <c r="BO740" t="n">
        <v>46393</v>
      </c>
      <c r="BP740" t="n">
        <v>49197</v>
      </c>
      <c r="BQ740" t="n">
        <v>52009</v>
      </c>
      <c r="BR740" t="n">
        <v>54824</v>
      </c>
      <c r="BS740" t="n">
        <v>57629</v>
      </c>
      <c r="BT740" t="n">
        <v>60416</v>
      </c>
      <c r="BU740" t="n">
        <v>62899</v>
      </c>
      <c r="BV740" t="n">
        <v>65385</v>
      </c>
      <c r="BW740" t="n">
        <v>67888</v>
      </c>
      <c r="BX740" t="n">
        <v>70767</v>
      </c>
      <c r="BY740" t="n">
        <v>73731</v>
      </c>
      <c r="BZ740" t="n">
        <v>76796</v>
      </c>
      <c r="CA740" t="n">
        <v>79988</v>
      </c>
      <c r="CB740" t="n">
        <v>83274</v>
      </c>
      <c r="CC740" t="n">
        <v>86656</v>
      </c>
      <c r="CD740" t="n">
        <v>90162</v>
      </c>
    </row>
    <row r="741">
      <c r="A741" t="inlineStr">
        <is>
          <t>F00034-01-000-05|R|M|Y</t>
        </is>
      </c>
      <c r="B741" t="n">
        <v>8856</v>
      </c>
      <c r="C741" t="n">
        <v>8856</v>
      </c>
      <c r="D741" t="n">
        <v>8856</v>
      </c>
      <c r="E741" t="n">
        <v>8856</v>
      </c>
      <c r="F741" t="n">
        <v>8856</v>
      </c>
      <c r="G741" t="n">
        <v>8695</v>
      </c>
      <c r="H741" t="n">
        <v>8587</v>
      </c>
      <c r="I741" t="n">
        <v>8454</v>
      </c>
      <c r="J741" t="n">
        <v>8325</v>
      </c>
      <c r="K741" t="n">
        <v>8243</v>
      </c>
      <c r="L741" t="n">
        <v>8048</v>
      </c>
      <c r="M741" t="n">
        <v>7938</v>
      </c>
      <c r="N741" t="n">
        <v>7833</v>
      </c>
      <c r="O741" t="n">
        <v>7731</v>
      </c>
      <c r="P741" t="n">
        <v>7588</v>
      </c>
      <c r="Q741" t="n">
        <v>7451</v>
      </c>
      <c r="R741" t="n">
        <v>7347</v>
      </c>
      <c r="S741" t="n">
        <v>7283</v>
      </c>
      <c r="T741" t="n">
        <v>7321</v>
      </c>
      <c r="U741" t="n">
        <v>7401</v>
      </c>
      <c r="V741" t="n">
        <v>7538</v>
      </c>
      <c r="W741" t="n">
        <v>7737</v>
      </c>
      <c r="X741" t="n">
        <v>7923</v>
      </c>
      <c r="Y741" t="n">
        <v>8121</v>
      </c>
      <c r="Z741" t="n">
        <v>8358</v>
      </c>
      <c r="AA741" t="n">
        <v>8628</v>
      </c>
      <c r="AB741" t="n">
        <v>8932</v>
      </c>
      <c r="AC741" t="n">
        <v>9258</v>
      </c>
      <c r="AD741" t="n">
        <v>9573</v>
      </c>
      <c r="AE741" t="n">
        <v>9884</v>
      </c>
      <c r="AF741" t="n">
        <v>10246</v>
      </c>
      <c r="AG741" t="n">
        <v>10569</v>
      </c>
      <c r="AH741" t="n">
        <v>10820</v>
      </c>
      <c r="AI741" t="n">
        <v>11110</v>
      </c>
      <c r="AJ741" t="n">
        <v>11434</v>
      </c>
      <c r="AK741" t="n">
        <v>11682</v>
      </c>
      <c r="AL741" t="n">
        <v>11943</v>
      </c>
      <c r="AM741" t="n">
        <v>12321</v>
      </c>
      <c r="AN741" t="n">
        <v>12718</v>
      </c>
      <c r="AO741" t="n">
        <v>13123</v>
      </c>
      <c r="AP741" t="n">
        <v>13647</v>
      </c>
      <c r="AQ741" t="n">
        <v>14092</v>
      </c>
      <c r="AR741" t="n">
        <v>14561</v>
      </c>
      <c r="AS741" t="n">
        <v>15047</v>
      </c>
      <c r="AT741" t="n">
        <v>15552</v>
      </c>
      <c r="AU741" t="n">
        <v>16073</v>
      </c>
      <c r="AV741" t="n">
        <v>16740</v>
      </c>
      <c r="AW741" t="n">
        <v>17343</v>
      </c>
      <c r="AX741" t="n">
        <v>18158</v>
      </c>
      <c r="AY741" t="n">
        <v>18939</v>
      </c>
      <c r="AZ741" t="n">
        <v>19661</v>
      </c>
      <c r="BA741" t="n">
        <v>20433</v>
      </c>
      <c r="BB741" t="n">
        <v>21258</v>
      </c>
      <c r="BC741" t="n">
        <v>22157</v>
      </c>
      <c r="BD741" t="n">
        <v>23253</v>
      </c>
      <c r="BE741" t="n">
        <v>24451</v>
      </c>
      <c r="BF741" t="n">
        <v>26007</v>
      </c>
      <c r="BG741" t="n">
        <v>27705</v>
      </c>
      <c r="BH741" t="n">
        <v>29650</v>
      </c>
      <c r="BI741" t="n">
        <v>31773</v>
      </c>
      <c r="BJ741" t="n">
        <v>33786</v>
      </c>
      <c r="BK741" t="n">
        <v>36134</v>
      </c>
      <c r="BL741" t="n">
        <v>38547</v>
      </c>
      <c r="BM741" t="n">
        <v>41040</v>
      </c>
      <c r="BN741" t="n">
        <v>43663</v>
      </c>
      <c r="BO741" t="n">
        <v>46393</v>
      </c>
      <c r="BP741" t="n">
        <v>49197</v>
      </c>
      <c r="BQ741" t="n">
        <v>52009</v>
      </c>
      <c r="BR741" t="n">
        <v>54824</v>
      </c>
      <c r="BS741" t="n">
        <v>57629</v>
      </c>
      <c r="BT741" t="n">
        <v>60416</v>
      </c>
      <c r="BU741" t="n">
        <v>62899</v>
      </c>
      <c r="BV741" t="n">
        <v>65385</v>
      </c>
      <c r="BW741" t="n">
        <v>67888</v>
      </c>
      <c r="BX741" t="n">
        <v>70767</v>
      </c>
      <c r="BY741" t="n">
        <v>73731</v>
      </c>
      <c r="BZ741" t="n">
        <v>76796</v>
      </c>
      <c r="CA741" t="n">
        <v>79988</v>
      </c>
      <c r="CB741" t="n">
        <v>83274</v>
      </c>
      <c r="CC741" t="n">
        <v>86656</v>
      </c>
      <c r="CD741" t="n">
        <v>90162</v>
      </c>
    </row>
    <row r="742">
      <c r="A742" t="inlineStr">
        <is>
          <t>F00034-01-000-05|S|F|N</t>
        </is>
      </c>
      <c r="B742" t="n">
        <v>8856</v>
      </c>
      <c r="C742" t="n">
        <v>8856</v>
      </c>
      <c r="D742" t="n">
        <v>8856</v>
      </c>
      <c r="E742" t="n">
        <v>8856</v>
      </c>
      <c r="F742" t="n">
        <v>8856</v>
      </c>
      <c r="G742" t="n">
        <v>8695</v>
      </c>
      <c r="H742" t="n">
        <v>8587</v>
      </c>
      <c r="I742" t="n">
        <v>8454</v>
      </c>
      <c r="J742" t="n">
        <v>8325</v>
      </c>
      <c r="K742" t="n">
        <v>8243</v>
      </c>
      <c r="L742" t="n">
        <v>8048</v>
      </c>
      <c r="M742" t="n">
        <v>7938</v>
      </c>
      <c r="N742" t="n">
        <v>7833</v>
      </c>
      <c r="O742" t="n">
        <v>7731</v>
      </c>
      <c r="P742" t="n">
        <v>7588</v>
      </c>
      <c r="Q742" t="n">
        <v>7451</v>
      </c>
      <c r="R742" t="n">
        <v>7347</v>
      </c>
      <c r="S742" t="n">
        <v>7283</v>
      </c>
      <c r="T742" t="n">
        <v>7321</v>
      </c>
      <c r="U742" t="n">
        <v>7401</v>
      </c>
      <c r="V742" t="n">
        <v>7538</v>
      </c>
      <c r="W742" t="n">
        <v>7737</v>
      </c>
      <c r="X742" t="n">
        <v>7923</v>
      </c>
      <c r="Y742" t="n">
        <v>8121</v>
      </c>
      <c r="Z742" t="n">
        <v>8358</v>
      </c>
      <c r="AA742" t="n">
        <v>8628</v>
      </c>
      <c r="AB742" t="n">
        <v>8932</v>
      </c>
      <c r="AC742" t="n">
        <v>9258</v>
      </c>
      <c r="AD742" t="n">
        <v>9573</v>
      </c>
      <c r="AE742" t="n">
        <v>9884</v>
      </c>
      <c r="AF742" t="n">
        <v>10246</v>
      </c>
      <c r="AG742" t="n">
        <v>10569</v>
      </c>
      <c r="AH742" t="n">
        <v>10820</v>
      </c>
      <c r="AI742" t="n">
        <v>11110</v>
      </c>
      <c r="AJ742" t="n">
        <v>11434</v>
      </c>
      <c r="AK742" t="n">
        <v>11682</v>
      </c>
      <c r="AL742" t="n">
        <v>11943</v>
      </c>
      <c r="AM742" t="n">
        <v>12321</v>
      </c>
      <c r="AN742" t="n">
        <v>12718</v>
      </c>
      <c r="AO742" t="n">
        <v>13123</v>
      </c>
      <c r="AP742" t="n">
        <v>13647</v>
      </c>
      <c r="AQ742" t="n">
        <v>14092</v>
      </c>
      <c r="AR742" t="n">
        <v>14561</v>
      </c>
      <c r="AS742" t="n">
        <v>15047</v>
      </c>
      <c r="AT742" t="n">
        <v>15552</v>
      </c>
      <c r="AU742" t="n">
        <v>16073</v>
      </c>
      <c r="AV742" t="n">
        <v>16740</v>
      </c>
      <c r="AW742" t="n">
        <v>17343</v>
      </c>
      <c r="AX742" t="n">
        <v>18158</v>
      </c>
      <c r="AY742" t="n">
        <v>18939</v>
      </c>
      <c r="AZ742" t="n">
        <v>19661</v>
      </c>
      <c r="BA742" t="n">
        <v>20433</v>
      </c>
      <c r="BB742" t="n">
        <v>21258</v>
      </c>
      <c r="BC742" t="n">
        <v>22157</v>
      </c>
      <c r="BD742" t="n">
        <v>23253</v>
      </c>
      <c r="BE742" t="n">
        <v>24451</v>
      </c>
      <c r="BF742" t="n">
        <v>26007</v>
      </c>
      <c r="BG742" t="n">
        <v>27705</v>
      </c>
      <c r="BH742" t="n">
        <v>29650</v>
      </c>
      <c r="BI742" t="n">
        <v>31773</v>
      </c>
      <c r="BJ742" t="n">
        <v>33786</v>
      </c>
      <c r="BK742" t="n">
        <v>36134</v>
      </c>
      <c r="BL742" t="n">
        <v>38547</v>
      </c>
      <c r="BM742" t="n">
        <v>41040</v>
      </c>
      <c r="BN742" t="n">
        <v>43663</v>
      </c>
      <c r="BO742" t="n">
        <v>46393</v>
      </c>
      <c r="BP742" t="n">
        <v>49197</v>
      </c>
      <c r="BQ742" t="n">
        <v>52009</v>
      </c>
      <c r="BR742" t="n">
        <v>54824</v>
      </c>
      <c r="BS742" t="n">
        <v>57629</v>
      </c>
      <c r="BT742" t="n">
        <v>60416</v>
      </c>
      <c r="BU742" t="n">
        <v>62899</v>
      </c>
      <c r="BV742" t="n">
        <v>65385</v>
      </c>
      <c r="BW742" t="n">
        <v>67888</v>
      </c>
      <c r="BX742" t="n">
        <v>70767</v>
      </c>
      <c r="BY742" t="n">
        <v>73731</v>
      </c>
      <c r="BZ742" t="n">
        <v>76796</v>
      </c>
      <c r="CA742" t="n">
        <v>79988</v>
      </c>
      <c r="CB742" t="n">
        <v>83274</v>
      </c>
      <c r="CC742" t="n">
        <v>86656</v>
      </c>
      <c r="CD742" t="n">
        <v>90162</v>
      </c>
    </row>
    <row r="743">
      <c r="A743" t="inlineStr">
        <is>
          <t>F00034-01-000-05|S|F|Y</t>
        </is>
      </c>
      <c r="B743" t="n">
        <v>8856</v>
      </c>
      <c r="C743" t="n">
        <v>8856</v>
      </c>
      <c r="D743" t="n">
        <v>8856</v>
      </c>
      <c r="E743" t="n">
        <v>8856</v>
      </c>
      <c r="F743" t="n">
        <v>8856</v>
      </c>
      <c r="G743" t="n">
        <v>8695</v>
      </c>
      <c r="H743" t="n">
        <v>8587</v>
      </c>
      <c r="I743" t="n">
        <v>8454</v>
      </c>
      <c r="J743" t="n">
        <v>8325</v>
      </c>
      <c r="K743" t="n">
        <v>8243</v>
      </c>
      <c r="L743" t="n">
        <v>8048</v>
      </c>
      <c r="M743" t="n">
        <v>7938</v>
      </c>
      <c r="N743" t="n">
        <v>7833</v>
      </c>
      <c r="O743" t="n">
        <v>7731</v>
      </c>
      <c r="P743" t="n">
        <v>7588</v>
      </c>
      <c r="Q743" t="n">
        <v>7451</v>
      </c>
      <c r="R743" t="n">
        <v>7347</v>
      </c>
      <c r="S743" t="n">
        <v>7283</v>
      </c>
      <c r="T743" t="n">
        <v>7321</v>
      </c>
      <c r="U743" t="n">
        <v>7401</v>
      </c>
      <c r="V743" t="n">
        <v>7538</v>
      </c>
      <c r="W743" t="n">
        <v>7737</v>
      </c>
      <c r="X743" t="n">
        <v>7923</v>
      </c>
      <c r="Y743" t="n">
        <v>8121</v>
      </c>
      <c r="Z743" t="n">
        <v>8358</v>
      </c>
      <c r="AA743" t="n">
        <v>8628</v>
      </c>
      <c r="AB743" t="n">
        <v>8932</v>
      </c>
      <c r="AC743" t="n">
        <v>9258</v>
      </c>
      <c r="AD743" t="n">
        <v>9573</v>
      </c>
      <c r="AE743" t="n">
        <v>9884</v>
      </c>
      <c r="AF743" t="n">
        <v>10246</v>
      </c>
      <c r="AG743" t="n">
        <v>10569</v>
      </c>
      <c r="AH743" t="n">
        <v>10820</v>
      </c>
      <c r="AI743" t="n">
        <v>11110</v>
      </c>
      <c r="AJ743" t="n">
        <v>11434</v>
      </c>
      <c r="AK743" t="n">
        <v>11682</v>
      </c>
      <c r="AL743" t="n">
        <v>11943</v>
      </c>
      <c r="AM743" t="n">
        <v>12321</v>
      </c>
      <c r="AN743" t="n">
        <v>12718</v>
      </c>
      <c r="AO743" t="n">
        <v>13123</v>
      </c>
      <c r="AP743" t="n">
        <v>13647</v>
      </c>
      <c r="AQ743" t="n">
        <v>14092</v>
      </c>
      <c r="AR743" t="n">
        <v>14561</v>
      </c>
      <c r="AS743" t="n">
        <v>15047</v>
      </c>
      <c r="AT743" t="n">
        <v>15552</v>
      </c>
      <c r="AU743" t="n">
        <v>16073</v>
      </c>
      <c r="AV743" t="n">
        <v>16740</v>
      </c>
      <c r="AW743" t="n">
        <v>17343</v>
      </c>
      <c r="AX743" t="n">
        <v>18158</v>
      </c>
      <c r="AY743" t="n">
        <v>18939</v>
      </c>
      <c r="AZ743" t="n">
        <v>19661</v>
      </c>
      <c r="BA743" t="n">
        <v>20433</v>
      </c>
      <c r="BB743" t="n">
        <v>21258</v>
      </c>
      <c r="BC743" t="n">
        <v>22157</v>
      </c>
      <c r="BD743" t="n">
        <v>23253</v>
      </c>
      <c r="BE743" t="n">
        <v>24451</v>
      </c>
      <c r="BF743" t="n">
        <v>26007</v>
      </c>
      <c r="BG743" t="n">
        <v>27705</v>
      </c>
      <c r="BH743" t="n">
        <v>29650</v>
      </c>
      <c r="BI743" t="n">
        <v>31773</v>
      </c>
      <c r="BJ743" t="n">
        <v>33786</v>
      </c>
      <c r="BK743" t="n">
        <v>36134</v>
      </c>
      <c r="BL743" t="n">
        <v>38547</v>
      </c>
      <c r="BM743" t="n">
        <v>41040</v>
      </c>
      <c r="BN743" t="n">
        <v>43663</v>
      </c>
      <c r="BO743" t="n">
        <v>46393</v>
      </c>
      <c r="BP743" t="n">
        <v>49197</v>
      </c>
      <c r="BQ743" t="n">
        <v>52009</v>
      </c>
      <c r="BR743" t="n">
        <v>54824</v>
      </c>
      <c r="BS743" t="n">
        <v>57629</v>
      </c>
      <c r="BT743" t="n">
        <v>60416</v>
      </c>
      <c r="BU743" t="n">
        <v>62899</v>
      </c>
      <c r="BV743" t="n">
        <v>65385</v>
      </c>
      <c r="BW743" t="n">
        <v>67888</v>
      </c>
      <c r="BX743" t="n">
        <v>70767</v>
      </c>
      <c r="BY743" t="n">
        <v>73731</v>
      </c>
      <c r="BZ743" t="n">
        <v>76796</v>
      </c>
      <c r="CA743" t="n">
        <v>79988</v>
      </c>
      <c r="CB743" t="n">
        <v>83274</v>
      </c>
      <c r="CC743" t="n">
        <v>86656</v>
      </c>
      <c r="CD743" t="n">
        <v>90162</v>
      </c>
    </row>
    <row r="744">
      <c r="A744" t="inlineStr">
        <is>
          <t>F00034-01-000-05|S|M|N</t>
        </is>
      </c>
      <c r="B744" t="n">
        <v>8856</v>
      </c>
      <c r="C744" t="n">
        <v>8856</v>
      </c>
      <c r="D744" t="n">
        <v>8856</v>
      </c>
      <c r="E744" t="n">
        <v>8856</v>
      </c>
      <c r="F744" t="n">
        <v>8856</v>
      </c>
      <c r="G744" t="n">
        <v>8695</v>
      </c>
      <c r="H744" t="n">
        <v>8587</v>
      </c>
      <c r="I744" t="n">
        <v>8454</v>
      </c>
      <c r="J744" t="n">
        <v>8325</v>
      </c>
      <c r="K744" t="n">
        <v>8243</v>
      </c>
      <c r="L744" t="n">
        <v>8048</v>
      </c>
      <c r="M744" t="n">
        <v>7938</v>
      </c>
      <c r="N744" t="n">
        <v>7833</v>
      </c>
      <c r="O744" t="n">
        <v>7731</v>
      </c>
      <c r="P744" t="n">
        <v>7588</v>
      </c>
      <c r="Q744" t="n">
        <v>7451</v>
      </c>
      <c r="R744" t="n">
        <v>7347</v>
      </c>
      <c r="S744" t="n">
        <v>7283</v>
      </c>
      <c r="T744" t="n">
        <v>7321</v>
      </c>
      <c r="U744" t="n">
        <v>7401</v>
      </c>
      <c r="V744" t="n">
        <v>7538</v>
      </c>
      <c r="W744" t="n">
        <v>7737</v>
      </c>
      <c r="X744" t="n">
        <v>7923</v>
      </c>
      <c r="Y744" t="n">
        <v>8121</v>
      </c>
      <c r="Z744" t="n">
        <v>8358</v>
      </c>
      <c r="AA744" t="n">
        <v>8628</v>
      </c>
      <c r="AB744" t="n">
        <v>8932</v>
      </c>
      <c r="AC744" t="n">
        <v>9258</v>
      </c>
      <c r="AD744" t="n">
        <v>9573</v>
      </c>
      <c r="AE744" t="n">
        <v>9884</v>
      </c>
      <c r="AF744" t="n">
        <v>10246</v>
      </c>
      <c r="AG744" t="n">
        <v>10569</v>
      </c>
      <c r="AH744" t="n">
        <v>10820</v>
      </c>
      <c r="AI744" t="n">
        <v>11110</v>
      </c>
      <c r="AJ744" t="n">
        <v>11434</v>
      </c>
      <c r="AK744" t="n">
        <v>11682</v>
      </c>
      <c r="AL744" t="n">
        <v>11943</v>
      </c>
      <c r="AM744" t="n">
        <v>12321</v>
      </c>
      <c r="AN744" t="n">
        <v>12718</v>
      </c>
      <c r="AO744" t="n">
        <v>13123</v>
      </c>
      <c r="AP744" t="n">
        <v>13647</v>
      </c>
      <c r="AQ744" t="n">
        <v>14092</v>
      </c>
      <c r="AR744" t="n">
        <v>14561</v>
      </c>
      <c r="AS744" t="n">
        <v>15047</v>
      </c>
      <c r="AT744" t="n">
        <v>15552</v>
      </c>
      <c r="AU744" t="n">
        <v>16073</v>
      </c>
      <c r="AV744" t="n">
        <v>16740</v>
      </c>
      <c r="AW744" t="n">
        <v>17343</v>
      </c>
      <c r="AX744" t="n">
        <v>18158</v>
      </c>
      <c r="AY744" t="n">
        <v>18939</v>
      </c>
      <c r="AZ744" t="n">
        <v>19661</v>
      </c>
      <c r="BA744" t="n">
        <v>20433</v>
      </c>
      <c r="BB744" t="n">
        <v>21258</v>
      </c>
      <c r="BC744" t="n">
        <v>22157</v>
      </c>
      <c r="BD744" t="n">
        <v>23253</v>
      </c>
      <c r="BE744" t="n">
        <v>24451</v>
      </c>
      <c r="BF744" t="n">
        <v>26007</v>
      </c>
      <c r="BG744" t="n">
        <v>27705</v>
      </c>
      <c r="BH744" t="n">
        <v>29650</v>
      </c>
      <c r="BI744" t="n">
        <v>31773</v>
      </c>
      <c r="BJ744" t="n">
        <v>33786</v>
      </c>
      <c r="BK744" t="n">
        <v>36134</v>
      </c>
      <c r="BL744" t="n">
        <v>38547</v>
      </c>
      <c r="BM744" t="n">
        <v>41040</v>
      </c>
      <c r="BN744" t="n">
        <v>43663</v>
      </c>
      <c r="BO744" t="n">
        <v>46393</v>
      </c>
      <c r="BP744" t="n">
        <v>49197</v>
      </c>
      <c r="BQ744" t="n">
        <v>52009</v>
      </c>
      <c r="BR744" t="n">
        <v>54824</v>
      </c>
      <c r="BS744" t="n">
        <v>57629</v>
      </c>
      <c r="BT744" t="n">
        <v>60416</v>
      </c>
      <c r="BU744" t="n">
        <v>62899</v>
      </c>
      <c r="BV744" t="n">
        <v>65385</v>
      </c>
      <c r="BW744" t="n">
        <v>67888</v>
      </c>
      <c r="BX744" t="n">
        <v>70767</v>
      </c>
      <c r="BY744" t="n">
        <v>73731</v>
      </c>
      <c r="BZ744" t="n">
        <v>76796</v>
      </c>
      <c r="CA744" t="n">
        <v>79988</v>
      </c>
      <c r="CB744" t="n">
        <v>83274</v>
      </c>
      <c r="CC744" t="n">
        <v>86656</v>
      </c>
      <c r="CD744" t="n">
        <v>90162</v>
      </c>
    </row>
    <row r="745">
      <c r="A745" t="inlineStr">
        <is>
          <t>F00034-01-000-05|S|M|Y</t>
        </is>
      </c>
      <c r="B745" t="n">
        <v>8856</v>
      </c>
      <c r="C745" t="n">
        <v>8856</v>
      </c>
      <c r="D745" t="n">
        <v>8856</v>
      </c>
      <c r="E745" t="n">
        <v>8856</v>
      </c>
      <c r="F745" t="n">
        <v>8856</v>
      </c>
      <c r="G745" t="n">
        <v>8695</v>
      </c>
      <c r="H745" t="n">
        <v>8587</v>
      </c>
      <c r="I745" t="n">
        <v>8454</v>
      </c>
      <c r="J745" t="n">
        <v>8325</v>
      </c>
      <c r="K745" t="n">
        <v>8243</v>
      </c>
      <c r="L745" t="n">
        <v>8048</v>
      </c>
      <c r="M745" t="n">
        <v>7938</v>
      </c>
      <c r="N745" t="n">
        <v>7833</v>
      </c>
      <c r="O745" t="n">
        <v>7731</v>
      </c>
      <c r="P745" t="n">
        <v>7588</v>
      </c>
      <c r="Q745" t="n">
        <v>7451</v>
      </c>
      <c r="R745" t="n">
        <v>7347</v>
      </c>
      <c r="S745" t="n">
        <v>7283</v>
      </c>
      <c r="T745" t="n">
        <v>7321</v>
      </c>
      <c r="U745" t="n">
        <v>7401</v>
      </c>
      <c r="V745" t="n">
        <v>7538</v>
      </c>
      <c r="W745" t="n">
        <v>7737</v>
      </c>
      <c r="X745" t="n">
        <v>7923</v>
      </c>
      <c r="Y745" t="n">
        <v>8121</v>
      </c>
      <c r="Z745" t="n">
        <v>8358</v>
      </c>
      <c r="AA745" t="n">
        <v>8628</v>
      </c>
      <c r="AB745" t="n">
        <v>8932</v>
      </c>
      <c r="AC745" t="n">
        <v>9258</v>
      </c>
      <c r="AD745" t="n">
        <v>9573</v>
      </c>
      <c r="AE745" t="n">
        <v>9884</v>
      </c>
      <c r="AF745" t="n">
        <v>10246</v>
      </c>
      <c r="AG745" t="n">
        <v>10569</v>
      </c>
      <c r="AH745" t="n">
        <v>10820</v>
      </c>
      <c r="AI745" t="n">
        <v>11110</v>
      </c>
      <c r="AJ745" t="n">
        <v>11434</v>
      </c>
      <c r="AK745" t="n">
        <v>11682</v>
      </c>
      <c r="AL745" t="n">
        <v>11943</v>
      </c>
      <c r="AM745" t="n">
        <v>12321</v>
      </c>
      <c r="AN745" t="n">
        <v>12718</v>
      </c>
      <c r="AO745" t="n">
        <v>13123</v>
      </c>
      <c r="AP745" t="n">
        <v>13647</v>
      </c>
      <c r="AQ745" t="n">
        <v>14092</v>
      </c>
      <c r="AR745" t="n">
        <v>14561</v>
      </c>
      <c r="AS745" t="n">
        <v>15047</v>
      </c>
      <c r="AT745" t="n">
        <v>15552</v>
      </c>
      <c r="AU745" t="n">
        <v>16073</v>
      </c>
      <c r="AV745" t="n">
        <v>16740</v>
      </c>
      <c r="AW745" t="n">
        <v>17343</v>
      </c>
      <c r="AX745" t="n">
        <v>18158</v>
      </c>
      <c r="AY745" t="n">
        <v>18939</v>
      </c>
      <c r="AZ745" t="n">
        <v>19661</v>
      </c>
      <c r="BA745" t="n">
        <v>20433</v>
      </c>
      <c r="BB745" t="n">
        <v>21258</v>
      </c>
      <c r="BC745" t="n">
        <v>22157</v>
      </c>
      <c r="BD745" t="n">
        <v>23253</v>
      </c>
      <c r="BE745" t="n">
        <v>24451</v>
      </c>
      <c r="BF745" t="n">
        <v>26007</v>
      </c>
      <c r="BG745" t="n">
        <v>27705</v>
      </c>
      <c r="BH745" t="n">
        <v>29650</v>
      </c>
      <c r="BI745" t="n">
        <v>31773</v>
      </c>
      <c r="BJ745" t="n">
        <v>33786</v>
      </c>
      <c r="BK745" t="n">
        <v>36134</v>
      </c>
      <c r="BL745" t="n">
        <v>38547</v>
      </c>
      <c r="BM745" t="n">
        <v>41040</v>
      </c>
      <c r="BN745" t="n">
        <v>43663</v>
      </c>
      <c r="BO745" t="n">
        <v>46393</v>
      </c>
      <c r="BP745" t="n">
        <v>49197</v>
      </c>
      <c r="BQ745" t="n">
        <v>52009</v>
      </c>
      <c r="BR745" t="n">
        <v>54824</v>
      </c>
      <c r="BS745" t="n">
        <v>57629</v>
      </c>
      <c r="BT745" t="n">
        <v>60416</v>
      </c>
      <c r="BU745" t="n">
        <v>62899</v>
      </c>
      <c r="BV745" t="n">
        <v>65385</v>
      </c>
      <c r="BW745" t="n">
        <v>67888</v>
      </c>
      <c r="BX745" t="n">
        <v>70767</v>
      </c>
      <c r="BY745" t="n">
        <v>73731</v>
      </c>
      <c r="BZ745" t="n">
        <v>76796</v>
      </c>
      <c r="CA745" t="n">
        <v>79988</v>
      </c>
      <c r="CB745" t="n">
        <v>83274</v>
      </c>
      <c r="CC745" t="n">
        <v>86656</v>
      </c>
      <c r="CD745" t="n">
        <v>90162</v>
      </c>
    </row>
    <row r="746">
      <c r="A746" t="inlineStr">
        <is>
          <t>F00034-02-000-05|R|F|N</t>
        </is>
      </c>
      <c r="B746" t="n">
        <v>4458</v>
      </c>
      <c r="C746" t="n">
        <v>4458</v>
      </c>
      <c r="D746" t="n">
        <v>4458</v>
      </c>
      <c r="E746" t="n">
        <v>4458</v>
      </c>
      <c r="F746" t="n">
        <v>4458</v>
      </c>
      <c r="G746" t="n">
        <v>4154</v>
      </c>
      <c r="H746" t="n">
        <v>4154</v>
      </c>
      <c r="I746" t="n">
        <v>4154</v>
      </c>
      <c r="J746" t="n">
        <v>4154</v>
      </c>
      <c r="K746" t="n">
        <v>4154</v>
      </c>
      <c r="L746" t="n">
        <v>3837</v>
      </c>
      <c r="M746" t="n">
        <v>3819</v>
      </c>
      <c r="N746" t="n">
        <v>3801</v>
      </c>
      <c r="O746" t="n">
        <v>3784</v>
      </c>
      <c r="P746" t="n">
        <v>3716</v>
      </c>
      <c r="Q746" t="n">
        <v>3748</v>
      </c>
      <c r="R746" t="n">
        <v>3803</v>
      </c>
      <c r="S746" t="n">
        <v>3867</v>
      </c>
      <c r="T746" t="n">
        <v>3964</v>
      </c>
      <c r="U746" t="n">
        <v>4056</v>
      </c>
      <c r="V746" t="n">
        <v>4148</v>
      </c>
      <c r="W746" t="n">
        <v>4278</v>
      </c>
      <c r="X746" t="n">
        <v>4445</v>
      </c>
      <c r="Y746" t="n">
        <v>4605</v>
      </c>
      <c r="Z746" t="n">
        <v>4767</v>
      </c>
      <c r="AA746" t="n">
        <v>4920</v>
      </c>
      <c r="AB746" t="n">
        <v>5059</v>
      </c>
      <c r="AC746" t="n">
        <v>5183</v>
      </c>
      <c r="AD746" t="n">
        <v>5290</v>
      </c>
      <c r="AE746" t="n">
        <v>5404</v>
      </c>
      <c r="AF746" t="n">
        <v>5541</v>
      </c>
      <c r="AG746" t="n">
        <v>5703</v>
      </c>
      <c r="AH746" t="n">
        <v>5869</v>
      </c>
      <c r="AI746" t="n">
        <v>6058</v>
      </c>
      <c r="AJ746" t="n">
        <v>6277</v>
      </c>
      <c r="AK746" t="n">
        <v>6512</v>
      </c>
      <c r="AL746" t="n">
        <v>6756</v>
      </c>
      <c r="AM746" t="n">
        <v>7002</v>
      </c>
      <c r="AN746" t="n">
        <v>7240</v>
      </c>
      <c r="AO746" t="n">
        <v>7466</v>
      </c>
      <c r="AP746" t="n">
        <v>7697</v>
      </c>
      <c r="AQ746" t="n">
        <v>7943</v>
      </c>
      <c r="AR746" t="n">
        <v>8222</v>
      </c>
      <c r="AS746" t="n">
        <v>8537</v>
      </c>
      <c r="AT746" t="n">
        <v>8902</v>
      </c>
      <c r="AU746" t="n">
        <v>9310</v>
      </c>
      <c r="AV746" t="n">
        <v>9756</v>
      </c>
      <c r="AW746" t="n">
        <v>10228</v>
      </c>
      <c r="AX746" t="n">
        <v>10722</v>
      </c>
      <c r="AY746" t="n">
        <v>11233</v>
      </c>
      <c r="AZ746" t="n">
        <v>11618</v>
      </c>
      <c r="BA746" t="n">
        <v>12038</v>
      </c>
      <c r="BB746" t="n">
        <v>12480</v>
      </c>
      <c r="BC746" t="n">
        <v>12947</v>
      </c>
      <c r="BD746" t="n">
        <v>13448</v>
      </c>
      <c r="BE746" t="n">
        <v>14126</v>
      </c>
      <c r="BF746" t="n">
        <v>15002</v>
      </c>
      <c r="BG746" t="n">
        <v>15910</v>
      </c>
      <c r="BH746" t="n">
        <v>16928</v>
      </c>
      <c r="BI746" t="n">
        <v>18193</v>
      </c>
      <c r="BJ746" t="n">
        <v>19418</v>
      </c>
      <c r="BK746" t="n">
        <v>20812</v>
      </c>
      <c r="BL746" t="n">
        <v>22240</v>
      </c>
      <c r="BM746" t="n">
        <v>23967</v>
      </c>
      <c r="BN746" t="n">
        <v>25599</v>
      </c>
      <c r="BO746" t="n">
        <v>27248</v>
      </c>
      <c r="BP746" t="n">
        <v>28940</v>
      </c>
      <c r="BQ746" t="n">
        <v>30704</v>
      </c>
      <c r="BR746" t="n">
        <v>32270</v>
      </c>
      <c r="BS746" t="n">
        <v>33904</v>
      </c>
      <c r="BT746" t="n">
        <v>35530</v>
      </c>
      <c r="BU746" t="n">
        <v>37148</v>
      </c>
      <c r="BV746" t="n">
        <v>38855</v>
      </c>
      <c r="BW746" t="n">
        <v>40690</v>
      </c>
      <c r="BX746" t="n">
        <v>42869</v>
      </c>
      <c r="BY746" t="n">
        <v>45228</v>
      </c>
      <c r="BZ746" t="n">
        <v>47755</v>
      </c>
      <c r="CA746" t="n">
        <v>50415</v>
      </c>
      <c r="CB746" t="n">
        <v>53153</v>
      </c>
      <c r="CC746" t="n">
        <v>55756</v>
      </c>
      <c r="CD746" t="n">
        <v>58045</v>
      </c>
    </row>
    <row r="747">
      <c r="A747" t="inlineStr">
        <is>
          <t>F00034-02-000-05|R|F|Y</t>
        </is>
      </c>
      <c r="B747" t="n">
        <v>4458</v>
      </c>
      <c r="C747" t="n">
        <v>4458</v>
      </c>
      <c r="D747" t="n">
        <v>4458</v>
      </c>
      <c r="E747" t="n">
        <v>4458</v>
      </c>
      <c r="F747" t="n">
        <v>4458</v>
      </c>
      <c r="G747" t="n">
        <v>4154</v>
      </c>
      <c r="H747" t="n">
        <v>4154</v>
      </c>
      <c r="I747" t="n">
        <v>4154</v>
      </c>
      <c r="J747" t="n">
        <v>4154</v>
      </c>
      <c r="K747" t="n">
        <v>4154</v>
      </c>
      <c r="L747" t="n">
        <v>3837</v>
      </c>
      <c r="M747" t="n">
        <v>3819</v>
      </c>
      <c r="N747" t="n">
        <v>3801</v>
      </c>
      <c r="O747" t="n">
        <v>3784</v>
      </c>
      <c r="P747" t="n">
        <v>3716</v>
      </c>
      <c r="Q747" t="n">
        <v>3748</v>
      </c>
      <c r="R747" t="n">
        <v>3803</v>
      </c>
      <c r="S747" t="n">
        <v>3867</v>
      </c>
      <c r="T747" t="n">
        <v>3964</v>
      </c>
      <c r="U747" t="n">
        <v>4056</v>
      </c>
      <c r="V747" t="n">
        <v>4148</v>
      </c>
      <c r="W747" t="n">
        <v>4278</v>
      </c>
      <c r="X747" t="n">
        <v>4445</v>
      </c>
      <c r="Y747" t="n">
        <v>4605</v>
      </c>
      <c r="Z747" t="n">
        <v>4767</v>
      </c>
      <c r="AA747" t="n">
        <v>4920</v>
      </c>
      <c r="AB747" t="n">
        <v>5059</v>
      </c>
      <c r="AC747" t="n">
        <v>5183</v>
      </c>
      <c r="AD747" t="n">
        <v>5290</v>
      </c>
      <c r="AE747" t="n">
        <v>5404</v>
      </c>
      <c r="AF747" t="n">
        <v>5541</v>
      </c>
      <c r="AG747" t="n">
        <v>5703</v>
      </c>
      <c r="AH747" t="n">
        <v>5869</v>
      </c>
      <c r="AI747" t="n">
        <v>6058</v>
      </c>
      <c r="AJ747" t="n">
        <v>6277</v>
      </c>
      <c r="AK747" t="n">
        <v>6512</v>
      </c>
      <c r="AL747" t="n">
        <v>6756</v>
      </c>
      <c r="AM747" t="n">
        <v>7002</v>
      </c>
      <c r="AN747" t="n">
        <v>7240</v>
      </c>
      <c r="AO747" t="n">
        <v>7466</v>
      </c>
      <c r="AP747" t="n">
        <v>7697</v>
      </c>
      <c r="AQ747" t="n">
        <v>7943</v>
      </c>
      <c r="AR747" t="n">
        <v>8222</v>
      </c>
      <c r="AS747" t="n">
        <v>8537</v>
      </c>
      <c r="AT747" t="n">
        <v>8902</v>
      </c>
      <c r="AU747" t="n">
        <v>9310</v>
      </c>
      <c r="AV747" t="n">
        <v>9756</v>
      </c>
      <c r="AW747" t="n">
        <v>10228</v>
      </c>
      <c r="AX747" t="n">
        <v>10722</v>
      </c>
      <c r="AY747" t="n">
        <v>11233</v>
      </c>
      <c r="AZ747" t="n">
        <v>11618</v>
      </c>
      <c r="BA747" t="n">
        <v>12038</v>
      </c>
      <c r="BB747" t="n">
        <v>12480</v>
      </c>
      <c r="BC747" t="n">
        <v>12947</v>
      </c>
      <c r="BD747" t="n">
        <v>13448</v>
      </c>
      <c r="BE747" t="n">
        <v>14126</v>
      </c>
      <c r="BF747" t="n">
        <v>15002</v>
      </c>
      <c r="BG747" t="n">
        <v>15910</v>
      </c>
      <c r="BH747" t="n">
        <v>16928</v>
      </c>
      <c r="BI747" t="n">
        <v>18193</v>
      </c>
      <c r="BJ747" t="n">
        <v>19418</v>
      </c>
      <c r="BK747" t="n">
        <v>20812</v>
      </c>
      <c r="BL747" t="n">
        <v>22240</v>
      </c>
      <c r="BM747" t="n">
        <v>23967</v>
      </c>
      <c r="BN747" t="n">
        <v>25599</v>
      </c>
      <c r="BO747" t="n">
        <v>27248</v>
      </c>
      <c r="BP747" t="n">
        <v>28940</v>
      </c>
      <c r="BQ747" t="n">
        <v>30704</v>
      </c>
      <c r="BR747" t="n">
        <v>32270</v>
      </c>
      <c r="BS747" t="n">
        <v>33904</v>
      </c>
      <c r="BT747" t="n">
        <v>35530</v>
      </c>
      <c r="BU747" t="n">
        <v>37148</v>
      </c>
      <c r="BV747" t="n">
        <v>38855</v>
      </c>
      <c r="BW747" t="n">
        <v>40690</v>
      </c>
      <c r="BX747" t="n">
        <v>42869</v>
      </c>
      <c r="BY747" t="n">
        <v>45228</v>
      </c>
      <c r="BZ747" t="n">
        <v>47755</v>
      </c>
      <c r="CA747" t="n">
        <v>50415</v>
      </c>
      <c r="CB747" t="n">
        <v>53153</v>
      </c>
      <c r="CC747" t="n">
        <v>55756</v>
      </c>
      <c r="CD747" t="n">
        <v>58045</v>
      </c>
    </row>
    <row r="748">
      <c r="A748" t="inlineStr">
        <is>
          <t>F00034-02-000-05|R|M|N</t>
        </is>
      </c>
      <c r="B748" t="n">
        <v>4458</v>
      </c>
      <c r="C748" t="n">
        <v>4458</v>
      </c>
      <c r="D748" t="n">
        <v>4458</v>
      </c>
      <c r="E748" t="n">
        <v>4458</v>
      </c>
      <c r="F748" t="n">
        <v>4458</v>
      </c>
      <c r="G748" t="n">
        <v>4154</v>
      </c>
      <c r="H748" t="n">
        <v>4154</v>
      </c>
      <c r="I748" t="n">
        <v>4154</v>
      </c>
      <c r="J748" t="n">
        <v>4154</v>
      </c>
      <c r="K748" t="n">
        <v>4154</v>
      </c>
      <c r="L748" t="n">
        <v>3837</v>
      </c>
      <c r="M748" t="n">
        <v>3819</v>
      </c>
      <c r="N748" t="n">
        <v>3801</v>
      </c>
      <c r="O748" t="n">
        <v>3784</v>
      </c>
      <c r="P748" t="n">
        <v>3716</v>
      </c>
      <c r="Q748" t="n">
        <v>3748</v>
      </c>
      <c r="R748" t="n">
        <v>3803</v>
      </c>
      <c r="S748" t="n">
        <v>3867</v>
      </c>
      <c r="T748" t="n">
        <v>3964</v>
      </c>
      <c r="U748" t="n">
        <v>4056</v>
      </c>
      <c r="V748" t="n">
        <v>4148</v>
      </c>
      <c r="W748" t="n">
        <v>4278</v>
      </c>
      <c r="X748" t="n">
        <v>4445</v>
      </c>
      <c r="Y748" t="n">
        <v>4605</v>
      </c>
      <c r="Z748" t="n">
        <v>4767</v>
      </c>
      <c r="AA748" t="n">
        <v>4920</v>
      </c>
      <c r="AB748" t="n">
        <v>5059</v>
      </c>
      <c r="AC748" t="n">
        <v>5183</v>
      </c>
      <c r="AD748" t="n">
        <v>5290</v>
      </c>
      <c r="AE748" t="n">
        <v>5404</v>
      </c>
      <c r="AF748" t="n">
        <v>5541</v>
      </c>
      <c r="AG748" t="n">
        <v>5703</v>
      </c>
      <c r="AH748" t="n">
        <v>5869</v>
      </c>
      <c r="AI748" t="n">
        <v>6058</v>
      </c>
      <c r="AJ748" t="n">
        <v>6277</v>
      </c>
      <c r="AK748" t="n">
        <v>6512</v>
      </c>
      <c r="AL748" t="n">
        <v>6756</v>
      </c>
      <c r="AM748" t="n">
        <v>7002</v>
      </c>
      <c r="AN748" t="n">
        <v>7240</v>
      </c>
      <c r="AO748" t="n">
        <v>7466</v>
      </c>
      <c r="AP748" t="n">
        <v>7697</v>
      </c>
      <c r="AQ748" t="n">
        <v>7943</v>
      </c>
      <c r="AR748" t="n">
        <v>8222</v>
      </c>
      <c r="AS748" t="n">
        <v>8537</v>
      </c>
      <c r="AT748" t="n">
        <v>8902</v>
      </c>
      <c r="AU748" t="n">
        <v>9310</v>
      </c>
      <c r="AV748" t="n">
        <v>9756</v>
      </c>
      <c r="AW748" t="n">
        <v>10228</v>
      </c>
      <c r="AX748" t="n">
        <v>10722</v>
      </c>
      <c r="AY748" t="n">
        <v>11233</v>
      </c>
      <c r="AZ748" t="n">
        <v>11618</v>
      </c>
      <c r="BA748" t="n">
        <v>12038</v>
      </c>
      <c r="BB748" t="n">
        <v>12480</v>
      </c>
      <c r="BC748" t="n">
        <v>12947</v>
      </c>
      <c r="BD748" t="n">
        <v>13448</v>
      </c>
      <c r="BE748" t="n">
        <v>14126</v>
      </c>
      <c r="BF748" t="n">
        <v>15002</v>
      </c>
      <c r="BG748" t="n">
        <v>15910</v>
      </c>
      <c r="BH748" t="n">
        <v>16928</v>
      </c>
      <c r="BI748" t="n">
        <v>18193</v>
      </c>
      <c r="BJ748" t="n">
        <v>19418</v>
      </c>
      <c r="BK748" t="n">
        <v>20812</v>
      </c>
      <c r="BL748" t="n">
        <v>22240</v>
      </c>
      <c r="BM748" t="n">
        <v>23967</v>
      </c>
      <c r="BN748" t="n">
        <v>25599</v>
      </c>
      <c r="BO748" t="n">
        <v>27248</v>
      </c>
      <c r="BP748" t="n">
        <v>28940</v>
      </c>
      <c r="BQ748" t="n">
        <v>30704</v>
      </c>
      <c r="BR748" t="n">
        <v>32270</v>
      </c>
      <c r="BS748" t="n">
        <v>33904</v>
      </c>
      <c r="BT748" t="n">
        <v>35530</v>
      </c>
      <c r="BU748" t="n">
        <v>37148</v>
      </c>
      <c r="BV748" t="n">
        <v>38855</v>
      </c>
      <c r="BW748" t="n">
        <v>40690</v>
      </c>
      <c r="BX748" t="n">
        <v>42869</v>
      </c>
      <c r="BY748" t="n">
        <v>45228</v>
      </c>
      <c r="BZ748" t="n">
        <v>47755</v>
      </c>
      <c r="CA748" t="n">
        <v>50415</v>
      </c>
      <c r="CB748" t="n">
        <v>53153</v>
      </c>
      <c r="CC748" t="n">
        <v>55756</v>
      </c>
      <c r="CD748" t="n">
        <v>58045</v>
      </c>
    </row>
    <row r="749">
      <c r="A749" t="inlineStr">
        <is>
          <t>F00034-02-000-05|R|M|Y</t>
        </is>
      </c>
      <c r="B749" t="n">
        <v>4458</v>
      </c>
      <c r="C749" t="n">
        <v>4458</v>
      </c>
      <c r="D749" t="n">
        <v>4458</v>
      </c>
      <c r="E749" t="n">
        <v>4458</v>
      </c>
      <c r="F749" t="n">
        <v>4458</v>
      </c>
      <c r="G749" t="n">
        <v>4154</v>
      </c>
      <c r="H749" t="n">
        <v>4154</v>
      </c>
      <c r="I749" t="n">
        <v>4154</v>
      </c>
      <c r="J749" t="n">
        <v>4154</v>
      </c>
      <c r="K749" t="n">
        <v>4154</v>
      </c>
      <c r="L749" t="n">
        <v>3837</v>
      </c>
      <c r="M749" t="n">
        <v>3819</v>
      </c>
      <c r="N749" t="n">
        <v>3801</v>
      </c>
      <c r="O749" t="n">
        <v>3784</v>
      </c>
      <c r="P749" t="n">
        <v>3716</v>
      </c>
      <c r="Q749" t="n">
        <v>3748</v>
      </c>
      <c r="R749" t="n">
        <v>3803</v>
      </c>
      <c r="S749" t="n">
        <v>3867</v>
      </c>
      <c r="T749" t="n">
        <v>3964</v>
      </c>
      <c r="U749" t="n">
        <v>4056</v>
      </c>
      <c r="V749" t="n">
        <v>4148</v>
      </c>
      <c r="W749" t="n">
        <v>4278</v>
      </c>
      <c r="X749" t="n">
        <v>4445</v>
      </c>
      <c r="Y749" t="n">
        <v>4605</v>
      </c>
      <c r="Z749" t="n">
        <v>4767</v>
      </c>
      <c r="AA749" t="n">
        <v>4920</v>
      </c>
      <c r="AB749" t="n">
        <v>5059</v>
      </c>
      <c r="AC749" t="n">
        <v>5183</v>
      </c>
      <c r="AD749" t="n">
        <v>5290</v>
      </c>
      <c r="AE749" t="n">
        <v>5404</v>
      </c>
      <c r="AF749" t="n">
        <v>5541</v>
      </c>
      <c r="AG749" t="n">
        <v>5703</v>
      </c>
      <c r="AH749" t="n">
        <v>5869</v>
      </c>
      <c r="AI749" t="n">
        <v>6058</v>
      </c>
      <c r="AJ749" t="n">
        <v>6277</v>
      </c>
      <c r="AK749" t="n">
        <v>6512</v>
      </c>
      <c r="AL749" t="n">
        <v>6756</v>
      </c>
      <c r="AM749" t="n">
        <v>7002</v>
      </c>
      <c r="AN749" t="n">
        <v>7240</v>
      </c>
      <c r="AO749" t="n">
        <v>7466</v>
      </c>
      <c r="AP749" t="n">
        <v>7697</v>
      </c>
      <c r="AQ749" t="n">
        <v>7943</v>
      </c>
      <c r="AR749" t="n">
        <v>8222</v>
      </c>
      <c r="AS749" t="n">
        <v>8537</v>
      </c>
      <c r="AT749" t="n">
        <v>8902</v>
      </c>
      <c r="AU749" t="n">
        <v>9310</v>
      </c>
      <c r="AV749" t="n">
        <v>9756</v>
      </c>
      <c r="AW749" t="n">
        <v>10228</v>
      </c>
      <c r="AX749" t="n">
        <v>10722</v>
      </c>
      <c r="AY749" t="n">
        <v>11233</v>
      </c>
      <c r="AZ749" t="n">
        <v>11618</v>
      </c>
      <c r="BA749" t="n">
        <v>12038</v>
      </c>
      <c r="BB749" t="n">
        <v>12480</v>
      </c>
      <c r="BC749" t="n">
        <v>12947</v>
      </c>
      <c r="BD749" t="n">
        <v>13448</v>
      </c>
      <c r="BE749" t="n">
        <v>14126</v>
      </c>
      <c r="BF749" t="n">
        <v>15002</v>
      </c>
      <c r="BG749" t="n">
        <v>15910</v>
      </c>
      <c r="BH749" t="n">
        <v>16928</v>
      </c>
      <c r="BI749" t="n">
        <v>18193</v>
      </c>
      <c r="BJ749" t="n">
        <v>19418</v>
      </c>
      <c r="BK749" t="n">
        <v>20812</v>
      </c>
      <c r="BL749" t="n">
        <v>22240</v>
      </c>
      <c r="BM749" t="n">
        <v>23967</v>
      </c>
      <c r="BN749" t="n">
        <v>25599</v>
      </c>
      <c r="BO749" t="n">
        <v>27248</v>
      </c>
      <c r="BP749" t="n">
        <v>28940</v>
      </c>
      <c r="BQ749" t="n">
        <v>30704</v>
      </c>
      <c r="BR749" t="n">
        <v>32270</v>
      </c>
      <c r="BS749" t="n">
        <v>33904</v>
      </c>
      <c r="BT749" t="n">
        <v>35530</v>
      </c>
      <c r="BU749" t="n">
        <v>37148</v>
      </c>
      <c r="BV749" t="n">
        <v>38855</v>
      </c>
      <c r="BW749" t="n">
        <v>40690</v>
      </c>
      <c r="BX749" t="n">
        <v>42869</v>
      </c>
      <c r="BY749" t="n">
        <v>45228</v>
      </c>
      <c r="BZ749" t="n">
        <v>47755</v>
      </c>
      <c r="CA749" t="n">
        <v>50415</v>
      </c>
      <c r="CB749" t="n">
        <v>53153</v>
      </c>
      <c r="CC749" t="n">
        <v>55756</v>
      </c>
      <c r="CD749" t="n">
        <v>58045</v>
      </c>
    </row>
    <row r="750">
      <c r="A750" t="inlineStr">
        <is>
          <t>F00034-02-000-05|S|F|N</t>
        </is>
      </c>
      <c r="B750" t="n">
        <v>4458</v>
      </c>
      <c r="C750" t="n">
        <v>4458</v>
      </c>
      <c r="D750" t="n">
        <v>4458</v>
      </c>
      <c r="E750" t="n">
        <v>4458</v>
      </c>
      <c r="F750" t="n">
        <v>4458</v>
      </c>
      <c r="G750" t="n">
        <v>4154</v>
      </c>
      <c r="H750" t="n">
        <v>4154</v>
      </c>
      <c r="I750" t="n">
        <v>4154</v>
      </c>
      <c r="J750" t="n">
        <v>4154</v>
      </c>
      <c r="K750" t="n">
        <v>4154</v>
      </c>
      <c r="L750" t="n">
        <v>3837</v>
      </c>
      <c r="M750" t="n">
        <v>3819</v>
      </c>
      <c r="N750" t="n">
        <v>3801</v>
      </c>
      <c r="O750" t="n">
        <v>3784</v>
      </c>
      <c r="P750" t="n">
        <v>3716</v>
      </c>
      <c r="Q750" t="n">
        <v>3748</v>
      </c>
      <c r="R750" t="n">
        <v>3803</v>
      </c>
      <c r="S750" t="n">
        <v>3867</v>
      </c>
      <c r="T750" t="n">
        <v>3964</v>
      </c>
      <c r="U750" t="n">
        <v>4056</v>
      </c>
      <c r="V750" t="n">
        <v>4148</v>
      </c>
      <c r="W750" t="n">
        <v>4278</v>
      </c>
      <c r="X750" t="n">
        <v>4445</v>
      </c>
      <c r="Y750" t="n">
        <v>4605</v>
      </c>
      <c r="Z750" t="n">
        <v>4767</v>
      </c>
      <c r="AA750" t="n">
        <v>4920</v>
      </c>
      <c r="AB750" t="n">
        <v>5059</v>
      </c>
      <c r="AC750" t="n">
        <v>5183</v>
      </c>
      <c r="AD750" t="n">
        <v>5290</v>
      </c>
      <c r="AE750" t="n">
        <v>5404</v>
      </c>
      <c r="AF750" t="n">
        <v>5541</v>
      </c>
      <c r="AG750" t="n">
        <v>5703</v>
      </c>
      <c r="AH750" t="n">
        <v>5869</v>
      </c>
      <c r="AI750" t="n">
        <v>6058</v>
      </c>
      <c r="AJ750" t="n">
        <v>6277</v>
      </c>
      <c r="AK750" t="n">
        <v>6512</v>
      </c>
      <c r="AL750" t="n">
        <v>6756</v>
      </c>
      <c r="AM750" t="n">
        <v>7002</v>
      </c>
      <c r="AN750" t="n">
        <v>7240</v>
      </c>
      <c r="AO750" t="n">
        <v>7466</v>
      </c>
      <c r="AP750" t="n">
        <v>7697</v>
      </c>
      <c r="AQ750" t="n">
        <v>7943</v>
      </c>
      <c r="AR750" t="n">
        <v>8222</v>
      </c>
      <c r="AS750" t="n">
        <v>8537</v>
      </c>
      <c r="AT750" t="n">
        <v>8902</v>
      </c>
      <c r="AU750" t="n">
        <v>9310</v>
      </c>
      <c r="AV750" t="n">
        <v>9756</v>
      </c>
      <c r="AW750" t="n">
        <v>10228</v>
      </c>
      <c r="AX750" t="n">
        <v>10722</v>
      </c>
      <c r="AY750" t="n">
        <v>11233</v>
      </c>
      <c r="AZ750" t="n">
        <v>11618</v>
      </c>
      <c r="BA750" t="n">
        <v>12038</v>
      </c>
      <c r="BB750" t="n">
        <v>12480</v>
      </c>
      <c r="BC750" t="n">
        <v>12947</v>
      </c>
      <c r="BD750" t="n">
        <v>13448</v>
      </c>
      <c r="BE750" t="n">
        <v>14126</v>
      </c>
      <c r="BF750" t="n">
        <v>15002</v>
      </c>
      <c r="BG750" t="n">
        <v>15910</v>
      </c>
      <c r="BH750" t="n">
        <v>16928</v>
      </c>
      <c r="BI750" t="n">
        <v>18193</v>
      </c>
      <c r="BJ750" t="n">
        <v>19418</v>
      </c>
      <c r="BK750" t="n">
        <v>20812</v>
      </c>
      <c r="BL750" t="n">
        <v>22240</v>
      </c>
      <c r="BM750" t="n">
        <v>23967</v>
      </c>
      <c r="BN750" t="n">
        <v>25599</v>
      </c>
      <c r="BO750" t="n">
        <v>27248</v>
      </c>
      <c r="BP750" t="n">
        <v>28940</v>
      </c>
      <c r="BQ750" t="n">
        <v>30704</v>
      </c>
      <c r="BR750" t="n">
        <v>32270</v>
      </c>
      <c r="BS750" t="n">
        <v>33904</v>
      </c>
      <c r="BT750" t="n">
        <v>35530</v>
      </c>
      <c r="BU750" t="n">
        <v>37148</v>
      </c>
      <c r="BV750" t="n">
        <v>38855</v>
      </c>
      <c r="BW750" t="n">
        <v>40690</v>
      </c>
      <c r="BX750" t="n">
        <v>42869</v>
      </c>
      <c r="BY750" t="n">
        <v>45228</v>
      </c>
      <c r="BZ750" t="n">
        <v>47755</v>
      </c>
      <c r="CA750" t="n">
        <v>50415</v>
      </c>
      <c r="CB750" t="n">
        <v>53153</v>
      </c>
      <c r="CC750" t="n">
        <v>55756</v>
      </c>
      <c r="CD750" t="n">
        <v>58045</v>
      </c>
    </row>
    <row r="751">
      <c r="A751" t="inlineStr">
        <is>
          <t>F00034-02-000-05|S|F|Y</t>
        </is>
      </c>
      <c r="B751" t="n">
        <v>4458</v>
      </c>
      <c r="C751" t="n">
        <v>4458</v>
      </c>
      <c r="D751" t="n">
        <v>4458</v>
      </c>
      <c r="E751" t="n">
        <v>4458</v>
      </c>
      <c r="F751" t="n">
        <v>4458</v>
      </c>
      <c r="G751" t="n">
        <v>4154</v>
      </c>
      <c r="H751" t="n">
        <v>4154</v>
      </c>
      <c r="I751" t="n">
        <v>4154</v>
      </c>
      <c r="J751" t="n">
        <v>4154</v>
      </c>
      <c r="K751" t="n">
        <v>4154</v>
      </c>
      <c r="L751" t="n">
        <v>3837</v>
      </c>
      <c r="M751" t="n">
        <v>3819</v>
      </c>
      <c r="N751" t="n">
        <v>3801</v>
      </c>
      <c r="O751" t="n">
        <v>3784</v>
      </c>
      <c r="P751" t="n">
        <v>3716</v>
      </c>
      <c r="Q751" t="n">
        <v>3748</v>
      </c>
      <c r="R751" t="n">
        <v>3803</v>
      </c>
      <c r="S751" t="n">
        <v>3867</v>
      </c>
      <c r="T751" t="n">
        <v>3964</v>
      </c>
      <c r="U751" t="n">
        <v>4056</v>
      </c>
      <c r="V751" t="n">
        <v>4148</v>
      </c>
      <c r="W751" t="n">
        <v>4278</v>
      </c>
      <c r="X751" t="n">
        <v>4445</v>
      </c>
      <c r="Y751" t="n">
        <v>4605</v>
      </c>
      <c r="Z751" t="n">
        <v>4767</v>
      </c>
      <c r="AA751" t="n">
        <v>4920</v>
      </c>
      <c r="AB751" t="n">
        <v>5059</v>
      </c>
      <c r="AC751" t="n">
        <v>5183</v>
      </c>
      <c r="AD751" t="n">
        <v>5290</v>
      </c>
      <c r="AE751" t="n">
        <v>5404</v>
      </c>
      <c r="AF751" t="n">
        <v>5541</v>
      </c>
      <c r="AG751" t="n">
        <v>5703</v>
      </c>
      <c r="AH751" t="n">
        <v>5869</v>
      </c>
      <c r="AI751" t="n">
        <v>6058</v>
      </c>
      <c r="AJ751" t="n">
        <v>6277</v>
      </c>
      <c r="AK751" t="n">
        <v>6512</v>
      </c>
      <c r="AL751" t="n">
        <v>6756</v>
      </c>
      <c r="AM751" t="n">
        <v>7002</v>
      </c>
      <c r="AN751" t="n">
        <v>7240</v>
      </c>
      <c r="AO751" t="n">
        <v>7466</v>
      </c>
      <c r="AP751" t="n">
        <v>7697</v>
      </c>
      <c r="AQ751" t="n">
        <v>7943</v>
      </c>
      <c r="AR751" t="n">
        <v>8222</v>
      </c>
      <c r="AS751" t="n">
        <v>8537</v>
      </c>
      <c r="AT751" t="n">
        <v>8902</v>
      </c>
      <c r="AU751" t="n">
        <v>9310</v>
      </c>
      <c r="AV751" t="n">
        <v>9756</v>
      </c>
      <c r="AW751" t="n">
        <v>10228</v>
      </c>
      <c r="AX751" t="n">
        <v>10722</v>
      </c>
      <c r="AY751" t="n">
        <v>11233</v>
      </c>
      <c r="AZ751" t="n">
        <v>11618</v>
      </c>
      <c r="BA751" t="n">
        <v>12038</v>
      </c>
      <c r="BB751" t="n">
        <v>12480</v>
      </c>
      <c r="BC751" t="n">
        <v>12947</v>
      </c>
      <c r="BD751" t="n">
        <v>13448</v>
      </c>
      <c r="BE751" t="n">
        <v>14126</v>
      </c>
      <c r="BF751" t="n">
        <v>15002</v>
      </c>
      <c r="BG751" t="n">
        <v>15910</v>
      </c>
      <c r="BH751" t="n">
        <v>16928</v>
      </c>
      <c r="BI751" t="n">
        <v>18193</v>
      </c>
      <c r="BJ751" t="n">
        <v>19418</v>
      </c>
      <c r="BK751" t="n">
        <v>20812</v>
      </c>
      <c r="BL751" t="n">
        <v>22240</v>
      </c>
      <c r="BM751" t="n">
        <v>23967</v>
      </c>
      <c r="BN751" t="n">
        <v>25599</v>
      </c>
      <c r="BO751" t="n">
        <v>27248</v>
      </c>
      <c r="BP751" t="n">
        <v>28940</v>
      </c>
      <c r="BQ751" t="n">
        <v>30704</v>
      </c>
      <c r="BR751" t="n">
        <v>32270</v>
      </c>
      <c r="BS751" t="n">
        <v>33904</v>
      </c>
      <c r="BT751" t="n">
        <v>35530</v>
      </c>
      <c r="BU751" t="n">
        <v>37148</v>
      </c>
      <c r="BV751" t="n">
        <v>38855</v>
      </c>
      <c r="BW751" t="n">
        <v>40690</v>
      </c>
      <c r="BX751" t="n">
        <v>42869</v>
      </c>
      <c r="BY751" t="n">
        <v>45228</v>
      </c>
      <c r="BZ751" t="n">
        <v>47755</v>
      </c>
      <c r="CA751" t="n">
        <v>50415</v>
      </c>
      <c r="CB751" t="n">
        <v>53153</v>
      </c>
      <c r="CC751" t="n">
        <v>55756</v>
      </c>
      <c r="CD751" t="n">
        <v>58045</v>
      </c>
    </row>
    <row r="752">
      <c r="A752" t="inlineStr">
        <is>
          <t>F00034-02-000-05|S|M|N</t>
        </is>
      </c>
      <c r="B752" t="n">
        <v>4458</v>
      </c>
      <c r="C752" t="n">
        <v>4458</v>
      </c>
      <c r="D752" t="n">
        <v>4458</v>
      </c>
      <c r="E752" t="n">
        <v>4458</v>
      </c>
      <c r="F752" t="n">
        <v>4458</v>
      </c>
      <c r="G752" t="n">
        <v>4154</v>
      </c>
      <c r="H752" t="n">
        <v>4154</v>
      </c>
      <c r="I752" t="n">
        <v>4154</v>
      </c>
      <c r="J752" t="n">
        <v>4154</v>
      </c>
      <c r="K752" t="n">
        <v>4154</v>
      </c>
      <c r="L752" t="n">
        <v>3837</v>
      </c>
      <c r="M752" t="n">
        <v>3819</v>
      </c>
      <c r="N752" t="n">
        <v>3801</v>
      </c>
      <c r="O752" t="n">
        <v>3784</v>
      </c>
      <c r="P752" t="n">
        <v>3716</v>
      </c>
      <c r="Q752" t="n">
        <v>3748</v>
      </c>
      <c r="R752" t="n">
        <v>3803</v>
      </c>
      <c r="S752" t="n">
        <v>3867</v>
      </c>
      <c r="T752" t="n">
        <v>3964</v>
      </c>
      <c r="U752" t="n">
        <v>4056</v>
      </c>
      <c r="V752" t="n">
        <v>4148</v>
      </c>
      <c r="W752" t="n">
        <v>4278</v>
      </c>
      <c r="X752" t="n">
        <v>4445</v>
      </c>
      <c r="Y752" t="n">
        <v>4605</v>
      </c>
      <c r="Z752" t="n">
        <v>4767</v>
      </c>
      <c r="AA752" t="n">
        <v>4920</v>
      </c>
      <c r="AB752" t="n">
        <v>5059</v>
      </c>
      <c r="AC752" t="n">
        <v>5183</v>
      </c>
      <c r="AD752" t="n">
        <v>5290</v>
      </c>
      <c r="AE752" t="n">
        <v>5404</v>
      </c>
      <c r="AF752" t="n">
        <v>5541</v>
      </c>
      <c r="AG752" t="n">
        <v>5703</v>
      </c>
      <c r="AH752" t="n">
        <v>5869</v>
      </c>
      <c r="AI752" t="n">
        <v>6058</v>
      </c>
      <c r="AJ752" t="n">
        <v>6277</v>
      </c>
      <c r="AK752" t="n">
        <v>6512</v>
      </c>
      <c r="AL752" t="n">
        <v>6756</v>
      </c>
      <c r="AM752" t="n">
        <v>7002</v>
      </c>
      <c r="AN752" t="n">
        <v>7240</v>
      </c>
      <c r="AO752" t="n">
        <v>7466</v>
      </c>
      <c r="AP752" t="n">
        <v>7697</v>
      </c>
      <c r="AQ752" t="n">
        <v>7943</v>
      </c>
      <c r="AR752" t="n">
        <v>8222</v>
      </c>
      <c r="AS752" t="n">
        <v>8537</v>
      </c>
      <c r="AT752" t="n">
        <v>8902</v>
      </c>
      <c r="AU752" t="n">
        <v>9310</v>
      </c>
      <c r="AV752" t="n">
        <v>9756</v>
      </c>
      <c r="AW752" t="n">
        <v>10228</v>
      </c>
      <c r="AX752" t="n">
        <v>10722</v>
      </c>
      <c r="AY752" t="n">
        <v>11233</v>
      </c>
      <c r="AZ752" t="n">
        <v>11618</v>
      </c>
      <c r="BA752" t="n">
        <v>12038</v>
      </c>
      <c r="BB752" t="n">
        <v>12480</v>
      </c>
      <c r="BC752" t="n">
        <v>12947</v>
      </c>
      <c r="BD752" t="n">
        <v>13448</v>
      </c>
      <c r="BE752" t="n">
        <v>14126</v>
      </c>
      <c r="BF752" t="n">
        <v>15002</v>
      </c>
      <c r="BG752" t="n">
        <v>15910</v>
      </c>
      <c r="BH752" t="n">
        <v>16928</v>
      </c>
      <c r="BI752" t="n">
        <v>18193</v>
      </c>
      <c r="BJ752" t="n">
        <v>19418</v>
      </c>
      <c r="BK752" t="n">
        <v>20812</v>
      </c>
      <c r="BL752" t="n">
        <v>22240</v>
      </c>
      <c r="BM752" t="n">
        <v>23967</v>
      </c>
      <c r="BN752" t="n">
        <v>25599</v>
      </c>
      <c r="BO752" t="n">
        <v>27248</v>
      </c>
      <c r="BP752" t="n">
        <v>28940</v>
      </c>
      <c r="BQ752" t="n">
        <v>30704</v>
      </c>
      <c r="BR752" t="n">
        <v>32270</v>
      </c>
      <c r="BS752" t="n">
        <v>33904</v>
      </c>
      <c r="BT752" t="n">
        <v>35530</v>
      </c>
      <c r="BU752" t="n">
        <v>37148</v>
      </c>
      <c r="BV752" t="n">
        <v>38855</v>
      </c>
      <c r="BW752" t="n">
        <v>40690</v>
      </c>
      <c r="BX752" t="n">
        <v>42869</v>
      </c>
      <c r="BY752" t="n">
        <v>45228</v>
      </c>
      <c r="BZ752" t="n">
        <v>47755</v>
      </c>
      <c r="CA752" t="n">
        <v>50415</v>
      </c>
      <c r="CB752" t="n">
        <v>53153</v>
      </c>
      <c r="CC752" t="n">
        <v>55756</v>
      </c>
      <c r="CD752" t="n">
        <v>58045</v>
      </c>
    </row>
    <row r="753">
      <c r="A753" t="inlineStr">
        <is>
          <t>F00034-02-000-05|S|M|Y</t>
        </is>
      </c>
      <c r="B753" t="n">
        <v>4458</v>
      </c>
      <c r="C753" t="n">
        <v>4458</v>
      </c>
      <c r="D753" t="n">
        <v>4458</v>
      </c>
      <c r="E753" t="n">
        <v>4458</v>
      </c>
      <c r="F753" t="n">
        <v>4458</v>
      </c>
      <c r="G753" t="n">
        <v>4154</v>
      </c>
      <c r="H753" t="n">
        <v>4154</v>
      </c>
      <c r="I753" t="n">
        <v>4154</v>
      </c>
      <c r="J753" t="n">
        <v>4154</v>
      </c>
      <c r="K753" t="n">
        <v>4154</v>
      </c>
      <c r="L753" t="n">
        <v>3837</v>
      </c>
      <c r="M753" t="n">
        <v>3819</v>
      </c>
      <c r="N753" t="n">
        <v>3801</v>
      </c>
      <c r="O753" t="n">
        <v>3784</v>
      </c>
      <c r="P753" t="n">
        <v>3716</v>
      </c>
      <c r="Q753" t="n">
        <v>3748</v>
      </c>
      <c r="R753" t="n">
        <v>3803</v>
      </c>
      <c r="S753" t="n">
        <v>3867</v>
      </c>
      <c r="T753" t="n">
        <v>3964</v>
      </c>
      <c r="U753" t="n">
        <v>4056</v>
      </c>
      <c r="V753" t="n">
        <v>4148</v>
      </c>
      <c r="W753" t="n">
        <v>4278</v>
      </c>
      <c r="X753" t="n">
        <v>4445</v>
      </c>
      <c r="Y753" t="n">
        <v>4605</v>
      </c>
      <c r="Z753" t="n">
        <v>4767</v>
      </c>
      <c r="AA753" t="n">
        <v>4920</v>
      </c>
      <c r="AB753" t="n">
        <v>5059</v>
      </c>
      <c r="AC753" t="n">
        <v>5183</v>
      </c>
      <c r="AD753" t="n">
        <v>5290</v>
      </c>
      <c r="AE753" t="n">
        <v>5404</v>
      </c>
      <c r="AF753" t="n">
        <v>5541</v>
      </c>
      <c r="AG753" t="n">
        <v>5703</v>
      </c>
      <c r="AH753" t="n">
        <v>5869</v>
      </c>
      <c r="AI753" t="n">
        <v>6058</v>
      </c>
      <c r="AJ753" t="n">
        <v>6277</v>
      </c>
      <c r="AK753" t="n">
        <v>6512</v>
      </c>
      <c r="AL753" t="n">
        <v>6756</v>
      </c>
      <c r="AM753" t="n">
        <v>7002</v>
      </c>
      <c r="AN753" t="n">
        <v>7240</v>
      </c>
      <c r="AO753" t="n">
        <v>7466</v>
      </c>
      <c r="AP753" t="n">
        <v>7697</v>
      </c>
      <c r="AQ753" t="n">
        <v>7943</v>
      </c>
      <c r="AR753" t="n">
        <v>8222</v>
      </c>
      <c r="AS753" t="n">
        <v>8537</v>
      </c>
      <c r="AT753" t="n">
        <v>8902</v>
      </c>
      <c r="AU753" t="n">
        <v>9310</v>
      </c>
      <c r="AV753" t="n">
        <v>9756</v>
      </c>
      <c r="AW753" t="n">
        <v>10228</v>
      </c>
      <c r="AX753" t="n">
        <v>10722</v>
      </c>
      <c r="AY753" t="n">
        <v>11233</v>
      </c>
      <c r="AZ753" t="n">
        <v>11618</v>
      </c>
      <c r="BA753" t="n">
        <v>12038</v>
      </c>
      <c r="BB753" t="n">
        <v>12480</v>
      </c>
      <c r="BC753" t="n">
        <v>12947</v>
      </c>
      <c r="BD753" t="n">
        <v>13448</v>
      </c>
      <c r="BE753" t="n">
        <v>14126</v>
      </c>
      <c r="BF753" t="n">
        <v>15002</v>
      </c>
      <c r="BG753" t="n">
        <v>15910</v>
      </c>
      <c r="BH753" t="n">
        <v>16928</v>
      </c>
      <c r="BI753" t="n">
        <v>18193</v>
      </c>
      <c r="BJ753" t="n">
        <v>19418</v>
      </c>
      <c r="BK753" t="n">
        <v>20812</v>
      </c>
      <c r="BL753" t="n">
        <v>22240</v>
      </c>
      <c r="BM753" t="n">
        <v>23967</v>
      </c>
      <c r="BN753" t="n">
        <v>25599</v>
      </c>
      <c r="BO753" t="n">
        <v>27248</v>
      </c>
      <c r="BP753" t="n">
        <v>28940</v>
      </c>
      <c r="BQ753" t="n">
        <v>30704</v>
      </c>
      <c r="BR753" t="n">
        <v>32270</v>
      </c>
      <c r="BS753" t="n">
        <v>33904</v>
      </c>
      <c r="BT753" t="n">
        <v>35530</v>
      </c>
      <c r="BU753" t="n">
        <v>37148</v>
      </c>
      <c r="BV753" t="n">
        <v>38855</v>
      </c>
      <c r="BW753" t="n">
        <v>40690</v>
      </c>
      <c r="BX753" t="n">
        <v>42869</v>
      </c>
      <c r="BY753" t="n">
        <v>45228</v>
      </c>
      <c r="BZ753" t="n">
        <v>47755</v>
      </c>
      <c r="CA753" t="n">
        <v>50415</v>
      </c>
      <c r="CB753" t="n">
        <v>53153</v>
      </c>
      <c r="CC753" t="n">
        <v>55756</v>
      </c>
      <c r="CD753" t="n">
        <v>58045</v>
      </c>
    </row>
    <row r="754">
      <c r="A754" t="inlineStr">
        <is>
          <t>F00034-03-000-05|R|F|N</t>
        </is>
      </c>
      <c r="B754" t="n">
        <v>2440</v>
      </c>
      <c r="C754" t="n">
        <v>2440</v>
      </c>
      <c r="D754" t="n">
        <v>2440</v>
      </c>
      <c r="E754" t="n">
        <v>2440</v>
      </c>
      <c r="F754" t="n">
        <v>2440</v>
      </c>
      <c r="G754" t="n">
        <v>2440</v>
      </c>
      <c r="H754" t="n">
        <v>2440</v>
      </c>
      <c r="I754" t="n">
        <v>2440</v>
      </c>
      <c r="J754" t="n">
        <v>2440</v>
      </c>
      <c r="K754" t="n">
        <v>2440</v>
      </c>
      <c r="L754" t="n">
        <v>2407</v>
      </c>
      <c r="M754" t="n">
        <v>2395</v>
      </c>
      <c r="N754" t="n">
        <v>2384</v>
      </c>
      <c r="O754" t="n">
        <v>2373</v>
      </c>
      <c r="P754" t="n">
        <v>2403</v>
      </c>
      <c r="Q754" t="n">
        <v>2434</v>
      </c>
      <c r="R754" t="n">
        <v>2482</v>
      </c>
      <c r="S754" t="n">
        <v>2552</v>
      </c>
      <c r="T754" t="n">
        <v>2639</v>
      </c>
      <c r="U754" t="n">
        <v>2719</v>
      </c>
      <c r="V754" t="n">
        <v>2804</v>
      </c>
      <c r="W754" t="n">
        <v>2892</v>
      </c>
      <c r="X754" t="n">
        <v>2946</v>
      </c>
      <c r="Y754" t="n">
        <v>3012</v>
      </c>
      <c r="Z754" t="n">
        <v>3087</v>
      </c>
      <c r="AA754" t="n">
        <v>3190</v>
      </c>
      <c r="AB754" t="n">
        <v>3270</v>
      </c>
      <c r="AC754" t="n">
        <v>3365</v>
      </c>
      <c r="AD754" t="n">
        <v>3436</v>
      </c>
      <c r="AE754" t="n">
        <v>3499</v>
      </c>
      <c r="AF754" t="n">
        <v>3573</v>
      </c>
      <c r="AG754" t="n">
        <v>3647</v>
      </c>
      <c r="AH754" t="n">
        <v>3708</v>
      </c>
      <c r="AI754" t="n">
        <v>3763</v>
      </c>
      <c r="AJ754" t="n">
        <v>3833</v>
      </c>
      <c r="AK754" t="n">
        <v>3879</v>
      </c>
      <c r="AL754" t="n">
        <v>3971</v>
      </c>
      <c r="AM754" t="n">
        <v>4084</v>
      </c>
      <c r="AN754" t="n">
        <v>4232</v>
      </c>
      <c r="AO754" t="n">
        <v>4389</v>
      </c>
      <c r="AP754" t="n">
        <v>4570</v>
      </c>
      <c r="AQ754" t="n">
        <v>4778</v>
      </c>
      <c r="AR754" t="n">
        <v>5006</v>
      </c>
      <c r="AS754" t="n">
        <v>5248</v>
      </c>
      <c r="AT754" t="n">
        <v>5484</v>
      </c>
      <c r="AU754" t="n">
        <v>5716</v>
      </c>
      <c r="AV754" t="n">
        <v>5939</v>
      </c>
      <c r="AW754" t="n">
        <v>6166</v>
      </c>
      <c r="AX754" t="n">
        <v>6430</v>
      </c>
      <c r="AY754" t="n">
        <v>6731</v>
      </c>
      <c r="AZ754" t="n">
        <v>7040</v>
      </c>
      <c r="BA754" t="n">
        <v>7382</v>
      </c>
      <c r="BB754" t="n">
        <v>7761</v>
      </c>
      <c r="BC754" t="n">
        <v>8137</v>
      </c>
      <c r="BD754" t="n">
        <v>8558</v>
      </c>
      <c r="BE754" t="n">
        <v>9065</v>
      </c>
      <c r="BF754" t="n">
        <v>9718</v>
      </c>
      <c r="BG754" t="n">
        <v>10406</v>
      </c>
      <c r="BH754" t="n">
        <v>11209</v>
      </c>
      <c r="BI754" t="n">
        <v>12073</v>
      </c>
      <c r="BJ754" t="n">
        <v>12871</v>
      </c>
      <c r="BK754" t="n">
        <v>13696</v>
      </c>
      <c r="BL754" t="n">
        <v>14556</v>
      </c>
      <c r="BM754" t="n">
        <v>15421</v>
      </c>
      <c r="BN754" t="n">
        <v>16354</v>
      </c>
      <c r="BO754" t="n">
        <v>17358</v>
      </c>
      <c r="BP754" t="n">
        <v>18474</v>
      </c>
      <c r="BQ754" t="n">
        <v>19558</v>
      </c>
      <c r="BR754" t="n">
        <v>20629</v>
      </c>
      <c r="BS754" t="n">
        <v>21680</v>
      </c>
      <c r="BT754" t="n">
        <v>22710</v>
      </c>
      <c r="BU754" t="n">
        <v>23627</v>
      </c>
      <c r="BV754" t="n">
        <v>24549</v>
      </c>
      <c r="BW754" t="n">
        <v>25471</v>
      </c>
      <c r="BX754" t="n">
        <v>26533</v>
      </c>
      <c r="BY754" t="n">
        <v>27639</v>
      </c>
      <c r="BZ754" t="n">
        <v>28810</v>
      </c>
      <c r="CA754" t="n">
        <v>30055</v>
      </c>
      <c r="CB754" t="n">
        <v>31413</v>
      </c>
      <c r="CC754" t="n">
        <v>32890</v>
      </c>
      <c r="CD754" t="n">
        <v>34452</v>
      </c>
    </row>
    <row r="755">
      <c r="A755" t="inlineStr">
        <is>
          <t>F00034-03-000-05|R|F|Y</t>
        </is>
      </c>
      <c r="B755" t="n">
        <v>2440</v>
      </c>
      <c r="C755" t="n">
        <v>2440</v>
      </c>
      <c r="D755" t="n">
        <v>2440</v>
      </c>
      <c r="E755" t="n">
        <v>2440</v>
      </c>
      <c r="F755" t="n">
        <v>2440</v>
      </c>
      <c r="G755" t="n">
        <v>2440</v>
      </c>
      <c r="H755" t="n">
        <v>2440</v>
      </c>
      <c r="I755" t="n">
        <v>2440</v>
      </c>
      <c r="J755" t="n">
        <v>2440</v>
      </c>
      <c r="K755" t="n">
        <v>2440</v>
      </c>
      <c r="L755" t="n">
        <v>2407</v>
      </c>
      <c r="M755" t="n">
        <v>2395</v>
      </c>
      <c r="N755" t="n">
        <v>2384</v>
      </c>
      <c r="O755" t="n">
        <v>2373</v>
      </c>
      <c r="P755" t="n">
        <v>2403</v>
      </c>
      <c r="Q755" t="n">
        <v>2434</v>
      </c>
      <c r="R755" t="n">
        <v>2482</v>
      </c>
      <c r="S755" t="n">
        <v>2552</v>
      </c>
      <c r="T755" t="n">
        <v>2639</v>
      </c>
      <c r="U755" t="n">
        <v>2719</v>
      </c>
      <c r="V755" t="n">
        <v>2804</v>
      </c>
      <c r="W755" t="n">
        <v>2892</v>
      </c>
      <c r="X755" t="n">
        <v>2946</v>
      </c>
      <c r="Y755" t="n">
        <v>3012</v>
      </c>
      <c r="Z755" t="n">
        <v>3087</v>
      </c>
      <c r="AA755" t="n">
        <v>3190</v>
      </c>
      <c r="AB755" t="n">
        <v>3270</v>
      </c>
      <c r="AC755" t="n">
        <v>3365</v>
      </c>
      <c r="AD755" t="n">
        <v>3436</v>
      </c>
      <c r="AE755" t="n">
        <v>3499</v>
      </c>
      <c r="AF755" t="n">
        <v>3573</v>
      </c>
      <c r="AG755" t="n">
        <v>3647</v>
      </c>
      <c r="AH755" t="n">
        <v>3708</v>
      </c>
      <c r="AI755" t="n">
        <v>3763</v>
      </c>
      <c r="AJ755" t="n">
        <v>3833</v>
      </c>
      <c r="AK755" t="n">
        <v>3879</v>
      </c>
      <c r="AL755" t="n">
        <v>3971</v>
      </c>
      <c r="AM755" t="n">
        <v>4084</v>
      </c>
      <c r="AN755" t="n">
        <v>4232</v>
      </c>
      <c r="AO755" t="n">
        <v>4389</v>
      </c>
      <c r="AP755" t="n">
        <v>4570</v>
      </c>
      <c r="AQ755" t="n">
        <v>4778</v>
      </c>
      <c r="AR755" t="n">
        <v>5006</v>
      </c>
      <c r="AS755" t="n">
        <v>5248</v>
      </c>
      <c r="AT755" t="n">
        <v>5484</v>
      </c>
      <c r="AU755" t="n">
        <v>5716</v>
      </c>
      <c r="AV755" t="n">
        <v>5939</v>
      </c>
      <c r="AW755" t="n">
        <v>6166</v>
      </c>
      <c r="AX755" t="n">
        <v>6430</v>
      </c>
      <c r="AY755" t="n">
        <v>6731</v>
      </c>
      <c r="AZ755" t="n">
        <v>7040</v>
      </c>
      <c r="BA755" t="n">
        <v>7382</v>
      </c>
      <c r="BB755" t="n">
        <v>7761</v>
      </c>
      <c r="BC755" t="n">
        <v>8137</v>
      </c>
      <c r="BD755" t="n">
        <v>8558</v>
      </c>
      <c r="BE755" t="n">
        <v>9065</v>
      </c>
      <c r="BF755" t="n">
        <v>9718</v>
      </c>
      <c r="BG755" t="n">
        <v>10406</v>
      </c>
      <c r="BH755" t="n">
        <v>11209</v>
      </c>
      <c r="BI755" t="n">
        <v>12073</v>
      </c>
      <c r="BJ755" t="n">
        <v>12871</v>
      </c>
      <c r="BK755" t="n">
        <v>13696</v>
      </c>
      <c r="BL755" t="n">
        <v>14556</v>
      </c>
      <c r="BM755" t="n">
        <v>15421</v>
      </c>
      <c r="BN755" t="n">
        <v>16354</v>
      </c>
      <c r="BO755" t="n">
        <v>17358</v>
      </c>
      <c r="BP755" t="n">
        <v>18474</v>
      </c>
      <c r="BQ755" t="n">
        <v>19558</v>
      </c>
      <c r="BR755" t="n">
        <v>20629</v>
      </c>
      <c r="BS755" t="n">
        <v>21680</v>
      </c>
      <c r="BT755" t="n">
        <v>22710</v>
      </c>
      <c r="BU755" t="n">
        <v>23627</v>
      </c>
      <c r="BV755" t="n">
        <v>24549</v>
      </c>
      <c r="BW755" t="n">
        <v>25471</v>
      </c>
      <c r="BX755" t="n">
        <v>26533</v>
      </c>
      <c r="BY755" t="n">
        <v>27639</v>
      </c>
      <c r="BZ755" t="n">
        <v>28810</v>
      </c>
      <c r="CA755" t="n">
        <v>30055</v>
      </c>
      <c r="CB755" t="n">
        <v>31413</v>
      </c>
      <c r="CC755" t="n">
        <v>32890</v>
      </c>
      <c r="CD755" t="n">
        <v>34452</v>
      </c>
    </row>
    <row r="756">
      <c r="A756" t="inlineStr">
        <is>
          <t>F00034-03-000-05|R|M|N</t>
        </is>
      </c>
      <c r="B756" t="n">
        <v>2440</v>
      </c>
      <c r="C756" t="n">
        <v>2440</v>
      </c>
      <c r="D756" t="n">
        <v>2440</v>
      </c>
      <c r="E756" t="n">
        <v>2440</v>
      </c>
      <c r="F756" t="n">
        <v>2440</v>
      </c>
      <c r="G756" t="n">
        <v>2440</v>
      </c>
      <c r="H756" t="n">
        <v>2440</v>
      </c>
      <c r="I756" t="n">
        <v>2440</v>
      </c>
      <c r="J756" t="n">
        <v>2440</v>
      </c>
      <c r="K756" t="n">
        <v>2440</v>
      </c>
      <c r="L756" t="n">
        <v>2407</v>
      </c>
      <c r="M756" t="n">
        <v>2395</v>
      </c>
      <c r="N756" t="n">
        <v>2384</v>
      </c>
      <c r="O756" t="n">
        <v>2373</v>
      </c>
      <c r="P756" t="n">
        <v>2403</v>
      </c>
      <c r="Q756" t="n">
        <v>2434</v>
      </c>
      <c r="R756" t="n">
        <v>2482</v>
      </c>
      <c r="S756" t="n">
        <v>2552</v>
      </c>
      <c r="T756" t="n">
        <v>2639</v>
      </c>
      <c r="U756" t="n">
        <v>2719</v>
      </c>
      <c r="V756" t="n">
        <v>2804</v>
      </c>
      <c r="W756" t="n">
        <v>2892</v>
      </c>
      <c r="X756" t="n">
        <v>2946</v>
      </c>
      <c r="Y756" t="n">
        <v>3012</v>
      </c>
      <c r="Z756" t="n">
        <v>3087</v>
      </c>
      <c r="AA756" t="n">
        <v>3190</v>
      </c>
      <c r="AB756" t="n">
        <v>3270</v>
      </c>
      <c r="AC756" t="n">
        <v>3365</v>
      </c>
      <c r="AD756" t="n">
        <v>3436</v>
      </c>
      <c r="AE756" t="n">
        <v>3499</v>
      </c>
      <c r="AF756" t="n">
        <v>3573</v>
      </c>
      <c r="AG756" t="n">
        <v>3647</v>
      </c>
      <c r="AH756" t="n">
        <v>3708</v>
      </c>
      <c r="AI756" t="n">
        <v>3763</v>
      </c>
      <c r="AJ756" t="n">
        <v>3833</v>
      </c>
      <c r="AK756" t="n">
        <v>3879</v>
      </c>
      <c r="AL756" t="n">
        <v>3971</v>
      </c>
      <c r="AM756" t="n">
        <v>4084</v>
      </c>
      <c r="AN756" t="n">
        <v>4232</v>
      </c>
      <c r="AO756" t="n">
        <v>4389</v>
      </c>
      <c r="AP756" t="n">
        <v>4570</v>
      </c>
      <c r="AQ756" t="n">
        <v>4778</v>
      </c>
      <c r="AR756" t="n">
        <v>5006</v>
      </c>
      <c r="AS756" t="n">
        <v>5248</v>
      </c>
      <c r="AT756" t="n">
        <v>5484</v>
      </c>
      <c r="AU756" t="n">
        <v>5716</v>
      </c>
      <c r="AV756" t="n">
        <v>5939</v>
      </c>
      <c r="AW756" t="n">
        <v>6166</v>
      </c>
      <c r="AX756" t="n">
        <v>6430</v>
      </c>
      <c r="AY756" t="n">
        <v>6731</v>
      </c>
      <c r="AZ756" t="n">
        <v>7040</v>
      </c>
      <c r="BA756" t="n">
        <v>7382</v>
      </c>
      <c r="BB756" t="n">
        <v>7761</v>
      </c>
      <c r="BC756" t="n">
        <v>8137</v>
      </c>
      <c r="BD756" t="n">
        <v>8558</v>
      </c>
      <c r="BE756" t="n">
        <v>9065</v>
      </c>
      <c r="BF756" t="n">
        <v>9718</v>
      </c>
      <c r="BG756" t="n">
        <v>10406</v>
      </c>
      <c r="BH756" t="n">
        <v>11209</v>
      </c>
      <c r="BI756" t="n">
        <v>12073</v>
      </c>
      <c r="BJ756" t="n">
        <v>12871</v>
      </c>
      <c r="BK756" t="n">
        <v>13696</v>
      </c>
      <c r="BL756" t="n">
        <v>14556</v>
      </c>
      <c r="BM756" t="n">
        <v>15421</v>
      </c>
      <c r="BN756" t="n">
        <v>16354</v>
      </c>
      <c r="BO756" t="n">
        <v>17358</v>
      </c>
      <c r="BP756" t="n">
        <v>18474</v>
      </c>
      <c r="BQ756" t="n">
        <v>19558</v>
      </c>
      <c r="BR756" t="n">
        <v>20629</v>
      </c>
      <c r="BS756" t="n">
        <v>21680</v>
      </c>
      <c r="BT756" t="n">
        <v>22710</v>
      </c>
      <c r="BU756" t="n">
        <v>23627</v>
      </c>
      <c r="BV756" t="n">
        <v>24549</v>
      </c>
      <c r="BW756" t="n">
        <v>25471</v>
      </c>
      <c r="BX756" t="n">
        <v>26533</v>
      </c>
      <c r="BY756" t="n">
        <v>27639</v>
      </c>
      <c r="BZ756" t="n">
        <v>28810</v>
      </c>
      <c r="CA756" t="n">
        <v>30055</v>
      </c>
      <c r="CB756" t="n">
        <v>31413</v>
      </c>
      <c r="CC756" t="n">
        <v>32890</v>
      </c>
      <c r="CD756" t="n">
        <v>34452</v>
      </c>
    </row>
    <row r="757">
      <c r="A757" t="inlineStr">
        <is>
          <t>F00034-03-000-05|R|M|Y</t>
        </is>
      </c>
      <c r="B757" t="n">
        <v>2440</v>
      </c>
      <c r="C757" t="n">
        <v>2440</v>
      </c>
      <c r="D757" t="n">
        <v>2440</v>
      </c>
      <c r="E757" t="n">
        <v>2440</v>
      </c>
      <c r="F757" t="n">
        <v>2440</v>
      </c>
      <c r="G757" t="n">
        <v>2440</v>
      </c>
      <c r="H757" t="n">
        <v>2440</v>
      </c>
      <c r="I757" t="n">
        <v>2440</v>
      </c>
      <c r="J757" t="n">
        <v>2440</v>
      </c>
      <c r="K757" t="n">
        <v>2440</v>
      </c>
      <c r="L757" t="n">
        <v>2407</v>
      </c>
      <c r="M757" t="n">
        <v>2395</v>
      </c>
      <c r="N757" t="n">
        <v>2384</v>
      </c>
      <c r="O757" t="n">
        <v>2373</v>
      </c>
      <c r="P757" t="n">
        <v>2403</v>
      </c>
      <c r="Q757" t="n">
        <v>2434</v>
      </c>
      <c r="R757" t="n">
        <v>2482</v>
      </c>
      <c r="S757" t="n">
        <v>2552</v>
      </c>
      <c r="T757" t="n">
        <v>2639</v>
      </c>
      <c r="U757" t="n">
        <v>2719</v>
      </c>
      <c r="V757" t="n">
        <v>2804</v>
      </c>
      <c r="W757" t="n">
        <v>2892</v>
      </c>
      <c r="X757" t="n">
        <v>2946</v>
      </c>
      <c r="Y757" t="n">
        <v>3012</v>
      </c>
      <c r="Z757" t="n">
        <v>3087</v>
      </c>
      <c r="AA757" t="n">
        <v>3190</v>
      </c>
      <c r="AB757" t="n">
        <v>3270</v>
      </c>
      <c r="AC757" t="n">
        <v>3365</v>
      </c>
      <c r="AD757" t="n">
        <v>3436</v>
      </c>
      <c r="AE757" t="n">
        <v>3499</v>
      </c>
      <c r="AF757" t="n">
        <v>3573</v>
      </c>
      <c r="AG757" t="n">
        <v>3647</v>
      </c>
      <c r="AH757" t="n">
        <v>3708</v>
      </c>
      <c r="AI757" t="n">
        <v>3763</v>
      </c>
      <c r="AJ757" t="n">
        <v>3833</v>
      </c>
      <c r="AK757" t="n">
        <v>3879</v>
      </c>
      <c r="AL757" t="n">
        <v>3971</v>
      </c>
      <c r="AM757" t="n">
        <v>4084</v>
      </c>
      <c r="AN757" t="n">
        <v>4232</v>
      </c>
      <c r="AO757" t="n">
        <v>4389</v>
      </c>
      <c r="AP757" t="n">
        <v>4570</v>
      </c>
      <c r="AQ757" t="n">
        <v>4778</v>
      </c>
      <c r="AR757" t="n">
        <v>5006</v>
      </c>
      <c r="AS757" t="n">
        <v>5248</v>
      </c>
      <c r="AT757" t="n">
        <v>5484</v>
      </c>
      <c r="AU757" t="n">
        <v>5716</v>
      </c>
      <c r="AV757" t="n">
        <v>5939</v>
      </c>
      <c r="AW757" t="n">
        <v>6166</v>
      </c>
      <c r="AX757" t="n">
        <v>6430</v>
      </c>
      <c r="AY757" t="n">
        <v>6731</v>
      </c>
      <c r="AZ757" t="n">
        <v>7040</v>
      </c>
      <c r="BA757" t="n">
        <v>7382</v>
      </c>
      <c r="BB757" t="n">
        <v>7761</v>
      </c>
      <c r="BC757" t="n">
        <v>8137</v>
      </c>
      <c r="BD757" t="n">
        <v>8558</v>
      </c>
      <c r="BE757" t="n">
        <v>9065</v>
      </c>
      <c r="BF757" t="n">
        <v>9718</v>
      </c>
      <c r="BG757" t="n">
        <v>10406</v>
      </c>
      <c r="BH757" t="n">
        <v>11209</v>
      </c>
      <c r="BI757" t="n">
        <v>12073</v>
      </c>
      <c r="BJ757" t="n">
        <v>12871</v>
      </c>
      <c r="BK757" t="n">
        <v>13696</v>
      </c>
      <c r="BL757" t="n">
        <v>14556</v>
      </c>
      <c r="BM757" t="n">
        <v>15421</v>
      </c>
      <c r="BN757" t="n">
        <v>16354</v>
      </c>
      <c r="BO757" t="n">
        <v>17358</v>
      </c>
      <c r="BP757" t="n">
        <v>18474</v>
      </c>
      <c r="BQ757" t="n">
        <v>19558</v>
      </c>
      <c r="BR757" t="n">
        <v>20629</v>
      </c>
      <c r="BS757" t="n">
        <v>21680</v>
      </c>
      <c r="BT757" t="n">
        <v>22710</v>
      </c>
      <c r="BU757" t="n">
        <v>23627</v>
      </c>
      <c r="BV757" t="n">
        <v>24549</v>
      </c>
      <c r="BW757" t="n">
        <v>25471</v>
      </c>
      <c r="BX757" t="n">
        <v>26533</v>
      </c>
      <c r="BY757" t="n">
        <v>27639</v>
      </c>
      <c r="BZ757" t="n">
        <v>28810</v>
      </c>
      <c r="CA757" t="n">
        <v>30055</v>
      </c>
      <c r="CB757" t="n">
        <v>31413</v>
      </c>
      <c r="CC757" t="n">
        <v>32890</v>
      </c>
      <c r="CD757" t="n">
        <v>34452</v>
      </c>
    </row>
    <row r="758">
      <c r="A758" t="inlineStr">
        <is>
          <t>F00034-03-000-05|S|F|N</t>
        </is>
      </c>
      <c r="B758" t="n">
        <v>2440</v>
      </c>
      <c r="C758" t="n">
        <v>2440</v>
      </c>
      <c r="D758" t="n">
        <v>2440</v>
      </c>
      <c r="E758" t="n">
        <v>2440</v>
      </c>
      <c r="F758" t="n">
        <v>2440</v>
      </c>
      <c r="G758" t="n">
        <v>2440</v>
      </c>
      <c r="H758" t="n">
        <v>2440</v>
      </c>
      <c r="I758" t="n">
        <v>2440</v>
      </c>
      <c r="J758" t="n">
        <v>2440</v>
      </c>
      <c r="K758" t="n">
        <v>2440</v>
      </c>
      <c r="L758" t="n">
        <v>2407</v>
      </c>
      <c r="M758" t="n">
        <v>2395</v>
      </c>
      <c r="N758" t="n">
        <v>2384</v>
      </c>
      <c r="O758" t="n">
        <v>2373</v>
      </c>
      <c r="P758" t="n">
        <v>2403</v>
      </c>
      <c r="Q758" t="n">
        <v>2434</v>
      </c>
      <c r="R758" t="n">
        <v>2482</v>
      </c>
      <c r="S758" t="n">
        <v>2552</v>
      </c>
      <c r="T758" t="n">
        <v>2639</v>
      </c>
      <c r="U758" t="n">
        <v>2719</v>
      </c>
      <c r="V758" t="n">
        <v>2804</v>
      </c>
      <c r="W758" t="n">
        <v>2892</v>
      </c>
      <c r="X758" t="n">
        <v>2946</v>
      </c>
      <c r="Y758" t="n">
        <v>3012</v>
      </c>
      <c r="Z758" t="n">
        <v>3087</v>
      </c>
      <c r="AA758" t="n">
        <v>3190</v>
      </c>
      <c r="AB758" t="n">
        <v>3270</v>
      </c>
      <c r="AC758" t="n">
        <v>3365</v>
      </c>
      <c r="AD758" t="n">
        <v>3436</v>
      </c>
      <c r="AE758" t="n">
        <v>3499</v>
      </c>
      <c r="AF758" t="n">
        <v>3573</v>
      </c>
      <c r="AG758" t="n">
        <v>3647</v>
      </c>
      <c r="AH758" t="n">
        <v>3708</v>
      </c>
      <c r="AI758" t="n">
        <v>3763</v>
      </c>
      <c r="AJ758" t="n">
        <v>3833</v>
      </c>
      <c r="AK758" t="n">
        <v>3879</v>
      </c>
      <c r="AL758" t="n">
        <v>3971</v>
      </c>
      <c r="AM758" t="n">
        <v>4084</v>
      </c>
      <c r="AN758" t="n">
        <v>4232</v>
      </c>
      <c r="AO758" t="n">
        <v>4389</v>
      </c>
      <c r="AP758" t="n">
        <v>4570</v>
      </c>
      <c r="AQ758" t="n">
        <v>4778</v>
      </c>
      <c r="AR758" t="n">
        <v>5006</v>
      </c>
      <c r="AS758" t="n">
        <v>5248</v>
      </c>
      <c r="AT758" t="n">
        <v>5484</v>
      </c>
      <c r="AU758" t="n">
        <v>5716</v>
      </c>
      <c r="AV758" t="n">
        <v>5939</v>
      </c>
      <c r="AW758" t="n">
        <v>6166</v>
      </c>
      <c r="AX758" t="n">
        <v>6430</v>
      </c>
      <c r="AY758" t="n">
        <v>6731</v>
      </c>
      <c r="AZ758" t="n">
        <v>7040</v>
      </c>
      <c r="BA758" t="n">
        <v>7382</v>
      </c>
      <c r="BB758" t="n">
        <v>7761</v>
      </c>
      <c r="BC758" t="n">
        <v>8137</v>
      </c>
      <c r="BD758" t="n">
        <v>8558</v>
      </c>
      <c r="BE758" t="n">
        <v>9065</v>
      </c>
      <c r="BF758" t="n">
        <v>9718</v>
      </c>
      <c r="BG758" t="n">
        <v>10406</v>
      </c>
      <c r="BH758" t="n">
        <v>11209</v>
      </c>
      <c r="BI758" t="n">
        <v>12073</v>
      </c>
      <c r="BJ758" t="n">
        <v>12871</v>
      </c>
      <c r="BK758" t="n">
        <v>13696</v>
      </c>
      <c r="BL758" t="n">
        <v>14556</v>
      </c>
      <c r="BM758" t="n">
        <v>15421</v>
      </c>
      <c r="BN758" t="n">
        <v>16354</v>
      </c>
      <c r="BO758" t="n">
        <v>17358</v>
      </c>
      <c r="BP758" t="n">
        <v>18474</v>
      </c>
      <c r="BQ758" t="n">
        <v>19558</v>
      </c>
      <c r="BR758" t="n">
        <v>20629</v>
      </c>
      <c r="BS758" t="n">
        <v>21680</v>
      </c>
      <c r="BT758" t="n">
        <v>22710</v>
      </c>
      <c r="BU758" t="n">
        <v>23627</v>
      </c>
      <c r="BV758" t="n">
        <v>24549</v>
      </c>
      <c r="BW758" t="n">
        <v>25471</v>
      </c>
      <c r="BX758" t="n">
        <v>26533</v>
      </c>
      <c r="BY758" t="n">
        <v>27639</v>
      </c>
      <c r="BZ758" t="n">
        <v>28810</v>
      </c>
      <c r="CA758" t="n">
        <v>30055</v>
      </c>
      <c r="CB758" t="n">
        <v>31413</v>
      </c>
      <c r="CC758" t="n">
        <v>32890</v>
      </c>
      <c r="CD758" t="n">
        <v>34452</v>
      </c>
    </row>
    <row r="759">
      <c r="A759" t="inlineStr">
        <is>
          <t>F00034-03-000-05|S|F|Y</t>
        </is>
      </c>
      <c r="B759" t="n">
        <v>2440</v>
      </c>
      <c r="C759" t="n">
        <v>2440</v>
      </c>
      <c r="D759" t="n">
        <v>2440</v>
      </c>
      <c r="E759" t="n">
        <v>2440</v>
      </c>
      <c r="F759" t="n">
        <v>2440</v>
      </c>
      <c r="G759" t="n">
        <v>2440</v>
      </c>
      <c r="H759" t="n">
        <v>2440</v>
      </c>
      <c r="I759" t="n">
        <v>2440</v>
      </c>
      <c r="J759" t="n">
        <v>2440</v>
      </c>
      <c r="K759" t="n">
        <v>2440</v>
      </c>
      <c r="L759" t="n">
        <v>2407</v>
      </c>
      <c r="M759" t="n">
        <v>2395</v>
      </c>
      <c r="N759" t="n">
        <v>2384</v>
      </c>
      <c r="O759" t="n">
        <v>2373</v>
      </c>
      <c r="P759" t="n">
        <v>2403</v>
      </c>
      <c r="Q759" t="n">
        <v>2434</v>
      </c>
      <c r="R759" t="n">
        <v>2482</v>
      </c>
      <c r="S759" t="n">
        <v>2552</v>
      </c>
      <c r="T759" t="n">
        <v>2639</v>
      </c>
      <c r="U759" t="n">
        <v>2719</v>
      </c>
      <c r="V759" t="n">
        <v>2804</v>
      </c>
      <c r="W759" t="n">
        <v>2892</v>
      </c>
      <c r="X759" t="n">
        <v>2946</v>
      </c>
      <c r="Y759" t="n">
        <v>3012</v>
      </c>
      <c r="Z759" t="n">
        <v>3087</v>
      </c>
      <c r="AA759" t="n">
        <v>3190</v>
      </c>
      <c r="AB759" t="n">
        <v>3270</v>
      </c>
      <c r="AC759" t="n">
        <v>3365</v>
      </c>
      <c r="AD759" t="n">
        <v>3436</v>
      </c>
      <c r="AE759" t="n">
        <v>3499</v>
      </c>
      <c r="AF759" t="n">
        <v>3573</v>
      </c>
      <c r="AG759" t="n">
        <v>3647</v>
      </c>
      <c r="AH759" t="n">
        <v>3708</v>
      </c>
      <c r="AI759" t="n">
        <v>3763</v>
      </c>
      <c r="AJ759" t="n">
        <v>3833</v>
      </c>
      <c r="AK759" t="n">
        <v>3879</v>
      </c>
      <c r="AL759" t="n">
        <v>3971</v>
      </c>
      <c r="AM759" t="n">
        <v>4084</v>
      </c>
      <c r="AN759" t="n">
        <v>4232</v>
      </c>
      <c r="AO759" t="n">
        <v>4389</v>
      </c>
      <c r="AP759" t="n">
        <v>4570</v>
      </c>
      <c r="AQ759" t="n">
        <v>4778</v>
      </c>
      <c r="AR759" t="n">
        <v>5006</v>
      </c>
      <c r="AS759" t="n">
        <v>5248</v>
      </c>
      <c r="AT759" t="n">
        <v>5484</v>
      </c>
      <c r="AU759" t="n">
        <v>5716</v>
      </c>
      <c r="AV759" t="n">
        <v>5939</v>
      </c>
      <c r="AW759" t="n">
        <v>6166</v>
      </c>
      <c r="AX759" t="n">
        <v>6430</v>
      </c>
      <c r="AY759" t="n">
        <v>6731</v>
      </c>
      <c r="AZ759" t="n">
        <v>7040</v>
      </c>
      <c r="BA759" t="n">
        <v>7382</v>
      </c>
      <c r="BB759" t="n">
        <v>7761</v>
      </c>
      <c r="BC759" t="n">
        <v>8137</v>
      </c>
      <c r="BD759" t="n">
        <v>8558</v>
      </c>
      <c r="BE759" t="n">
        <v>9065</v>
      </c>
      <c r="BF759" t="n">
        <v>9718</v>
      </c>
      <c r="BG759" t="n">
        <v>10406</v>
      </c>
      <c r="BH759" t="n">
        <v>11209</v>
      </c>
      <c r="BI759" t="n">
        <v>12073</v>
      </c>
      <c r="BJ759" t="n">
        <v>12871</v>
      </c>
      <c r="BK759" t="n">
        <v>13696</v>
      </c>
      <c r="BL759" t="n">
        <v>14556</v>
      </c>
      <c r="BM759" t="n">
        <v>15421</v>
      </c>
      <c r="BN759" t="n">
        <v>16354</v>
      </c>
      <c r="BO759" t="n">
        <v>17358</v>
      </c>
      <c r="BP759" t="n">
        <v>18474</v>
      </c>
      <c r="BQ759" t="n">
        <v>19558</v>
      </c>
      <c r="BR759" t="n">
        <v>20629</v>
      </c>
      <c r="BS759" t="n">
        <v>21680</v>
      </c>
      <c r="BT759" t="n">
        <v>22710</v>
      </c>
      <c r="BU759" t="n">
        <v>23627</v>
      </c>
      <c r="BV759" t="n">
        <v>24549</v>
      </c>
      <c r="BW759" t="n">
        <v>25471</v>
      </c>
      <c r="BX759" t="n">
        <v>26533</v>
      </c>
      <c r="BY759" t="n">
        <v>27639</v>
      </c>
      <c r="BZ759" t="n">
        <v>28810</v>
      </c>
      <c r="CA759" t="n">
        <v>30055</v>
      </c>
      <c r="CB759" t="n">
        <v>31413</v>
      </c>
      <c r="CC759" t="n">
        <v>32890</v>
      </c>
      <c r="CD759" t="n">
        <v>34452</v>
      </c>
    </row>
    <row r="760">
      <c r="A760" t="inlineStr">
        <is>
          <t>F00034-03-000-05|S|M|N</t>
        </is>
      </c>
      <c r="B760" t="n">
        <v>2440</v>
      </c>
      <c r="C760" t="n">
        <v>2440</v>
      </c>
      <c r="D760" t="n">
        <v>2440</v>
      </c>
      <c r="E760" t="n">
        <v>2440</v>
      </c>
      <c r="F760" t="n">
        <v>2440</v>
      </c>
      <c r="G760" t="n">
        <v>2440</v>
      </c>
      <c r="H760" t="n">
        <v>2440</v>
      </c>
      <c r="I760" t="n">
        <v>2440</v>
      </c>
      <c r="J760" t="n">
        <v>2440</v>
      </c>
      <c r="K760" t="n">
        <v>2440</v>
      </c>
      <c r="L760" t="n">
        <v>2407</v>
      </c>
      <c r="M760" t="n">
        <v>2395</v>
      </c>
      <c r="N760" t="n">
        <v>2384</v>
      </c>
      <c r="O760" t="n">
        <v>2373</v>
      </c>
      <c r="P760" t="n">
        <v>2403</v>
      </c>
      <c r="Q760" t="n">
        <v>2434</v>
      </c>
      <c r="R760" t="n">
        <v>2482</v>
      </c>
      <c r="S760" t="n">
        <v>2552</v>
      </c>
      <c r="T760" t="n">
        <v>2639</v>
      </c>
      <c r="U760" t="n">
        <v>2719</v>
      </c>
      <c r="V760" t="n">
        <v>2804</v>
      </c>
      <c r="W760" t="n">
        <v>2892</v>
      </c>
      <c r="X760" t="n">
        <v>2946</v>
      </c>
      <c r="Y760" t="n">
        <v>3012</v>
      </c>
      <c r="Z760" t="n">
        <v>3087</v>
      </c>
      <c r="AA760" t="n">
        <v>3190</v>
      </c>
      <c r="AB760" t="n">
        <v>3270</v>
      </c>
      <c r="AC760" t="n">
        <v>3365</v>
      </c>
      <c r="AD760" t="n">
        <v>3436</v>
      </c>
      <c r="AE760" t="n">
        <v>3499</v>
      </c>
      <c r="AF760" t="n">
        <v>3573</v>
      </c>
      <c r="AG760" t="n">
        <v>3647</v>
      </c>
      <c r="AH760" t="n">
        <v>3708</v>
      </c>
      <c r="AI760" t="n">
        <v>3763</v>
      </c>
      <c r="AJ760" t="n">
        <v>3833</v>
      </c>
      <c r="AK760" t="n">
        <v>3879</v>
      </c>
      <c r="AL760" t="n">
        <v>3971</v>
      </c>
      <c r="AM760" t="n">
        <v>4084</v>
      </c>
      <c r="AN760" t="n">
        <v>4232</v>
      </c>
      <c r="AO760" t="n">
        <v>4389</v>
      </c>
      <c r="AP760" t="n">
        <v>4570</v>
      </c>
      <c r="AQ760" t="n">
        <v>4778</v>
      </c>
      <c r="AR760" t="n">
        <v>5006</v>
      </c>
      <c r="AS760" t="n">
        <v>5248</v>
      </c>
      <c r="AT760" t="n">
        <v>5484</v>
      </c>
      <c r="AU760" t="n">
        <v>5716</v>
      </c>
      <c r="AV760" t="n">
        <v>5939</v>
      </c>
      <c r="AW760" t="n">
        <v>6166</v>
      </c>
      <c r="AX760" t="n">
        <v>6430</v>
      </c>
      <c r="AY760" t="n">
        <v>6731</v>
      </c>
      <c r="AZ760" t="n">
        <v>7040</v>
      </c>
      <c r="BA760" t="n">
        <v>7382</v>
      </c>
      <c r="BB760" t="n">
        <v>7761</v>
      </c>
      <c r="BC760" t="n">
        <v>8137</v>
      </c>
      <c r="BD760" t="n">
        <v>8558</v>
      </c>
      <c r="BE760" t="n">
        <v>9065</v>
      </c>
      <c r="BF760" t="n">
        <v>9718</v>
      </c>
      <c r="BG760" t="n">
        <v>10406</v>
      </c>
      <c r="BH760" t="n">
        <v>11209</v>
      </c>
      <c r="BI760" t="n">
        <v>12073</v>
      </c>
      <c r="BJ760" t="n">
        <v>12871</v>
      </c>
      <c r="BK760" t="n">
        <v>13696</v>
      </c>
      <c r="BL760" t="n">
        <v>14556</v>
      </c>
      <c r="BM760" t="n">
        <v>15421</v>
      </c>
      <c r="BN760" t="n">
        <v>16354</v>
      </c>
      <c r="BO760" t="n">
        <v>17358</v>
      </c>
      <c r="BP760" t="n">
        <v>18474</v>
      </c>
      <c r="BQ760" t="n">
        <v>19558</v>
      </c>
      <c r="BR760" t="n">
        <v>20629</v>
      </c>
      <c r="BS760" t="n">
        <v>21680</v>
      </c>
      <c r="BT760" t="n">
        <v>22710</v>
      </c>
      <c r="BU760" t="n">
        <v>23627</v>
      </c>
      <c r="BV760" t="n">
        <v>24549</v>
      </c>
      <c r="BW760" t="n">
        <v>25471</v>
      </c>
      <c r="BX760" t="n">
        <v>26533</v>
      </c>
      <c r="BY760" t="n">
        <v>27639</v>
      </c>
      <c r="BZ760" t="n">
        <v>28810</v>
      </c>
      <c r="CA760" t="n">
        <v>30055</v>
      </c>
      <c r="CB760" t="n">
        <v>31413</v>
      </c>
      <c r="CC760" t="n">
        <v>32890</v>
      </c>
      <c r="CD760" t="n">
        <v>34452</v>
      </c>
    </row>
    <row r="761">
      <c r="A761" t="inlineStr">
        <is>
          <t>F00034-03-000-05|S|M|Y</t>
        </is>
      </c>
      <c r="B761" t="n">
        <v>2440</v>
      </c>
      <c r="C761" t="n">
        <v>2440</v>
      </c>
      <c r="D761" t="n">
        <v>2440</v>
      </c>
      <c r="E761" t="n">
        <v>2440</v>
      </c>
      <c r="F761" t="n">
        <v>2440</v>
      </c>
      <c r="G761" t="n">
        <v>2440</v>
      </c>
      <c r="H761" t="n">
        <v>2440</v>
      </c>
      <c r="I761" t="n">
        <v>2440</v>
      </c>
      <c r="J761" t="n">
        <v>2440</v>
      </c>
      <c r="K761" t="n">
        <v>2440</v>
      </c>
      <c r="L761" t="n">
        <v>2407</v>
      </c>
      <c r="M761" t="n">
        <v>2395</v>
      </c>
      <c r="N761" t="n">
        <v>2384</v>
      </c>
      <c r="O761" t="n">
        <v>2373</v>
      </c>
      <c r="P761" t="n">
        <v>2403</v>
      </c>
      <c r="Q761" t="n">
        <v>2434</v>
      </c>
      <c r="R761" t="n">
        <v>2482</v>
      </c>
      <c r="S761" t="n">
        <v>2552</v>
      </c>
      <c r="T761" t="n">
        <v>2639</v>
      </c>
      <c r="U761" t="n">
        <v>2719</v>
      </c>
      <c r="V761" t="n">
        <v>2804</v>
      </c>
      <c r="W761" t="n">
        <v>2892</v>
      </c>
      <c r="X761" t="n">
        <v>2946</v>
      </c>
      <c r="Y761" t="n">
        <v>3012</v>
      </c>
      <c r="Z761" t="n">
        <v>3087</v>
      </c>
      <c r="AA761" t="n">
        <v>3190</v>
      </c>
      <c r="AB761" t="n">
        <v>3270</v>
      </c>
      <c r="AC761" t="n">
        <v>3365</v>
      </c>
      <c r="AD761" t="n">
        <v>3436</v>
      </c>
      <c r="AE761" t="n">
        <v>3499</v>
      </c>
      <c r="AF761" t="n">
        <v>3573</v>
      </c>
      <c r="AG761" t="n">
        <v>3647</v>
      </c>
      <c r="AH761" t="n">
        <v>3708</v>
      </c>
      <c r="AI761" t="n">
        <v>3763</v>
      </c>
      <c r="AJ761" t="n">
        <v>3833</v>
      </c>
      <c r="AK761" t="n">
        <v>3879</v>
      </c>
      <c r="AL761" t="n">
        <v>3971</v>
      </c>
      <c r="AM761" t="n">
        <v>4084</v>
      </c>
      <c r="AN761" t="n">
        <v>4232</v>
      </c>
      <c r="AO761" t="n">
        <v>4389</v>
      </c>
      <c r="AP761" t="n">
        <v>4570</v>
      </c>
      <c r="AQ761" t="n">
        <v>4778</v>
      </c>
      <c r="AR761" t="n">
        <v>5006</v>
      </c>
      <c r="AS761" t="n">
        <v>5248</v>
      </c>
      <c r="AT761" t="n">
        <v>5484</v>
      </c>
      <c r="AU761" t="n">
        <v>5716</v>
      </c>
      <c r="AV761" t="n">
        <v>5939</v>
      </c>
      <c r="AW761" t="n">
        <v>6166</v>
      </c>
      <c r="AX761" t="n">
        <v>6430</v>
      </c>
      <c r="AY761" t="n">
        <v>6731</v>
      </c>
      <c r="AZ761" t="n">
        <v>7040</v>
      </c>
      <c r="BA761" t="n">
        <v>7382</v>
      </c>
      <c r="BB761" t="n">
        <v>7761</v>
      </c>
      <c r="BC761" t="n">
        <v>8137</v>
      </c>
      <c r="BD761" t="n">
        <v>8558</v>
      </c>
      <c r="BE761" t="n">
        <v>9065</v>
      </c>
      <c r="BF761" t="n">
        <v>9718</v>
      </c>
      <c r="BG761" t="n">
        <v>10406</v>
      </c>
      <c r="BH761" t="n">
        <v>11209</v>
      </c>
      <c r="BI761" t="n">
        <v>12073</v>
      </c>
      <c r="BJ761" t="n">
        <v>12871</v>
      </c>
      <c r="BK761" t="n">
        <v>13696</v>
      </c>
      <c r="BL761" t="n">
        <v>14556</v>
      </c>
      <c r="BM761" t="n">
        <v>15421</v>
      </c>
      <c r="BN761" t="n">
        <v>16354</v>
      </c>
      <c r="BO761" t="n">
        <v>17358</v>
      </c>
      <c r="BP761" t="n">
        <v>18474</v>
      </c>
      <c r="BQ761" t="n">
        <v>19558</v>
      </c>
      <c r="BR761" t="n">
        <v>20629</v>
      </c>
      <c r="BS761" t="n">
        <v>21680</v>
      </c>
      <c r="BT761" t="n">
        <v>22710</v>
      </c>
      <c r="BU761" t="n">
        <v>23627</v>
      </c>
      <c r="BV761" t="n">
        <v>24549</v>
      </c>
      <c r="BW761" t="n">
        <v>25471</v>
      </c>
      <c r="BX761" t="n">
        <v>26533</v>
      </c>
      <c r="BY761" t="n">
        <v>27639</v>
      </c>
      <c r="BZ761" t="n">
        <v>28810</v>
      </c>
      <c r="CA761" t="n">
        <v>30055</v>
      </c>
      <c r="CB761" t="n">
        <v>31413</v>
      </c>
      <c r="CC761" t="n">
        <v>32890</v>
      </c>
      <c r="CD761" t="n">
        <v>34452</v>
      </c>
    </row>
    <row r="762">
      <c r="A762" t="inlineStr">
        <is>
          <t>F00034-04-000-05|R|F|N</t>
        </is>
      </c>
      <c r="B762" t="n">
        <v>10383</v>
      </c>
      <c r="C762" t="n">
        <v>10383</v>
      </c>
      <c r="D762" t="n">
        <v>10383</v>
      </c>
      <c r="E762" t="n">
        <v>10357</v>
      </c>
      <c r="F762" t="n">
        <v>10331</v>
      </c>
      <c r="G762" t="n">
        <v>10303</v>
      </c>
      <c r="H762" t="n">
        <v>10276</v>
      </c>
      <c r="I762" t="n">
        <v>10249</v>
      </c>
      <c r="J762" t="n">
        <v>10223</v>
      </c>
      <c r="K762" t="n">
        <v>10198</v>
      </c>
      <c r="L762" t="n">
        <v>10125</v>
      </c>
      <c r="M762" t="n">
        <v>10053</v>
      </c>
      <c r="N762" t="n">
        <v>9981</v>
      </c>
      <c r="O762" t="n">
        <v>9909</v>
      </c>
      <c r="P762" t="n">
        <v>9838</v>
      </c>
      <c r="Q762" t="n">
        <v>9765</v>
      </c>
      <c r="R762" t="n">
        <v>9741</v>
      </c>
      <c r="S762" t="n">
        <v>9715</v>
      </c>
      <c r="T762" t="n">
        <v>9691</v>
      </c>
      <c r="U762" t="n">
        <v>9733</v>
      </c>
      <c r="V762" t="n">
        <v>10013</v>
      </c>
      <c r="W762" t="n">
        <v>10242</v>
      </c>
      <c r="X762" t="n">
        <v>10589</v>
      </c>
      <c r="Y762" t="n">
        <v>11035</v>
      </c>
      <c r="Z762" t="n">
        <v>11570</v>
      </c>
      <c r="AA762" t="n">
        <v>12179</v>
      </c>
      <c r="AB762" t="n">
        <v>12840</v>
      </c>
      <c r="AC762" t="n">
        <v>13504</v>
      </c>
      <c r="AD762" t="n">
        <v>14090</v>
      </c>
      <c r="AE762" t="n">
        <v>14629</v>
      </c>
      <c r="AF762" t="n">
        <v>15093</v>
      </c>
      <c r="AG762" t="n">
        <v>15447</v>
      </c>
      <c r="AH762" t="n">
        <v>15823</v>
      </c>
      <c r="AI762" t="n">
        <v>16294</v>
      </c>
      <c r="AJ762" t="n">
        <v>16630</v>
      </c>
      <c r="AK762" t="n">
        <v>16983</v>
      </c>
      <c r="AL762" t="n">
        <v>17329</v>
      </c>
      <c r="AM762" t="n">
        <v>17630</v>
      </c>
      <c r="AN762" t="n">
        <v>17940</v>
      </c>
      <c r="AO762" t="n">
        <v>18375</v>
      </c>
      <c r="AP762" t="n">
        <v>18931</v>
      </c>
      <c r="AQ762" t="n">
        <v>19481</v>
      </c>
      <c r="AR762" t="n">
        <v>20104</v>
      </c>
      <c r="AS762" t="n">
        <v>20834</v>
      </c>
      <c r="AT762" t="n">
        <v>21711</v>
      </c>
      <c r="AU762" t="n">
        <v>22660</v>
      </c>
      <c r="AV762" t="n">
        <v>23659</v>
      </c>
      <c r="AW762" t="n">
        <v>24638</v>
      </c>
      <c r="AX762" t="n">
        <v>25608</v>
      </c>
      <c r="AY762" t="n">
        <v>26481</v>
      </c>
      <c r="AZ762" t="n">
        <v>27155</v>
      </c>
      <c r="BA762" t="n">
        <v>27991</v>
      </c>
      <c r="BB762" t="n">
        <v>28900</v>
      </c>
      <c r="BC762" t="n">
        <v>29935</v>
      </c>
      <c r="BD762" t="n">
        <v>31344</v>
      </c>
      <c r="BE762" t="n">
        <v>32921</v>
      </c>
      <c r="BF762" t="n">
        <v>34477</v>
      </c>
      <c r="BG762" t="n">
        <v>36626</v>
      </c>
      <c r="BH762" t="n">
        <v>39069</v>
      </c>
      <c r="BI762" t="n">
        <v>41833</v>
      </c>
      <c r="BJ762" t="n">
        <v>45221</v>
      </c>
      <c r="BK762" t="n">
        <v>48748</v>
      </c>
      <c r="BL762" t="n">
        <v>52639</v>
      </c>
      <c r="BM762" t="n">
        <v>57561</v>
      </c>
      <c r="BN762" t="n">
        <v>62950</v>
      </c>
      <c r="BO762" t="n">
        <v>68210</v>
      </c>
      <c r="BP762" t="n">
        <v>72896</v>
      </c>
      <c r="BQ762" t="n">
        <v>76966</v>
      </c>
      <c r="BR762" t="n">
        <v>80721</v>
      </c>
      <c r="BS762" t="n">
        <v>83972</v>
      </c>
      <c r="BT762" t="n">
        <v>87719</v>
      </c>
      <c r="BU762" t="n">
        <v>91313</v>
      </c>
      <c r="BV762" t="n">
        <v>95563</v>
      </c>
      <c r="BW762" t="n">
        <v>99713</v>
      </c>
      <c r="BX762" t="n">
        <v>104086</v>
      </c>
      <c r="BY762" t="n">
        <v>108726</v>
      </c>
      <c r="BZ762" t="n">
        <v>113179</v>
      </c>
      <c r="CA762" t="n">
        <v>117409</v>
      </c>
      <c r="CB762" t="n">
        <v>122152</v>
      </c>
      <c r="CC762" t="n">
        <v>126852</v>
      </c>
      <c r="CD762" t="n">
        <v>131222</v>
      </c>
    </row>
    <row r="763">
      <c r="A763" t="inlineStr">
        <is>
          <t>F00034-04-000-05|R|F|Y</t>
        </is>
      </c>
      <c r="B763" t="n">
        <v>10383</v>
      </c>
      <c r="C763" t="n">
        <v>10383</v>
      </c>
      <c r="D763" t="n">
        <v>10383</v>
      </c>
      <c r="E763" t="n">
        <v>10357</v>
      </c>
      <c r="F763" t="n">
        <v>10331</v>
      </c>
      <c r="G763" t="n">
        <v>10303</v>
      </c>
      <c r="H763" t="n">
        <v>10276</v>
      </c>
      <c r="I763" t="n">
        <v>10249</v>
      </c>
      <c r="J763" t="n">
        <v>10223</v>
      </c>
      <c r="K763" t="n">
        <v>10198</v>
      </c>
      <c r="L763" t="n">
        <v>10125</v>
      </c>
      <c r="M763" t="n">
        <v>10053</v>
      </c>
      <c r="N763" t="n">
        <v>9981</v>
      </c>
      <c r="O763" t="n">
        <v>9909</v>
      </c>
      <c r="P763" t="n">
        <v>9838</v>
      </c>
      <c r="Q763" t="n">
        <v>9765</v>
      </c>
      <c r="R763" t="n">
        <v>9741</v>
      </c>
      <c r="S763" t="n">
        <v>9715</v>
      </c>
      <c r="T763" t="n">
        <v>9691</v>
      </c>
      <c r="U763" t="n">
        <v>9733</v>
      </c>
      <c r="V763" t="n">
        <v>10013</v>
      </c>
      <c r="W763" t="n">
        <v>10242</v>
      </c>
      <c r="X763" t="n">
        <v>10589</v>
      </c>
      <c r="Y763" t="n">
        <v>11035</v>
      </c>
      <c r="Z763" t="n">
        <v>11570</v>
      </c>
      <c r="AA763" t="n">
        <v>12179</v>
      </c>
      <c r="AB763" t="n">
        <v>12840</v>
      </c>
      <c r="AC763" t="n">
        <v>13504</v>
      </c>
      <c r="AD763" t="n">
        <v>14090</v>
      </c>
      <c r="AE763" t="n">
        <v>14629</v>
      </c>
      <c r="AF763" t="n">
        <v>15093</v>
      </c>
      <c r="AG763" t="n">
        <v>15447</v>
      </c>
      <c r="AH763" t="n">
        <v>15823</v>
      </c>
      <c r="AI763" t="n">
        <v>16294</v>
      </c>
      <c r="AJ763" t="n">
        <v>16630</v>
      </c>
      <c r="AK763" t="n">
        <v>16983</v>
      </c>
      <c r="AL763" t="n">
        <v>17329</v>
      </c>
      <c r="AM763" t="n">
        <v>17630</v>
      </c>
      <c r="AN763" t="n">
        <v>17940</v>
      </c>
      <c r="AO763" t="n">
        <v>18375</v>
      </c>
      <c r="AP763" t="n">
        <v>18931</v>
      </c>
      <c r="AQ763" t="n">
        <v>19481</v>
      </c>
      <c r="AR763" t="n">
        <v>20104</v>
      </c>
      <c r="AS763" t="n">
        <v>20834</v>
      </c>
      <c r="AT763" t="n">
        <v>21711</v>
      </c>
      <c r="AU763" t="n">
        <v>22660</v>
      </c>
      <c r="AV763" t="n">
        <v>23659</v>
      </c>
      <c r="AW763" t="n">
        <v>24638</v>
      </c>
      <c r="AX763" t="n">
        <v>25608</v>
      </c>
      <c r="AY763" t="n">
        <v>26481</v>
      </c>
      <c r="AZ763" t="n">
        <v>27155</v>
      </c>
      <c r="BA763" t="n">
        <v>27991</v>
      </c>
      <c r="BB763" t="n">
        <v>28900</v>
      </c>
      <c r="BC763" t="n">
        <v>29935</v>
      </c>
      <c r="BD763" t="n">
        <v>31344</v>
      </c>
      <c r="BE763" t="n">
        <v>32921</v>
      </c>
      <c r="BF763" t="n">
        <v>34477</v>
      </c>
      <c r="BG763" t="n">
        <v>36626</v>
      </c>
      <c r="BH763" t="n">
        <v>39069</v>
      </c>
      <c r="BI763" t="n">
        <v>41833</v>
      </c>
      <c r="BJ763" t="n">
        <v>45221</v>
      </c>
      <c r="BK763" t="n">
        <v>48748</v>
      </c>
      <c r="BL763" t="n">
        <v>52639</v>
      </c>
      <c r="BM763" t="n">
        <v>57561</v>
      </c>
      <c r="BN763" t="n">
        <v>62950</v>
      </c>
      <c r="BO763" t="n">
        <v>68210</v>
      </c>
      <c r="BP763" t="n">
        <v>72896</v>
      </c>
      <c r="BQ763" t="n">
        <v>76966</v>
      </c>
      <c r="BR763" t="n">
        <v>80721</v>
      </c>
      <c r="BS763" t="n">
        <v>83972</v>
      </c>
      <c r="BT763" t="n">
        <v>87719</v>
      </c>
      <c r="BU763" t="n">
        <v>91313</v>
      </c>
      <c r="BV763" t="n">
        <v>95563</v>
      </c>
      <c r="BW763" t="n">
        <v>99713</v>
      </c>
      <c r="BX763" t="n">
        <v>104086</v>
      </c>
      <c r="BY763" t="n">
        <v>108726</v>
      </c>
      <c r="BZ763" t="n">
        <v>113179</v>
      </c>
      <c r="CA763" t="n">
        <v>117409</v>
      </c>
      <c r="CB763" t="n">
        <v>122152</v>
      </c>
      <c r="CC763" t="n">
        <v>126852</v>
      </c>
      <c r="CD763" t="n">
        <v>131222</v>
      </c>
    </row>
    <row r="764">
      <c r="A764" t="inlineStr">
        <is>
          <t>F00034-04-000-05|R|M|N</t>
        </is>
      </c>
      <c r="B764" t="n">
        <v>10383</v>
      </c>
      <c r="C764" t="n">
        <v>10383</v>
      </c>
      <c r="D764" t="n">
        <v>10383</v>
      </c>
      <c r="E764" t="n">
        <v>10357</v>
      </c>
      <c r="F764" t="n">
        <v>10331</v>
      </c>
      <c r="G764" t="n">
        <v>10303</v>
      </c>
      <c r="H764" t="n">
        <v>10276</v>
      </c>
      <c r="I764" t="n">
        <v>10249</v>
      </c>
      <c r="J764" t="n">
        <v>10223</v>
      </c>
      <c r="K764" t="n">
        <v>10198</v>
      </c>
      <c r="L764" t="n">
        <v>10125</v>
      </c>
      <c r="M764" t="n">
        <v>10053</v>
      </c>
      <c r="N764" t="n">
        <v>9981</v>
      </c>
      <c r="O764" t="n">
        <v>9909</v>
      </c>
      <c r="P764" t="n">
        <v>9838</v>
      </c>
      <c r="Q764" t="n">
        <v>9765</v>
      </c>
      <c r="R764" t="n">
        <v>9741</v>
      </c>
      <c r="S764" t="n">
        <v>9715</v>
      </c>
      <c r="T764" t="n">
        <v>9691</v>
      </c>
      <c r="U764" t="n">
        <v>9733</v>
      </c>
      <c r="V764" t="n">
        <v>10013</v>
      </c>
      <c r="W764" t="n">
        <v>10242</v>
      </c>
      <c r="X764" t="n">
        <v>10589</v>
      </c>
      <c r="Y764" t="n">
        <v>11035</v>
      </c>
      <c r="Z764" t="n">
        <v>11570</v>
      </c>
      <c r="AA764" t="n">
        <v>12179</v>
      </c>
      <c r="AB764" t="n">
        <v>12840</v>
      </c>
      <c r="AC764" t="n">
        <v>13504</v>
      </c>
      <c r="AD764" t="n">
        <v>14090</v>
      </c>
      <c r="AE764" t="n">
        <v>14629</v>
      </c>
      <c r="AF764" t="n">
        <v>15093</v>
      </c>
      <c r="AG764" t="n">
        <v>15447</v>
      </c>
      <c r="AH764" t="n">
        <v>15823</v>
      </c>
      <c r="AI764" t="n">
        <v>16294</v>
      </c>
      <c r="AJ764" t="n">
        <v>16630</v>
      </c>
      <c r="AK764" t="n">
        <v>16983</v>
      </c>
      <c r="AL764" t="n">
        <v>17329</v>
      </c>
      <c r="AM764" t="n">
        <v>17630</v>
      </c>
      <c r="AN764" t="n">
        <v>17940</v>
      </c>
      <c r="AO764" t="n">
        <v>18375</v>
      </c>
      <c r="AP764" t="n">
        <v>18931</v>
      </c>
      <c r="AQ764" t="n">
        <v>19481</v>
      </c>
      <c r="AR764" t="n">
        <v>20104</v>
      </c>
      <c r="AS764" t="n">
        <v>20834</v>
      </c>
      <c r="AT764" t="n">
        <v>21711</v>
      </c>
      <c r="AU764" t="n">
        <v>22660</v>
      </c>
      <c r="AV764" t="n">
        <v>23659</v>
      </c>
      <c r="AW764" t="n">
        <v>24638</v>
      </c>
      <c r="AX764" t="n">
        <v>25608</v>
      </c>
      <c r="AY764" t="n">
        <v>26481</v>
      </c>
      <c r="AZ764" t="n">
        <v>27155</v>
      </c>
      <c r="BA764" t="n">
        <v>27991</v>
      </c>
      <c r="BB764" t="n">
        <v>28900</v>
      </c>
      <c r="BC764" t="n">
        <v>29935</v>
      </c>
      <c r="BD764" t="n">
        <v>31344</v>
      </c>
      <c r="BE764" t="n">
        <v>32921</v>
      </c>
      <c r="BF764" t="n">
        <v>34477</v>
      </c>
      <c r="BG764" t="n">
        <v>36626</v>
      </c>
      <c r="BH764" t="n">
        <v>39069</v>
      </c>
      <c r="BI764" t="n">
        <v>41833</v>
      </c>
      <c r="BJ764" t="n">
        <v>45221</v>
      </c>
      <c r="BK764" t="n">
        <v>48748</v>
      </c>
      <c r="BL764" t="n">
        <v>52639</v>
      </c>
      <c r="BM764" t="n">
        <v>57561</v>
      </c>
      <c r="BN764" t="n">
        <v>62950</v>
      </c>
      <c r="BO764" t="n">
        <v>68210</v>
      </c>
      <c r="BP764" t="n">
        <v>72896</v>
      </c>
      <c r="BQ764" t="n">
        <v>76966</v>
      </c>
      <c r="BR764" t="n">
        <v>80721</v>
      </c>
      <c r="BS764" t="n">
        <v>83972</v>
      </c>
      <c r="BT764" t="n">
        <v>87719</v>
      </c>
      <c r="BU764" t="n">
        <v>91313</v>
      </c>
      <c r="BV764" t="n">
        <v>95563</v>
      </c>
      <c r="BW764" t="n">
        <v>99713</v>
      </c>
      <c r="BX764" t="n">
        <v>104086</v>
      </c>
      <c r="BY764" t="n">
        <v>108726</v>
      </c>
      <c r="BZ764" t="n">
        <v>113179</v>
      </c>
      <c r="CA764" t="n">
        <v>117409</v>
      </c>
      <c r="CB764" t="n">
        <v>122152</v>
      </c>
      <c r="CC764" t="n">
        <v>126852</v>
      </c>
      <c r="CD764" t="n">
        <v>131222</v>
      </c>
    </row>
    <row r="765">
      <c r="A765" t="inlineStr">
        <is>
          <t>F00034-04-000-05|R|M|Y</t>
        </is>
      </c>
      <c r="B765" t="n">
        <v>10383</v>
      </c>
      <c r="C765" t="n">
        <v>10383</v>
      </c>
      <c r="D765" t="n">
        <v>10383</v>
      </c>
      <c r="E765" t="n">
        <v>10357</v>
      </c>
      <c r="F765" t="n">
        <v>10331</v>
      </c>
      <c r="G765" t="n">
        <v>10303</v>
      </c>
      <c r="H765" t="n">
        <v>10276</v>
      </c>
      <c r="I765" t="n">
        <v>10249</v>
      </c>
      <c r="J765" t="n">
        <v>10223</v>
      </c>
      <c r="K765" t="n">
        <v>10198</v>
      </c>
      <c r="L765" t="n">
        <v>10125</v>
      </c>
      <c r="M765" t="n">
        <v>10053</v>
      </c>
      <c r="N765" t="n">
        <v>9981</v>
      </c>
      <c r="O765" t="n">
        <v>9909</v>
      </c>
      <c r="P765" t="n">
        <v>9838</v>
      </c>
      <c r="Q765" t="n">
        <v>9765</v>
      </c>
      <c r="R765" t="n">
        <v>9741</v>
      </c>
      <c r="S765" t="n">
        <v>9715</v>
      </c>
      <c r="T765" t="n">
        <v>9691</v>
      </c>
      <c r="U765" t="n">
        <v>9733</v>
      </c>
      <c r="V765" t="n">
        <v>10013</v>
      </c>
      <c r="W765" t="n">
        <v>10242</v>
      </c>
      <c r="X765" t="n">
        <v>10589</v>
      </c>
      <c r="Y765" t="n">
        <v>11035</v>
      </c>
      <c r="Z765" t="n">
        <v>11570</v>
      </c>
      <c r="AA765" t="n">
        <v>12179</v>
      </c>
      <c r="AB765" t="n">
        <v>12840</v>
      </c>
      <c r="AC765" t="n">
        <v>13504</v>
      </c>
      <c r="AD765" t="n">
        <v>14090</v>
      </c>
      <c r="AE765" t="n">
        <v>14629</v>
      </c>
      <c r="AF765" t="n">
        <v>15093</v>
      </c>
      <c r="AG765" t="n">
        <v>15447</v>
      </c>
      <c r="AH765" t="n">
        <v>15823</v>
      </c>
      <c r="AI765" t="n">
        <v>16294</v>
      </c>
      <c r="AJ765" t="n">
        <v>16630</v>
      </c>
      <c r="AK765" t="n">
        <v>16983</v>
      </c>
      <c r="AL765" t="n">
        <v>17329</v>
      </c>
      <c r="AM765" t="n">
        <v>17630</v>
      </c>
      <c r="AN765" t="n">
        <v>17940</v>
      </c>
      <c r="AO765" t="n">
        <v>18375</v>
      </c>
      <c r="AP765" t="n">
        <v>18931</v>
      </c>
      <c r="AQ765" t="n">
        <v>19481</v>
      </c>
      <c r="AR765" t="n">
        <v>20104</v>
      </c>
      <c r="AS765" t="n">
        <v>20834</v>
      </c>
      <c r="AT765" t="n">
        <v>21711</v>
      </c>
      <c r="AU765" t="n">
        <v>22660</v>
      </c>
      <c r="AV765" t="n">
        <v>23659</v>
      </c>
      <c r="AW765" t="n">
        <v>24638</v>
      </c>
      <c r="AX765" t="n">
        <v>25608</v>
      </c>
      <c r="AY765" t="n">
        <v>26481</v>
      </c>
      <c r="AZ765" t="n">
        <v>27155</v>
      </c>
      <c r="BA765" t="n">
        <v>27991</v>
      </c>
      <c r="BB765" t="n">
        <v>28900</v>
      </c>
      <c r="BC765" t="n">
        <v>29935</v>
      </c>
      <c r="BD765" t="n">
        <v>31344</v>
      </c>
      <c r="BE765" t="n">
        <v>32921</v>
      </c>
      <c r="BF765" t="n">
        <v>34477</v>
      </c>
      <c r="BG765" t="n">
        <v>36626</v>
      </c>
      <c r="BH765" t="n">
        <v>39069</v>
      </c>
      <c r="BI765" t="n">
        <v>41833</v>
      </c>
      <c r="BJ765" t="n">
        <v>45221</v>
      </c>
      <c r="BK765" t="n">
        <v>48748</v>
      </c>
      <c r="BL765" t="n">
        <v>52639</v>
      </c>
      <c r="BM765" t="n">
        <v>57561</v>
      </c>
      <c r="BN765" t="n">
        <v>62950</v>
      </c>
      <c r="BO765" t="n">
        <v>68210</v>
      </c>
      <c r="BP765" t="n">
        <v>72896</v>
      </c>
      <c r="BQ765" t="n">
        <v>76966</v>
      </c>
      <c r="BR765" t="n">
        <v>80721</v>
      </c>
      <c r="BS765" t="n">
        <v>83972</v>
      </c>
      <c r="BT765" t="n">
        <v>87719</v>
      </c>
      <c r="BU765" t="n">
        <v>91313</v>
      </c>
      <c r="BV765" t="n">
        <v>95563</v>
      </c>
      <c r="BW765" t="n">
        <v>99713</v>
      </c>
      <c r="BX765" t="n">
        <v>104086</v>
      </c>
      <c r="BY765" t="n">
        <v>108726</v>
      </c>
      <c r="BZ765" t="n">
        <v>113179</v>
      </c>
      <c r="CA765" t="n">
        <v>117409</v>
      </c>
      <c r="CB765" t="n">
        <v>122152</v>
      </c>
      <c r="CC765" t="n">
        <v>126852</v>
      </c>
      <c r="CD765" t="n">
        <v>131222</v>
      </c>
    </row>
    <row r="766">
      <c r="A766" t="inlineStr">
        <is>
          <t>F00034-04-000-05|S|F|N</t>
        </is>
      </c>
      <c r="B766" t="n">
        <v>10383</v>
      </c>
      <c r="C766" t="n">
        <v>10383</v>
      </c>
      <c r="D766" t="n">
        <v>10383</v>
      </c>
      <c r="E766" t="n">
        <v>10357</v>
      </c>
      <c r="F766" t="n">
        <v>10331</v>
      </c>
      <c r="G766" t="n">
        <v>10303</v>
      </c>
      <c r="H766" t="n">
        <v>10276</v>
      </c>
      <c r="I766" t="n">
        <v>10249</v>
      </c>
      <c r="J766" t="n">
        <v>10223</v>
      </c>
      <c r="K766" t="n">
        <v>10198</v>
      </c>
      <c r="L766" t="n">
        <v>10125</v>
      </c>
      <c r="M766" t="n">
        <v>10053</v>
      </c>
      <c r="N766" t="n">
        <v>9981</v>
      </c>
      <c r="O766" t="n">
        <v>9909</v>
      </c>
      <c r="P766" t="n">
        <v>9838</v>
      </c>
      <c r="Q766" t="n">
        <v>9765</v>
      </c>
      <c r="R766" t="n">
        <v>9741</v>
      </c>
      <c r="S766" t="n">
        <v>9715</v>
      </c>
      <c r="T766" t="n">
        <v>9691</v>
      </c>
      <c r="U766" t="n">
        <v>9733</v>
      </c>
      <c r="V766" t="n">
        <v>10013</v>
      </c>
      <c r="W766" t="n">
        <v>10242</v>
      </c>
      <c r="X766" t="n">
        <v>10589</v>
      </c>
      <c r="Y766" t="n">
        <v>11035</v>
      </c>
      <c r="Z766" t="n">
        <v>11570</v>
      </c>
      <c r="AA766" t="n">
        <v>12179</v>
      </c>
      <c r="AB766" t="n">
        <v>12840</v>
      </c>
      <c r="AC766" t="n">
        <v>13504</v>
      </c>
      <c r="AD766" t="n">
        <v>14090</v>
      </c>
      <c r="AE766" t="n">
        <v>14629</v>
      </c>
      <c r="AF766" t="n">
        <v>15093</v>
      </c>
      <c r="AG766" t="n">
        <v>15447</v>
      </c>
      <c r="AH766" t="n">
        <v>15823</v>
      </c>
      <c r="AI766" t="n">
        <v>16294</v>
      </c>
      <c r="AJ766" t="n">
        <v>16630</v>
      </c>
      <c r="AK766" t="n">
        <v>16983</v>
      </c>
      <c r="AL766" t="n">
        <v>17329</v>
      </c>
      <c r="AM766" t="n">
        <v>17630</v>
      </c>
      <c r="AN766" t="n">
        <v>17940</v>
      </c>
      <c r="AO766" t="n">
        <v>18375</v>
      </c>
      <c r="AP766" t="n">
        <v>18931</v>
      </c>
      <c r="AQ766" t="n">
        <v>19481</v>
      </c>
      <c r="AR766" t="n">
        <v>20104</v>
      </c>
      <c r="AS766" t="n">
        <v>20834</v>
      </c>
      <c r="AT766" t="n">
        <v>21711</v>
      </c>
      <c r="AU766" t="n">
        <v>22660</v>
      </c>
      <c r="AV766" t="n">
        <v>23659</v>
      </c>
      <c r="AW766" t="n">
        <v>24638</v>
      </c>
      <c r="AX766" t="n">
        <v>25608</v>
      </c>
      <c r="AY766" t="n">
        <v>26481</v>
      </c>
      <c r="AZ766" t="n">
        <v>27155</v>
      </c>
      <c r="BA766" t="n">
        <v>27991</v>
      </c>
      <c r="BB766" t="n">
        <v>28900</v>
      </c>
      <c r="BC766" t="n">
        <v>29935</v>
      </c>
      <c r="BD766" t="n">
        <v>31344</v>
      </c>
      <c r="BE766" t="n">
        <v>32921</v>
      </c>
      <c r="BF766" t="n">
        <v>34477</v>
      </c>
      <c r="BG766" t="n">
        <v>36626</v>
      </c>
      <c r="BH766" t="n">
        <v>39069</v>
      </c>
      <c r="BI766" t="n">
        <v>41833</v>
      </c>
      <c r="BJ766" t="n">
        <v>45221</v>
      </c>
      <c r="BK766" t="n">
        <v>48748</v>
      </c>
      <c r="BL766" t="n">
        <v>52639</v>
      </c>
      <c r="BM766" t="n">
        <v>57561</v>
      </c>
      <c r="BN766" t="n">
        <v>62950</v>
      </c>
      <c r="BO766" t="n">
        <v>68210</v>
      </c>
      <c r="BP766" t="n">
        <v>72896</v>
      </c>
      <c r="BQ766" t="n">
        <v>76966</v>
      </c>
      <c r="BR766" t="n">
        <v>80721</v>
      </c>
      <c r="BS766" t="n">
        <v>83972</v>
      </c>
      <c r="BT766" t="n">
        <v>87719</v>
      </c>
      <c r="BU766" t="n">
        <v>91313</v>
      </c>
      <c r="BV766" t="n">
        <v>95563</v>
      </c>
      <c r="BW766" t="n">
        <v>99713</v>
      </c>
      <c r="BX766" t="n">
        <v>104086</v>
      </c>
      <c r="BY766" t="n">
        <v>108726</v>
      </c>
      <c r="BZ766" t="n">
        <v>113179</v>
      </c>
      <c r="CA766" t="n">
        <v>117409</v>
      </c>
      <c r="CB766" t="n">
        <v>122152</v>
      </c>
      <c r="CC766" t="n">
        <v>126852</v>
      </c>
      <c r="CD766" t="n">
        <v>131222</v>
      </c>
    </row>
    <row r="767">
      <c r="A767" t="inlineStr">
        <is>
          <t>F00034-04-000-05|S|F|Y</t>
        </is>
      </c>
      <c r="B767" t="n">
        <v>10383</v>
      </c>
      <c r="C767" t="n">
        <v>10383</v>
      </c>
      <c r="D767" t="n">
        <v>10383</v>
      </c>
      <c r="E767" t="n">
        <v>10357</v>
      </c>
      <c r="F767" t="n">
        <v>10331</v>
      </c>
      <c r="G767" t="n">
        <v>10303</v>
      </c>
      <c r="H767" t="n">
        <v>10276</v>
      </c>
      <c r="I767" t="n">
        <v>10249</v>
      </c>
      <c r="J767" t="n">
        <v>10223</v>
      </c>
      <c r="K767" t="n">
        <v>10198</v>
      </c>
      <c r="L767" t="n">
        <v>10125</v>
      </c>
      <c r="M767" t="n">
        <v>10053</v>
      </c>
      <c r="N767" t="n">
        <v>9981</v>
      </c>
      <c r="O767" t="n">
        <v>9909</v>
      </c>
      <c r="P767" t="n">
        <v>9838</v>
      </c>
      <c r="Q767" t="n">
        <v>9765</v>
      </c>
      <c r="R767" t="n">
        <v>9741</v>
      </c>
      <c r="S767" t="n">
        <v>9715</v>
      </c>
      <c r="T767" t="n">
        <v>9691</v>
      </c>
      <c r="U767" t="n">
        <v>9733</v>
      </c>
      <c r="V767" t="n">
        <v>10013</v>
      </c>
      <c r="W767" t="n">
        <v>10242</v>
      </c>
      <c r="X767" t="n">
        <v>10589</v>
      </c>
      <c r="Y767" t="n">
        <v>11035</v>
      </c>
      <c r="Z767" t="n">
        <v>11570</v>
      </c>
      <c r="AA767" t="n">
        <v>12179</v>
      </c>
      <c r="AB767" t="n">
        <v>12840</v>
      </c>
      <c r="AC767" t="n">
        <v>13504</v>
      </c>
      <c r="AD767" t="n">
        <v>14090</v>
      </c>
      <c r="AE767" t="n">
        <v>14629</v>
      </c>
      <c r="AF767" t="n">
        <v>15093</v>
      </c>
      <c r="AG767" t="n">
        <v>15447</v>
      </c>
      <c r="AH767" t="n">
        <v>15823</v>
      </c>
      <c r="AI767" t="n">
        <v>16294</v>
      </c>
      <c r="AJ767" t="n">
        <v>16630</v>
      </c>
      <c r="AK767" t="n">
        <v>16983</v>
      </c>
      <c r="AL767" t="n">
        <v>17329</v>
      </c>
      <c r="AM767" t="n">
        <v>17630</v>
      </c>
      <c r="AN767" t="n">
        <v>17940</v>
      </c>
      <c r="AO767" t="n">
        <v>18375</v>
      </c>
      <c r="AP767" t="n">
        <v>18931</v>
      </c>
      <c r="AQ767" t="n">
        <v>19481</v>
      </c>
      <c r="AR767" t="n">
        <v>20104</v>
      </c>
      <c r="AS767" t="n">
        <v>20834</v>
      </c>
      <c r="AT767" t="n">
        <v>21711</v>
      </c>
      <c r="AU767" t="n">
        <v>22660</v>
      </c>
      <c r="AV767" t="n">
        <v>23659</v>
      </c>
      <c r="AW767" t="n">
        <v>24638</v>
      </c>
      <c r="AX767" t="n">
        <v>25608</v>
      </c>
      <c r="AY767" t="n">
        <v>26481</v>
      </c>
      <c r="AZ767" t="n">
        <v>27155</v>
      </c>
      <c r="BA767" t="n">
        <v>27991</v>
      </c>
      <c r="BB767" t="n">
        <v>28900</v>
      </c>
      <c r="BC767" t="n">
        <v>29935</v>
      </c>
      <c r="BD767" t="n">
        <v>31344</v>
      </c>
      <c r="BE767" t="n">
        <v>32921</v>
      </c>
      <c r="BF767" t="n">
        <v>34477</v>
      </c>
      <c r="BG767" t="n">
        <v>36626</v>
      </c>
      <c r="BH767" t="n">
        <v>39069</v>
      </c>
      <c r="BI767" t="n">
        <v>41833</v>
      </c>
      <c r="BJ767" t="n">
        <v>45221</v>
      </c>
      <c r="BK767" t="n">
        <v>48748</v>
      </c>
      <c r="BL767" t="n">
        <v>52639</v>
      </c>
      <c r="BM767" t="n">
        <v>57561</v>
      </c>
      <c r="BN767" t="n">
        <v>62950</v>
      </c>
      <c r="BO767" t="n">
        <v>68210</v>
      </c>
      <c r="BP767" t="n">
        <v>72896</v>
      </c>
      <c r="BQ767" t="n">
        <v>76966</v>
      </c>
      <c r="BR767" t="n">
        <v>80721</v>
      </c>
      <c r="BS767" t="n">
        <v>83972</v>
      </c>
      <c r="BT767" t="n">
        <v>87719</v>
      </c>
      <c r="BU767" t="n">
        <v>91313</v>
      </c>
      <c r="BV767" t="n">
        <v>95563</v>
      </c>
      <c r="BW767" t="n">
        <v>99713</v>
      </c>
      <c r="BX767" t="n">
        <v>104086</v>
      </c>
      <c r="BY767" t="n">
        <v>108726</v>
      </c>
      <c r="BZ767" t="n">
        <v>113179</v>
      </c>
      <c r="CA767" t="n">
        <v>117409</v>
      </c>
      <c r="CB767" t="n">
        <v>122152</v>
      </c>
      <c r="CC767" t="n">
        <v>126852</v>
      </c>
      <c r="CD767" t="n">
        <v>131222</v>
      </c>
    </row>
    <row r="768">
      <c r="A768" t="inlineStr">
        <is>
          <t>F00034-04-000-05|S|M|N</t>
        </is>
      </c>
      <c r="B768" t="n">
        <v>10383</v>
      </c>
      <c r="C768" t="n">
        <v>10383</v>
      </c>
      <c r="D768" t="n">
        <v>10383</v>
      </c>
      <c r="E768" t="n">
        <v>10357</v>
      </c>
      <c r="F768" t="n">
        <v>10331</v>
      </c>
      <c r="G768" t="n">
        <v>10303</v>
      </c>
      <c r="H768" t="n">
        <v>10276</v>
      </c>
      <c r="I768" t="n">
        <v>10249</v>
      </c>
      <c r="J768" t="n">
        <v>10223</v>
      </c>
      <c r="K768" t="n">
        <v>10198</v>
      </c>
      <c r="L768" t="n">
        <v>10125</v>
      </c>
      <c r="M768" t="n">
        <v>10053</v>
      </c>
      <c r="N768" t="n">
        <v>9981</v>
      </c>
      <c r="O768" t="n">
        <v>9909</v>
      </c>
      <c r="P768" t="n">
        <v>9838</v>
      </c>
      <c r="Q768" t="n">
        <v>9765</v>
      </c>
      <c r="R768" t="n">
        <v>9741</v>
      </c>
      <c r="S768" t="n">
        <v>9715</v>
      </c>
      <c r="T768" t="n">
        <v>9691</v>
      </c>
      <c r="U768" t="n">
        <v>9733</v>
      </c>
      <c r="V768" t="n">
        <v>10013</v>
      </c>
      <c r="W768" t="n">
        <v>10242</v>
      </c>
      <c r="X768" t="n">
        <v>10589</v>
      </c>
      <c r="Y768" t="n">
        <v>11035</v>
      </c>
      <c r="Z768" t="n">
        <v>11570</v>
      </c>
      <c r="AA768" t="n">
        <v>12179</v>
      </c>
      <c r="AB768" t="n">
        <v>12840</v>
      </c>
      <c r="AC768" t="n">
        <v>13504</v>
      </c>
      <c r="AD768" t="n">
        <v>14090</v>
      </c>
      <c r="AE768" t="n">
        <v>14629</v>
      </c>
      <c r="AF768" t="n">
        <v>15093</v>
      </c>
      <c r="AG768" t="n">
        <v>15447</v>
      </c>
      <c r="AH768" t="n">
        <v>15823</v>
      </c>
      <c r="AI768" t="n">
        <v>16294</v>
      </c>
      <c r="AJ768" t="n">
        <v>16630</v>
      </c>
      <c r="AK768" t="n">
        <v>16983</v>
      </c>
      <c r="AL768" t="n">
        <v>17329</v>
      </c>
      <c r="AM768" t="n">
        <v>17630</v>
      </c>
      <c r="AN768" t="n">
        <v>17940</v>
      </c>
      <c r="AO768" t="n">
        <v>18375</v>
      </c>
      <c r="AP768" t="n">
        <v>18931</v>
      </c>
      <c r="AQ768" t="n">
        <v>19481</v>
      </c>
      <c r="AR768" t="n">
        <v>20104</v>
      </c>
      <c r="AS768" t="n">
        <v>20834</v>
      </c>
      <c r="AT768" t="n">
        <v>21711</v>
      </c>
      <c r="AU768" t="n">
        <v>22660</v>
      </c>
      <c r="AV768" t="n">
        <v>23659</v>
      </c>
      <c r="AW768" t="n">
        <v>24638</v>
      </c>
      <c r="AX768" t="n">
        <v>25608</v>
      </c>
      <c r="AY768" t="n">
        <v>26481</v>
      </c>
      <c r="AZ768" t="n">
        <v>27155</v>
      </c>
      <c r="BA768" t="n">
        <v>27991</v>
      </c>
      <c r="BB768" t="n">
        <v>28900</v>
      </c>
      <c r="BC768" t="n">
        <v>29935</v>
      </c>
      <c r="BD768" t="n">
        <v>31344</v>
      </c>
      <c r="BE768" t="n">
        <v>32921</v>
      </c>
      <c r="BF768" t="n">
        <v>34477</v>
      </c>
      <c r="BG768" t="n">
        <v>36626</v>
      </c>
      <c r="BH768" t="n">
        <v>39069</v>
      </c>
      <c r="BI768" t="n">
        <v>41833</v>
      </c>
      <c r="BJ768" t="n">
        <v>45221</v>
      </c>
      <c r="BK768" t="n">
        <v>48748</v>
      </c>
      <c r="BL768" t="n">
        <v>52639</v>
      </c>
      <c r="BM768" t="n">
        <v>57561</v>
      </c>
      <c r="BN768" t="n">
        <v>62950</v>
      </c>
      <c r="BO768" t="n">
        <v>68210</v>
      </c>
      <c r="BP768" t="n">
        <v>72896</v>
      </c>
      <c r="BQ768" t="n">
        <v>76966</v>
      </c>
      <c r="BR768" t="n">
        <v>80721</v>
      </c>
      <c r="BS768" t="n">
        <v>83972</v>
      </c>
      <c r="BT768" t="n">
        <v>87719</v>
      </c>
      <c r="BU768" t="n">
        <v>91313</v>
      </c>
      <c r="BV768" t="n">
        <v>95563</v>
      </c>
      <c r="BW768" t="n">
        <v>99713</v>
      </c>
      <c r="BX768" t="n">
        <v>104086</v>
      </c>
      <c r="BY768" t="n">
        <v>108726</v>
      </c>
      <c r="BZ768" t="n">
        <v>113179</v>
      </c>
      <c r="CA768" t="n">
        <v>117409</v>
      </c>
      <c r="CB768" t="n">
        <v>122152</v>
      </c>
      <c r="CC768" t="n">
        <v>126852</v>
      </c>
      <c r="CD768" t="n">
        <v>131222</v>
      </c>
    </row>
    <row r="769">
      <c r="A769" t="inlineStr">
        <is>
          <t>F00034-04-000-05|S|M|Y</t>
        </is>
      </c>
      <c r="B769" t="n">
        <v>10383</v>
      </c>
      <c r="C769" t="n">
        <v>10383</v>
      </c>
      <c r="D769" t="n">
        <v>10383</v>
      </c>
      <c r="E769" t="n">
        <v>10357</v>
      </c>
      <c r="F769" t="n">
        <v>10331</v>
      </c>
      <c r="G769" t="n">
        <v>10303</v>
      </c>
      <c r="H769" t="n">
        <v>10276</v>
      </c>
      <c r="I769" t="n">
        <v>10249</v>
      </c>
      <c r="J769" t="n">
        <v>10223</v>
      </c>
      <c r="K769" t="n">
        <v>10198</v>
      </c>
      <c r="L769" t="n">
        <v>10125</v>
      </c>
      <c r="M769" t="n">
        <v>10053</v>
      </c>
      <c r="N769" t="n">
        <v>9981</v>
      </c>
      <c r="O769" t="n">
        <v>9909</v>
      </c>
      <c r="P769" t="n">
        <v>9838</v>
      </c>
      <c r="Q769" t="n">
        <v>9765</v>
      </c>
      <c r="R769" t="n">
        <v>9741</v>
      </c>
      <c r="S769" t="n">
        <v>9715</v>
      </c>
      <c r="T769" t="n">
        <v>9691</v>
      </c>
      <c r="U769" t="n">
        <v>9733</v>
      </c>
      <c r="V769" t="n">
        <v>10013</v>
      </c>
      <c r="W769" t="n">
        <v>10242</v>
      </c>
      <c r="X769" t="n">
        <v>10589</v>
      </c>
      <c r="Y769" t="n">
        <v>11035</v>
      </c>
      <c r="Z769" t="n">
        <v>11570</v>
      </c>
      <c r="AA769" t="n">
        <v>12179</v>
      </c>
      <c r="AB769" t="n">
        <v>12840</v>
      </c>
      <c r="AC769" t="n">
        <v>13504</v>
      </c>
      <c r="AD769" t="n">
        <v>14090</v>
      </c>
      <c r="AE769" t="n">
        <v>14629</v>
      </c>
      <c r="AF769" t="n">
        <v>15093</v>
      </c>
      <c r="AG769" t="n">
        <v>15447</v>
      </c>
      <c r="AH769" t="n">
        <v>15823</v>
      </c>
      <c r="AI769" t="n">
        <v>16294</v>
      </c>
      <c r="AJ769" t="n">
        <v>16630</v>
      </c>
      <c r="AK769" t="n">
        <v>16983</v>
      </c>
      <c r="AL769" t="n">
        <v>17329</v>
      </c>
      <c r="AM769" t="n">
        <v>17630</v>
      </c>
      <c r="AN769" t="n">
        <v>17940</v>
      </c>
      <c r="AO769" t="n">
        <v>18375</v>
      </c>
      <c r="AP769" t="n">
        <v>18931</v>
      </c>
      <c r="AQ769" t="n">
        <v>19481</v>
      </c>
      <c r="AR769" t="n">
        <v>20104</v>
      </c>
      <c r="AS769" t="n">
        <v>20834</v>
      </c>
      <c r="AT769" t="n">
        <v>21711</v>
      </c>
      <c r="AU769" t="n">
        <v>22660</v>
      </c>
      <c r="AV769" t="n">
        <v>23659</v>
      </c>
      <c r="AW769" t="n">
        <v>24638</v>
      </c>
      <c r="AX769" t="n">
        <v>25608</v>
      </c>
      <c r="AY769" t="n">
        <v>26481</v>
      </c>
      <c r="AZ769" t="n">
        <v>27155</v>
      </c>
      <c r="BA769" t="n">
        <v>27991</v>
      </c>
      <c r="BB769" t="n">
        <v>28900</v>
      </c>
      <c r="BC769" t="n">
        <v>29935</v>
      </c>
      <c r="BD769" t="n">
        <v>31344</v>
      </c>
      <c r="BE769" t="n">
        <v>32921</v>
      </c>
      <c r="BF769" t="n">
        <v>34477</v>
      </c>
      <c r="BG769" t="n">
        <v>36626</v>
      </c>
      <c r="BH769" t="n">
        <v>39069</v>
      </c>
      <c r="BI769" t="n">
        <v>41833</v>
      </c>
      <c r="BJ769" t="n">
        <v>45221</v>
      </c>
      <c r="BK769" t="n">
        <v>48748</v>
      </c>
      <c r="BL769" t="n">
        <v>52639</v>
      </c>
      <c r="BM769" t="n">
        <v>57561</v>
      </c>
      <c r="BN769" t="n">
        <v>62950</v>
      </c>
      <c r="BO769" t="n">
        <v>68210</v>
      </c>
      <c r="BP769" t="n">
        <v>72896</v>
      </c>
      <c r="BQ769" t="n">
        <v>76966</v>
      </c>
      <c r="BR769" t="n">
        <v>80721</v>
      </c>
      <c r="BS769" t="n">
        <v>83972</v>
      </c>
      <c r="BT769" t="n">
        <v>87719</v>
      </c>
      <c r="BU769" t="n">
        <v>91313</v>
      </c>
      <c r="BV769" t="n">
        <v>95563</v>
      </c>
      <c r="BW769" t="n">
        <v>99713</v>
      </c>
      <c r="BX769" t="n">
        <v>104086</v>
      </c>
      <c r="BY769" t="n">
        <v>108726</v>
      </c>
      <c r="BZ769" t="n">
        <v>113179</v>
      </c>
      <c r="CA769" t="n">
        <v>117409</v>
      </c>
      <c r="CB769" t="n">
        <v>122152</v>
      </c>
      <c r="CC769" t="n">
        <v>126852</v>
      </c>
      <c r="CD769" t="n">
        <v>131222</v>
      </c>
    </row>
    <row r="770">
      <c r="A770" t="inlineStr">
        <is>
          <t>F00034-05-000-05|R|F|N</t>
        </is>
      </c>
      <c r="B770" t="n">
        <v>4941</v>
      </c>
      <c r="C770" t="n">
        <v>4941</v>
      </c>
      <c r="D770" t="n">
        <v>4941</v>
      </c>
      <c r="E770" t="n">
        <v>4941</v>
      </c>
      <c r="F770" t="n">
        <v>4941</v>
      </c>
      <c r="G770" t="n">
        <v>4719</v>
      </c>
      <c r="H770" t="n">
        <v>4719</v>
      </c>
      <c r="I770" t="n">
        <v>4719</v>
      </c>
      <c r="J770" t="n">
        <v>4719</v>
      </c>
      <c r="K770" t="n">
        <v>4719</v>
      </c>
      <c r="L770" t="n">
        <v>4521</v>
      </c>
      <c r="M770" t="n">
        <v>4501</v>
      </c>
      <c r="N770" t="n">
        <v>4480</v>
      </c>
      <c r="O770" t="n">
        <v>4459</v>
      </c>
      <c r="P770" t="n">
        <v>4372</v>
      </c>
      <c r="Q770" t="n">
        <v>4460</v>
      </c>
      <c r="R770" t="n">
        <v>4528</v>
      </c>
      <c r="S770" t="n">
        <v>4528</v>
      </c>
      <c r="T770" t="n">
        <v>4595</v>
      </c>
      <c r="U770" t="n">
        <v>4595</v>
      </c>
      <c r="V770" t="n">
        <v>4647</v>
      </c>
      <c r="W770" t="n">
        <v>4725</v>
      </c>
      <c r="X770" t="n">
        <v>4902</v>
      </c>
      <c r="Y770" t="n">
        <v>5041</v>
      </c>
      <c r="Z770" t="n">
        <v>5232</v>
      </c>
      <c r="AA770" t="n">
        <v>5449</v>
      </c>
      <c r="AB770" t="n">
        <v>5659</v>
      </c>
      <c r="AC770" t="n">
        <v>5873</v>
      </c>
      <c r="AD770" t="n">
        <v>6106</v>
      </c>
      <c r="AE770" t="n">
        <v>6266</v>
      </c>
      <c r="AF770" t="n">
        <v>6431</v>
      </c>
      <c r="AG770" t="n">
        <v>6597</v>
      </c>
      <c r="AH770" t="n">
        <v>6777</v>
      </c>
      <c r="AI770" t="n">
        <v>7026</v>
      </c>
      <c r="AJ770" t="n">
        <v>7270</v>
      </c>
      <c r="AK770" t="n">
        <v>7508</v>
      </c>
      <c r="AL770" t="n">
        <v>7783</v>
      </c>
      <c r="AM770" t="n">
        <v>8054</v>
      </c>
      <c r="AN770" t="n">
        <v>8372</v>
      </c>
      <c r="AO770" t="n">
        <v>8629</v>
      </c>
      <c r="AP770" t="n">
        <v>8884</v>
      </c>
      <c r="AQ770" t="n">
        <v>9309</v>
      </c>
      <c r="AR770" t="n">
        <v>9651</v>
      </c>
      <c r="AS770" t="n">
        <v>10006</v>
      </c>
      <c r="AT770" t="n">
        <v>10412</v>
      </c>
      <c r="AU770" t="n">
        <v>10873</v>
      </c>
      <c r="AV770" t="n">
        <v>11407</v>
      </c>
      <c r="AW770" t="n">
        <v>11880</v>
      </c>
      <c r="AX770" t="n">
        <v>12351</v>
      </c>
      <c r="AY770" t="n">
        <v>12821</v>
      </c>
      <c r="AZ770" t="n">
        <v>13181</v>
      </c>
      <c r="BA770" t="n">
        <v>13603</v>
      </c>
      <c r="BB770" t="n">
        <v>14073</v>
      </c>
      <c r="BC770" t="n">
        <v>14591</v>
      </c>
      <c r="BD770" t="n">
        <v>15269</v>
      </c>
      <c r="BE770" t="n">
        <v>15944</v>
      </c>
      <c r="BF770" t="n">
        <v>16813</v>
      </c>
      <c r="BG770" t="n">
        <v>17845</v>
      </c>
      <c r="BH770" t="n">
        <v>18990</v>
      </c>
      <c r="BI770" t="n">
        <v>20188</v>
      </c>
      <c r="BJ770" t="n">
        <v>21838</v>
      </c>
      <c r="BK770" t="n">
        <v>23581</v>
      </c>
      <c r="BL770" t="n">
        <v>25613</v>
      </c>
      <c r="BM770" t="n">
        <v>27713</v>
      </c>
      <c r="BN770" t="n">
        <v>29986</v>
      </c>
      <c r="BO770" t="n">
        <v>32445</v>
      </c>
      <c r="BP770" t="n">
        <v>35104</v>
      </c>
      <c r="BQ770" t="n">
        <v>37129</v>
      </c>
      <c r="BR770" t="n">
        <v>39352</v>
      </c>
      <c r="BS770" t="n">
        <v>41411</v>
      </c>
      <c r="BT770" t="n">
        <v>43453</v>
      </c>
      <c r="BU770" t="n">
        <v>45815</v>
      </c>
      <c r="BV770" t="n">
        <v>48339</v>
      </c>
      <c r="BW770" t="n">
        <v>50148</v>
      </c>
      <c r="BX770" t="n">
        <v>51920</v>
      </c>
      <c r="BY770" t="n">
        <v>53572</v>
      </c>
      <c r="BZ770" t="n">
        <v>55413</v>
      </c>
      <c r="CA770" t="n">
        <v>57301</v>
      </c>
      <c r="CB770" t="n">
        <v>59590</v>
      </c>
      <c r="CC770" t="n">
        <v>62229</v>
      </c>
      <c r="CD770" t="n">
        <v>64556</v>
      </c>
    </row>
    <row r="771">
      <c r="A771" t="inlineStr">
        <is>
          <t>F00034-05-000-05|R|F|Y</t>
        </is>
      </c>
      <c r="B771" t="n">
        <v>4941</v>
      </c>
      <c r="C771" t="n">
        <v>4941</v>
      </c>
      <c r="D771" t="n">
        <v>4941</v>
      </c>
      <c r="E771" t="n">
        <v>4941</v>
      </c>
      <c r="F771" t="n">
        <v>4941</v>
      </c>
      <c r="G771" t="n">
        <v>4719</v>
      </c>
      <c r="H771" t="n">
        <v>4719</v>
      </c>
      <c r="I771" t="n">
        <v>4719</v>
      </c>
      <c r="J771" t="n">
        <v>4719</v>
      </c>
      <c r="K771" t="n">
        <v>4719</v>
      </c>
      <c r="L771" t="n">
        <v>4521</v>
      </c>
      <c r="M771" t="n">
        <v>4501</v>
      </c>
      <c r="N771" t="n">
        <v>4480</v>
      </c>
      <c r="O771" t="n">
        <v>4459</v>
      </c>
      <c r="P771" t="n">
        <v>4372</v>
      </c>
      <c r="Q771" t="n">
        <v>4460</v>
      </c>
      <c r="R771" t="n">
        <v>4528</v>
      </c>
      <c r="S771" t="n">
        <v>4528</v>
      </c>
      <c r="T771" t="n">
        <v>4595</v>
      </c>
      <c r="U771" t="n">
        <v>4595</v>
      </c>
      <c r="V771" t="n">
        <v>4647</v>
      </c>
      <c r="W771" t="n">
        <v>4725</v>
      </c>
      <c r="X771" t="n">
        <v>4902</v>
      </c>
      <c r="Y771" t="n">
        <v>5041</v>
      </c>
      <c r="Z771" t="n">
        <v>5232</v>
      </c>
      <c r="AA771" t="n">
        <v>5449</v>
      </c>
      <c r="AB771" t="n">
        <v>5659</v>
      </c>
      <c r="AC771" t="n">
        <v>5873</v>
      </c>
      <c r="AD771" t="n">
        <v>6106</v>
      </c>
      <c r="AE771" t="n">
        <v>6266</v>
      </c>
      <c r="AF771" t="n">
        <v>6431</v>
      </c>
      <c r="AG771" t="n">
        <v>6597</v>
      </c>
      <c r="AH771" t="n">
        <v>6777</v>
      </c>
      <c r="AI771" t="n">
        <v>7026</v>
      </c>
      <c r="AJ771" t="n">
        <v>7270</v>
      </c>
      <c r="AK771" t="n">
        <v>7508</v>
      </c>
      <c r="AL771" t="n">
        <v>7783</v>
      </c>
      <c r="AM771" t="n">
        <v>8054</v>
      </c>
      <c r="AN771" t="n">
        <v>8372</v>
      </c>
      <c r="AO771" t="n">
        <v>8629</v>
      </c>
      <c r="AP771" t="n">
        <v>8884</v>
      </c>
      <c r="AQ771" t="n">
        <v>9309</v>
      </c>
      <c r="AR771" t="n">
        <v>9651</v>
      </c>
      <c r="AS771" t="n">
        <v>10006</v>
      </c>
      <c r="AT771" t="n">
        <v>10412</v>
      </c>
      <c r="AU771" t="n">
        <v>10873</v>
      </c>
      <c r="AV771" t="n">
        <v>11407</v>
      </c>
      <c r="AW771" t="n">
        <v>11880</v>
      </c>
      <c r="AX771" t="n">
        <v>12351</v>
      </c>
      <c r="AY771" t="n">
        <v>12821</v>
      </c>
      <c r="AZ771" t="n">
        <v>13181</v>
      </c>
      <c r="BA771" t="n">
        <v>13603</v>
      </c>
      <c r="BB771" t="n">
        <v>14073</v>
      </c>
      <c r="BC771" t="n">
        <v>14591</v>
      </c>
      <c r="BD771" t="n">
        <v>15269</v>
      </c>
      <c r="BE771" t="n">
        <v>15944</v>
      </c>
      <c r="BF771" t="n">
        <v>16813</v>
      </c>
      <c r="BG771" t="n">
        <v>17845</v>
      </c>
      <c r="BH771" t="n">
        <v>18990</v>
      </c>
      <c r="BI771" t="n">
        <v>20188</v>
      </c>
      <c r="BJ771" t="n">
        <v>21838</v>
      </c>
      <c r="BK771" t="n">
        <v>23581</v>
      </c>
      <c r="BL771" t="n">
        <v>25613</v>
      </c>
      <c r="BM771" t="n">
        <v>27713</v>
      </c>
      <c r="BN771" t="n">
        <v>29986</v>
      </c>
      <c r="BO771" t="n">
        <v>32445</v>
      </c>
      <c r="BP771" t="n">
        <v>35104</v>
      </c>
      <c r="BQ771" t="n">
        <v>37129</v>
      </c>
      <c r="BR771" t="n">
        <v>39352</v>
      </c>
      <c r="BS771" t="n">
        <v>41411</v>
      </c>
      <c r="BT771" t="n">
        <v>43453</v>
      </c>
      <c r="BU771" t="n">
        <v>45815</v>
      </c>
      <c r="BV771" t="n">
        <v>48339</v>
      </c>
      <c r="BW771" t="n">
        <v>50148</v>
      </c>
      <c r="BX771" t="n">
        <v>51920</v>
      </c>
      <c r="BY771" t="n">
        <v>53572</v>
      </c>
      <c r="BZ771" t="n">
        <v>55413</v>
      </c>
      <c r="CA771" t="n">
        <v>57301</v>
      </c>
      <c r="CB771" t="n">
        <v>59590</v>
      </c>
      <c r="CC771" t="n">
        <v>62229</v>
      </c>
      <c r="CD771" t="n">
        <v>64556</v>
      </c>
    </row>
    <row r="772">
      <c r="A772" t="inlineStr">
        <is>
          <t>F00034-05-000-05|R|M|N</t>
        </is>
      </c>
      <c r="B772" t="n">
        <v>4941</v>
      </c>
      <c r="C772" t="n">
        <v>4941</v>
      </c>
      <c r="D772" t="n">
        <v>4941</v>
      </c>
      <c r="E772" t="n">
        <v>4941</v>
      </c>
      <c r="F772" t="n">
        <v>4941</v>
      </c>
      <c r="G772" t="n">
        <v>4719</v>
      </c>
      <c r="H772" t="n">
        <v>4719</v>
      </c>
      <c r="I772" t="n">
        <v>4719</v>
      </c>
      <c r="J772" t="n">
        <v>4719</v>
      </c>
      <c r="K772" t="n">
        <v>4719</v>
      </c>
      <c r="L772" t="n">
        <v>4521</v>
      </c>
      <c r="M772" t="n">
        <v>4501</v>
      </c>
      <c r="N772" t="n">
        <v>4480</v>
      </c>
      <c r="O772" t="n">
        <v>4459</v>
      </c>
      <c r="P772" t="n">
        <v>4372</v>
      </c>
      <c r="Q772" t="n">
        <v>4460</v>
      </c>
      <c r="R772" t="n">
        <v>4528</v>
      </c>
      <c r="S772" t="n">
        <v>4528</v>
      </c>
      <c r="T772" t="n">
        <v>4595</v>
      </c>
      <c r="U772" t="n">
        <v>4595</v>
      </c>
      <c r="V772" t="n">
        <v>4647</v>
      </c>
      <c r="W772" t="n">
        <v>4725</v>
      </c>
      <c r="X772" t="n">
        <v>4902</v>
      </c>
      <c r="Y772" t="n">
        <v>5041</v>
      </c>
      <c r="Z772" t="n">
        <v>5232</v>
      </c>
      <c r="AA772" t="n">
        <v>5449</v>
      </c>
      <c r="AB772" t="n">
        <v>5659</v>
      </c>
      <c r="AC772" t="n">
        <v>5873</v>
      </c>
      <c r="AD772" t="n">
        <v>6106</v>
      </c>
      <c r="AE772" t="n">
        <v>6266</v>
      </c>
      <c r="AF772" t="n">
        <v>6431</v>
      </c>
      <c r="AG772" t="n">
        <v>6597</v>
      </c>
      <c r="AH772" t="n">
        <v>6777</v>
      </c>
      <c r="AI772" t="n">
        <v>7026</v>
      </c>
      <c r="AJ772" t="n">
        <v>7270</v>
      </c>
      <c r="AK772" t="n">
        <v>7508</v>
      </c>
      <c r="AL772" t="n">
        <v>7783</v>
      </c>
      <c r="AM772" t="n">
        <v>8054</v>
      </c>
      <c r="AN772" t="n">
        <v>8372</v>
      </c>
      <c r="AO772" t="n">
        <v>8629</v>
      </c>
      <c r="AP772" t="n">
        <v>8884</v>
      </c>
      <c r="AQ772" t="n">
        <v>9309</v>
      </c>
      <c r="AR772" t="n">
        <v>9651</v>
      </c>
      <c r="AS772" t="n">
        <v>10006</v>
      </c>
      <c r="AT772" t="n">
        <v>10412</v>
      </c>
      <c r="AU772" t="n">
        <v>10873</v>
      </c>
      <c r="AV772" t="n">
        <v>11407</v>
      </c>
      <c r="AW772" t="n">
        <v>11880</v>
      </c>
      <c r="AX772" t="n">
        <v>12351</v>
      </c>
      <c r="AY772" t="n">
        <v>12821</v>
      </c>
      <c r="AZ772" t="n">
        <v>13181</v>
      </c>
      <c r="BA772" t="n">
        <v>13603</v>
      </c>
      <c r="BB772" t="n">
        <v>14073</v>
      </c>
      <c r="BC772" t="n">
        <v>14591</v>
      </c>
      <c r="BD772" t="n">
        <v>15269</v>
      </c>
      <c r="BE772" t="n">
        <v>15944</v>
      </c>
      <c r="BF772" t="n">
        <v>16813</v>
      </c>
      <c r="BG772" t="n">
        <v>17845</v>
      </c>
      <c r="BH772" t="n">
        <v>18990</v>
      </c>
      <c r="BI772" t="n">
        <v>20188</v>
      </c>
      <c r="BJ772" t="n">
        <v>21838</v>
      </c>
      <c r="BK772" t="n">
        <v>23581</v>
      </c>
      <c r="BL772" t="n">
        <v>25613</v>
      </c>
      <c r="BM772" t="n">
        <v>27713</v>
      </c>
      <c r="BN772" t="n">
        <v>29986</v>
      </c>
      <c r="BO772" t="n">
        <v>32445</v>
      </c>
      <c r="BP772" t="n">
        <v>35104</v>
      </c>
      <c r="BQ772" t="n">
        <v>37129</v>
      </c>
      <c r="BR772" t="n">
        <v>39352</v>
      </c>
      <c r="BS772" t="n">
        <v>41411</v>
      </c>
      <c r="BT772" t="n">
        <v>43453</v>
      </c>
      <c r="BU772" t="n">
        <v>45815</v>
      </c>
      <c r="BV772" t="n">
        <v>48339</v>
      </c>
      <c r="BW772" t="n">
        <v>50148</v>
      </c>
      <c r="BX772" t="n">
        <v>51920</v>
      </c>
      <c r="BY772" t="n">
        <v>53572</v>
      </c>
      <c r="BZ772" t="n">
        <v>55413</v>
      </c>
      <c r="CA772" t="n">
        <v>57301</v>
      </c>
      <c r="CB772" t="n">
        <v>59590</v>
      </c>
      <c r="CC772" t="n">
        <v>62229</v>
      </c>
      <c r="CD772" t="n">
        <v>64556</v>
      </c>
    </row>
    <row r="773">
      <c r="A773" t="inlineStr">
        <is>
          <t>F00034-05-000-05|R|M|Y</t>
        </is>
      </c>
      <c r="B773" t="n">
        <v>4941</v>
      </c>
      <c r="C773" t="n">
        <v>4941</v>
      </c>
      <c r="D773" t="n">
        <v>4941</v>
      </c>
      <c r="E773" t="n">
        <v>4941</v>
      </c>
      <c r="F773" t="n">
        <v>4941</v>
      </c>
      <c r="G773" t="n">
        <v>4719</v>
      </c>
      <c r="H773" t="n">
        <v>4719</v>
      </c>
      <c r="I773" t="n">
        <v>4719</v>
      </c>
      <c r="J773" t="n">
        <v>4719</v>
      </c>
      <c r="K773" t="n">
        <v>4719</v>
      </c>
      <c r="L773" t="n">
        <v>4521</v>
      </c>
      <c r="M773" t="n">
        <v>4501</v>
      </c>
      <c r="N773" t="n">
        <v>4480</v>
      </c>
      <c r="O773" t="n">
        <v>4459</v>
      </c>
      <c r="P773" t="n">
        <v>4372</v>
      </c>
      <c r="Q773" t="n">
        <v>4460</v>
      </c>
      <c r="R773" t="n">
        <v>4528</v>
      </c>
      <c r="S773" t="n">
        <v>4528</v>
      </c>
      <c r="T773" t="n">
        <v>4595</v>
      </c>
      <c r="U773" t="n">
        <v>4595</v>
      </c>
      <c r="V773" t="n">
        <v>4647</v>
      </c>
      <c r="W773" t="n">
        <v>4725</v>
      </c>
      <c r="X773" t="n">
        <v>4902</v>
      </c>
      <c r="Y773" t="n">
        <v>5041</v>
      </c>
      <c r="Z773" t="n">
        <v>5232</v>
      </c>
      <c r="AA773" t="n">
        <v>5449</v>
      </c>
      <c r="AB773" t="n">
        <v>5659</v>
      </c>
      <c r="AC773" t="n">
        <v>5873</v>
      </c>
      <c r="AD773" t="n">
        <v>6106</v>
      </c>
      <c r="AE773" t="n">
        <v>6266</v>
      </c>
      <c r="AF773" t="n">
        <v>6431</v>
      </c>
      <c r="AG773" t="n">
        <v>6597</v>
      </c>
      <c r="AH773" t="n">
        <v>6777</v>
      </c>
      <c r="AI773" t="n">
        <v>7026</v>
      </c>
      <c r="AJ773" t="n">
        <v>7270</v>
      </c>
      <c r="AK773" t="n">
        <v>7508</v>
      </c>
      <c r="AL773" t="n">
        <v>7783</v>
      </c>
      <c r="AM773" t="n">
        <v>8054</v>
      </c>
      <c r="AN773" t="n">
        <v>8372</v>
      </c>
      <c r="AO773" t="n">
        <v>8629</v>
      </c>
      <c r="AP773" t="n">
        <v>8884</v>
      </c>
      <c r="AQ773" t="n">
        <v>9309</v>
      </c>
      <c r="AR773" t="n">
        <v>9651</v>
      </c>
      <c r="AS773" t="n">
        <v>10006</v>
      </c>
      <c r="AT773" t="n">
        <v>10412</v>
      </c>
      <c r="AU773" t="n">
        <v>10873</v>
      </c>
      <c r="AV773" t="n">
        <v>11407</v>
      </c>
      <c r="AW773" t="n">
        <v>11880</v>
      </c>
      <c r="AX773" t="n">
        <v>12351</v>
      </c>
      <c r="AY773" t="n">
        <v>12821</v>
      </c>
      <c r="AZ773" t="n">
        <v>13181</v>
      </c>
      <c r="BA773" t="n">
        <v>13603</v>
      </c>
      <c r="BB773" t="n">
        <v>14073</v>
      </c>
      <c r="BC773" t="n">
        <v>14591</v>
      </c>
      <c r="BD773" t="n">
        <v>15269</v>
      </c>
      <c r="BE773" t="n">
        <v>15944</v>
      </c>
      <c r="BF773" t="n">
        <v>16813</v>
      </c>
      <c r="BG773" t="n">
        <v>17845</v>
      </c>
      <c r="BH773" t="n">
        <v>18990</v>
      </c>
      <c r="BI773" t="n">
        <v>20188</v>
      </c>
      <c r="BJ773" t="n">
        <v>21838</v>
      </c>
      <c r="BK773" t="n">
        <v>23581</v>
      </c>
      <c r="BL773" t="n">
        <v>25613</v>
      </c>
      <c r="BM773" t="n">
        <v>27713</v>
      </c>
      <c r="BN773" t="n">
        <v>29986</v>
      </c>
      <c r="BO773" t="n">
        <v>32445</v>
      </c>
      <c r="BP773" t="n">
        <v>35104</v>
      </c>
      <c r="BQ773" t="n">
        <v>37129</v>
      </c>
      <c r="BR773" t="n">
        <v>39352</v>
      </c>
      <c r="BS773" t="n">
        <v>41411</v>
      </c>
      <c r="BT773" t="n">
        <v>43453</v>
      </c>
      <c r="BU773" t="n">
        <v>45815</v>
      </c>
      <c r="BV773" t="n">
        <v>48339</v>
      </c>
      <c r="BW773" t="n">
        <v>50148</v>
      </c>
      <c r="BX773" t="n">
        <v>51920</v>
      </c>
      <c r="BY773" t="n">
        <v>53572</v>
      </c>
      <c r="BZ773" t="n">
        <v>55413</v>
      </c>
      <c r="CA773" t="n">
        <v>57301</v>
      </c>
      <c r="CB773" t="n">
        <v>59590</v>
      </c>
      <c r="CC773" t="n">
        <v>62229</v>
      </c>
      <c r="CD773" t="n">
        <v>64556</v>
      </c>
    </row>
    <row r="774">
      <c r="A774" t="inlineStr">
        <is>
          <t>F00034-05-000-05|S|F|N</t>
        </is>
      </c>
      <c r="B774" t="n">
        <v>4941</v>
      </c>
      <c r="C774" t="n">
        <v>4941</v>
      </c>
      <c r="D774" t="n">
        <v>4941</v>
      </c>
      <c r="E774" t="n">
        <v>4941</v>
      </c>
      <c r="F774" t="n">
        <v>4941</v>
      </c>
      <c r="G774" t="n">
        <v>4719</v>
      </c>
      <c r="H774" t="n">
        <v>4719</v>
      </c>
      <c r="I774" t="n">
        <v>4719</v>
      </c>
      <c r="J774" t="n">
        <v>4719</v>
      </c>
      <c r="K774" t="n">
        <v>4719</v>
      </c>
      <c r="L774" t="n">
        <v>4521</v>
      </c>
      <c r="M774" t="n">
        <v>4501</v>
      </c>
      <c r="N774" t="n">
        <v>4480</v>
      </c>
      <c r="O774" t="n">
        <v>4459</v>
      </c>
      <c r="P774" t="n">
        <v>4372</v>
      </c>
      <c r="Q774" t="n">
        <v>4460</v>
      </c>
      <c r="R774" t="n">
        <v>4528</v>
      </c>
      <c r="S774" t="n">
        <v>4528</v>
      </c>
      <c r="T774" t="n">
        <v>4595</v>
      </c>
      <c r="U774" t="n">
        <v>4595</v>
      </c>
      <c r="V774" t="n">
        <v>4647</v>
      </c>
      <c r="W774" t="n">
        <v>4725</v>
      </c>
      <c r="X774" t="n">
        <v>4902</v>
      </c>
      <c r="Y774" t="n">
        <v>5041</v>
      </c>
      <c r="Z774" t="n">
        <v>5232</v>
      </c>
      <c r="AA774" t="n">
        <v>5449</v>
      </c>
      <c r="AB774" t="n">
        <v>5659</v>
      </c>
      <c r="AC774" t="n">
        <v>5873</v>
      </c>
      <c r="AD774" t="n">
        <v>6106</v>
      </c>
      <c r="AE774" t="n">
        <v>6266</v>
      </c>
      <c r="AF774" t="n">
        <v>6431</v>
      </c>
      <c r="AG774" t="n">
        <v>6597</v>
      </c>
      <c r="AH774" t="n">
        <v>6777</v>
      </c>
      <c r="AI774" t="n">
        <v>7026</v>
      </c>
      <c r="AJ774" t="n">
        <v>7270</v>
      </c>
      <c r="AK774" t="n">
        <v>7508</v>
      </c>
      <c r="AL774" t="n">
        <v>7783</v>
      </c>
      <c r="AM774" t="n">
        <v>8054</v>
      </c>
      <c r="AN774" t="n">
        <v>8372</v>
      </c>
      <c r="AO774" t="n">
        <v>8629</v>
      </c>
      <c r="AP774" t="n">
        <v>8884</v>
      </c>
      <c r="AQ774" t="n">
        <v>9309</v>
      </c>
      <c r="AR774" t="n">
        <v>9651</v>
      </c>
      <c r="AS774" t="n">
        <v>10006</v>
      </c>
      <c r="AT774" t="n">
        <v>10412</v>
      </c>
      <c r="AU774" t="n">
        <v>10873</v>
      </c>
      <c r="AV774" t="n">
        <v>11407</v>
      </c>
      <c r="AW774" t="n">
        <v>11880</v>
      </c>
      <c r="AX774" t="n">
        <v>12351</v>
      </c>
      <c r="AY774" t="n">
        <v>12821</v>
      </c>
      <c r="AZ774" t="n">
        <v>13181</v>
      </c>
      <c r="BA774" t="n">
        <v>13603</v>
      </c>
      <c r="BB774" t="n">
        <v>14073</v>
      </c>
      <c r="BC774" t="n">
        <v>14591</v>
      </c>
      <c r="BD774" t="n">
        <v>15269</v>
      </c>
      <c r="BE774" t="n">
        <v>15944</v>
      </c>
      <c r="BF774" t="n">
        <v>16813</v>
      </c>
      <c r="BG774" t="n">
        <v>17845</v>
      </c>
      <c r="BH774" t="n">
        <v>18990</v>
      </c>
      <c r="BI774" t="n">
        <v>20188</v>
      </c>
      <c r="BJ774" t="n">
        <v>21838</v>
      </c>
      <c r="BK774" t="n">
        <v>23581</v>
      </c>
      <c r="BL774" t="n">
        <v>25613</v>
      </c>
      <c r="BM774" t="n">
        <v>27713</v>
      </c>
      <c r="BN774" t="n">
        <v>29986</v>
      </c>
      <c r="BO774" t="n">
        <v>32445</v>
      </c>
      <c r="BP774" t="n">
        <v>35104</v>
      </c>
      <c r="BQ774" t="n">
        <v>37129</v>
      </c>
      <c r="BR774" t="n">
        <v>39352</v>
      </c>
      <c r="BS774" t="n">
        <v>41411</v>
      </c>
      <c r="BT774" t="n">
        <v>43453</v>
      </c>
      <c r="BU774" t="n">
        <v>45815</v>
      </c>
      <c r="BV774" t="n">
        <v>48339</v>
      </c>
      <c r="BW774" t="n">
        <v>50148</v>
      </c>
      <c r="BX774" t="n">
        <v>51920</v>
      </c>
      <c r="BY774" t="n">
        <v>53572</v>
      </c>
      <c r="BZ774" t="n">
        <v>55413</v>
      </c>
      <c r="CA774" t="n">
        <v>57301</v>
      </c>
      <c r="CB774" t="n">
        <v>59590</v>
      </c>
      <c r="CC774" t="n">
        <v>62229</v>
      </c>
      <c r="CD774" t="n">
        <v>64556</v>
      </c>
    </row>
    <row r="775">
      <c r="A775" t="inlineStr">
        <is>
          <t>F00034-05-000-05|S|F|Y</t>
        </is>
      </c>
      <c r="B775" t="n">
        <v>4941</v>
      </c>
      <c r="C775" t="n">
        <v>4941</v>
      </c>
      <c r="D775" t="n">
        <v>4941</v>
      </c>
      <c r="E775" t="n">
        <v>4941</v>
      </c>
      <c r="F775" t="n">
        <v>4941</v>
      </c>
      <c r="G775" t="n">
        <v>4719</v>
      </c>
      <c r="H775" t="n">
        <v>4719</v>
      </c>
      <c r="I775" t="n">
        <v>4719</v>
      </c>
      <c r="J775" t="n">
        <v>4719</v>
      </c>
      <c r="K775" t="n">
        <v>4719</v>
      </c>
      <c r="L775" t="n">
        <v>4521</v>
      </c>
      <c r="M775" t="n">
        <v>4501</v>
      </c>
      <c r="N775" t="n">
        <v>4480</v>
      </c>
      <c r="O775" t="n">
        <v>4459</v>
      </c>
      <c r="P775" t="n">
        <v>4372</v>
      </c>
      <c r="Q775" t="n">
        <v>4460</v>
      </c>
      <c r="R775" t="n">
        <v>4528</v>
      </c>
      <c r="S775" t="n">
        <v>4528</v>
      </c>
      <c r="T775" t="n">
        <v>4595</v>
      </c>
      <c r="U775" t="n">
        <v>4595</v>
      </c>
      <c r="V775" t="n">
        <v>4647</v>
      </c>
      <c r="W775" t="n">
        <v>4725</v>
      </c>
      <c r="X775" t="n">
        <v>4902</v>
      </c>
      <c r="Y775" t="n">
        <v>5041</v>
      </c>
      <c r="Z775" t="n">
        <v>5232</v>
      </c>
      <c r="AA775" t="n">
        <v>5449</v>
      </c>
      <c r="AB775" t="n">
        <v>5659</v>
      </c>
      <c r="AC775" t="n">
        <v>5873</v>
      </c>
      <c r="AD775" t="n">
        <v>6106</v>
      </c>
      <c r="AE775" t="n">
        <v>6266</v>
      </c>
      <c r="AF775" t="n">
        <v>6431</v>
      </c>
      <c r="AG775" t="n">
        <v>6597</v>
      </c>
      <c r="AH775" t="n">
        <v>6777</v>
      </c>
      <c r="AI775" t="n">
        <v>7026</v>
      </c>
      <c r="AJ775" t="n">
        <v>7270</v>
      </c>
      <c r="AK775" t="n">
        <v>7508</v>
      </c>
      <c r="AL775" t="n">
        <v>7783</v>
      </c>
      <c r="AM775" t="n">
        <v>8054</v>
      </c>
      <c r="AN775" t="n">
        <v>8372</v>
      </c>
      <c r="AO775" t="n">
        <v>8629</v>
      </c>
      <c r="AP775" t="n">
        <v>8884</v>
      </c>
      <c r="AQ775" t="n">
        <v>9309</v>
      </c>
      <c r="AR775" t="n">
        <v>9651</v>
      </c>
      <c r="AS775" t="n">
        <v>10006</v>
      </c>
      <c r="AT775" t="n">
        <v>10412</v>
      </c>
      <c r="AU775" t="n">
        <v>10873</v>
      </c>
      <c r="AV775" t="n">
        <v>11407</v>
      </c>
      <c r="AW775" t="n">
        <v>11880</v>
      </c>
      <c r="AX775" t="n">
        <v>12351</v>
      </c>
      <c r="AY775" t="n">
        <v>12821</v>
      </c>
      <c r="AZ775" t="n">
        <v>13181</v>
      </c>
      <c r="BA775" t="n">
        <v>13603</v>
      </c>
      <c r="BB775" t="n">
        <v>14073</v>
      </c>
      <c r="BC775" t="n">
        <v>14591</v>
      </c>
      <c r="BD775" t="n">
        <v>15269</v>
      </c>
      <c r="BE775" t="n">
        <v>15944</v>
      </c>
      <c r="BF775" t="n">
        <v>16813</v>
      </c>
      <c r="BG775" t="n">
        <v>17845</v>
      </c>
      <c r="BH775" t="n">
        <v>18990</v>
      </c>
      <c r="BI775" t="n">
        <v>20188</v>
      </c>
      <c r="BJ775" t="n">
        <v>21838</v>
      </c>
      <c r="BK775" t="n">
        <v>23581</v>
      </c>
      <c r="BL775" t="n">
        <v>25613</v>
      </c>
      <c r="BM775" t="n">
        <v>27713</v>
      </c>
      <c r="BN775" t="n">
        <v>29986</v>
      </c>
      <c r="BO775" t="n">
        <v>32445</v>
      </c>
      <c r="BP775" t="n">
        <v>35104</v>
      </c>
      <c r="BQ775" t="n">
        <v>37129</v>
      </c>
      <c r="BR775" t="n">
        <v>39352</v>
      </c>
      <c r="BS775" t="n">
        <v>41411</v>
      </c>
      <c r="BT775" t="n">
        <v>43453</v>
      </c>
      <c r="BU775" t="n">
        <v>45815</v>
      </c>
      <c r="BV775" t="n">
        <v>48339</v>
      </c>
      <c r="BW775" t="n">
        <v>50148</v>
      </c>
      <c r="BX775" t="n">
        <v>51920</v>
      </c>
      <c r="BY775" t="n">
        <v>53572</v>
      </c>
      <c r="BZ775" t="n">
        <v>55413</v>
      </c>
      <c r="CA775" t="n">
        <v>57301</v>
      </c>
      <c r="CB775" t="n">
        <v>59590</v>
      </c>
      <c r="CC775" t="n">
        <v>62229</v>
      </c>
      <c r="CD775" t="n">
        <v>64556</v>
      </c>
    </row>
    <row r="776">
      <c r="A776" t="inlineStr">
        <is>
          <t>F00034-05-000-05|S|M|N</t>
        </is>
      </c>
      <c r="B776" t="n">
        <v>4941</v>
      </c>
      <c r="C776" t="n">
        <v>4941</v>
      </c>
      <c r="D776" t="n">
        <v>4941</v>
      </c>
      <c r="E776" t="n">
        <v>4941</v>
      </c>
      <c r="F776" t="n">
        <v>4941</v>
      </c>
      <c r="G776" t="n">
        <v>4719</v>
      </c>
      <c r="H776" t="n">
        <v>4719</v>
      </c>
      <c r="I776" t="n">
        <v>4719</v>
      </c>
      <c r="J776" t="n">
        <v>4719</v>
      </c>
      <c r="K776" t="n">
        <v>4719</v>
      </c>
      <c r="L776" t="n">
        <v>4521</v>
      </c>
      <c r="M776" t="n">
        <v>4501</v>
      </c>
      <c r="N776" t="n">
        <v>4480</v>
      </c>
      <c r="O776" t="n">
        <v>4459</v>
      </c>
      <c r="P776" t="n">
        <v>4372</v>
      </c>
      <c r="Q776" t="n">
        <v>4460</v>
      </c>
      <c r="R776" t="n">
        <v>4528</v>
      </c>
      <c r="S776" t="n">
        <v>4528</v>
      </c>
      <c r="T776" t="n">
        <v>4595</v>
      </c>
      <c r="U776" t="n">
        <v>4595</v>
      </c>
      <c r="V776" t="n">
        <v>4647</v>
      </c>
      <c r="W776" t="n">
        <v>4725</v>
      </c>
      <c r="X776" t="n">
        <v>4902</v>
      </c>
      <c r="Y776" t="n">
        <v>5041</v>
      </c>
      <c r="Z776" t="n">
        <v>5232</v>
      </c>
      <c r="AA776" t="n">
        <v>5449</v>
      </c>
      <c r="AB776" t="n">
        <v>5659</v>
      </c>
      <c r="AC776" t="n">
        <v>5873</v>
      </c>
      <c r="AD776" t="n">
        <v>6106</v>
      </c>
      <c r="AE776" t="n">
        <v>6266</v>
      </c>
      <c r="AF776" t="n">
        <v>6431</v>
      </c>
      <c r="AG776" t="n">
        <v>6597</v>
      </c>
      <c r="AH776" t="n">
        <v>6777</v>
      </c>
      <c r="AI776" t="n">
        <v>7026</v>
      </c>
      <c r="AJ776" t="n">
        <v>7270</v>
      </c>
      <c r="AK776" t="n">
        <v>7508</v>
      </c>
      <c r="AL776" t="n">
        <v>7783</v>
      </c>
      <c r="AM776" t="n">
        <v>8054</v>
      </c>
      <c r="AN776" t="n">
        <v>8372</v>
      </c>
      <c r="AO776" t="n">
        <v>8629</v>
      </c>
      <c r="AP776" t="n">
        <v>8884</v>
      </c>
      <c r="AQ776" t="n">
        <v>9309</v>
      </c>
      <c r="AR776" t="n">
        <v>9651</v>
      </c>
      <c r="AS776" t="n">
        <v>10006</v>
      </c>
      <c r="AT776" t="n">
        <v>10412</v>
      </c>
      <c r="AU776" t="n">
        <v>10873</v>
      </c>
      <c r="AV776" t="n">
        <v>11407</v>
      </c>
      <c r="AW776" t="n">
        <v>11880</v>
      </c>
      <c r="AX776" t="n">
        <v>12351</v>
      </c>
      <c r="AY776" t="n">
        <v>12821</v>
      </c>
      <c r="AZ776" t="n">
        <v>13181</v>
      </c>
      <c r="BA776" t="n">
        <v>13603</v>
      </c>
      <c r="BB776" t="n">
        <v>14073</v>
      </c>
      <c r="BC776" t="n">
        <v>14591</v>
      </c>
      <c r="BD776" t="n">
        <v>15269</v>
      </c>
      <c r="BE776" t="n">
        <v>15944</v>
      </c>
      <c r="BF776" t="n">
        <v>16813</v>
      </c>
      <c r="BG776" t="n">
        <v>17845</v>
      </c>
      <c r="BH776" t="n">
        <v>18990</v>
      </c>
      <c r="BI776" t="n">
        <v>20188</v>
      </c>
      <c r="BJ776" t="n">
        <v>21838</v>
      </c>
      <c r="BK776" t="n">
        <v>23581</v>
      </c>
      <c r="BL776" t="n">
        <v>25613</v>
      </c>
      <c r="BM776" t="n">
        <v>27713</v>
      </c>
      <c r="BN776" t="n">
        <v>29986</v>
      </c>
      <c r="BO776" t="n">
        <v>32445</v>
      </c>
      <c r="BP776" t="n">
        <v>35104</v>
      </c>
      <c r="BQ776" t="n">
        <v>37129</v>
      </c>
      <c r="BR776" t="n">
        <v>39352</v>
      </c>
      <c r="BS776" t="n">
        <v>41411</v>
      </c>
      <c r="BT776" t="n">
        <v>43453</v>
      </c>
      <c r="BU776" t="n">
        <v>45815</v>
      </c>
      <c r="BV776" t="n">
        <v>48339</v>
      </c>
      <c r="BW776" t="n">
        <v>50148</v>
      </c>
      <c r="BX776" t="n">
        <v>51920</v>
      </c>
      <c r="BY776" t="n">
        <v>53572</v>
      </c>
      <c r="BZ776" t="n">
        <v>55413</v>
      </c>
      <c r="CA776" t="n">
        <v>57301</v>
      </c>
      <c r="CB776" t="n">
        <v>59590</v>
      </c>
      <c r="CC776" t="n">
        <v>62229</v>
      </c>
      <c r="CD776" t="n">
        <v>64556</v>
      </c>
    </row>
    <row r="777">
      <c r="A777" t="inlineStr">
        <is>
          <t>F00034-05-000-05|S|M|Y</t>
        </is>
      </c>
      <c r="B777" t="n">
        <v>4941</v>
      </c>
      <c r="C777" t="n">
        <v>4941</v>
      </c>
      <c r="D777" t="n">
        <v>4941</v>
      </c>
      <c r="E777" t="n">
        <v>4941</v>
      </c>
      <c r="F777" t="n">
        <v>4941</v>
      </c>
      <c r="G777" t="n">
        <v>4719</v>
      </c>
      <c r="H777" t="n">
        <v>4719</v>
      </c>
      <c r="I777" t="n">
        <v>4719</v>
      </c>
      <c r="J777" t="n">
        <v>4719</v>
      </c>
      <c r="K777" t="n">
        <v>4719</v>
      </c>
      <c r="L777" t="n">
        <v>4521</v>
      </c>
      <c r="M777" t="n">
        <v>4501</v>
      </c>
      <c r="N777" t="n">
        <v>4480</v>
      </c>
      <c r="O777" t="n">
        <v>4459</v>
      </c>
      <c r="P777" t="n">
        <v>4372</v>
      </c>
      <c r="Q777" t="n">
        <v>4460</v>
      </c>
      <c r="R777" t="n">
        <v>4528</v>
      </c>
      <c r="S777" t="n">
        <v>4528</v>
      </c>
      <c r="T777" t="n">
        <v>4595</v>
      </c>
      <c r="U777" t="n">
        <v>4595</v>
      </c>
      <c r="V777" t="n">
        <v>4647</v>
      </c>
      <c r="W777" t="n">
        <v>4725</v>
      </c>
      <c r="X777" t="n">
        <v>4902</v>
      </c>
      <c r="Y777" t="n">
        <v>5041</v>
      </c>
      <c r="Z777" t="n">
        <v>5232</v>
      </c>
      <c r="AA777" t="n">
        <v>5449</v>
      </c>
      <c r="AB777" t="n">
        <v>5659</v>
      </c>
      <c r="AC777" t="n">
        <v>5873</v>
      </c>
      <c r="AD777" t="n">
        <v>6106</v>
      </c>
      <c r="AE777" t="n">
        <v>6266</v>
      </c>
      <c r="AF777" t="n">
        <v>6431</v>
      </c>
      <c r="AG777" t="n">
        <v>6597</v>
      </c>
      <c r="AH777" t="n">
        <v>6777</v>
      </c>
      <c r="AI777" t="n">
        <v>7026</v>
      </c>
      <c r="AJ777" t="n">
        <v>7270</v>
      </c>
      <c r="AK777" t="n">
        <v>7508</v>
      </c>
      <c r="AL777" t="n">
        <v>7783</v>
      </c>
      <c r="AM777" t="n">
        <v>8054</v>
      </c>
      <c r="AN777" t="n">
        <v>8372</v>
      </c>
      <c r="AO777" t="n">
        <v>8629</v>
      </c>
      <c r="AP777" t="n">
        <v>8884</v>
      </c>
      <c r="AQ777" t="n">
        <v>9309</v>
      </c>
      <c r="AR777" t="n">
        <v>9651</v>
      </c>
      <c r="AS777" t="n">
        <v>10006</v>
      </c>
      <c r="AT777" t="n">
        <v>10412</v>
      </c>
      <c r="AU777" t="n">
        <v>10873</v>
      </c>
      <c r="AV777" t="n">
        <v>11407</v>
      </c>
      <c r="AW777" t="n">
        <v>11880</v>
      </c>
      <c r="AX777" t="n">
        <v>12351</v>
      </c>
      <c r="AY777" t="n">
        <v>12821</v>
      </c>
      <c r="AZ777" t="n">
        <v>13181</v>
      </c>
      <c r="BA777" t="n">
        <v>13603</v>
      </c>
      <c r="BB777" t="n">
        <v>14073</v>
      </c>
      <c r="BC777" t="n">
        <v>14591</v>
      </c>
      <c r="BD777" t="n">
        <v>15269</v>
      </c>
      <c r="BE777" t="n">
        <v>15944</v>
      </c>
      <c r="BF777" t="n">
        <v>16813</v>
      </c>
      <c r="BG777" t="n">
        <v>17845</v>
      </c>
      <c r="BH777" t="n">
        <v>18990</v>
      </c>
      <c r="BI777" t="n">
        <v>20188</v>
      </c>
      <c r="BJ777" t="n">
        <v>21838</v>
      </c>
      <c r="BK777" t="n">
        <v>23581</v>
      </c>
      <c r="BL777" t="n">
        <v>25613</v>
      </c>
      <c r="BM777" t="n">
        <v>27713</v>
      </c>
      <c r="BN777" t="n">
        <v>29986</v>
      </c>
      <c r="BO777" t="n">
        <v>32445</v>
      </c>
      <c r="BP777" t="n">
        <v>35104</v>
      </c>
      <c r="BQ777" t="n">
        <v>37129</v>
      </c>
      <c r="BR777" t="n">
        <v>39352</v>
      </c>
      <c r="BS777" t="n">
        <v>41411</v>
      </c>
      <c r="BT777" t="n">
        <v>43453</v>
      </c>
      <c r="BU777" t="n">
        <v>45815</v>
      </c>
      <c r="BV777" t="n">
        <v>48339</v>
      </c>
      <c r="BW777" t="n">
        <v>50148</v>
      </c>
      <c r="BX777" t="n">
        <v>51920</v>
      </c>
      <c r="BY777" t="n">
        <v>53572</v>
      </c>
      <c r="BZ777" t="n">
        <v>55413</v>
      </c>
      <c r="CA777" t="n">
        <v>57301</v>
      </c>
      <c r="CB777" t="n">
        <v>59590</v>
      </c>
      <c r="CC777" t="n">
        <v>62229</v>
      </c>
      <c r="CD777" t="n">
        <v>64556</v>
      </c>
    </row>
    <row r="778">
      <c r="A778" t="inlineStr">
        <is>
          <t>F00034-06-000-05|R|F|N</t>
        </is>
      </c>
      <c r="B778" t="n">
        <v>3219</v>
      </c>
      <c r="C778" t="n">
        <v>3219</v>
      </c>
      <c r="D778" t="n">
        <v>3219</v>
      </c>
      <c r="E778" t="n">
        <v>3219</v>
      </c>
      <c r="F778" t="n">
        <v>3219</v>
      </c>
      <c r="G778" t="n">
        <v>3219</v>
      </c>
      <c r="H778" t="n">
        <v>3219</v>
      </c>
      <c r="I778" t="n">
        <v>3219</v>
      </c>
      <c r="J778" t="n">
        <v>3219</v>
      </c>
      <c r="K778" t="n">
        <v>3219</v>
      </c>
      <c r="L778" t="n">
        <v>3203</v>
      </c>
      <c r="M778" t="n">
        <v>3189</v>
      </c>
      <c r="N778" t="n">
        <v>3174</v>
      </c>
      <c r="O778" t="n">
        <v>3160</v>
      </c>
      <c r="P778" t="n">
        <v>3201</v>
      </c>
      <c r="Q778" t="n">
        <v>3260</v>
      </c>
      <c r="R778" t="n">
        <v>3328</v>
      </c>
      <c r="S778" t="n">
        <v>3371</v>
      </c>
      <c r="T778" t="n">
        <v>3422</v>
      </c>
      <c r="U778" t="n">
        <v>3482</v>
      </c>
      <c r="V778" t="n">
        <v>3588</v>
      </c>
      <c r="W778" t="n">
        <v>3691</v>
      </c>
      <c r="X778" t="n">
        <v>3800</v>
      </c>
      <c r="Y778" t="n">
        <v>3923</v>
      </c>
      <c r="Z778" t="n">
        <v>4049</v>
      </c>
      <c r="AA778" t="n">
        <v>4177</v>
      </c>
      <c r="AB778" t="n">
        <v>4290</v>
      </c>
      <c r="AC778" t="n">
        <v>4437</v>
      </c>
      <c r="AD778" t="n">
        <v>4583</v>
      </c>
      <c r="AE778" t="n">
        <v>4717</v>
      </c>
      <c r="AF778" t="n">
        <v>4849</v>
      </c>
      <c r="AG778" t="n">
        <v>4938</v>
      </c>
      <c r="AH778" t="n">
        <v>5006</v>
      </c>
      <c r="AI778" t="n">
        <v>5089</v>
      </c>
      <c r="AJ778" t="n">
        <v>5192</v>
      </c>
      <c r="AK778" t="n">
        <v>5267</v>
      </c>
      <c r="AL778" t="n">
        <v>5385</v>
      </c>
      <c r="AM778" t="n">
        <v>5524</v>
      </c>
      <c r="AN778" t="n">
        <v>5689</v>
      </c>
      <c r="AO778" t="n">
        <v>5878</v>
      </c>
      <c r="AP778" t="n">
        <v>6116</v>
      </c>
      <c r="AQ778" t="n">
        <v>6347</v>
      </c>
      <c r="AR778" t="n">
        <v>6583</v>
      </c>
      <c r="AS778" t="n">
        <v>6835</v>
      </c>
      <c r="AT778" t="n">
        <v>7083</v>
      </c>
      <c r="AU778" t="n">
        <v>7333</v>
      </c>
      <c r="AV778" t="n">
        <v>7593</v>
      </c>
      <c r="AW778" t="n">
        <v>7865</v>
      </c>
      <c r="AX778" t="n">
        <v>8210</v>
      </c>
      <c r="AY778" t="n">
        <v>8618</v>
      </c>
      <c r="AZ778" t="n">
        <v>8983</v>
      </c>
      <c r="BA778" t="n">
        <v>9420</v>
      </c>
      <c r="BB778" t="n">
        <v>9887</v>
      </c>
      <c r="BC778" t="n">
        <v>10358</v>
      </c>
      <c r="BD778" t="n">
        <v>10915</v>
      </c>
      <c r="BE778" t="n">
        <v>11516</v>
      </c>
      <c r="BF778" t="n">
        <v>12213</v>
      </c>
      <c r="BG778" t="n">
        <v>13078</v>
      </c>
      <c r="BH778" t="n">
        <v>14060</v>
      </c>
      <c r="BI778" t="n">
        <v>15186</v>
      </c>
      <c r="BJ778" t="n">
        <v>16537</v>
      </c>
      <c r="BK778" t="n">
        <v>17615</v>
      </c>
      <c r="BL778" t="n">
        <v>18773</v>
      </c>
      <c r="BM778" t="n">
        <v>20004</v>
      </c>
      <c r="BN778" t="n">
        <v>21263</v>
      </c>
      <c r="BO778" t="n">
        <v>22542</v>
      </c>
      <c r="BP778" t="n">
        <v>24062</v>
      </c>
      <c r="BQ778" t="n">
        <v>25382</v>
      </c>
      <c r="BR778" t="n">
        <v>26676</v>
      </c>
      <c r="BS778" t="n">
        <v>27828</v>
      </c>
      <c r="BT778" t="n">
        <v>29102</v>
      </c>
      <c r="BU778" t="n">
        <v>30295</v>
      </c>
      <c r="BV778" t="n">
        <v>31507</v>
      </c>
      <c r="BW778" t="n">
        <v>32706</v>
      </c>
      <c r="BX778" t="n">
        <v>33905</v>
      </c>
      <c r="BY778" t="n">
        <v>35072</v>
      </c>
      <c r="BZ778" t="n">
        <v>36215</v>
      </c>
      <c r="CA778" t="n">
        <v>37339</v>
      </c>
      <c r="CB778" t="n">
        <v>38741</v>
      </c>
      <c r="CC778" t="n">
        <v>40244</v>
      </c>
      <c r="CD778" t="n">
        <v>41834</v>
      </c>
    </row>
    <row r="779">
      <c r="A779" t="inlineStr">
        <is>
          <t>F00034-06-000-05|R|F|Y</t>
        </is>
      </c>
      <c r="B779" t="n">
        <v>3219</v>
      </c>
      <c r="C779" t="n">
        <v>3219</v>
      </c>
      <c r="D779" t="n">
        <v>3219</v>
      </c>
      <c r="E779" t="n">
        <v>3219</v>
      </c>
      <c r="F779" t="n">
        <v>3219</v>
      </c>
      <c r="G779" t="n">
        <v>3219</v>
      </c>
      <c r="H779" t="n">
        <v>3219</v>
      </c>
      <c r="I779" t="n">
        <v>3219</v>
      </c>
      <c r="J779" t="n">
        <v>3219</v>
      </c>
      <c r="K779" t="n">
        <v>3219</v>
      </c>
      <c r="L779" t="n">
        <v>3203</v>
      </c>
      <c r="M779" t="n">
        <v>3189</v>
      </c>
      <c r="N779" t="n">
        <v>3174</v>
      </c>
      <c r="O779" t="n">
        <v>3160</v>
      </c>
      <c r="P779" t="n">
        <v>3201</v>
      </c>
      <c r="Q779" t="n">
        <v>3260</v>
      </c>
      <c r="R779" t="n">
        <v>3328</v>
      </c>
      <c r="S779" t="n">
        <v>3371</v>
      </c>
      <c r="T779" t="n">
        <v>3422</v>
      </c>
      <c r="U779" t="n">
        <v>3482</v>
      </c>
      <c r="V779" t="n">
        <v>3588</v>
      </c>
      <c r="W779" t="n">
        <v>3691</v>
      </c>
      <c r="X779" t="n">
        <v>3800</v>
      </c>
      <c r="Y779" t="n">
        <v>3923</v>
      </c>
      <c r="Z779" t="n">
        <v>4049</v>
      </c>
      <c r="AA779" t="n">
        <v>4177</v>
      </c>
      <c r="AB779" t="n">
        <v>4290</v>
      </c>
      <c r="AC779" t="n">
        <v>4437</v>
      </c>
      <c r="AD779" t="n">
        <v>4583</v>
      </c>
      <c r="AE779" t="n">
        <v>4717</v>
      </c>
      <c r="AF779" t="n">
        <v>4849</v>
      </c>
      <c r="AG779" t="n">
        <v>4938</v>
      </c>
      <c r="AH779" t="n">
        <v>5006</v>
      </c>
      <c r="AI779" t="n">
        <v>5089</v>
      </c>
      <c r="AJ779" t="n">
        <v>5192</v>
      </c>
      <c r="AK779" t="n">
        <v>5267</v>
      </c>
      <c r="AL779" t="n">
        <v>5385</v>
      </c>
      <c r="AM779" t="n">
        <v>5524</v>
      </c>
      <c r="AN779" t="n">
        <v>5689</v>
      </c>
      <c r="AO779" t="n">
        <v>5878</v>
      </c>
      <c r="AP779" t="n">
        <v>6116</v>
      </c>
      <c r="AQ779" t="n">
        <v>6347</v>
      </c>
      <c r="AR779" t="n">
        <v>6583</v>
      </c>
      <c r="AS779" t="n">
        <v>6835</v>
      </c>
      <c r="AT779" t="n">
        <v>7083</v>
      </c>
      <c r="AU779" t="n">
        <v>7333</v>
      </c>
      <c r="AV779" t="n">
        <v>7593</v>
      </c>
      <c r="AW779" t="n">
        <v>7865</v>
      </c>
      <c r="AX779" t="n">
        <v>8210</v>
      </c>
      <c r="AY779" t="n">
        <v>8618</v>
      </c>
      <c r="AZ779" t="n">
        <v>8983</v>
      </c>
      <c r="BA779" t="n">
        <v>9420</v>
      </c>
      <c r="BB779" t="n">
        <v>9887</v>
      </c>
      <c r="BC779" t="n">
        <v>10358</v>
      </c>
      <c r="BD779" t="n">
        <v>10915</v>
      </c>
      <c r="BE779" t="n">
        <v>11516</v>
      </c>
      <c r="BF779" t="n">
        <v>12213</v>
      </c>
      <c r="BG779" t="n">
        <v>13078</v>
      </c>
      <c r="BH779" t="n">
        <v>14060</v>
      </c>
      <c r="BI779" t="n">
        <v>15186</v>
      </c>
      <c r="BJ779" t="n">
        <v>16537</v>
      </c>
      <c r="BK779" t="n">
        <v>17615</v>
      </c>
      <c r="BL779" t="n">
        <v>18773</v>
      </c>
      <c r="BM779" t="n">
        <v>20004</v>
      </c>
      <c r="BN779" t="n">
        <v>21263</v>
      </c>
      <c r="BO779" t="n">
        <v>22542</v>
      </c>
      <c r="BP779" t="n">
        <v>24062</v>
      </c>
      <c r="BQ779" t="n">
        <v>25382</v>
      </c>
      <c r="BR779" t="n">
        <v>26676</v>
      </c>
      <c r="BS779" t="n">
        <v>27828</v>
      </c>
      <c r="BT779" t="n">
        <v>29102</v>
      </c>
      <c r="BU779" t="n">
        <v>30295</v>
      </c>
      <c r="BV779" t="n">
        <v>31507</v>
      </c>
      <c r="BW779" t="n">
        <v>32706</v>
      </c>
      <c r="BX779" t="n">
        <v>33905</v>
      </c>
      <c r="BY779" t="n">
        <v>35072</v>
      </c>
      <c r="BZ779" t="n">
        <v>36215</v>
      </c>
      <c r="CA779" t="n">
        <v>37339</v>
      </c>
      <c r="CB779" t="n">
        <v>38741</v>
      </c>
      <c r="CC779" t="n">
        <v>40244</v>
      </c>
      <c r="CD779" t="n">
        <v>41834</v>
      </c>
    </row>
    <row r="780">
      <c r="A780" t="inlineStr">
        <is>
          <t>F00034-06-000-05|R|M|N</t>
        </is>
      </c>
      <c r="B780" t="n">
        <v>3219</v>
      </c>
      <c r="C780" t="n">
        <v>3219</v>
      </c>
      <c r="D780" t="n">
        <v>3219</v>
      </c>
      <c r="E780" t="n">
        <v>3219</v>
      </c>
      <c r="F780" t="n">
        <v>3219</v>
      </c>
      <c r="G780" t="n">
        <v>3219</v>
      </c>
      <c r="H780" t="n">
        <v>3219</v>
      </c>
      <c r="I780" t="n">
        <v>3219</v>
      </c>
      <c r="J780" t="n">
        <v>3219</v>
      </c>
      <c r="K780" t="n">
        <v>3219</v>
      </c>
      <c r="L780" t="n">
        <v>3203</v>
      </c>
      <c r="M780" t="n">
        <v>3189</v>
      </c>
      <c r="N780" t="n">
        <v>3174</v>
      </c>
      <c r="O780" t="n">
        <v>3160</v>
      </c>
      <c r="P780" t="n">
        <v>3201</v>
      </c>
      <c r="Q780" t="n">
        <v>3260</v>
      </c>
      <c r="R780" t="n">
        <v>3328</v>
      </c>
      <c r="S780" t="n">
        <v>3371</v>
      </c>
      <c r="T780" t="n">
        <v>3422</v>
      </c>
      <c r="U780" t="n">
        <v>3482</v>
      </c>
      <c r="V780" t="n">
        <v>3588</v>
      </c>
      <c r="W780" t="n">
        <v>3691</v>
      </c>
      <c r="X780" t="n">
        <v>3800</v>
      </c>
      <c r="Y780" t="n">
        <v>3923</v>
      </c>
      <c r="Z780" t="n">
        <v>4049</v>
      </c>
      <c r="AA780" t="n">
        <v>4177</v>
      </c>
      <c r="AB780" t="n">
        <v>4290</v>
      </c>
      <c r="AC780" t="n">
        <v>4437</v>
      </c>
      <c r="AD780" t="n">
        <v>4583</v>
      </c>
      <c r="AE780" t="n">
        <v>4717</v>
      </c>
      <c r="AF780" t="n">
        <v>4849</v>
      </c>
      <c r="AG780" t="n">
        <v>4938</v>
      </c>
      <c r="AH780" t="n">
        <v>5006</v>
      </c>
      <c r="AI780" t="n">
        <v>5089</v>
      </c>
      <c r="AJ780" t="n">
        <v>5192</v>
      </c>
      <c r="AK780" t="n">
        <v>5267</v>
      </c>
      <c r="AL780" t="n">
        <v>5385</v>
      </c>
      <c r="AM780" t="n">
        <v>5524</v>
      </c>
      <c r="AN780" t="n">
        <v>5689</v>
      </c>
      <c r="AO780" t="n">
        <v>5878</v>
      </c>
      <c r="AP780" t="n">
        <v>6116</v>
      </c>
      <c r="AQ780" t="n">
        <v>6347</v>
      </c>
      <c r="AR780" t="n">
        <v>6583</v>
      </c>
      <c r="AS780" t="n">
        <v>6835</v>
      </c>
      <c r="AT780" t="n">
        <v>7083</v>
      </c>
      <c r="AU780" t="n">
        <v>7333</v>
      </c>
      <c r="AV780" t="n">
        <v>7593</v>
      </c>
      <c r="AW780" t="n">
        <v>7865</v>
      </c>
      <c r="AX780" t="n">
        <v>8210</v>
      </c>
      <c r="AY780" t="n">
        <v>8618</v>
      </c>
      <c r="AZ780" t="n">
        <v>8983</v>
      </c>
      <c r="BA780" t="n">
        <v>9420</v>
      </c>
      <c r="BB780" t="n">
        <v>9887</v>
      </c>
      <c r="BC780" t="n">
        <v>10358</v>
      </c>
      <c r="BD780" t="n">
        <v>10915</v>
      </c>
      <c r="BE780" t="n">
        <v>11516</v>
      </c>
      <c r="BF780" t="n">
        <v>12213</v>
      </c>
      <c r="BG780" t="n">
        <v>13078</v>
      </c>
      <c r="BH780" t="n">
        <v>14060</v>
      </c>
      <c r="BI780" t="n">
        <v>15186</v>
      </c>
      <c r="BJ780" t="n">
        <v>16537</v>
      </c>
      <c r="BK780" t="n">
        <v>17615</v>
      </c>
      <c r="BL780" t="n">
        <v>18773</v>
      </c>
      <c r="BM780" t="n">
        <v>20004</v>
      </c>
      <c r="BN780" t="n">
        <v>21263</v>
      </c>
      <c r="BO780" t="n">
        <v>22542</v>
      </c>
      <c r="BP780" t="n">
        <v>24062</v>
      </c>
      <c r="BQ780" t="n">
        <v>25382</v>
      </c>
      <c r="BR780" t="n">
        <v>26676</v>
      </c>
      <c r="BS780" t="n">
        <v>27828</v>
      </c>
      <c r="BT780" t="n">
        <v>29102</v>
      </c>
      <c r="BU780" t="n">
        <v>30295</v>
      </c>
      <c r="BV780" t="n">
        <v>31507</v>
      </c>
      <c r="BW780" t="n">
        <v>32706</v>
      </c>
      <c r="BX780" t="n">
        <v>33905</v>
      </c>
      <c r="BY780" t="n">
        <v>35072</v>
      </c>
      <c r="BZ780" t="n">
        <v>36215</v>
      </c>
      <c r="CA780" t="n">
        <v>37339</v>
      </c>
      <c r="CB780" t="n">
        <v>38741</v>
      </c>
      <c r="CC780" t="n">
        <v>40244</v>
      </c>
      <c r="CD780" t="n">
        <v>41834</v>
      </c>
    </row>
    <row r="781">
      <c r="A781" t="inlineStr">
        <is>
          <t>F00034-06-000-05|R|M|Y</t>
        </is>
      </c>
      <c r="B781" t="n">
        <v>3219</v>
      </c>
      <c r="C781" t="n">
        <v>3219</v>
      </c>
      <c r="D781" t="n">
        <v>3219</v>
      </c>
      <c r="E781" t="n">
        <v>3219</v>
      </c>
      <c r="F781" t="n">
        <v>3219</v>
      </c>
      <c r="G781" t="n">
        <v>3219</v>
      </c>
      <c r="H781" t="n">
        <v>3219</v>
      </c>
      <c r="I781" t="n">
        <v>3219</v>
      </c>
      <c r="J781" t="n">
        <v>3219</v>
      </c>
      <c r="K781" t="n">
        <v>3219</v>
      </c>
      <c r="L781" t="n">
        <v>3203</v>
      </c>
      <c r="M781" t="n">
        <v>3189</v>
      </c>
      <c r="N781" t="n">
        <v>3174</v>
      </c>
      <c r="O781" t="n">
        <v>3160</v>
      </c>
      <c r="P781" t="n">
        <v>3201</v>
      </c>
      <c r="Q781" t="n">
        <v>3260</v>
      </c>
      <c r="R781" t="n">
        <v>3328</v>
      </c>
      <c r="S781" t="n">
        <v>3371</v>
      </c>
      <c r="T781" t="n">
        <v>3422</v>
      </c>
      <c r="U781" t="n">
        <v>3482</v>
      </c>
      <c r="V781" t="n">
        <v>3588</v>
      </c>
      <c r="W781" t="n">
        <v>3691</v>
      </c>
      <c r="X781" t="n">
        <v>3800</v>
      </c>
      <c r="Y781" t="n">
        <v>3923</v>
      </c>
      <c r="Z781" t="n">
        <v>4049</v>
      </c>
      <c r="AA781" t="n">
        <v>4177</v>
      </c>
      <c r="AB781" t="n">
        <v>4290</v>
      </c>
      <c r="AC781" t="n">
        <v>4437</v>
      </c>
      <c r="AD781" t="n">
        <v>4583</v>
      </c>
      <c r="AE781" t="n">
        <v>4717</v>
      </c>
      <c r="AF781" t="n">
        <v>4849</v>
      </c>
      <c r="AG781" t="n">
        <v>4938</v>
      </c>
      <c r="AH781" t="n">
        <v>5006</v>
      </c>
      <c r="AI781" t="n">
        <v>5089</v>
      </c>
      <c r="AJ781" t="n">
        <v>5192</v>
      </c>
      <c r="AK781" t="n">
        <v>5267</v>
      </c>
      <c r="AL781" t="n">
        <v>5385</v>
      </c>
      <c r="AM781" t="n">
        <v>5524</v>
      </c>
      <c r="AN781" t="n">
        <v>5689</v>
      </c>
      <c r="AO781" t="n">
        <v>5878</v>
      </c>
      <c r="AP781" t="n">
        <v>6116</v>
      </c>
      <c r="AQ781" t="n">
        <v>6347</v>
      </c>
      <c r="AR781" t="n">
        <v>6583</v>
      </c>
      <c r="AS781" t="n">
        <v>6835</v>
      </c>
      <c r="AT781" t="n">
        <v>7083</v>
      </c>
      <c r="AU781" t="n">
        <v>7333</v>
      </c>
      <c r="AV781" t="n">
        <v>7593</v>
      </c>
      <c r="AW781" t="n">
        <v>7865</v>
      </c>
      <c r="AX781" t="n">
        <v>8210</v>
      </c>
      <c r="AY781" t="n">
        <v>8618</v>
      </c>
      <c r="AZ781" t="n">
        <v>8983</v>
      </c>
      <c r="BA781" t="n">
        <v>9420</v>
      </c>
      <c r="BB781" t="n">
        <v>9887</v>
      </c>
      <c r="BC781" t="n">
        <v>10358</v>
      </c>
      <c r="BD781" t="n">
        <v>10915</v>
      </c>
      <c r="BE781" t="n">
        <v>11516</v>
      </c>
      <c r="BF781" t="n">
        <v>12213</v>
      </c>
      <c r="BG781" t="n">
        <v>13078</v>
      </c>
      <c r="BH781" t="n">
        <v>14060</v>
      </c>
      <c r="BI781" t="n">
        <v>15186</v>
      </c>
      <c r="BJ781" t="n">
        <v>16537</v>
      </c>
      <c r="BK781" t="n">
        <v>17615</v>
      </c>
      <c r="BL781" t="n">
        <v>18773</v>
      </c>
      <c r="BM781" t="n">
        <v>20004</v>
      </c>
      <c r="BN781" t="n">
        <v>21263</v>
      </c>
      <c r="BO781" t="n">
        <v>22542</v>
      </c>
      <c r="BP781" t="n">
        <v>24062</v>
      </c>
      <c r="BQ781" t="n">
        <v>25382</v>
      </c>
      <c r="BR781" t="n">
        <v>26676</v>
      </c>
      <c r="BS781" t="n">
        <v>27828</v>
      </c>
      <c r="BT781" t="n">
        <v>29102</v>
      </c>
      <c r="BU781" t="n">
        <v>30295</v>
      </c>
      <c r="BV781" t="n">
        <v>31507</v>
      </c>
      <c r="BW781" t="n">
        <v>32706</v>
      </c>
      <c r="BX781" t="n">
        <v>33905</v>
      </c>
      <c r="BY781" t="n">
        <v>35072</v>
      </c>
      <c r="BZ781" t="n">
        <v>36215</v>
      </c>
      <c r="CA781" t="n">
        <v>37339</v>
      </c>
      <c r="CB781" t="n">
        <v>38741</v>
      </c>
      <c r="CC781" t="n">
        <v>40244</v>
      </c>
      <c r="CD781" t="n">
        <v>41834</v>
      </c>
    </row>
    <row r="782">
      <c r="A782" t="inlineStr">
        <is>
          <t>F00034-06-000-05|S|F|N</t>
        </is>
      </c>
      <c r="B782" t="n">
        <v>3219</v>
      </c>
      <c r="C782" t="n">
        <v>3219</v>
      </c>
      <c r="D782" t="n">
        <v>3219</v>
      </c>
      <c r="E782" t="n">
        <v>3219</v>
      </c>
      <c r="F782" t="n">
        <v>3219</v>
      </c>
      <c r="G782" t="n">
        <v>3219</v>
      </c>
      <c r="H782" t="n">
        <v>3219</v>
      </c>
      <c r="I782" t="n">
        <v>3219</v>
      </c>
      <c r="J782" t="n">
        <v>3219</v>
      </c>
      <c r="K782" t="n">
        <v>3219</v>
      </c>
      <c r="L782" t="n">
        <v>3203</v>
      </c>
      <c r="M782" t="n">
        <v>3189</v>
      </c>
      <c r="N782" t="n">
        <v>3174</v>
      </c>
      <c r="O782" t="n">
        <v>3160</v>
      </c>
      <c r="P782" t="n">
        <v>3201</v>
      </c>
      <c r="Q782" t="n">
        <v>3260</v>
      </c>
      <c r="R782" t="n">
        <v>3328</v>
      </c>
      <c r="S782" t="n">
        <v>3371</v>
      </c>
      <c r="T782" t="n">
        <v>3422</v>
      </c>
      <c r="U782" t="n">
        <v>3482</v>
      </c>
      <c r="V782" t="n">
        <v>3588</v>
      </c>
      <c r="W782" t="n">
        <v>3691</v>
      </c>
      <c r="X782" t="n">
        <v>3800</v>
      </c>
      <c r="Y782" t="n">
        <v>3923</v>
      </c>
      <c r="Z782" t="n">
        <v>4049</v>
      </c>
      <c r="AA782" t="n">
        <v>4177</v>
      </c>
      <c r="AB782" t="n">
        <v>4290</v>
      </c>
      <c r="AC782" t="n">
        <v>4437</v>
      </c>
      <c r="AD782" t="n">
        <v>4583</v>
      </c>
      <c r="AE782" t="n">
        <v>4717</v>
      </c>
      <c r="AF782" t="n">
        <v>4849</v>
      </c>
      <c r="AG782" t="n">
        <v>4938</v>
      </c>
      <c r="AH782" t="n">
        <v>5006</v>
      </c>
      <c r="AI782" t="n">
        <v>5089</v>
      </c>
      <c r="AJ782" t="n">
        <v>5192</v>
      </c>
      <c r="AK782" t="n">
        <v>5267</v>
      </c>
      <c r="AL782" t="n">
        <v>5385</v>
      </c>
      <c r="AM782" t="n">
        <v>5524</v>
      </c>
      <c r="AN782" t="n">
        <v>5689</v>
      </c>
      <c r="AO782" t="n">
        <v>5878</v>
      </c>
      <c r="AP782" t="n">
        <v>6116</v>
      </c>
      <c r="AQ782" t="n">
        <v>6347</v>
      </c>
      <c r="AR782" t="n">
        <v>6583</v>
      </c>
      <c r="AS782" t="n">
        <v>6835</v>
      </c>
      <c r="AT782" t="n">
        <v>7083</v>
      </c>
      <c r="AU782" t="n">
        <v>7333</v>
      </c>
      <c r="AV782" t="n">
        <v>7593</v>
      </c>
      <c r="AW782" t="n">
        <v>7865</v>
      </c>
      <c r="AX782" t="n">
        <v>8210</v>
      </c>
      <c r="AY782" t="n">
        <v>8618</v>
      </c>
      <c r="AZ782" t="n">
        <v>8983</v>
      </c>
      <c r="BA782" t="n">
        <v>9420</v>
      </c>
      <c r="BB782" t="n">
        <v>9887</v>
      </c>
      <c r="BC782" t="n">
        <v>10358</v>
      </c>
      <c r="BD782" t="n">
        <v>10915</v>
      </c>
      <c r="BE782" t="n">
        <v>11516</v>
      </c>
      <c r="BF782" t="n">
        <v>12213</v>
      </c>
      <c r="BG782" t="n">
        <v>13078</v>
      </c>
      <c r="BH782" t="n">
        <v>14060</v>
      </c>
      <c r="BI782" t="n">
        <v>15186</v>
      </c>
      <c r="BJ782" t="n">
        <v>16537</v>
      </c>
      <c r="BK782" t="n">
        <v>17615</v>
      </c>
      <c r="BL782" t="n">
        <v>18773</v>
      </c>
      <c r="BM782" t="n">
        <v>20004</v>
      </c>
      <c r="BN782" t="n">
        <v>21263</v>
      </c>
      <c r="BO782" t="n">
        <v>22542</v>
      </c>
      <c r="BP782" t="n">
        <v>24062</v>
      </c>
      <c r="BQ782" t="n">
        <v>25382</v>
      </c>
      <c r="BR782" t="n">
        <v>26676</v>
      </c>
      <c r="BS782" t="n">
        <v>27828</v>
      </c>
      <c r="BT782" t="n">
        <v>29102</v>
      </c>
      <c r="BU782" t="n">
        <v>30295</v>
      </c>
      <c r="BV782" t="n">
        <v>31507</v>
      </c>
      <c r="BW782" t="n">
        <v>32706</v>
      </c>
      <c r="BX782" t="n">
        <v>33905</v>
      </c>
      <c r="BY782" t="n">
        <v>35072</v>
      </c>
      <c r="BZ782" t="n">
        <v>36215</v>
      </c>
      <c r="CA782" t="n">
        <v>37339</v>
      </c>
      <c r="CB782" t="n">
        <v>38741</v>
      </c>
      <c r="CC782" t="n">
        <v>40244</v>
      </c>
      <c r="CD782" t="n">
        <v>41834</v>
      </c>
    </row>
    <row r="783">
      <c r="A783" t="inlineStr">
        <is>
          <t>F00034-06-000-05|S|F|Y</t>
        </is>
      </c>
      <c r="B783" t="n">
        <v>3219</v>
      </c>
      <c r="C783" t="n">
        <v>3219</v>
      </c>
      <c r="D783" t="n">
        <v>3219</v>
      </c>
      <c r="E783" t="n">
        <v>3219</v>
      </c>
      <c r="F783" t="n">
        <v>3219</v>
      </c>
      <c r="G783" t="n">
        <v>3219</v>
      </c>
      <c r="H783" t="n">
        <v>3219</v>
      </c>
      <c r="I783" t="n">
        <v>3219</v>
      </c>
      <c r="J783" t="n">
        <v>3219</v>
      </c>
      <c r="K783" t="n">
        <v>3219</v>
      </c>
      <c r="L783" t="n">
        <v>3203</v>
      </c>
      <c r="M783" t="n">
        <v>3189</v>
      </c>
      <c r="N783" t="n">
        <v>3174</v>
      </c>
      <c r="O783" t="n">
        <v>3160</v>
      </c>
      <c r="P783" t="n">
        <v>3201</v>
      </c>
      <c r="Q783" t="n">
        <v>3260</v>
      </c>
      <c r="R783" t="n">
        <v>3328</v>
      </c>
      <c r="S783" t="n">
        <v>3371</v>
      </c>
      <c r="T783" t="n">
        <v>3422</v>
      </c>
      <c r="U783" t="n">
        <v>3482</v>
      </c>
      <c r="V783" t="n">
        <v>3588</v>
      </c>
      <c r="W783" t="n">
        <v>3691</v>
      </c>
      <c r="X783" t="n">
        <v>3800</v>
      </c>
      <c r="Y783" t="n">
        <v>3923</v>
      </c>
      <c r="Z783" t="n">
        <v>4049</v>
      </c>
      <c r="AA783" t="n">
        <v>4177</v>
      </c>
      <c r="AB783" t="n">
        <v>4290</v>
      </c>
      <c r="AC783" t="n">
        <v>4437</v>
      </c>
      <c r="AD783" t="n">
        <v>4583</v>
      </c>
      <c r="AE783" t="n">
        <v>4717</v>
      </c>
      <c r="AF783" t="n">
        <v>4849</v>
      </c>
      <c r="AG783" t="n">
        <v>4938</v>
      </c>
      <c r="AH783" t="n">
        <v>5006</v>
      </c>
      <c r="AI783" t="n">
        <v>5089</v>
      </c>
      <c r="AJ783" t="n">
        <v>5192</v>
      </c>
      <c r="AK783" t="n">
        <v>5267</v>
      </c>
      <c r="AL783" t="n">
        <v>5385</v>
      </c>
      <c r="AM783" t="n">
        <v>5524</v>
      </c>
      <c r="AN783" t="n">
        <v>5689</v>
      </c>
      <c r="AO783" t="n">
        <v>5878</v>
      </c>
      <c r="AP783" t="n">
        <v>6116</v>
      </c>
      <c r="AQ783" t="n">
        <v>6347</v>
      </c>
      <c r="AR783" t="n">
        <v>6583</v>
      </c>
      <c r="AS783" t="n">
        <v>6835</v>
      </c>
      <c r="AT783" t="n">
        <v>7083</v>
      </c>
      <c r="AU783" t="n">
        <v>7333</v>
      </c>
      <c r="AV783" t="n">
        <v>7593</v>
      </c>
      <c r="AW783" t="n">
        <v>7865</v>
      </c>
      <c r="AX783" t="n">
        <v>8210</v>
      </c>
      <c r="AY783" t="n">
        <v>8618</v>
      </c>
      <c r="AZ783" t="n">
        <v>8983</v>
      </c>
      <c r="BA783" t="n">
        <v>9420</v>
      </c>
      <c r="BB783" t="n">
        <v>9887</v>
      </c>
      <c r="BC783" t="n">
        <v>10358</v>
      </c>
      <c r="BD783" t="n">
        <v>10915</v>
      </c>
      <c r="BE783" t="n">
        <v>11516</v>
      </c>
      <c r="BF783" t="n">
        <v>12213</v>
      </c>
      <c r="BG783" t="n">
        <v>13078</v>
      </c>
      <c r="BH783" t="n">
        <v>14060</v>
      </c>
      <c r="BI783" t="n">
        <v>15186</v>
      </c>
      <c r="BJ783" t="n">
        <v>16537</v>
      </c>
      <c r="BK783" t="n">
        <v>17615</v>
      </c>
      <c r="BL783" t="n">
        <v>18773</v>
      </c>
      <c r="BM783" t="n">
        <v>20004</v>
      </c>
      <c r="BN783" t="n">
        <v>21263</v>
      </c>
      <c r="BO783" t="n">
        <v>22542</v>
      </c>
      <c r="BP783" t="n">
        <v>24062</v>
      </c>
      <c r="BQ783" t="n">
        <v>25382</v>
      </c>
      <c r="BR783" t="n">
        <v>26676</v>
      </c>
      <c r="BS783" t="n">
        <v>27828</v>
      </c>
      <c r="BT783" t="n">
        <v>29102</v>
      </c>
      <c r="BU783" t="n">
        <v>30295</v>
      </c>
      <c r="BV783" t="n">
        <v>31507</v>
      </c>
      <c r="BW783" t="n">
        <v>32706</v>
      </c>
      <c r="BX783" t="n">
        <v>33905</v>
      </c>
      <c r="BY783" t="n">
        <v>35072</v>
      </c>
      <c r="BZ783" t="n">
        <v>36215</v>
      </c>
      <c r="CA783" t="n">
        <v>37339</v>
      </c>
      <c r="CB783" t="n">
        <v>38741</v>
      </c>
      <c r="CC783" t="n">
        <v>40244</v>
      </c>
      <c r="CD783" t="n">
        <v>41834</v>
      </c>
    </row>
    <row r="784">
      <c r="A784" t="inlineStr">
        <is>
          <t>F00034-06-000-05|S|M|N</t>
        </is>
      </c>
      <c r="B784" t="n">
        <v>3219</v>
      </c>
      <c r="C784" t="n">
        <v>3219</v>
      </c>
      <c r="D784" t="n">
        <v>3219</v>
      </c>
      <c r="E784" t="n">
        <v>3219</v>
      </c>
      <c r="F784" t="n">
        <v>3219</v>
      </c>
      <c r="G784" t="n">
        <v>3219</v>
      </c>
      <c r="H784" t="n">
        <v>3219</v>
      </c>
      <c r="I784" t="n">
        <v>3219</v>
      </c>
      <c r="J784" t="n">
        <v>3219</v>
      </c>
      <c r="K784" t="n">
        <v>3219</v>
      </c>
      <c r="L784" t="n">
        <v>3203</v>
      </c>
      <c r="M784" t="n">
        <v>3189</v>
      </c>
      <c r="N784" t="n">
        <v>3174</v>
      </c>
      <c r="O784" t="n">
        <v>3160</v>
      </c>
      <c r="P784" t="n">
        <v>3201</v>
      </c>
      <c r="Q784" t="n">
        <v>3260</v>
      </c>
      <c r="R784" t="n">
        <v>3328</v>
      </c>
      <c r="S784" t="n">
        <v>3371</v>
      </c>
      <c r="T784" t="n">
        <v>3422</v>
      </c>
      <c r="U784" t="n">
        <v>3482</v>
      </c>
      <c r="V784" t="n">
        <v>3588</v>
      </c>
      <c r="W784" t="n">
        <v>3691</v>
      </c>
      <c r="X784" t="n">
        <v>3800</v>
      </c>
      <c r="Y784" t="n">
        <v>3923</v>
      </c>
      <c r="Z784" t="n">
        <v>4049</v>
      </c>
      <c r="AA784" t="n">
        <v>4177</v>
      </c>
      <c r="AB784" t="n">
        <v>4290</v>
      </c>
      <c r="AC784" t="n">
        <v>4437</v>
      </c>
      <c r="AD784" t="n">
        <v>4583</v>
      </c>
      <c r="AE784" t="n">
        <v>4717</v>
      </c>
      <c r="AF784" t="n">
        <v>4849</v>
      </c>
      <c r="AG784" t="n">
        <v>4938</v>
      </c>
      <c r="AH784" t="n">
        <v>5006</v>
      </c>
      <c r="AI784" t="n">
        <v>5089</v>
      </c>
      <c r="AJ784" t="n">
        <v>5192</v>
      </c>
      <c r="AK784" t="n">
        <v>5267</v>
      </c>
      <c r="AL784" t="n">
        <v>5385</v>
      </c>
      <c r="AM784" t="n">
        <v>5524</v>
      </c>
      <c r="AN784" t="n">
        <v>5689</v>
      </c>
      <c r="AO784" t="n">
        <v>5878</v>
      </c>
      <c r="AP784" t="n">
        <v>6116</v>
      </c>
      <c r="AQ784" t="n">
        <v>6347</v>
      </c>
      <c r="AR784" t="n">
        <v>6583</v>
      </c>
      <c r="AS784" t="n">
        <v>6835</v>
      </c>
      <c r="AT784" t="n">
        <v>7083</v>
      </c>
      <c r="AU784" t="n">
        <v>7333</v>
      </c>
      <c r="AV784" t="n">
        <v>7593</v>
      </c>
      <c r="AW784" t="n">
        <v>7865</v>
      </c>
      <c r="AX784" t="n">
        <v>8210</v>
      </c>
      <c r="AY784" t="n">
        <v>8618</v>
      </c>
      <c r="AZ784" t="n">
        <v>8983</v>
      </c>
      <c r="BA784" t="n">
        <v>9420</v>
      </c>
      <c r="BB784" t="n">
        <v>9887</v>
      </c>
      <c r="BC784" t="n">
        <v>10358</v>
      </c>
      <c r="BD784" t="n">
        <v>10915</v>
      </c>
      <c r="BE784" t="n">
        <v>11516</v>
      </c>
      <c r="BF784" t="n">
        <v>12213</v>
      </c>
      <c r="BG784" t="n">
        <v>13078</v>
      </c>
      <c r="BH784" t="n">
        <v>14060</v>
      </c>
      <c r="BI784" t="n">
        <v>15186</v>
      </c>
      <c r="BJ784" t="n">
        <v>16537</v>
      </c>
      <c r="BK784" t="n">
        <v>17615</v>
      </c>
      <c r="BL784" t="n">
        <v>18773</v>
      </c>
      <c r="BM784" t="n">
        <v>20004</v>
      </c>
      <c r="BN784" t="n">
        <v>21263</v>
      </c>
      <c r="BO784" t="n">
        <v>22542</v>
      </c>
      <c r="BP784" t="n">
        <v>24062</v>
      </c>
      <c r="BQ784" t="n">
        <v>25382</v>
      </c>
      <c r="BR784" t="n">
        <v>26676</v>
      </c>
      <c r="BS784" t="n">
        <v>27828</v>
      </c>
      <c r="BT784" t="n">
        <v>29102</v>
      </c>
      <c r="BU784" t="n">
        <v>30295</v>
      </c>
      <c r="BV784" t="n">
        <v>31507</v>
      </c>
      <c r="BW784" t="n">
        <v>32706</v>
      </c>
      <c r="BX784" t="n">
        <v>33905</v>
      </c>
      <c r="BY784" t="n">
        <v>35072</v>
      </c>
      <c r="BZ784" t="n">
        <v>36215</v>
      </c>
      <c r="CA784" t="n">
        <v>37339</v>
      </c>
      <c r="CB784" t="n">
        <v>38741</v>
      </c>
      <c r="CC784" t="n">
        <v>40244</v>
      </c>
      <c r="CD784" t="n">
        <v>41834</v>
      </c>
    </row>
    <row r="785">
      <c r="A785" t="inlineStr">
        <is>
          <t>F00034-06-000-05|S|M|Y</t>
        </is>
      </c>
      <c r="B785" t="n">
        <v>3219</v>
      </c>
      <c r="C785" t="n">
        <v>3219</v>
      </c>
      <c r="D785" t="n">
        <v>3219</v>
      </c>
      <c r="E785" t="n">
        <v>3219</v>
      </c>
      <c r="F785" t="n">
        <v>3219</v>
      </c>
      <c r="G785" t="n">
        <v>3219</v>
      </c>
      <c r="H785" t="n">
        <v>3219</v>
      </c>
      <c r="I785" t="n">
        <v>3219</v>
      </c>
      <c r="J785" t="n">
        <v>3219</v>
      </c>
      <c r="K785" t="n">
        <v>3219</v>
      </c>
      <c r="L785" t="n">
        <v>3203</v>
      </c>
      <c r="M785" t="n">
        <v>3189</v>
      </c>
      <c r="N785" t="n">
        <v>3174</v>
      </c>
      <c r="O785" t="n">
        <v>3160</v>
      </c>
      <c r="P785" t="n">
        <v>3201</v>
      </c>
      <c r="Q785" t="n">
        <v>3260</v>
      </c>
      <c r="R785" t="n">
        <v>3328</v>
      </c>
      <c r="S785" t="n">
        <v>3371</v>
      </c>
      <c r="T785" t="n">
        <v>3422</v>
      </c>
      <c r="U785" t="n">
        <v>3482</v>
      </c>
      <c r="V785" t="n">
        <v>3588</v>
      </c>
      <c r="W785" t="n">
        <v>3691</v>
      </c>
      <c r="X785" t="n">
        <v>3800</v>
      </c>
      <c r="Y785" t="n">
        <v>3923</v>
      </c>
      <c r="Z785" t="n">
        <v>4049</v>
      </c>
      <c r="AA785" t="n">
        <v>4177</v>
      </c>
      <c r="AB785" t="n">
        <v>4290</v>
      </c>
      <c r="AC785" t="n">
        <v>4437</v>
      </c>
      <c r="AD785" t="n">
        <v>4583</v>
      </c>
      <c r="AE785" t="n">
        <v>4717</v>
      </c>
      <c r="AF785" t="n">
        <v>4849</v>
      </c>
      <c r="AG785" t="n">
        <v>4938</v>
      </c>
      <c r="AH785" t="n">
        <v>5006</v>
      </c>
      <c r="AI785" t="n">
        <v>5089</v>
      </c>
      <c r="AJ785" t="n">
        <v>5192</v>
      </c>
      <c r="AK785" t="n">
        <v>5267</v>
      </c>
      <c r="AL785" t="n">
        <v>5385</v>
      </c>
      <c r="AM785" t="n">
        <v>5524</v>
      </c>
      <c r="AN785" t="n">
        <v>5689</v>
      </c>
      <c r="AO785" t="n">
        <v>5878</v>
      </c>
      <c r="AP785" t="n">
        <v>6116</v>
      </c>
      <c r="AQ785" t="n">
        <v>6347</v>
      </c>
      <c r="AR785" t="n">
        <v>6583</v>
      </c>
      <c r="AS785" t="n">
        <v>6835</v>
      </c>
      <c r="AT785" t="n">
        <v>7083</v>
      </c>
      <c r="AU785" t="n">
        <v>7333</v>
      </c>
      <c r="AV785" t="n">
        <v>7593</v>
      </c>
      <c r="AW785" t="n">
        <v>7865</v>
      </c>
      <c r="AX785" t="n">
        <v>8210</v>
      </c>
      <c r="AY785" t="n">
        <v>8618</v>
      </c>
      <c r="AZ785" t="n">
        <v>8983</v>
      </c>
      <c r="BA785" t="n">
        <v>9420</v>
      </c>
      <c r="BB785" t="n">
        <v>9887</v>
      </c>
      <c r="BC785" t="n">
        <v>10358</v>
      </c>
      <c r="BD785" t="n">
        <v>10915</v>
      </c>
      <c r="BE785" t="n">
        <v>11516</v>
      </c>
      <c r="BF785" t="n">
        <v>12213</v>
      </c>
      <c r="BG785" t="n">
        <v>13078</v>
      </c>
      <c r="BH785" t="n">
        <v>14060</v>
      </c>
      <c r="BI785" t="n">
        <v>15186</v>
      </c>
      <c r="BJ785" t="n">
        <v>16537</v>
      </c>
      <c r="BK785" t="n">
        <v>17615</v>
      </c>
      <c r="BL785" t="n">
        <v>18773</v>
      </c>
      <c r="BM785" t="n">
        <v>20004</v>
      </c>
      <c r="BN785" t="n">
        <v>21263</v>
      </c>
      <c r="BO785" t="n">
        <v>22542</v>
      </c>
      <c r="BP785" t="n">
        <v>24062</v>
      </c>
      <c r="BQ785" t="n">
        <v>25382</v>
      </c>
      <c r="BR785" t="n">
        <v>26676</v>
      </c>
      <c r="BS785" t="n">
        <v>27828</v>
      </c>
      <c r="BT785" t="n">
        <v>29102</v>
      </c>
      <c r="BU785" t="n">
        <v>30295</v>
      </c>
      <c r="BV785" t="n">
        <v>31507</v>
      </c>
      <c r="BW785" t="n">
        <v>32706</v>
      </c>
      <c r="BX785" t="n">
        <v>33905</v>
      </c>
      <c r="BY785" t="n">
        <v>35072</v>
      </c>
      <c r="BZ785" t="n">
        <v>36215</v>
      </c>
      <c r="CA785" t="n">
        <v>37339</v>
      </c>
      <c r="CB785" t="n">
        <v>38741</v>
      </c>
      <c r="CC785" t="n">
        <v>40244</v>
      </c>
      <c r="CD785" t="n">
        <v>41834</v>
      </c>
    </row>
    <row r="786">
      <c r="A786" t="inlineStr">
        <is>
          <t>F00034-07-000-05|R|F|N</t>
        </is>
      </c>
      <c r="B786" t="n">
        <v>13997</v>
      </c>
      <c r="C786" t="n">
        <v>13997</v>
      </c>
      <c r="D786" t="n">
        <v>13997</v>
      </c>
      <c r="E786" t="n">
        <v>13800</v>
      </c>
      <c r="F786" t="n">
        <v>13496</v>
      </c>
      <c r="G786" t="n">
        <v>13293</v>
      </c>
      <c r="H786" t="n">
        <v>13126</v>
      </c>
      <c r="I786" t="n">
        <v>12750</v>
      </c>
      <c r="J786" t="n">
        <v>12455</v>
      </c>
      <c r="K786" t="n">
        <v>12152</v>
      </c>
      <c r="L786" t="n">
        <v>11817</v>
      </c>
      <c r="M786" t="n">
        <v>11534</v>
      </c>
      <c r="N786" t="n">
        <v>11593</v>
      </c>
      <c r="O786" t="n">
        <v>11701</v>
      </c>
      <c r="P786" t="n">
        <v>11894</v>
      </c>
      <c r="Q786" t="n">
        <v>12179</v>
      </c>
      <c r="R786" t="n">
        <v>12519</v>
      </c>
      <c r="S786" t="n">
        <v>12854</v>
      </c>
      <c r="T786" t="n">
        <v>13343</v>
      </c>
      <c r="U786" t="n">
        <v>13707</v>
      </c>
      <c r="V786" t="n">
        <v>13954</v>
      </c>
      <c r="W786" t="n">
        <v>14345</v>
      </c>
      <c r="X786" t="n">
        <v>14700</v>
      </c>
      <c r="Y786" t="n">
        <v>15081</v>
      </c>
      <c r="Z786" t="n">
        <v>15470</v>
      </c>
      <c r="AA786" t="n">
        <v>15880</v>
      </c>
      <c r="AB786" t="n">
        <v>16298</v>
      </c>
      <c r="AC786" t="n">
        <v>16707</v>
      </c>
      <c r="AD786" t="n">
        <v>17118</v>
      </c>
      <c r="AE786" t="n">
        <v>17516</v>
      </c>
      <c r="AF786" t="n">
        <v>18079</v>
      </c>
      <c r="AG786" t="n">
        <v>18515</v>
      </c>
      <c r="AH786" t="n">
        <v>18989</v>
      </c>
      <c r="AI786" t="n">
        <v>19421</v>
      </c>
      <c r="AJ786" t="n">
        <v>19893</v>
      </c>
      <c r="AK786" t="n">
        <v>20189</v>
      </c>
      <c r="AL786" t="n">
        <v>20733</v>
      </c>
      <c r="AM786" t="n">
        <v>21231</v>
      </c>
      <c r="AN786" t="n">
        <v>21748</v>
      </c>
      <c r="AO786" t="n">
        <v>22072</v>
      </c>
      <c r="AP786" t="n">
        <v>22516</v>
      </c>
      <c r="AQ786" t="n">
        <v>23223</v>
      </c>
      <c r="AR786" t="n">
        <v>23985</v>
      </c>
      <c r="AS786" t="n">
        <v>24799</v>
      </c>
      <c r="AT786" t="n">
        <v>25779</v>
      </c>
      <c r="AU786" t="n">
        <v>26798</v>
      </c>
      <c r="AV786" t="n">
        <v>27847</v>
      </c>
      <c r="AW786" t="n">
        <v>29293</v>
      </c>
      <c r="AX786" t="n">
        <v>30518</v>
      </c>
      <c r="AY786" t="n">
        <v>31418</v>
      </c>
      <c r="AZ786" t="n">
        <v>33076</v>
      </c>
      <c r="BA786" t="n">
        <v>34540</v>
      </c>
      <c r="BB786" t="n">
        <v>35960</v>
      </c>
      <c r="BC786" t="n">
        <v>37842</v>
      </c>
      <c r="BD786" t="n">
        <v>39729</v>
      </c>
      <c r="BE786" t="n">
        <v>41771</v>
      </c>
      <c r="BF786" t="n">
        <v>44012</v>
      </c>
      <c r="BG786" t="n">
        <v>46646</v>
      </c>
      <c r="BH786" t="n">
        <v>49199</v>
      </c>
      <c r="BI786" t="n">
        <v>52310</v>
      </c>
      <c r="BJ786" t="n">
        <v>55690</v>
      </c>
      <c r="BK786" t="n">
        <v>59078</v>
      </c>
      <c r="BL786" t="n">
        <v>62686</v>
      </c>
      <c r="BM786" t="n">
        <v>66777</v>
      </c>
      <c r="BN786" t="n">
        <v>71132</v>
      </c>
      <c r="BO786" t="n">
        <v>75785</v>
      </c>
      <c r="BP786" t="n">
        <v>80621</v>
      </c>
      <c r="BQ786" t="n">
        <v>85771</v>
      </c>
      <c r="BR786" t="n">
        <v>91257</v>
      </c>
      <c r="BS786" t="n">
        <v>96784</v>
      </c>
      <c r="BT786" t="n">
        <v>102189</v>
      </c>
      <c r="BU786" t="n">
        <v>107595</v>
      </c>
      <c r="BV786" t="n">
        <v>112998</v>
      </c>
      <c r="BW786" t="n">
        <v>118610</v>
      </c>
      <c r="BX786" t="n">
        <v>123560</v>
      </c>
      <c r="BY786" t="n">
        <v>128685</v>
      </c>
      <c r="BZ786" t="n">
        <v>134028</v>
      </c>
      <c r="CA786" t="n">
        <v>139622</v>
      </c>
      <c r="CB786" t="n">
        <v>145465</v>
      </c>
      <c r="CC786" t="n">
        <v>151570</v>
      </c>
      <c r="CD786" t="n">
        <v>157294</v>
      </c>
    </row>
    <row r="787">
      <c r="A787" t="inlineStr">
        <is>
          <t>F00034-07-000-05|R|F|Y</t>
        </is>
      </c>
      <c r="B787" t="n">
        <v>13997</v>
      </c>
      <c r="C787" t="n">
        <v>13997</v>
      </c>
      <c r="D787" t="n">
        <v>13997</v>
      </c>
      <c r="E787" t="n">
        <v>13800</v>
      </c>
      <c r="F787" t="n">
        <v>13496</v>
      </c>
      <c r="G787" t="n">
        <v>13293</v>
      </c>
      <c r="H787" t="n">
        <v>13126</v>
      </c>
      <c r="I787" t="n">
        <v>12750</v>
      </c>
      <c r="J787" t="n">
        <v>12455</v>
      </c>
      <c r="K787" t="n">
        <v>12152</v>
      </c>
      <c r="L787" t="n">
        <v>11817</v>
      </c>
      <c r="M787" t="n">
        <v>11534</v>
      </c>
      <c r="N787" t="n">
        <v>11593</v>
      </c>
      <c r="O787" t="n">
        <v>11701</v>
      </c>
      <c r="P787" t="n">
        <v>11894</v>
      </c>
      <c r="Q787" t="n">
        <v>12179</v>
      </c>
      <c r="R787" t="n">
        <v>12519</v>
      </c>
      <c r="S787" t="n">
        <v>12854</v>
      </c>
      <c r="T787" t="n">
        <v>13343</v>
      </c>
      <c r="U787" t="n">
        <v>13707</v>
      </c>
      <c r="V787" t="n">
        <v>13954</v>
      </c>
      <c r="W787" t="n">
        <v>14345</v>
      </c>
      <c r="X787" t="n">
        <v>14700</v>
      </c>
      <c r="Y787" t="n">
        <v>15081</v>
      </c>
      <c r="Z787" t="n">
        <v>15470</v>
      </c>
      <c r="AA787" t="n">
        <v>15880</v>
      </c>
      <c r="AB787" t="n">
        <v>16298</v>
      </c>
      <c r="AC787" t="n">
        <v>16707</v>
      </c>
      <c r="AD787" t="n">
        <v>17118</v>
      </c>
      <c r="AE787" t="n">
        <v>17516</v>
      </c>
      <c r="AF787" t="n">
        <v>18079</v>
      </c>
      <c r="AG787" t="n">
        <v>18515</v>
      </c>
      <c r="AH787" t="n">
        <v>18989</v>
      </c>
      <c r="AI787" t="n">
        <v>19421</v>
      </c>
      <c r="AJ787" t="n">
        <v>19893</v>
      </c>
      <c r="AK787" t="n">
        <v>20189</v>
      </c>
      <c r="AL787" t="n">
        <v>20733</v>
      </c>
      <c r="AM787" t="n">
        <v>21231</v>
      </c>
      <c r="AN787" t="n">
        <v>21748</v>
      </c>
      <c r="AO787" t="n">
        <v>22072</v>
      </c>
      <c r="AP787" t="n">
        <v>22516</v>
      </c>
      <c r="AQ787" t="n">
        <v>23223</v>
      </c>
      <c r="AR787" t="n">
        <v>23985</v>
      </c>
      <c r="AS787" t="n">
        <v>24799</v>
      </c>
      <c r="AT787" t="n">
        <v>25779</v>
      </c>
      <c r="AU787" t="n">
        <v>26798</v>
      </c>
      <c r="AV787" t="n">
        <v>27847</v>
      </c>
      <c r="AW787" t="n">
        <v>29293</v>
      </c>
      <c r="AX787" t="n">
        <v>30518</v>
      </c>
      <c r="AY787" t="n">
        <v>31418</v>
      </c>
      <c r="AZ787" t="n">
        <v>33076</v>
      </c>
      <c r="BA787" t="n">
        <v>34540</v>
      </c>
      <c r="BB787" t="n">
        <v>35960</v>
      </c>
      <c r="BC787" t="n">
        <v>37842</v>
      </c>
      <c r="BD787" t="n">
        <v>39729</v>
      </c>
      <c r="BE787" t="n">
        <v>41771</v>
      </c>
      <c r="BF787" t="n">
        <v>44012</v>
      </c>
      <c r="BG787" t="n">
        <v>46646</v>
      </c>
      <c r="BH787" t="n">
        <v>49199</v>
      </c>
      <c r="BI787" t="n">
        <v>52310</v>
      </c>
      <c r="BJ787" t="n">
        <v>55690</v>
      </c>
      <c r="BK787" t="n">
        <v>59078</v>
      </c>
      <c r="BL787" t="n">
        <v>62686</v>
      </c>
      <c r="BM787" t="n">
        <v>66777</v>
      </c>
      <c r="BN787" t="n">
        <v>71132</v>
      </c>
      <c r="BO787" t="n">
        <v>75785</v>
      </c>
      <c r="BP787" t="n">
        <v>80621</v>
      </c>
      <c r="BQ787" t="n">
        <v>85771</v>
      </c>
      <c r="BR787" t="n">
        <v>91257</v>
      </c>
      <c r="BS787" t="n">
        <v>96784</v>
      </c>
      <c r="BT787" t="n">
        <v>102189</v>
      </c>
      <c r="BU787" t="n">
        <v>107595</v>
      </c>
      <c r="BV787" t="n">
        <v>112998</v>
      </c>
      <c r="BW787" t="n">
        <v>118610</v>
      </c>
      <c r="BX787" t="n">
        <v>123560</v>
      </c>
      <c r="BY787" t="n">
        <v>128685</v>
      </c>
      <c r="BZ787" t="n">
        <v>134028</v>
      </c>
      <c r="CA787" t="n">
        <v>139622</v>
      </c>
      <c r="CB787" t="n">
        <v>145465</v>
      </c>
      <c r="CC787" t="n">
        <v>151570</v>
      </c>
      <c r="CD787" t="n">
        <v>157294</v>
      </c>
    </row>
    <row r="788">
      <c r="A788" t="inlineStr">
        <is>
          <t>F00034-07-000-05|R|M|N</t>
        </is>
      </c>
      <c r="B788" t="n">
        <v>13997</v>
      </c>
      <c r="C788" t="n">
        <v>13997</v>
      </c>
      <c r="D788" t="n">
        <v>13997</v>
      </c>
      <c r="E788" t="n">
        <v>13800</v>
      </c>
      <c r="F788" t="n">
        <v>13496</v>
      </c>
      <c r="G788" t="n">
        <v>13293</v>
      </c>
      <c r="H788" t="n">
        <v>13126</v>
      </c>
      <c r="I788" t="n">
        <v>12750</v>
      </c>
      <c r="J788" t="n">
        <v>12455</v>
      </c>
      <c r="K788" t="n">
        <v>12152</v>
      </c>
      <c r="L788" t="n">
        <v>11817</v>
      </c>
      <c r="M788" t="n">
        <v>11534</v>
      </c>
      <c r="N788" t="n">
        <v>11593</v>
      </c>
      <c r="O788" t="n">
        <v>11701</v>
      </c>
      <c r="P788" t="n">
        <v>11894</v>
      </c>
      <c r="Q788" t="n">
        <v>12179</v>
      </c>
      <c r="R788" t="n">
        <v>12519</v>
      </c>
      <c r="S788" t="n">
        <v>12854</v>
      </c>
      <c r="T788" t="n">
        <v>13343</v>
      </c>
      <c r="U788" t="n">
        <v>13707</v>
      </c>
      <c r="V788" t="n">
        <v>13954</v>
      </c>
      <c r="W788" t="n">
        <v>14345</v>
      </c>
      <c r="X788" t="n">
        <v>14700</v>
      </c>
      <c r="Y788" t="n">
        <v>15081</v>
      </c>
      <c r="Z788" t="n">
        <v>15470</v>
      </c>
      <c r="AA788" t="n">
        <v>15880</v>
      </c>
      <c r="AB788" t="n">
        <v>16298</v>
      </c>
      <c r="AC788" t="n">
        <v>16707</v>
      </c>
      <c r="AD788" t="n">
        <v>17118</v>
      </c>
      <c r="AE788" t="n">
        <v>17516</v>
      </c>
      <c r="AF788" t="n">
        <v>18079</v>
      </c>
      <c r="AG788" t="n">
        <v>18515</v>
      </c>
      <c r="AH788" t="n">
        <v>18989</v>
      </c>
      <c r="AI788" t="n">
        <v>19421</v>
      </c>
      <c r="AJ788" t="n">
        <v>19893</v>
      </c>
      <c r="AK788" t="n">
        <v>20189</v>
      </c>
      <c r="AL788" t="n">
        <v>20733</v>
      </c>
      <c r="AM788" t="n">
        <v>21231</v>
      </c>
      <c r="AN788" t="n">
        <v>21748</v>
      </c>
      <c r="AO788" t="n">
        <v>22072</v>
      </c>
      <c r="AP788" t="n">
        <v>22516</v>
      </c>
      <c r="AQ788" t="n">
        <v>23223</v>
      </c>
      <c r="AR788" t="n">
        <v>23985</v>
      </c>
      <c r="AS788" t="n">
        <v>24799</v>
      </c>
      <c r="AT788" t="n">
        <v>25779</v>
      </c>
      <c r="AU788" t="n">
        <v>26798</v>
      </c>
      <c r="AV788" t="n">
        <v>27847</v>
      </c>
      <c r="AW788" t="n">
        <v>29293</v>
      </c>
      <c r="AX788" t="n">
        <v>30518</v>
      </c>
      <c r="AY788" t="n">
        <v>31418</v>
      </c>
      <c r="AZ788" t="n">
        <v>33076</v>
      </c>
      <c r="BA788" t="n">
        <v>34540</v>
      </c>
      <c r="BB788" t="n">
        <v>35960</v>
      </c>
      <c r="BC788" t="n">
        <v>37842</v>
      </c>
      <c r="BD788" t="n">
        <v>39729</v>
      </c>
      <c r="BE788" t="n">
        <v>41771</v>
      </c>
      <c r="BF788" t="n">
        <v>44012</v>
      </c>
      <c r="BG788" t="n">
        <v>46646</v>
      </c>
      <c r="BH788" t="n">
        <v>49199</v>
      </c>
      <c r="BI788" t="n">
        <v>52310</v>
      </c>
      <c r="BJ788" t="n">
        <v>55690</v>
      </c>
      <c r="BK788" t="n">
        <v>59078</v>
      </c>
      <c r="BL788" t="n">
        <v>62686</v>
      </c>
      <c r="BM788" t="n">
        <v>66777</v>
      </c>
      <c r="BN788" t="n">
        <v>71132</v>
      </c>
      <c r="BO788" t="n">
        <v>75785</v>
      </c>
      <c r="BP788" t="n">
        <v>80621</v>
      </c>
      <c r="BQ788" t="n">
        <v>85771</v>
      </c>
      <c r="BR788" t="n">
        <v>91257</v>
      </c>
      <c r="BS788" t="n">
        <v>96784</v>
      </c>
      <c r="BT788" t="n">
        <v>102189</v>
      </c>
      <c r="BU788" t="n">
        <v>107595</v>
      </c>
      <c r="BV788" t="n">
        <v>112998</v>
      </c>
      <c r="BW788" t="n">
        <v>118610</v>
      </c>
      <c r="BX788" t="n">
        <v>123560</v>
      </c>
      <c r="BY788" t="n">
        <v>128685</v>
      </c>
      <c r="BZ788" t="n">
        <v>134028</v>
      </c>
      <c r="CA788" t="n">
        <v>139622</v>
      </c>
      <c r="CB788" t="n">
        <v>145465</v>
      </c>
      <c r="CC788" t="n">
        <v>151570</v>
      </c>
      <c r="CD788" t="n">
        <v>157294</v>
      </c>
    </row>
    <row r="789">
      <c r="A789" t="inlineStr">
        <is>
          <t>F00034-07-000-05|R|M|Y</t>
        </is>
      </c>
      <c r="B789" t="n">
        <v>13997</v>
      </c>
      <c r="C789" t="n">
        <v>13997</v>
      </c>
      <c r="D789" t="n">
        <v>13997</v>
      </c>
      <c r="E789" t="n">
        <v>13800</v>
      </c>
      <c r="F789" t="n">
        <v>13496</v>
      </c>
      <c r="G789" t="n">
        <v>13293</v>
      </c>
      <c r="H789" t="n">
        <v>13126</v>
      </c>
      <c r="I789" t="n">
        <v>12750</v>
      </c>
      <c r="J789" t="n">
        <v>12455</v>
      </c>
      <c r="K789" t="n">
        <v>12152</v>
      </c>
      <c r="L789" t="n">
        <v>11817</v>
      </c>
      <c r="M789" t="n">
        <v>11534</v>
      </c>
      <c r="N789" t="n">
        <v>11593</v>
      </c>
      <c r="O789" t="n">
        <v>11701</v>
      </c>
      <c r="P789" t="n">
        <v>11894</v>
      </c>
      <c r="Q789" t="n">
        <v>12179</v>
      </c>
      <c r="R789" t="n">
        <v>12519</v>
      </c>
      <c r="S789" t="n">
        <v>12854</v>
      </c>
      <c r="T789" t="n">
        <v>13343</v>
      </c>
      <c r="U789" t="n">
        <v>13707</v>
      </c>
      <c r="V789" t="n">
        <v>13954</v>
      </c>
      <c r="W789" t="n">
        <v>14345</v>
      </c>
      <c r="X789" t="n">
        <v>14700</v>
      </c>
      <c r="Y789" t="n">
        <v>15081</v>
      </c>
      <c r="Z789" t="n">
        <v>15470</v>
      </c>
      <c r="AA789" t="n">
        <v>15880</v>
      </c>
      <c r="AB789" t="n">
        <v>16298</v>
      </c>
      <c r="AC789" t="n">
        <v>16707</v>
      </c>
      <c r="AD789" t="n">
        <v>17118</v>
      </c>
      <c r="AE789" t="n">
        <v>17516</v>
      </c>
      <c r="AF789" t="n">
        <v>18079</v>
      </c>
      <c r="AG789" t="n">
        <v>18515</v>
      </c>
      <c r="AH789" t="n">
        <v>18989</v>
      </c>
      <c r="AI789" t="n">
        <v>19421</v>
      </c>
      <c r="AJ789" t="n">
        <v>19893</v>
      </c>
      <c r="AK789" t="n">
        <v>20189</v>
      </c>
      <c r="AL789" t="n">
        <v>20733</v>
      </c>
      <c r="AM789" t="n">
        <v>21231</v>
      </c>
      <c r="AN789" t="n">
        <v>21748</v>
      </c>
      <c r="AO789" t="n">
        <v>22072</v>
      </c>
      <c r="AP789" t="n">
        <v>22516</v>
      </c>
      <c r="AQ789" t="n">
        <v>23223</v>
      </c>
      <c r="AR789" t="n">
        <v>23985</v>
      </c>
      <c r="AS789" t="n">
        <v>24799</v>
      </c>
      <c r="AT789" t="n">
        <v>25779</v>
      </c>
      <c r="AU789" t="n">
        <v>26798</v>
      </c>
      <c r="AV789" t="n">
        <v>27847</v>
      </c>
      <c r="AW789" t="n">
        <v>29293</v>
      </c>
      <c r="AX789" t="n">
        <v>30518</v>
      </c>
      <c r="AY789" t="n">
        <v>31418</v>
      </c>
      <c r="AZ789" t="n">
        <v>33076</v>
      </c>
      <c r="BA789" t="n">
        <v>34540</v>
      </c>
      <c r="BB789" t="n">
        <v>35960</v>
      </c>
      <c r="BC789" t="n">
        <v>37842</v>
      </c>
      <c r="BD789" t="n">
        <v>39729</v>
      </c>
      <c r="BE789" t="n">
        <v>41771</v>
      </c>
      <c r="BF789" t="n">
        <v>44012</v>
      </c>
      <c r="BG789" t="n">
        <v>46646</v>
      </c>
      <c r="BH789" t="n">
        <v>49199</v>
      </c>
      <c r="BI789" t="n">
        <v>52310</v>
      </c>
      <c r="BJ789" t="n">
        <v>55690</v>
      </c>
      <c r="BK789" t="n">
        <v>59078</v>
      </c>
      <c r="BL789" t="n">
        <v>62686</v>
      </c>
      <c r="BM789" t="n">
        <v>66777</v>
      </c>
      <c r="BN789" t="n">
        <v>71132</v>
      </c>
      <c r="BO789" t="n">
        <v>75785</v>
      </c>
      <c r="BP789" t="n">
        <v>80621</v>
      </c>
      <c r="BQ789" t="n">
        <v>85771</v>
      </c>
      <c r="BR789" t="n">
        <v>91257</v>
      </c>
      <c r="BS789" t="n">
        <v>96784</v>
      </c>
      <c r="BT789" t="n">
        <v>102189</v>
      </c>
      <c r="BU789" t="n">
        <v>107595</v>
      </c>
      <c r="BV789" t="n">
        <v>112998</v>
      </c>
      <c r="BW789" t="n">
        <v>118610</v>
      </c>
      <c r="BX789" t="n">
        <v>123560</v>
      </c>
      <c r="BY789" t="n">
        <v>128685</v>
      </c>
      <c r="BZ789" t="n">
        <v>134028</v>
      </c>
      <c r="CA789" t="n">
        <v>139622</v>
      </c>
      <c r="CB789" t="n">
        <v>145465</v>
      </c>
      <c r="CC789" t="n">
        <v>151570</v>
      </c>
      <c r="CD789" t="n">
        <v>157294</v>
      </c>
    </row>
    <row r="790">
      <c r="A790" t="inlineStr">
        <is>
          <t>F00034-07-000-05|S|F|N</t>
        </is>
      </c>
      <c r="B790" t="n">
        <v>13997</v>
      </c>
      <c r="C790" t="n">
        <v>13997</v>
      </c>
      <c r="D790" t="n">
        <v>13997</v>
      </c>
      <c r="E790" t="n">
        <v>13800</v>
      </c>
      <c r="F790" t="n">
        <v>13496</v>
      </c>
      <c r="G790" t="n">
        <v>13293</v>
      </c>
      <c r="H790" t="n">
        <v>13126</v>
      </c>
      <c r="I790" t="n">
        <v>12750</v>
      </c>
      <c r="J790" t="n">
        <v>12455</v>
      </c>
      <c r="K790" t="n">
        <v>12152</v>
      </c>
      <c r="L790" t="n">
        <v>11817</v>
      </c>
      <c r="M790" t="n">
        <v>11534</v>
      </c>
      <c r="N790" t="n">
        <v>11593</v>
      </c>
      <c r="O790" t="n">
        <v>11701</v>
      </c>
      <c r="P790" t="n">
        <v>11894</v>
      </c>
      <c r="Q790" t="n">
        <v>12179</v>
      </c>
      <c r="R790" t="n">
        <v>12519</v>
      </c>
      <c r="S790" t="n">
        <v>12854</v>
      </c>
      <c r="T790" t="n">
        <v>13343</v>
      </c>
      <c r="U790" t="n">
        <v>13707</v>
      </c>
      <c r="V790" t="n">
        <v>13954</v>
      </c>
      <c r="W790" t="n">
        <v>14345</v>
      </c>
      <c r="X790" t="n">
        <v>14700</v>
      </c>
      <c r="Y790" t="n">
        <v>15081</v>
      </c>
      <c r="Z790" t="n">
        <v>15470</v>
      </c>
      <c r="AA790" t="n">
        <v>15880</v>
      </c>
      <c r="AB790" t="n">
        <v>16298</v>
      </c>
      <c r="AC790" t="n">
        <v>16707</v>
      </c>
      <c r="AD790" t="n">
        <v>17118</v>
      </c>
      <c r="AE790" t="n">
        <v>17516</v>
      </c>
      <c r="AF790" t="n">
        <v>18079</v>
      </c>
      <c r="AG790" t="n">
        <v>18515</v>
      </c>
      <c r="AH790" t="n">
        <v>18989</v>
      </c>
      <c r="AI790" t="n">
        <v>19421</v>
      </c>
      <c r="AJ790" t="n">
        <v>19893</v>
      </c>
      <c r="AK790" t="n">
        <v>20189</v>
      </c>
      <c r="AL790" t="n">
        <v>20733</v>
      </c>
      <c r="AM790" t="n">
        <v>21231</v>
      </c>
      <c r="AN790" t="n">
        <v>21748</v>
      </c>
      <c r="AO790" t="n">
        <v>22072</v>
      </c>
      <c r="AP790" t="n">
        <v>22516</v>
      </c>
      <c r="AQ790" t="n">
        <v>23223</v>
      </c>
      <c r="AR790" t="n">
        <v>23985</v>
      </c>
      <c r="AS790" t="n">
        <v>24799</v>
      </c>
      <c r="AT790" t="n">
        <v>25779</v>
      </c>
      <c r="AU790" t="n">
        <v>26798</v>
      </c>
      <c r="AV790" t="n">
        <v>27847</v>
      </c>
      <c r="AW790" t="n">
        <v>29293</v>
      </c>
      <c r="AX790" t="n">
        <v>30518</v>
      </c>
      <c r="AY790" t="n">
        <v>31418</v>
      </c>
      <c r="AZ790" t="n">
        <v>33076</v>
      </c>
      <c r="BA790" t="n">
        <v>34540</v>
      </c>
      <c r="BB790" t="n">
        <v>35960</v>
      </c>
      <c r="BC790" t="n">
        <v>37842</v>
      </c>
      <c r="BD790" t="n">
        <v>39729</v>
      </c>
      <c r="BE790" t="n">
        <v>41771</v>
      </c>
      <c r="BF790" t="n">
        <v>44012</v>
      </c>
      <c r="BG790" t="n">
        <v>46646</v>
      </c>
      <c r="BH790" t="n">
        <v>49199</v>
      </c>
      <c r="BI790" t="n">
        <v>52310</v>
      </c>
      <c r="BJ790" t="n">
        <v>55690</v>
      </c>
      <c r="BK790" t="n">
        <v>59078</v>
      </c>
      <c r="BL790" t="n">
        <v>62686</v>
      </c>
      <c r="BM790" t="n">
        <v>66777</v>
      </c>
      <c r="BN790" t="n">
        <v>71132</v>
      </c>
      <c r="BO790" t="n">
        <v>75785</v>
      </c>
      <c r="BP790" t="n">
        <v>80621</v>
      </c>
      <c r="BQ790" t="n">
        <v>85771</v>
      </c>
      <c r="BR790" t="n">
        <v>91257</v>
      </c>
      <c r="BS790" t="n">
        <v>96784</v>
      </c>
      <c r="BT790" t="n">
        <v>102189</v>
      </c>
      <c r="BU790" t="n">
        <v>107595</v>
      </c>
      <c r="BV790" t="n">
        <v>112998</v>
      </c>
      <c r="BW790" t="n">
        <v>118610</v>
      </c>
      <c r="BX790" t="n">
        <v>123560</v>
      </c>
      <c r="BY790" t="n">
        <v>128685</v>
      </c>
      <c r="BZ790" t="n">
        <v>134028</v>
      </c>
      <c r="CA790" t="n">
        <v>139622</v>
      </c>
      <c r="CB790" t="n">
        <v>145465</v>
      </c>
      <c r="CC790" t="n">
        <v>151570</v>
      </c>
      <c r="CD790" t="n">
        <v>157294</v>
      </c>
    </row>
    <row r="791">
      <c r="A791" t="inlineStr">
        <is>
          <t>F00034-07-000-05|S|F|Y</t>
        </is>
      </c>
      <c r="B791" t="n">
        <v>13997</v>
      </c>
      <c r="C791" t="n">
        <v>13997</v>
      </c>
      <c r="D791" t="n">
        <v>13997</v>
      </c>
      <c r="E791" t="n">
        <v>13800</v>
      </c>
      <c r="F791" t="n">
        <v>13496</v>
      </c>
      <c r="G791" t="n">
        <v>13293</v>
      </c>
      <c r="H791" t="n">
        <v>13126</v>
      </c>
      <c r="I791" t="n">
        <v>12750</v>
      </c>
      <c r="J791" t="n">
        <v>12455</v>
      </c>
      <c r="K791" t="n">
        <v>12152</v>
      </c>
      <c r="L791" t="n">
        <v>11817</v>
      </c>
      <c r="M791" t="n">
        <v>11534</v>
      </c>
      <c r="N791" t="n">
        <v>11593</v>
      </c>
      <c r="O791" t="n">
        <v>11701</v>
      </c>
      <c r="P791" t="n">
        <v>11894</v>
      </c>
      <c r="Q791" t="n">
        <v>12179</v>
      </c>
      <c r="R791" t="n">
        <v>12519</v>
      </c>
      <c r="S791" t="n">
        <v>12854</v>
      </c>
      <c r="T791" t="n">
        <v>13343</v>
      </c>
      <c r="U791" t="n">
        <v>13707</v>
      </c>
      <c r="V791" t="n">
        <v>13954</v>
      </c>
      <c r="W791" t="n">
        <v>14345</v>
      </c>
      <c r="X791" t="n">
        <v>14700</v>
      </c>
      <c r="Y791" t="n">
        <v>15081</v>
      </c>
      <c r="Z791" t="n">
        <v>15470</v>
      </c>
      <c r="AA791" t="n">
        <v>15880</v>
      </c>
      <c r="AB791" t="n">
        <v>16298</v>
      </c>
      <c r="AC791" t="n">
        <v>16707</v>
      </c>
      <c r="AD791" t="n">
        <v>17118</v>
      </c>
      <c r="AE791" t="n">
        <v>17516</v>
      </c>
      <c r="AF791" t="n">
        <v>18079</v>
      </c>
      <c r="AG791" t="n">
        <v>18515</v>
      </c>
      <c r="AH791" t="n">
        <v>18989</v>
      </c>
      <c r="AI791" t="n">
        <v>19421</v>
      </c>
      <c r="AJ791" t="n">
        <v>19893</v>
      </c>
      <c r="AK791" t="n">
        <v>20189</v>
      </c>
      <c r="AL791" t="n">
        <v>20733</v>
      </c>
      <c r="AM791" t="n">
        <v>21231</v>
      </c>
      <c r="AN791" t="n">
        <v>21748</v>
      </c>
      <c r="AO791" t="n">
        <v>22072</v>
      </c>
      <c r="AP791" t="n">
        <v>22516</v>
      </c>
      <c r="AQ791" t="n">
        <v>23223</v>
      </c>
      <c r="AR791" t="n">
        <v>23985</v>
      </c>
      <c r="AS791" t="n">
        <v>24799</v>
      </c>
      <c r="AT791" t="n">
        <v>25779</v>
      </c>
      <c r="AU791" t="n">
        <v>26798</v>
      </c>
      <c r="AV791" t="n">
        <v>27847</v>
      </c>
      <c r="AW791" t="n">
        <v>29293</v>
      </c>
      <c r="AX791" t="n">
        <v>30518</v>
      </c>
      <c r="AY791" t="n">
        <v>31418</v>
      </c>
      <c r="AZ791" t="n">
        <v>33076</v>
      </c>
      <c r="BA791" t="n">
        <v>34540</v>
      </c>
      <c r="BB791" t="n">
        <v>35960</v>
      </c>
      <c r="BC791" t="n">
        <v>37842</v>
      </c>
      <c r="BD791" t="n">
        <v>39729</v>
      </c>
      <c r="BE791" t="n">
        <v>41771</v>
      </c>
      <c r="BF791" t="n">
        <v>44012</v>
      </c>
      <c r="BG791" t="n">
        <v>46646</v>
      </c>
      <c r="BH791" t="n">
        <v>49199</v>
      </c>
      <c r="BI791" t="n">
        <v>52310</v>
      </c>
      <c r="BJ791" t="n">
        <v>55690</v>
      </c>
      <c r="BK791" t="n">
        <v>59078</v>
      </c>
      <c r="BL791" t="n">
        <v>62686</v>
      </c>
      <c r="BM791" t="n">
        <v>66777</v>
      </c>
      <c r="BN791" t="n">
        <v>71132</v>
      </c>
      <c r="BO791" t="n">
        <v>75785</v>
      </c>
      <c r="BP791" t="n">
        <v>80621</v>
      </c>
      <c r="BQ791" t="n">
        <v>85771</v>
      </c>
      <c r="BR791" t="n">
        <v>91257</v>
      </c>
      <c r="BS791" t="n">
        <v>96784</v>
      </c>
      <c r="BT791" t="n">
        <v>102189</v>
      </c>
      <c r="BU791" t="n">
        <v>107595</v>
      </c>
      <c r="BV791" t="n">
        <v>112998</v>
      </c>
      <c r="BW791" t="n">
        <v>118610</v>
      </c>
      <c r="BX791" t="n">
        <v>123560</v>
      </c>
      <c r="BY791" t="n">
        <v>128685</v>
      </c>
      <c r="BZ791" t="n">
        <v>134028</v>
      </c>
      <c r="CA791" t="n">
        <v>139622</v>
      </c>
      <c r="CB791" t="n">
        <v>145465</v>
      </c>
      <c r="CC791" t="n">
        <v>151570</v>
      </c>
      <c r="CD791" t="n">
        <v>157294</v>
      </c>
    </row>
    <row r="792">
      <c r="A792" t="inlineStr">
        <is>
          <t>F00034-07-000-05|S|M|N</t>
        </is>
      </c>
      <c r="B792" t="n">
        <v>13997</v>
      </c>
      <c r="C792" t="n">
        <v>13997</v>
      </c>
      <c r="D792" t="n">
        <v>13997</v>
      </c>
      <c r="E792" t="n">
        <v>13800</v>
      </c>
      <c r="F792" t="n">
        <v>13496</v>
      </c>
      <c r="G792" t="n">
        <v>13293</v>
      </c>
      <c r="H792" t="n">
        <v>13126</v>
      </c>
      <c r="I792" t="n">
        <v>12750</v>
      </c>
      <c r="J792" t="n">
        <v>12455</v>
      </c>
      <c r="K792" t="n">
        <v>12152</v>
      </c>
      <c r="L792" t="n">
        <v>11817</v>
      </c>
      <c r="M792" t="n">
        <v>11534</v>
      </c>
      <c r="N792" t="n">
        <v>11593</v>
      </c>
      <c r="O792" t="n">
        <v>11701</v>
      </c>
      <c r="P792" t="n">
        <v>11894</v>
      </c>
      <c r="Q792" t="n">
        <v>12179</v>
      </c>
      <c r="R792" t="n">
        <v>12519</v>
      </c>
      <c r="S792" t="n">
        <v>12854</v>
      </c>
      <c r="T792" t="n">
        <v>13343</v>
      </c>
      <c r="U792" t="n">
        <v>13707</v>
      </c>
      <c r="V792" t="n">
        <v>13954</v>
      </c>
      <c r="W792" t="n">
        <v>14345</v>
      </c>
      <c r="X792" t="n">
        <v>14700</v>
      </c>
      <c r="Y792" t="n">
        <v>15081</v>
      </c>
      <c r="Z792" t="n">
        <v>15470</v>
      </c>
      <c r="AA792" t="n">
        <v>15880</v>
      </c>
      <c r="AB792" t="n">
        <v>16298</v>
      </c>
      <c r="AC792" t="n">
        <v>16707</v>
      </c>
      <c r="AD792" t="n">
        <v>17118</v>
      </c>
      <c r="AE792" t="n">
        <v>17516</v>
      </c>
      <c r="AF792" t="n">
        <v>18079</v>
      </c>
      <c r="AG792" t="n">
        <v>18515</v>
      </c>
      <c r="AH792" t="n">
        <v>18989</v>
      </c>
      <c r="AI792" t="n">
        <v>19421</v>
      </c>
      <c r="AJ792" t="n">
        <v>19893</v>
      </c>
      <c r="AK792" t="n">
        <v>20189</v>
      </c>
      <c r="AL792" t="n">
        <v>20733</v>
      </c>
      <c r="AM792" t="n">
        <v>21231</v>
      </c>
      <c r="AN792" t="n">
        <v>21748</v>
      </c>
      <c r="AO792" t="n">
        <v>22072</v>
      </c>
      <c r="AP792" t="n">
        <v>22516</v>
      </c>
      <c r="AQ792" t="n">
        <v>23223</v>
      </c>
      <c r="AR792" t="n">
        <v>23985</v>
      </c>
      <c r="AS792" t="n">
        <v>24799</v>
      </c>
      <c r="AT792" t="n">
        <v>25779</v>
      </c>
      <c r="AU792" t="n">
        <v>26798</v>
      </c>
      <c r="AV792" t="n">
        <v>27847</v>
      </c>
      <c r="AW792" t="n">
        <v>29293</v>
      </c>
      <c r="AX792" t="n">
        <v>30518</v>
      </c>
      <c r="AY792" t="n">
        <v>31418</v>
      </c>
      <c r="AZ792" t="n">
        <v>33076</v>
      </c>
      <c r="BA792" t="n">
        <v>34540</v>
      </c>
      <c r="BB792" t="n">
        <v>35960</v>
      </c>
      <c r="BC792" t="n">
        <v>37842</v>
      </c>
      <c r="BD792" t="n">
        <v>39729</v>
      </c>
      <c r="BE792" t="n">
        <v>41771</v>
      </c>
      <c r="BF792" t="n">
        <v>44012</v>
      </c>
      <c r="BG792" t="n">
        <v>46646</v>
      </c>
      <c r="BH792" t="n">
        <v>49199</v>
      </c>
      <c r="BI792" t="n">
        <v>52310</v>
      </c>
      <c r="BJ792" t="n">
        <v>55690</v>
      </c>
      <c r="BK792" t="n">
        <v>59078</v>
      </c>
      <c r="BL792" t="n">
        <v>62686</v>
      </c>
      <c r="BM792" t="n">
        <v>66777</v>
      </c>
      <c r="BN792" t="n">
        <v>71132</v>
      </c>
      <c r="BO792" t="n">
        <v>75785</v>
      </c>
      <c r="BP792" t="n">
        <v>80621</v>
      </c>
      <c r="BQ792" t="n">
        <v>85771</v>
      </c>
      <c r="BR792" t="n">
        <v>91257</v>
      </c>
      <c r="BS792" t="n">
        <v>96784</v>
      </c>
      <c r="BT792" t="n">
        <v>102189</v>
      </c>
      <c r="BU792" t="n">
        <v>107595</v>
      </c>
      <c r="BV792" t="n">
        <v>112998</v>
      </c>
      <c r="BW792" t="n">
        <v>118610</v>
      </c>
      <c r="BX792" t="n">
        <v>123560</v>
      </c>
      <c r="BY792" t="n">
        <v>128685</v>
      </c>
      <c r="BZ792" t="n">
        <v>134028</v>
      </c>
      <c r="CA792" t="n">
        <v>139622</v>
      </c>
      <c r="CB792" t="n">
        <v>145465</v>
      </c>
      <c r="CC792" t="n">
        <v>151570</v>
      </c>
      <c r="CD792" t="n">
        <v>157294</v>
      </c>
    </row>
    <row r="793">
      <c r="A793" t="inlineStr">
        <is>
          <t>F00034-07-000-05|S|M|Y</t>
        </is>
      </c>
      <c r="B793" t="n">
        <v>13997</v>
      </c>
      <c r="C793" t="n">
        <v>13997</v>
      </c>
      <c r="D793" t="n">
        <v>13997</v>
      </c>
      <c r="E793" t="n">
        <v>13800</v>
      </c>
      <c r="F793" t="n">
        <v>13496</v>
      </c>
      <c r="G793" t="n">
        <v>13293</v>
      </c>
      <c r="H793" t="n">
        <v>13126</v>
      </c>
      <c r="I793" t="n">
        <v>12750</v>
      </c>
      <c r="J793" t="n">
        <v>12455</v>
      </c>
      <c r="K793" t="n">
        <v>12152</v>
      </c>
      <c r="L793" t="n">
        <v>11817</v>
      </c>
      <c r="M793" t="n">
        <v>11534</v>
      </c>
      <c r="N793" t="n">
        <v>11593</v>
      </c>
      <c r="O793" t="n">
        <v>11701</v>
      </c>
      <c r="P793" t="n">
        <v>11894</v>
      </c>
      <c r="Q793" t="n">
        <v>12179</v>
      </c>
      <c r="R793" t="n">
        <v>12519</v>
      </c>
      <c r="S793" t="n">
        <v>12854</v>
      </c>
      <c r="T793" t="n">
        <v>13343</v>
      </c>
      <c r="U793" t="n">
        <v>13707</v>
      </c>
      <c r="V793" t="n">
        <v>13954</v>
      </c>
      <c r="W793" t="n">
        <v>14345</v>
      </c>
      <c r="X793" t="n">
        <v>14700</v>
      </c>
      <c r="Y793" t="n">
        <v>15081</v>
      </c>
      <c r="Z793" t="n">
        <v>15470</v>
      </c>
      <c r="AA793" t="n">
        <v>15880</v>
      </c>
      <c r="AB793" t="n">
        <v>16298</v>
      </c>
      <c r="AC793" t="n">
        <v>16707</v>
      </c>
      <c r="AD793" t="n">
        <v>17118</v>
      </c>
      <c r="AE793" t="n">
        <v>17516</v>
      </c>
      <c r="AF793" t="n">
        <v>18079</v>
      </c>
      <c r="AG793" t="n">
        <v>18515</v>
      </c>
      <c r="AH793" t="n">
        <v>18989</v>
      </c>
      <c r="AI793" t="n">
        <v>19421</v>
      </c>
      <c r="AJ793" t="n">
        <v>19893</v>
      </c>
      <c r="AK793" t="n">
        <v>20189</v>
      </c>
      <c r="AL793" t="n">
        <v>20733</v>
      </c>
      <c r="AM793" t="n">
        <v>21231</v>
      </c>
      <c r="AN793" t="n">
        <v>21748</v>
      </c>
      <c r="AO793" t="n">
        <v>22072</v>
      </c>
      <c r="AP793" t="n">
        <v>22516</v>
      </c>
      <c r="AQ793" t="n">
        <v>23223</v>
      </c>
      <c r="AR793" t="n">
        <v>23985</v>
      </c>
      <c r="AS793" t="n">
        <v>24799</v>
      </c>
      <c r="AT793" t="n">
        <v>25779</v>
      </c>
      <c r="AU793" t="n">
        <v>26798</v>
      </c>
      <c r="AV793" t="n">
        <v>27847</v>
      </c>
      <c r="AW793" t="n">
        <v>29293</v>
      </c>
      <c r="AX793" t="n">
        <v>30518</v>
      </c>
      <c r="AY793" t="n">
        <v>31418</v>
      </c>
      <c r="AZ793" t="n">
        <v>33076</v>
      </c>
      <c r="BA793" t="n">
        <v>34540</v>
      </c>
      <c r="BB793" t="n">
        <v>35960</v>
      </c>
      <c r="BC793" t="n">
        <v>37842</v>
      </c>
      <c r="BD793" t="n">
        <v>39729</v>
      </c>
      <c r="BE793" t="n">
        <v>41771</v>
      </c>
      <c r="BF793" t="n">
        <v>44012</v>
      </c>
      <c r="BG793" t="n">
        <v>46646</v>
      </c>
      <c r="BH793" t="n">
        <v>49199</v>
      </c>
      <c r="BI793" t="n">
        <v>52310</v>
      </c>
      <c r="BJ793" t="n">
        <v>55690</v>
      </c>
      <c r="BK793" t="n">
        <v>59078</v>
      </c>
      <c r="BL793" t="n">
        <v>62686</v>
      </c>
      <c r="BM793" t="n">
        <v>66777</v>
      </c>
      <c r="BN793" t="n">
        <v>71132</v>
      </c>
      <c r="BO793" t="n">
        <v>75785</v>
      </c>
      <c r="BP793" t="n">
        <v>80621</v>
      </c>
      <c r="BQ793" t="n">
        <v>85771</v>
      </c>
      <c r="BR793" t="n">
        <v>91257</v>
      </c>
      <c r="BS793" t="n">
        <v>96784</v>
      </c>
      <c r="BT793" t="n">
        <v>102189</v>
      </c>
      <c r="BU793" t="n">
        <v>107595</v>
      </c>
      <c r="BV793" t="n">
        <v>112998</v>
      </c>
      <c r="BW793" t="n">
        <v>118610</v>
      </c>
      <c r="BX793" t="n">
        <v>123560</v>
      </c>
      <c r="BY793" t="n">
        <v>128685</v>
      </c>
      <c r="BZ793" t="n">
        <v>134028</v>
      </c>
      <c r="CA793" t="n">
        <v>139622</v>
      </c>
      <c r="CB793" t="n">
        <v>145465</v>
      </c>
      <c r="CC793" t="n">
        <v>151570</v>
      </c>
      <c r="CD793" t="n">
        <v>157294</v>
      </c>
    </row>
    <row r="794">
      <c r="A794" t="inlineStr">
        <is>
          <t>F00034-08-000-05|R|F|N</t>
        </is>
      </c>
      <c r="B794" t="n">
        <v>9654</v>
      </c>
      <c r="C794" t="n">
        <v>9654</v>
      </c>
      <c r="D794" t="n">
        <v>9654</v>
      </c>
      <c r="E794" t="n">
        <v>9397</v>
      </c>
      <c r="F794" t="n">
        <v>9195</v>
      </c>
      <c r="G794" t="n">
        <v>8667</v>
      </c>
      <c r="H794" t="n">
        <v>8411</v>
      </c>
      <c r="I794" t="n">
        <v>8266</v>
      </c>
      <c r="J794" t="n">
        <v>8182</v>
      </c>
      <c r="K794" t="n">
        <v>8090</v>
      </c>
      <c r="L794" t="n">
        <v>7762</v>
      </c>
      <c r="M794" t="n">
        <v>7569</v>
      </c>
      <c r="N794" t="n">
        <v>7664</v>
      </c>
      <c r="O794" t="n">
        <v>7681</v>
      </c>
      <c r="P794" t="n">
        <v>7828</v>
      </c>
      <c r="Q794" t="n">
        <v>8006</v>
      </c>
      <c r="R794" t="n">
        <v>8167</v>
      </c>
      <c r="S794" t="n">
        <v>8385</v>
      </c>
      <c r="T794" t="n">
        <v>8604</v>
      </c>
      <c r="U794" t="n">
        <v>8739</v>
      </c>
      <c r="V794" t="n">
        <v>8783</v>
      </c>
      <c r="W794" t="n">
        <v>8942</v>
      </c>
      <c r="X794" t="n">
        <v>9113</v>
      </c>
      <c r="Y794" t="n">
        <v>9365</v>
      </c>
      <c r="Z794" t="n">
        <v>9605</v>
      </c>
      <c r="AA794" t="n">
        <v>9859</v>
      </c>
      <c r="AB794" t="n">
        <v>10125</v>
      </c>
      <c r="AC794" t="n">
        <v>10396</v>
      </c>
      <c r="AD794" t="n">
        <v>10631</v>
      </c>
      <c r="AE794" t="n">
        <v>10955</v>
      </c>
      <c r="AF794" t="n">
        <v>11427</v>
      </c>
      <c r="AG794" t="n">
        <v>11826</v>
      </c>
      <c r="AH794" t="n">
        <v>12224</v>
      </c>
      <c r="AI794" t="n">
        <v>12712</v>
      </c>
      <c r="AJ794" t="n">
        <v>13142</v>
      </c>
      <c r="AK794" t="n">
        <v>13545</v>
      </c>
      <c r="AL794" t="n">
        <v>13931</v>
      </c>
      <c r="AM794" t="n">
        <v>14356</v>
      </c>
      <c r="AN794" t="n">
        <v>14757</v>
      </c>
      <c r="AO794" t="n">
        <v>15197</v>
      </c>
      <c r="AP794" t="n">
        <v>15531</v>
      </c>
      <c r="AQ794" t="n">
        <v>16125</v>
      </c>
      <c r="AR794" t="n">
        <v>16788</v>
      </c>
      <c r="AS794" t="n">
        <v>17495</v>
      </c>
      <c r="AT794" t="n">
        <v>18208</v>
      </c>
      <c r="AU794" t="n">
        <v>18928</v>
      </c>
      <c r="AV794" t="n">
        <v>19705</v>
      </c>
      <c r="AW794" t="n">
        <v>20524</v>
      </c>
      <c r="AX794" t="n">
        <v>21384</v>
      </c>
      <c r="AY794" t="n">
        <v>22371</v>
      </c>
      <c r="AZ794" t="n">
        <v>23308</v>
      </c>
      <c r="BA794" t="n">
        <v>24309</v>
      </c>
      <c r="BB794" t="n">
        <v>25239</v>
      </c>
      <c r="BC794" t="n">
        <v>26427</v>
      </c>
      <c r="BD794" t="n">
        <v>27759</v>
      </c>
      <c r="BE794" t="n">
        <v>29126</v>
      </c>
      <c r="BF794" t="n">
        <v>30447</v>
      </c>
      <c r="BG794" t="n">
        <v>32002</v>
      </c>
      <c r="BH794" t="n">
        <v>33832</v>
      </c>
      <c r="BI794" t="n">
        <v>36096</v>
      </c>
      <c r="BJ794" t="n">
        <v>38641</v>
      </c>
      <c r="BK794" t="n">
        <v>40727</v>
      </c>
      <c r="BL794" t="n">
        <v>42955</v>
      </c>
      <c r="BM794" t="n">
        <v>45301</v>
      </c>
      <c r="BN794" t="n">
        <v>47787</v>
      </c>
      <c r="BO794" t="n">
        <v>50841</v>
      </c>
      <c r="BP794" t="n">
        <v>54419</v>
      </c>
      <c r="BQ794" t="n">
        <v>58137</v>
      </c>
      <c r="BR794" t="n">
        <v>62114</v>
      </c>
      <c r="BS794" t="n">
        <v>66232</v>
      </c>
      <c r="BT794" t="n">
        <v>70332</v>
      </c>
      <c r="BU794" t="n">
        <v>74340</v>
      </c>
      <c r="BV794" t="n">
        <v>78050</v>
      </c>
      <c r="BW794" t="n">
        <v>81573</v>
      </c>
      <c r="BX794" t="n">
        <v>84958</v>
      </c>
      <c r="BY794" t="n">
        <v>88432</v>
      </c>
      <c r="BZ794" t="n">
        <v>92148</v>
      </c>
      <c r="CA794" t="n">
        <v>96281</v>
      </c>
      <c r="CB794" t="n">
        <v>100417</v>
      </c>
      <c r="CC794" t="n">
        <v>105536</v>
      </c>
      <c r="CD794" t="n">
        <v>109024</v>
      </c>
    </row>
    <row r="795">
      <c r="A795" t="inlineStr">
        <is>
          <t>F00034-08-000-05|R|F|Y</t>
        </is>
      </c>
      <c r="B795" t="n">
        <v>9654</v>
      </c>
      <c r="C795" t="n">
        <v>9654</v>
      </c>
      <c r="D795" t="n">
        <v>9654</v>
      </c>
      <c r="E795" t="n">
        <v>9397</v>
      </c>
      <c r="F795" t="n">
        <v>9195</v>
      </c>
      <c r="G795" t="n">
        <v>8667</v>
      </c>
      <c r="H795" t="n">
        <v>8411</v>
      </c>
      <c r="I795" t="n">
        <v>8266</v>
      </c>
      <c r="J795" t="n">
        <v>8182</v>
      </c>
      <c r="K795" t="n">
        <v>8090</v>
      </c>
      <c r="L795" t="n">
        <v>7762</v>
      </c>
      <c r="M795" t="n">
        <v>7569</v>
      </c>
      <c r="N795" t="n">
        <v>7664</v>
      </c>
      <c r="O795" t="n">
        <v>7681</v>
      </c>
      <c r="P795" t="n">
        <v>7828</v>
      </c>
      <c r="Q795" t="n">
        <v>8006</v>
      </c>
      <c r="R795" t="n">
        <v>8167</v>
      </c>
      <c r="S795" t="n">
        <v>8385</v>
      </c>
      <c r="T795" t="n">
        <v>8604</v>
      </c>
      <c r="U795" t="n">
        <v>8739</v>
      </c>
      <c r="V795" t="n">
        <v>8783</v>
      </c>
      <c r="W795" t="n">
        <v>8942</v>
      </c>
      <c r="X795" t="n">
        <v>9113</v>
      </c>
      <c r="Y795" t="n">
        <v>9365</v>
      </c>
      <c r="Z795" t="n">
        <v>9605</v>
      </c>
      <c r="AA795" t="n">
        <v>9859</v>
      </c>
      <c r="AB795" t="n">
        <v>10125</v>
      </c>
      <c r="AC795" t="n">
        <v>10396</v>
      </c>
      <c r="AD795" t="n">
        <v>10631</v>
      </c>
      <c r="AE795" t="n">
        <v>10955</v>
      </c>
      <c r="AF795" t="n">
        <v>11427</v>
      </c>
      <c r="AG795" t="n">
        <v>11826</v>
      </c>
      <c r="AH795" t="n">
        <v>12224</v>
      </c>
      <c r="AI795" t="n">
        <v>12712</v>
      </c>
      <c r="AJ795" t="n">
        <v>13142</v>
      </c>
      <c r="AK795" t="n">
        <v>13545</v>
      </c>
      <c r="AL795" t="n">
        <v>13931</v>
      </c>
      <c r="AM795" t="n">
        <v>14356</v>
      </c>
      <c r="AN795" t="n">
        <v>14757</v>
      </c>
      <c r="AO795" t="n">
        <v>15197</v>
      </c>
      <c r="AP795" t="n">
        <v>15531</v>
      </c>
      <c r="AQ795" t="n">
        <v>16125</v>
      </c>
      <c r="AR795" t="n">
        <v>16788</v>
      </c>
      <c r="AS795" t="n">
        <v>17495</v>
      </c>
      <c r="AT795" t="n">
        <v>18208</v>
      </c>
      <c r="AU795" t="n">
        <v>18928</v>
      </c>
      <c r="AV795" t="n">
        <v>19705</v>
      </c>
      <c r="AW795" t="n">
        <v>20524</v>
      </c>
      <c r="AX795" t="n">
        <v>21384</v>
      </c>
      <c r="AY795" t="n">
        <v>22371</v>
      </c>
      <c r="AZ795" t="n">
        <v>23308</v>
      </c>
      <c r="BA795" t="n">
        <v>24309</v>
      </c>
      <c r="BB795" t="n">
        <v>25239</v>
      </c>
      <c r="BC795" t="n">
        <v>26427</v>
      </c>
      <c r="BD795" t="n">
        <v>27759</v>
      </c>
      <c r="BE795" t="n">
        <v>29126</v>
      </c>
      <c r="BF795" t="n">
        <v>30447</v>
      </c>
      <c r="BG795" t="n">
        <v>32002</v>
      </c>
      <c r="BH795" t="n">
        <v>33832</v>
      </c>
      <c r="BI795" t="n">
        <v>36096</v>
      </c>
      <c r="BJ795" t="n">
        <v>38641</v>
      </c>
      <c r="BK795" t="n">
        <v>40727</v>
      </c>
      <c r="BL795" t="n">
        <v>42955</v>
      </c>
      <c r="BM795" t="n">
        <v>45301</v>
      </c>
      <c r="BN795" t="n">
        <v>47787</v>
      </c>
      <c r="BO795" t="n">
        <v>50841</v>
      </c>
      <c r="BP795" t="n">
        <v>54419</v>
      </c>
      <c r="BQ795" t="n">
        <v>58137</v>
      </c>
      <c r="BR795" t="n">
        <v>62114</v>
      </c>
      <c r="BS795" t="n">
        <v>66232</v>
      </c>
      <c r="BT795" t="n">
        <v>70332</v>
      </c>
      <c r="BU795" t="n">
        <v>74340</v>
      </c>
      <c r="BV795" t="n">
        <v>78050</v>
      </c>
      <c r="BW795" t="n">
        <v>81573</v>
      </c>
      <c r="BX795" t="n">
        <v>84958</v>
      </c>
      <c r="BY795" t="n">
        <v>88432</v>
      </c>
      <c r="BZ795" t="n">
        <v>92148</v>
      </c>
      <c r="CA795" t="n">
        <v>96281</v>
      </c>
      <c r="CB795" t="n">
        <v>100417</v>
      </c>
      <c r="CC795" t="n">
        <v>105536</v>
      </c>
      <c r="CD795" t="n">
        <v>109024</v>
      </c>
    </row>
    <row r="796">
      <c r="A796" t="inlineStr">
        <is>
          <t>F00034-08-000-05|R|M|N</t>
        </is>
      </c>
      <c r="B796" t="n">
        <v>9654</v>
      </c>
      <c r="C796" t="n">
        <v>9654</v>
      </c>
      <c r="D796" t="n">
        <v>9654</v>
      </c>
      <c r="E796" t="n">
        <v>9397</v>
      </c>
      <c r="F796" t="n">
        <v>9195</v>
      </c>
      <c r="G796" t="n">
        <v>8667</v>
      </c>
      <c r="H796" t="n">
        <v>8411</v>
      </c>
      <c r="I796" t="n">
        <v>8266</v>
      </c>
      <c r="J796" t="n">
        <v>8182</v>
      </c>
      <c r="K796" t="n">
        <v>8090</v>
      </c>
      <c r="L796" t="n">
        <v>7762</v>
      </c>
      <c r="M796" t="n">
        <v>7569</v>
      </c>
      <c r="N796" t="n">
        <v>7664</v>
      </c>
      <c r="O796" t="n">
        <v>7681</v>
      </c>
      <c r="P796" t="n">
        <v>7828</v>
      </c>
      <c r="Q796" t="n">
        <v>8006</v>
      </c>
      <c r="R796" t="n">
        <v>8167</v>
      </c>
      <c r="S796" t="n">
        <v>8385</v>
      </c>
      <c r="T796" t="n">
        <v>8604</v>
      </c>
      <c r="U796" t="n">
        <v>8739</v>
      </c>
      <c r="V796" t="n">
        <v>8783</v>
      </c>
      <c r="W796" t="n">
        <v>8942</v>
      </c>
      <c r="X796" t="n">
        <v>9113</v>
      </c>
      <c r="Y796" t="n">
        <v>9365</v>
      </c>
      <c r="Z796" t="n">
        <v>9605</v>
      </c>
      <c r="AA796" t="n">
        <v>9859</v>
      </c>
      <c r="AB796" t="n">
        <v>10125</v>
      </c>
      <c r="AC796" t="n">
        <v>10396</v>
      </c>
      <c r="AD796" t="n">
        <v>10631</v>
      </c>
      <c r="AE796" t="n">
        <v>10955</v>
      </c>
      <c r="AF796" t="n">
        <v>11427</v>
      </c>
      <c r="AG796" t="n">
        <v>11826</v>
      </c>
      <c r="AH796" t="n">
        <v>12224</v>
      </c>
      <c r="AI796" t="n">
        <v>12712</v>
      </c>
      <c r="AJ796" t="n">
        <v>13142</v>
      </c>
      <c r="AK796" t="n">
        <v>13545</v>
      </c>
      <c r="AL796" t="n">
        <v>13931</v>
      </c>
      <c r="AM796" t="n">
        <v>14356</v>
      </c>
      <c r="AN796" t="n">
        <v>14757</v>
      </c>
      <c r="AO796" t="n">
        <v>15197</v>
      </c>
      <c r="AP796" t="n">
        <v>15531</v>
      </c>
      <c r="AQ796" t="n">
        <v>16125</v>
      </c>
      <c r="AR796" t="n">
        <v>16788</v>
      </c>
      <c r="AS796" t="n">
        <v>17495</v>
      </c>
      <c r="AT796" t="n">
        <v>18208</v>
      </c>
      <c r="AU796" t="n">
        <v>18928</v>
      </c>
      <c r="AV796" t="n">
        <v>19705</v>
      </c>
      <c r="AW796" t="n">
        <v>20524</v>
      </c>
      <c r="AX796" t="n">
        <v>21384</v>
      </c>
      <c r="AY796" t="n">
        <v>22371</v>
      </c>
      <c r="AZ796" t="n">
        <v>23308</v>
      </c>
      <c r="BA796" t="n">
        <v>24309</v>
      </c>
      <c r="BB796" t="n">
        <v>25239</v>
      </c>
      <c r="BC796" t="n">
        <v>26427</v>
      </c>
      <c r="BD796" t="n">
        <v>27759</v>
      </c>
      <c r="BE796" t="n">
        <v>29126</v>
      </c>
      <c r="BF796" t="n">
        <v>30447</v>
      </c>
      <c r="BG796" t="n">
        <v>32002</v>
      </c>
      <c r="BH796" t="n">
        <v>33832</v>
      </c>
      <c r="BI796" t="n">
        <v>36096</v>
      </c>
      <c r="BJ796" t="n">
        <v>38641</v>
      </c>
      <c r="BK796" t="n">
        <v>40727</v>
      </c>
      <c r="BL796" t="n">
        <v>42955</v>
      </c>
      <c r="BM796" t="n">
        <v>45301</v>
      </c>
      <c r="BN796" t="n">
        <v>47787</v>
      </c>
      <c r="BO796" t="n">
        <v>50841</v>
      </c>
      <c r="BP796" t="n">
        <v>54419</v>
      </c>
      <c r="BQ796" t="n">
        <v>58137</v>
      </c>
      <c r="BR796" t="n">
        <v>62114</v>
      </c>
      <c r="BS796" t="n">
        <v>66232</v>
      </c>
      <c r="BT796" t="n">
        <v>70332</v>
      </c>
      <c r="BU796" t="n">
        <v>74340</v>
      </c>
      <c r="BV796" t="n">
        <v>78050</v>
      </c>
      <c r="BW796" t="n">
        <v>81573</v>
      </c>
      <c r="BX796" t="n">
        <v>84958</v>
      </c>
      <c r="BY796" t="n">
        <v>88432</v>
      </c>
      <c r="BZ796" t="n">
        <v>92148</v>
      </c>
      <c r="CA796" t="n">
        <v>96281</v>
      </c>
      <c r="CB796" t="n">
        <v>100417</v>
      </c>
      <c r="CC796" t="n">
        <v>105536</v>
      </c>
      <c r="CD796" t="n">
        <v>109024</v>
      </c>
    </row>
    <row r="797">
      <c r="A797" t="inlineStr">
        <is>
          <t>F00034-08-000-05|R|M|Y</t>
        </is>
      </c>
      <c r="B797" t="n">
        <v>9654</v>
      </c>
      <c r="C797" t="n">
        <v>9654</v>
      </c>
      <c r="D797" t="n">
        <v>9654</v>
      </c>
      <c r="E797" t="n">
        <v>9397</v>
      </c>
      <c r="F797" t="n">
        <v>9195</v>
      </c>
      <c r="G797" t="n">
        <v>8667</v>
      </c>
      <c r="H797" t="n">
        <v>8411</v>
      </c>
      <c r="I797" t="n">
        <v>8266</v>
      </c>
      <c r="J797" t="n">
        <v>8182</v>
      </c>
      <c r="K797" t="n">
        <v>8090</v>
      </c>
      <c r="L797" t="n">
        <v>7762</v>
      </c>
      <c r="M797" t="n">
        <v>7569</v>
      </c>
      <c r="N797" t="n">
        <v>7664</v>
      </c>
      <c r="O797" t="n">
        <v>7681</v>
      </c>
      <c r="P797" t="n">
        <v>7828</v>
      </c>
      <c r="Q797" t="n">
        <v>8006</v>
      </c>
      <c r="R797" t="n">
        <v>8167</v>
      </c>
      <c r="S797" t="n">
        <v>8385</v>
      </c>
      <c r="T797" t="n">
        <v>8604</v>
      </c>
      <c r="U797" t="n">
        <v>8739</v>
      </c>
      <c r="V797" t="n">
        <v>8783</v>
      </c>
      <c r="W797" t="n">
        <v>8942</v>
      </c>
      <c r="X797" t="n">
        <v>9113</v>
      </c>
      <c r="Y797" t="n">
        <v>9365</v>
      </c>
      <c r="Z797" t="n">
        <v>9605</v>
      </c>
      <c r="AA797" t="n">
        <v>9859</v>
      </c>
      <c r="AB797" t="n">
        <v>10125</v>
      </c>
      <c r="AC797" t="n">
        <v>10396</v>
      </c>
      <c r="AD797" t="n">
        <v>10631</v>
      </c>
      <c r="AE797" t="n">
        <v>10955</v>
      </c>
      <c r="AF797" t="n">
        <v>11427</v>
      </c>
      <c r="AG797" t="n">
        <v>11826</v>
      </c>
      <c r="AH797" t="n">
        <v>12224</v>
      </c>
      <c r="AI797" t="n">
        <v>12712</v>
      </c>
      <c r="AJ797" t="n">
        <v>13142</v>
      </c>
      <c r="AK797" t="n">
        <v>13545</v>
      </c>
      <c r="AL797" t="n">
        <v>13931</v>
      </c>
      <c r="AM797" t="n">
        <v>14356</v>
      </c>
      <c r="AN797" t="n">
        <v>14757</v>
      </c>
      <c r="AO797" t="n">
        <v>15197</v>
      </c>
      <c r="AP797" t="n">
        <v>15531</v>
      </c>
      <c r="AQ797" t="n">
        <v>16125</v>
      </c>
      <c r="AR797" t="n">
        <v>16788</v>
      </c>
      <c r="AS797" t="n">
        <v>17495</v>
      </c>
      <c r="AT797" t="n">
        <v>18208</v>
      </c>
      <c r="AU797" t="n">
        <v>18928</v>
      </c>
      <c r="AV797" t="n">
        <v>19705</v>
      </c>
      <c r="AW797" t="n">
        <v>20524</v>
      </c>
      <c r="AX797" t="n">
        <v>21384</v>
      </c>
      <c r="AY797" t="n">
        <v>22371</v>
      </c>
      <c r="AZ797" t="n">
        <v>23308</v>
      </c>
      <c r="BA797" t="n">
        <v>24309</v>
      </c>
      <c r="BB797" t="n">
        <v>25239</v>
      </c>
      <c r="BC797" t="n">
        <v>26427</v>
      </c>
      <c r="BD797" t="n">
        <v>27759</v>
      </c>
      <c r="BE797" t="n">
        <v>29126</v>
      </c>
      <c r="BF797" t="n">
        <v>30447</v>
      </c>
      <c r="BG797" t="n">
        <v>32002</v>
      </c>
      <c r="BH797" t="n">
        <v>33832</v>
      </c>
      <c r="BI797" t="n">
        <v>36096</v>
      </c>
      <c r="BJ797" t="n">
        <v>38641</v>
      </c>
      <c r="BK797" t="n">
        <v>40727</v>
      </c>
      <c r="BL797" t="n">
        <v>42955</v>
      </c>
      <c r="BM797" t="n">
        <v>45301</v>
      </c>
      <c r="BN797" t="n">
        <v>47787</v>
      </c>
      <c r="BO797" t="n">
        <v>50841</v>
      </c>
      <c r="BP797" t="n">
        <v>54419</v>
      </c>
      <c r="BQ797" t="n">
        <v>58137</v>
      </c>
      <c r="BR797" t="n">
        <v>62114</v>
      </c>
      <c r="BS797" t="n">
        <v>66232</v>
      </c>
      <c r="BT797" t="n">
        <v>70332</v>
      </c>
      <c r="BU797" t="n">
        <v>74340</v>
      </c>
      <c r="BV797" t="n">
        <v>78050</v>
      </c>
      <c r="BW797" t="n">
        <v>81573</v>
      </c>
      <c r="BX797" t="n">
        <v>84958</v>
      </c>
      <c r="BY797" t="n">
        <v>88432</v>
      </c>
      <c r="BZ797" t="n">
        <v>92148</v>
      </c>
      <c r="CA797" t="n">
        <v>96281</v>
      </c>
      <c r="CB797" t="n">
        <v>100417</v>
      </c>
      <c r="CC797" t="n">
        <v>105536</v>
      </c>
      <c r="CD797" t="n">
        <v>109024</v>
      </c>
    </row>
    <row r="798">
      <c r="A798" t="inlineStr">
        <is>
          <t>F00034-08-000-05|S|F|N</t>
        </is>
      </c>
      <c r="B798" t="n">
        <v>9654</v>
      </c>
      <c r="C798" t="n">
        <v>9654</v>
      </c>
      <c r="D798" t="n">
        <v>9654</v>
      </c>
      <c r="E798" t="n">
        <v>9397</v>
      </c>
      <c r="F798" t="n">
        <v>9195</v>
      </c>
      <c r="G798" t="n">
        <v>8667</v>
      </c>
      <c r="H798" t="n">
        <v>8411</v>
      </c>
      <c r="I798" t="n">
        <v>8266</v>
      </c>
      <c r="J798" t="n">
        <v>8182</v>
      </c>
      <c r="K798" t="n">
        <v>8090</v>
      </c>
      <c r="L798" t="n">
        <v>7762</v>
      </c>
      <c r="M798" t="n">
        <v>7569</v>
      </c>
      <c r="N798" t="n">
        <v>7664</v>
      </c>
      <c r="O798" t="n">
        <v>7681</v>
      </c>
      <c r="P798" t="n">
        <v>7828</v>
      </c>
      <c r="Q798" t="n">
        <v>8006</v>
      </c>
      <c r="R798" t="n">
        <v>8167</v>
      </c>
      <c r="S798" t="n">
        <v>8385</v>
      </c>
      <c r="T798" t="n">
        <v>8604</v>
      </c>
      <c r="U798" t="n">
        <v>8739</v>
      </c>
      <c r="V798" t="n">
        <v>8783</v>
      </c>
      <c r="W798" t="n">
        <v>8942</v>
      </c>
      <c r="X798" t="n">
        <v>9113</v>
      </c>
      <c r="Y798" t="n">
        <v>9365</v>
      </c>
      <c r="Z798" t="n">
        <v>9605</v>
      </c>
      <c r="AA798" t="n">
        <v>9859</v>
      </c>
      <c r="AB798" t="n">
        <v>10125</v>
      </c>
      <c r="AC798" t="n">
        <v>10396</v>
      </c>
      <c r="AD798" t="n">
        <v>10631</v>
      </c>
      <c r="AE798" t="n">
        <v>10955</v>
      </c>
      <c r="AF798" t="n">
        <v>11427</v>
      </c>
      <c r="AG798" t="n">
        <v>11826</v>
      </c>
      <c r="AH798" t="n">
        <v>12224</v>
      </c>
      <c r="AI798" t="n">
        <v>12712</v>
      </c>
      <c r="AJ798" t="n">
        <v>13142</v>
      </c>
      <c r="AK798" t="n">
        <v>13545</v>
      </c>
      <c r="AL798" t="n">
        <v>13931</v>
      </c>
      <c r="AM798" t="n">
        <v>14356</v>
      </c>
      <c r="AN798" t="n">
        <v>14757</v>
      </c>
      <c r="AO798" t="n">
        <v>15197</v>
      </c>
      <c r="AP798" t="n">
        <v>15531</v>
      </c>
      <c r="AQ798" t="n">
        <v>16125</v>
      </c>
      <c r="AR798" t="n">
        <v>16788</v>
      </c>
      <c r="AS798" t="n">
        <v>17495</v>
      </c>
      <c r="AT798" t="n">
        <v>18208</v>
      </c>
      <c r="AU798" t="n">
        <v>18928</v>
      </c>
      <c r="AV798" t="n">
        <v>19705</v>
      </c>
      <c r="AW798" t="n">
        <v>20524</v>
      </c>
      <c r="AX798" t="n">
        <v>21384</v>
      </c>
      <c r="AY798" t="n">
        <v>22371</v>
      </c>
      <c r="AZ798" t="n">
        <v>23308</v>
      </c>
      <c r="BA798" t="n">
        <v>24309</v>
      </c>
      <c r="BB798" t="n">
        <v>25239</v>
      </c>
      <c r="BC798" t="n">
        <v>26427</v>
      </c>
      <c r="BD798" t="n">
        <v>27759</v>
      </c>
      <c r="BE798" t="n">
        <v>29126</v>
      </c>
      <c r="BF798" t="n">
        <v>30447</v>
      </c>
      <c r="BG798" t="n">
        <v>32002</v>
      </c>
      <c r="BH798" t="n">
        <v>33832</v>
      </c>
      <c r="BI798" t="n">
        <v>36096</v>
      </c>
      <c r="BJ798" t="n">
        <v>38641</v>
      </c>
      <c r="BK798" t="n">
        <v>40727</v>
      </c>
      <c r="BL798" t="n">
        <v>42955</v>
      </c>
      <c r="BM798" t="n">
        <v>45301</v>
      </c>
      <c r="BN798" t="n">
        <v>47787</v>
      </c>
      <c r="BO798" t="n">
        <v>50841</v>
      </c>
      <c r="BP798" t="n">
        <v>54419</v>
      </c>
      <c r="BQ798" t="n">
        <v>58137</v>
      </c>
      <c r="BR798" t="n">
        <v>62114</v>
      </c>
      <c r="BS798" t="n">
        <v>66232</v>
      </c>
      <c r="BT798" t="n">
        <v>70332</v>
      </c>
      <c r="BU798" t="n">
        <v>74340</v>
      </c>
      <c r="BV798" t="n">
        <v>78050</v>
      </c>
      <c r="BW798" t="n">
        <v>81573</v>
      </c>
      <c r="BX798" t="n">
        <v>84958</v>
      </c>
      <c r="BY798" t="n">
        <v>88432</v>
      </c>
      <c r="BZ798" t="n">
        <v>92148</v>
      </c>
      <c r="CA798" t="n">
        <v>96281</v>
      </c>
      <c r="CB798" t="n">
        <v>100417</v>
      </c>
      <c r="CC798" t="n">
        <v>105536</v>
      </c>
      <c r="CD798" t="n">
        <v>109024</v>
      </c>
    </row>
    <row r="799">
      <c r="A799" t="inlineStr">
        <is>
          <t>F00034-08-000-05|S|F|Y</t>
        </is>
      </c>
      <c r="B799" t="n">
        <v>9654</v>
      </c>
      <c r="C799" t="n">
        <v>9654</v>
      </c>
      <c r="D799" t="n">
        <v>9654</v>
      </c>
      <c r="E799" t="n">
        <v>9397</v>
      </c>
      <c r="F799" t="n">
        <v>9195</v>
      </c>
      <c r="G799" t="n">
        <v>8667</v>
      </c>
      <c r="H799" t="n">
        <v>8411</v>
      </c>
      <c r="I799" t="n">
        <v>8266</v>
      </c>
      <c r="J799" t="n">
        <v>8182</v>
      </c>
      <c r="K799" t="n">
        <v>8090</v>
      </c>
      <c r="L799" t="n">
        <v>7762</v>
      </c>
      <c r="M799" t="n">
        <v>7569</v>
      </c>
      <c r="N799" t="n">
        <v>7664</v>
      </c>
      <c r="O799" t="n">
        <v>7681</v>
      </c>
      <c r="P799" t="n">
        <v>7828</v>
      </c>
      <c r="Q799" t="n">
        <v>8006</v>
      </c>
      <c r="R799" t="n">
        <v>8167</v>
      </c>
      <c r="S799" t="n">
        <v>8385</v>
      </c>
      <c r="T799" t="n">
        <v>8604</v>
      </c>
      <c r="U799" t="n">
        <v>8739</v>
      </c>
      <c r="V799" t="n">
        <v>8783</v>
      </c>
      <c r="W799" t="n">
        <v>8942</v>
      </c>
      <c r="X799" t="n">
        <v>9113</v>
      </c>
      <c r="Y799" t="n">
        <v>9365</v>
      </c>
      <c r="Z799" t="n">
        <v>9605</v>
      </c>
      <c r="AA799" t="n">
        <v>9859</v>
      </c>
      <c r="AB799" t="n">
        <v>10125</v>
      </c>
      <c r="AC799" t="n">
        <v>10396</v>
      </c>
      <c r="AD799" t="n">
        <v>10631</v>
      </c>
      <c r="AE799" t="n">
        <v>10955</v>
      </c>
      <c r="AF799" t="n">
        <v>11427</v>
      </c>
      <c r="AG799" t="n">
        <v>11826</v>
      </c>
      <c r="AH799" t="n">
        <v>12224</v>
      </c>
      <c r="AI799" t="n">
        <v>12712</v>
      </c>
      <c r="AJ799" t="n">
        <v>13142</v>
      </c>
      <c r="AK799" t="n">
        <v>13545</v>
      </c>
      <c r="AL799" t="n">
        <v>13931</v>
      </c>
      <c r="AM799" t="n">
        <v>14356</v>
      </c>
      <c r="AN799" t="n">
        <v>14757</v>
      </c>
      <c r="AO799" t="n">
        <v>15197</v>
      </c>
      <c r="AP799" t="n">
        <v>15531</v>
      </c>
      <c r="AQ799" t="n">
        <v>16125</v>
      </c>
      <c r="AR799" t="n">
        <v>16788</v>
      </c>
      <c r="AS799" t="n">
        <v>17495</v>
      </c>
      <c r="AT799" t="n">
        <v>18208</v>
      </c>
      <c r="AU799" t="n">
        <v>18928</v>
      </c>
      <c r="AV799" t="n">
        <v>19705</v>
      </c>
      <c r="AW799" t="n">
        <v>20524</v>
      </c>
      <c r="AX799" t="n">
        <v>21384</v>
      </c>
      <c r="AY799" t="n">
        <v>22371</v>
      </c>
      <c r="AZ799" t="n">
        <v>23308</v>
      </c>
      <c r="BA799" t="n">
        <v>24309</v>
      </c>
      <c r="BB799" t="n">
        <v>25239</v>
      </c>
      <c r="BC799" t="n">
        <v>26427</v>
      </c>
      <c r="BD799" t="n">
        <v>27759</v>
      </c>
      <c r="BE799" t="n">
        <v>29126</v>
      </c>
      <c r="BF799" t="n">
        <v>30447</v>
      </c>
      <c r="BG799" t="n">
        <v>32002</v>
      </c>
      <c r="BH799" t="n">
        <v>33832</v>
      </c>
      <c r="BI799" t="n">
        <v>36096</v>
      </c>
      <c r="BJ799" t="n">
        <v>38641</v>
      </c>
      <c r="BK799" t="n">
        <v>40727</v>
      </c>
      <c r="BL799" t="n">
        <v>42955</v>
      </c>
      <c r="BM799" t="n">
        <v>45301</v>
      </c>
      <c r="BN799" t="n">
        <v>47787</v>
      </c>
      <c r="BO799" t="n">
        <v>50841</v>
      </c>
      <c r="BP799" t="n">
        <v>54419</v>
      </c>
      <c r="BQ799" t="n">
        <v>58137</v>
      </c>
      <c r="BR799" t="n">
        <v>62114</v>
      </c>
      <c r="BS799" t="n">
        <v>66232</v>
      </c>
      <c r="BT799" t="n">
        <v>70332</v>
      </c>
      <c r="BU799" t="n">
        <v>74340</v>
      </c>
      <c r="BV799" t="n">
        <v>78050</v>
      </c>
      <c r="BW799" t="n">
        <v>81573</v>
      </c>
      <c r="BX799" t="n">
        <v>84958</v>
      </c>
      <c r="BY799" t="n">
        <v>88432</v>
      </c>
      <c r="BZ799" t="n">
        <v>92148</v>
      </c>
      <c r="CA799" t="n">
        <v>96281</v>
      </c>
      <c r="CB799" t="n">
        <v>100417</v>
      </c>
      <c r="CC799" t="n">
        <v>105536</v>
      </c>
      <c r="CD799" t="n">
        <v>109024</v>
      </c>
    </row>
    <row r="800">
      <c r="A800" t="inlineStr">
        <is>
          <t>F00034-08-000-05|S|M|N</t>
        </is>
      </c>
      <c r="B800" t="n">
        <v>9654</v>
      </c>
      <c r="C800" t="n">
        <v>9654</v>
      </c>
      <c r="D800" t="n">
        <v>9654</v>
      </c>
      <c r="E800" t="n">
        <v>9397</v>
      </c>
      <c r="F800" t="n">
        <v>9195</v>
      </c>
      <c r="G800" t="n">
        <v>8667</v>
      </c>
      <c r="H800" t="n">
        <v>8411</v>
      </c>
      <c r="I800" t="n">
        <v>8266</v>
      </c>
      <c r="J800" t="n">
        <v>8182</v>
      </c>
      <c r="K800" t="n">
        <v>8090</v>
      </c>
      <c r="L800" t="n">
        <v>7762</v>
      </c>
      <c r="M800" t="n">
        <v>7569</v>
      </c>
      <c r="N800" t="n">
        <v>7664</v>
      </c>
      <c r="O800" t="n">
        <v>7681</v>
      </c>
      <c r="P800" t="n">
        <v>7828</v>
      </c>
      <c r="Q800" t="n">
        <v>8006</v>
      </c>
      <c r="R800" t="n">
        <v>8167</v>
      </c>
      <c r="S800" t="n">
        <v>8385</v>
      </c>
      <c r="T800" t="n">
        <v>8604</v>
      </c>
      <c r="U800" t="n">
        <v>8739</v>
      </c>
      <c r="V800" t="n">
        <v>8783</v>
      </c>
      <c r="W800" t="n">
        <v>8942</v>
      </c>
      <c r="X800" t="n">
        <v>9113</v>
      </c>
      <c r="Y800" t="n">
        <v>9365</v>
      </c>
      <c r="Z800" t="n">
        <v>9605</v>
      </c>
      <c r="AA800" t="n">
        <v>9859</v>
      </c>
      <c r="AB800" t="n">
        <v>10125</v>
      </c>
      <c r="AC800" t="n">
        <v>10396</v>
      </c>
      <c r="AD800" t="n">
        <v>10631</v>
      </c>
      <c r="AE800" t="n">
        <v>10955</v>
      </c>
      <c r="AF800" t="n">
        <v>11427</v>
      </c>
      <c r="AG800" t="n">
        <v>11826</v>
      </c>
      <c r="AH800" t="n">
        <v>12224</v>
      </c>
      <c r="AI800" t="n">
        <v>12712</v>
      </c>
      <c r="AJ800" t="n">
        <v>13142</v>
      </c>
      <c r="AK800" t="n">
        <v>13545</v>
      </c>
      <c r="AL800" t="n">
        <v>13931</v>
      </c>
      <c r="AM800" t="n">
        <v>14356</v>
      </c>
      <c r="AN800" t="n">
        <v>14757</v>
      </c>
      <c r="AO800" t="n">
        <v>15197</v>
      </c>
      <c r="AP800" t="n">
        <v>15531</v>
      </c>
      <c r="AQ800" t="n">
        <v>16125</v>
      </c>
      <c r="AR800" t="n">
        <v>16788</v>
      </c>
      <c r="AS800" t="n">
        <v>17495</v>
      </c>
      <c r="AT800" t="n">
        <v>18208</v>
      </c>
      <c r="AU800" t="n">
        <v>18928</v>
      </c>
      <c r="AV800" t="n">
        <v>19705</v>
      </c>
      <c r="AW800" t="n">
        <v>20524</v>
      </c>
      <c r="AX800" t="n">
        <v>21384</v>
      </c>
      <c r="AY800" t="n">
        <v>22371</v>
      </c>
      <c r="AZ800" t="n">
        <v>23308</v>
      </c>
      <c r="BA800" t="n">
        <v>24309</v>
      </c>
      <c r="BB800" t="n">
        <v>25239</v>
      </c>
      <c r="BC800" t="n">
        <v>26427</v>
      </c>
      <c r="BD800" t="n">
        <v>27759</v>
      </c>
      <c r="BE800" t="n">
        <v>29126</v>
      </c>
      <c r="BF800" t="n">
        <v>30447</v>
      </c>
      <c r="BG800" t="n">
        <v>32002</v>
      </c>
      <c r="BH800" t="n">
        <v>33832</v>
      </c>
      <c r="BI800" t="n">
        <v>36096</v>
      </c>
      <c r="BJ800" t="n">
        <v>38641</v>
      </c>
      <c r="BK800" t="n">
        <v>40727</v>
      </c>
      <c r="BL800" t="n">
        <v>42955</v>
      </c>
      <c r="BM800" t="n">
        <v>45301</v>
      </c>
      <c r="BN800" t="n">
        <v>47787</v>
      </c>
      <c r="BO800" t="n">
        <v>50841</v>
      </c>
      <c r="BP800" t="n">
        <v>54419</v>
      </c>
      <c r="BQ800" t="n">
        <v>58137</v>
      </c>
      <c r="BR800" t="n">
        <v>62114</v>
      </c>
      <c r="BS800" t="n">
        <v>66232</v>
      </c>
      <c r="BT800" t="n">
        <v>70332</v>
      </c>
      <c r="BU800" t="n">
        <v>74340</v>
      </c>
      <c r="BV800" t="n">
        <v>78050</v>
      </c>
      <c r="BW800" t="n">
        <v>81573</v>
      </c>
      <c r="BX800" t="n">
        <v>84958</v>
      </c>
      <c r="BY800" t="n">
        <v>88432</v>
      </c>
      <c r="BZ800" t="n">
        <v>92148</v>
      </c>
      <c r="CA800" t="n">
        <v>96281</v>
      </c>
      <c r="CB800" t="n">
        <v>100417</v>
      </c>
      <c r="CC800" t="n">
        <v>105536</v>
      </c>
      <c r="CD800" t="n">
        <v>109024</v>
      </c>
    </row>
    <row r="801">
      <c r="A801" t="inlineStr">
        <is>
          <t>F00034-08-000-05|S|M|Y</t>
        </is>
      </c>
      <c r="B801" t="n">
        <v>9654</v>
      </c>
      <c r="C801" t="n">
        <v>9654</v>
      </c>
      <c r="D801" t="n">
        <v>9654</v>
      </c>
      <c r="E801" t="n">
        <v>9397</v>
      </c>
      <c r="F801" t="n">
        <v>9195</v>
      </c>
      <c r="G801" t="n">
        <v>8667</v>
      </c>
      <c r="H801" t="n">
        <v>8411</v>
      </c>
      <c r="I801" t="n">
        <v>8266</v>
      </c>
      <c r="J801" t="n">
        <v>8182</v>
      </c>
      <c r="K801" t="n">
        <v>8090</v>
      </c>
      <c r="L801" t="n">
        <v>7762</v>
      </c>
      <c r="M801" t="n">
        <v>7569</v>
      </c>
      <c r="N801" t="n">
        <v>7664</v>
      </c>
      <c r="O801" t="n">
        <v>7681</v>
      </c>
      <c r="P801" t="n">
        <v>7828</v>
      </c>
      <c r="Q801" t="n">
        <v>8006</v>
      </c>
      <c r="R801" t="n">
        <v>8167</v>
      </c>
      <c r="S801" t="n">
        <v>8385</v>
      </c>
      <c r="T801" t="n">
        <v>8604</v>
      </c>
      <c r="U801" t="n">
        <v>8739</v>
      </c>
      <c r="V801" t="n">
        <v>8783</v>
      </c>
      <c r="W801" t="n">
        <v>8942</v>
      </c>
      <c r="X801" t="n">
        <v>9113</v>
      </c>
      <c r="Y801" t="n">
        <v>9365</v>
      </c>
      <c r="Z801" t="n">
        <v>9605</v>
      </c>
      <c r="AA801" t="n">
        <v>9859</v>
      </c>
      <c r="AB801" t="n">
        <v>10125</v>
      </c>
      <c r="AC801" t="n">
        <v>10396</v>
      </c>
      <c r="AD801" t="n">
        <v>10631</v>
      </c>
      <c r="AE801" t="n">
        <v>10955</v>
      </c>
      <c r="AF801" t="n">
        <v>11427</v>
      </c>
      <c r="AG801" t="n">
        <v>11826</v>
      </c>
      <c r="AH801" t="n">
        <v>12224</v>
      </c>
      <c r="AI801" t="n">
        <v>12712</v>
      </c>
      <c r="AJ801" t="n">
        <v>13142</v>
      </c>
      <c r="AK801" t="n">
        <v>13545</v>
      </c>
      <c r="AL801" t="n">
        <v>13931</v>
      </c>
      <c r="AM801" t="n">
        <v>14356</v>
      </c>
      <c r="AN801" t="n">
        <v>14757</v>
      </c>
      <c r="AO801" t="n">
        <v>15197</v>
      </c>
      <c r="AP801" t="n">
        <v>15531</v>
      </c>
      <c r="AQ801" t="n">
        <v>16125</v>
      </c>
      <c r="AR801" t="n">
        <v>16788</v>
      </c>
      <c r="AS801" t="n">
        <v>17495</v>
      </c>
      <c r="AT801" t="n">
        <v>18208</v>
      </c>
      <c r="AU801" t="n">
        <v>18928</v>
      </c>
      <c r="AV801" t="n">
        <v>19705</v>
      </c>
      <c r="AW801" t="n">
        <v>20524</v>
      </c>
      <c r="AX801" t="n">
        <v>21384</v>
      </c>
      <c r="AY801" t="n">
        <v>22371</v>
      </c>
      <c r="AZ801" t="n">
        <v>23308</v>
      </c>
      <c r="BA801" t="n">
        <v>24309</v>
      </c>
      <c r="BB801" t="n">
        <v>25239</v>
      </c>
      <c r="BC801" t="n">
        <v>26427</v>
      </c>
      <c r="BD801" t="n">
        <v>27759</v>
      </c>
      <c r="BE801" t="n">
        <v>29126</v>
      </c>
      <c r="BF801" t="n">
        <v>30447</v>
      </c>
      <c r="BG801" t="n">
        <v>32002</v>
      </c>
      <c r="BH801" t="n">
        <v>33832</v>
      </c>
      <c r="BI801" t="n">
        <v>36096</v>
      </c>
      <c r="BJ801" t="n">
        <v>38641</v>
      </c>
      <c r="BK801" t="n">
        <v>40727</v>
      </c>
      <c r="BL801" t="n">
        <v>42955</v>
      </c>
      <c r="BM801" t="n">
        <v>45301</v>
      </c>
      <c r="BN801" t="n">
        <v>47787</v>
      </c>
      <c r="BO801" t="n">
        <v>50841</v>
      </c>
      <c r="BP801" t="n">
        <v>54419</v>
      </c>
      <c r="BQ801" t="n">
        <v>58137</v>
      </c>
      <c r="BR801" t="n">
        <v>62114</v>
      </c>
      <c r="BS801" t="n">
        <v>66232</v>
      </c>
      <c r="BT801" t="n">
        <v>70332</v>
      </c>
      <c r="BU801" t="n">
        <v>74340</v>
      </c>
      <c r="BV801" t="n">
        <v>78050</v>
      </c>
      <c r="BW801" t="n">
        <v>81573</v>
      </c>
      <c r="BX801" t="n">
        <v>84958</v>
      </c>
      <c r="BY801" t="n">
        <v>88432</v>
      </c>
      <c r="BZ801" t="n">
        <v>92148</v>
      </c>
      <c r="CA801" t="n">
        <v>96281</v>
      </c>
      <c r="CB801" t="n">
        <v>100417</v>
      </c>
      <c r="CC801" t="n">
        <v>105536</v>
      </c>
      <c r="CD801" t="n">
        <v>109024</v>
      </c>
    </row>
    <row r="802">
      <c r="A802" t="inlineStr">
        <is>
          <t>F00034-09-000-05|R|F|N</t>
        </is>
      </c>
      <c r="B802" t="n">
        <v>6727</v>
      </c>
      <c r="C802" t="n">
        <v>6727</v>
      </c>
      <c r="D802" t="n">
        <v>6727</v>
      </c>
      <c r="E802" t="n">
        <v>6727</v>
      </c>
      <c r="F802" t="n">
        <v>6469</v>
      </c>
      <c r="G802" t="n">
        <v>6469</v>
      </c>
      <c r="H802" t="n">
        <v>6209</v>
      </c>
      <c r="I802" t="n">
        <v>6209</v>
      </c>
      <c r="J802" t="n">
        <v>5947</v>
      </c>
      <c r="K802" t="n">
        <v>5840</v>
      </c>
      <c r="L802" t="n">
        <v>5709</v>
      </c>
      <c r="M802" t="n">
        <v>5607</v>
      </c>
      <c r="N802" t="n">
        <v>5507</v>
      </c>
      <c r="O802" t="n">
        <v>5408</v>
      </c>
      <c r="P802" t="n">
        <v>5492</v>
      </c>
      <c r="Q802" t="n">
        <v>5705</v>
      </c>
      <c r="R802" t="n">
        <v>5873</v>
      </c>
      <c r="S802" t="n">
        <v>5927</v>
      </c>
      <c r="T802" t="n">
        <v>6071</v>
      </c>
      <c r="U802" t="n">
        <v>6204</v>
      </c>
      <c r="V802" t="n">
        <v>6278</v>
      </c>
      <c r="W802" t="n">
        <v>6435</v>
      </c>
      <c r="X802" t="n">
        <v>6608</v>
      </c>
      <c r="Y802" t="n">
        <v>6807</v>
      </c>
      <c r="Z802" t="n">
        <v>6998</v>
      </c>
      <c r="AA802" t="n">
        <v>7205</v>
      </c>
      <c r="AB802" t="n">
        <v>7425</v>
      </c>
      <c r="AC802" t="n">
        <v>7673</v>
      </c>
      <c r="AD802" t="n">
        <v>7898</v>
      </c>
      <c r="AE802" t="n">
        <v>8110</v>
      </c>
      <c r="AF802" t="n">
        <v>8401</v>
      </c>
      <c r="AG802" t="n">
        <v>8607</v>
      </c>
      <c r="AH802" t="n">
        <v>8793</v>
      </c>
      <c r="AI802" t="n">
        <v>9055</v>
      </c>
      <c r="AJ802" t="n">
        <v>9333</v>
      </c>
      <c r="AK802" t="n">
        <v>9632</v>
      </c>
      <c r="AL802" t="n">
        <v>9974</v>
      </c>
      <c r="AM802" t="n">
        <v>10187</v>
      </c>
      <c r="AN802" t="n">
        <v>10496</v>
      </c>
      <c r="AO802" t="n">
        <v>10776</v>
      </c>
      <c r="AP802" t="n">
        <v>10996</v>
      </c>
      <c r="AQ802" t="n">
        <v>11269</v>
      </c>
      <c r="AR802" t="n">
        <v>11701</v>
      </c>
      <c r="AS802" t="n">
        <v>12179</v>
      </c>
      <c r="AT802" t="n">
        <v>12672</v>
      </c>
      <c r="AU802" t="n">
        <v>13182</v>
      </c>
      <c r="AV802" t="n">
        <v>13707</v>
      </c>
      <c r="AW802" t="n">
        <v>14266</v>
      </c>
      <c r="AX802" t="n">
        <v>14860</v>
      </c>
      <c r="AY802" t="n">
        <v>15493</v>
      </c>
      <c r="AZ802" t="n">
        <v>16138</v>
      </c>
      <c r="BA802" t="n">
        <v>16841</v>
      </c>
      <c r="BB802" t="n">
        <v>17562</v>
      </c>
      <c r="BC802" t="n">
        <v>18367</v>
      </c>
      <c r="BD802" t="n">
        <v>19251</v>
      </c>
      <c r="BE802" t="n">
        <v>20219</v>
      </c>
      <c r="BF802" t="n">
        <v>21224</v>
      </c>
      <c r="BG802" t="n">
        <v>22354</v>
      </c>
      <c r="BH802" t="n">
        <v>23669</v>
      </c>
      <c r="BI802" t="n">
        <v>25153</v>
      </c>
      <c r="BJ802" t="n">
        <v>26769</v>
      </c>
      <c r="BK802" t="n">
        <v>28353</v>
      </c>
      <c r="BL802" t="n">
        <v>30034</v>
      </c>
      <c r="BM802" t="n">
        <v>31785</v>
      </c>
      <c r="BN802" t="n">
        <v>33689</v>
      </c>
      <c r="BO802" t="n">
        <v>35713</v>
      </c>
      <c r="BP802" t="n">
        <v>37759</v>
      </c>
      <c r="BQ802" t="n">
        <v>39955</v>
      </c>
      <c r="BR802" t="n">
        <v>42276</v>
      </c>
      <c r="BS802" t="n">
        <v>44685</v>
      </c>
      <c r="BT802" t="n">
        <v>47190</v>
      </c>
      <c r="BU802" t="n">
        <v>49832</v>
      </c>
      <c r="BV802" t="n">
        <v>52435</v>
      </c>
      <c r="BW802" t="n">
        <v>55025</v>
      </c>
      <c r="BX802" t="n">
        <v>57646</v>
      </c>
      <c r="BY802" t="n">
        <v>60315</v>
      </c>
      <c r="BZ802" t="n">
        <v>63019</v>
      </c>
      <c r="CA802" t="n">
        <v>65861</v>
      </c>
      <c r="CB802" t="n">
        <v>68791</v>
      </c>
      <c r="CC802" t="n">
        <v>71748</v>
      </c>
      <c r="CD802" t="n">
        <v>74769</v>
      </c>
    </row>
    <row r="803">
      <c r="A803" t="inlineStr">
        <is>
          <t>F00034-09-000-05|R|F|Y</t>
        </is>
      </c>
      <c r="B803" t="n">
        <v>6727</v>
      </c>
      <c r="C803" t="n">
        <v>6727</v>
      </c>
      <c r="D803" t="n">
        <v>6727</v>
      </c>
      <c r="E803" t="n">
        <v>6727</v>
      </c>
      <c r="F803" t="n">
        <v>6469</v>
      </c>
      <c r="G803" t="n">
        <v>6469</v>
      </c>
      <c r="H803" t="n">
        <v>6209</v>
      </c>
      <c r="I803" t="n">
        <v>6209</v>
      </c>
      <c r="J803" t="n">
        <v>5947</v>
      </c>
      <c r="K803" t="n">
        <v>5840</v>
      </c>
      <c r="L803" t="n">
        <v>5709</v>
      </c>
      <c r="M803" t="n">
        <v>5607</v>
      </c>
      <c r="N803" t="n">
        <v>5507</v>
      </c>
      <c r="O803" t="n">
        <v>5408</v>
      </c>
      <c r="P803" t="n">
        <v>5492</v>
      </c>
      <c r="Q803" t="n">
        <v>5705</v>
      </c>
      <c r="R803" t="n">
        <v>5873</v>
      </c>
      <c r="S803" t="n">
        <v>5927</v>
      </c>
      <c r="T803" t="n">
        <v>6071</v>
      </c>
      <c r="U803" t="n">
        <v>6204</v>
      </c>
      <c r="V803" t="n">
        <v>6278</v>
      </c>
      <c r="W803" t="n">
        <v>6435</v>
      </c>
      <c r="X803" t="n">
        <v>6608</v>
      </c>
      <c r="Y803" t="n">
        <v>6807</v>
      </c>
      <c r="Z803" t="n">
        <v>6998</v>
      </c>
      <c r="AA803" t="n">
        <v>7205</v>
      </c>
      <c r="AB803" t="n">
        <v>7425</v>
      </c>
      <c r="AC803" t="n">
        <v>7673</v>
      </c>
      <c r="AD803" t="n">
        <v>7898</v>
      </c>
      <c r="AE803" t="n">
        <v>8110</v>
      </c>
      <c r="AF803" t="n">
        <v>8401</v>
      </c>
      <c r="AG803" t="n">
        <v>8607</v>
      </c>
      <c r="AH803" t="n">
        <v>8793</v>
      </c>
      <c r="AI803" t="n">
        <v>9055</v>
      </c>
      <c r="AJ803" t="n">
        <v>9333</v>
      </c>
      <c r="AK803" t="n">
        <v>9632</v>
      </c>
      <c r="AL803" t="n">
        <v>9974</v>
      </c>
      <c r="AM803" t="n">
        <v>10187</v>
      </c>
      <c r="AN803" t="n">
        <v>10496</v>
      </c>
      <c r="AO803" t="n">
        <v>10776</v>
      </c>
      <c r="AP803" t="n">
        <v>10996</v>
      </c>
      <c r="AQ803" t="n">
        <v>11269</v>
      </c>
      <c r="AR803" t="n">
        <v>11701</v>
      </c>
      <c r="AS803" t="n">
        <v>12179</v>
      </c>
      <c r="AT803" t="n">
        <v>12672</v>
      </c>
      <c r="AU803" t="n">
        <v>13182</v>
      </c>
      <c r="AV803" t="n">
        <v>13707</v>
      </c>
      <c r="AW803" t="n">
        <v>14266</v>
      </c>
      <c r="AX803" t="n">
        <v>14860</v>
      </c>
      <c r="AY803" t="n">
        <v>15493</v>
      </c>
      <c r="AZ803" t="n">
        <v>16138</v>
      </c>
      <c r="BA803" t="n">
        <v>16841</v>
      </c>
      <c r="BB803" t="n">
        <v>17562</v>
      </c>
      <c r="BC803" t="n">
        <v>18367</v>
      </c>
      <c r="BD803" t="n">
        <v>19251</v>
      </c>
      <c r="BE803" t="n">
        <v>20219</v>
      </c>
      <c r="BF803" t="n">
        <v>21224</v>
      </c>
      <c r="BG803" t="n">
        <v>22354</v>
      </c>
      <c r="BH803" t="n">
        <v>23669</v>
      </c>
      <c r="BI803" t="n">
        <v>25153</v>
      </c>
      <c r="BJ803" t="n">
        <v>26769</v>
      </c>
      <c r="BK803" t="n">
        <v>28353</v>
      </c>
      <c r="BL803" t="n">
        <v>30034</v>
      </c>
      <c r="BM803" t="n">
        <v>31785</v>
      </c>
      <c r="BN803" t="n">
        <v>33689</v>
      </c>
      <c r="BO803" t="n">
        <v>35713</v>
      </c>
      <c r="BP803" t="n">
        <v>37759</v>
      </c>
      <c r="BQ803" t="n">
        <v>39955</v>
      </c>
      <c r="BR803" t="n">
        <v>42276</v>
      </c>
      <c r="BS803" t="n">
        <v>44685</v>
      </c>
      <c r="BT803" t="n">
        <v>47190</v>
      </c>
      <c r="BU803" t="n">
        <v>49832</v>
      </c>
      <c r="BV803" t="n">
        <v>52435</v>
      </c>
      <c r="BW803" t="n">
        <v>55025</v>
      </c>
      <c r="BX803" t="n">
        <v>57646</v>
      </c>
      <c r="BY803" t="n">
        <v>60315</v>
      </c>
      <c r="BZ803" t="n">
        <v>63019</v>
      </c>
      <c r="CA803" t="n">
        <v>65861</v>
      </c>
      <c r="CB803" t="n">
        <v>68791</v>
      </c>
      <c r="CC803" t="n">
        <v>71748</v>
      </c>
      <c r="CD803" t="n">
        <v>74769</v>
      </c>
    </row>
    <row r="804">
      <c r="A804" t="inlineStr">
        <is>
          <t>F00034-09-000-05|R|M|N</t>
        </is>
      </c>
      <c r="B804" t="n">
        <v>6727</v>
      </c>
      <c r="C804" t="n">
        <v>6727</v>
      </c>
      <c r="D804" t="n">
        <v>6727</v>
      </c>
      <c r="E804" t="n">
        <v>6727</v>
      </c>
      <c r="F804" t="n">
        <v>6469</v>
      </c>
      <c r="G804" t="n">
        <v>6469</v>
      </c>
      <c r="H804" t="n">
        <v>6209</v>
      </c>
      <c r="I804" t="n">
        <v>6209</v>
      </c>
      <c r="J804" t="n">
        <v>5947</v>
      </c>
      <c r="K804" t="n">
        <v>5840</v>
      </c>
      <c r="L804" t="n">
        <v>5709</v>
      </c>
      <c r="M804" t="n">
        <v>5607</v>
      </c>
      <c r="N804" t="n">
        <v>5507</v>
      </c>
      <c r="O804" t="n">
        <v>5408</v>
      </c>
      <c r="P804" t="n">
        <v>5492</v>
      </c>
      <c r="Q804" t="n">
        <v>5705</v>
      </c>
      <c r="R804" t="n">
        <v>5873</v>
      </c>
      <c r="S804" t="n">
        <v>5927</v>
      </c>
      <c r="T804" t="n">
        <v>6071</v>
      </c>
      <c r="U804" t="n">
        <v>6204</v>
      </c>
      <c r="V804" t="n">
        <v>6278</v>
      </c>
      <c r="W804" t="n">
        <v>6435</v>
      </c>
      <c r="X804" t="n">
        <v>6608</v>
      </c>
      <c r="Y804" t="n">
        <v>6807</v>
      </c>
      <c r="Z804" t="n">
        <v>6998</v>
      </c>
      <c r="AA804" t="n">
        <v>7205</v>
      </c>
      <c r="AB804" t="n">
        <v>7425</v>
      </c>
      <c r="AC804" t="n">
        <v>7673</v>
      </c>
      <c r="AD804" t="n">
        <v>7898</v>
      </c>
      <c r="AE804" t="n">
        <v>8110</v>
      </c>
      <c r="AF804" t="n">
        <v>8401</v>
      </c>
      <c r="AG804" t="n">
        <v>8607</v>
      </c>
      <c r="AH804" t="n">
        <v>8793</v>
      </c>
      <c r="AI804" t="n">
        <v>9055</v>
      </c>
      <c r="AJ804" t="n">
        <v>9333</v>
      </c>
      <c r="AK804" t="n">
        <v>9632</v>
      </c>
      <c r="AL804" t="n">
        <v>9974</v>
      </c>
      <c r="AM804" t="n">
        <v>10187</v>
      </c>
      <c r="AN804" t="n">
        <v>10496</v>
      </c>
      <c r="AO804" t="n">
        <v>10776</v>
      </c>
      <c r="AP804" t="n">
        <v>10996</v>
      </c>
      <c r="AQ804" t="n">
        <v>11269</v>
      </c>
      <c r="AR804" t="n">
        <v>11701</v>
      </c>
      <c r="AS804" t="n">
        <v>12179</v>
      </c>
      <c r="AT804" t="n">
        <v>12672</v>
      </c>
      <c r="AU804" t="n">
        <v>13182</v>
      </c>
      <c r="AV804" t="n">
        <v>13707</v>
      </c>
      <c r="AW804" t="n">
        <v>14266</v>
      </c>
      <c r="AX804" t="n">
        <v>14860</v>
      </c>
      <c r="AY804" t="n">
        <v>15493</v>
      </c>
      <c r="AZ804" t="n">
        <v>16138</v>
      </c>
      <c r="BA804" t="n">
        <v>16841</v>
      </c>
      <c r="BB804" t="n">
        <v>17562</v>
      </c>
      <c r="BC804" t="n">
        <v>18367</v>
      </c>
      <c r="BD804" t="n">
        <v>19251</v>
      </c>
      <c r="BE804" t="n">
        <v>20219</v>
      </c>
      <c r="BF804" t="n">
        <v>21224</v>
      </c>
      <c r="BG804" t="n">
        <v>22354</v>
      </c>
      <c r="BH804" t="n">
        <v>23669</v>
      </c>
      <c r="BI804" t="n">
        <v>25153</v>
      </c>
      <c r="BJ804" t="n">
        <v>26769</v>
      </c>
      <c r="BK804" t="n">
        <v>28353</v>
      </c>
      <c r="BL804" t="n">
        <v>30034</v>
      </c>
      <c r="BM804" t="n">
        <v>31785</v>
      </c>
      <c r="BN804" t="n">
        <v>33689</v>
      </c>
      <c r="BO804" t="n">
        <v>35713</v>
      </c>
      <c r="BP804" t="n">
        <v>37759</v>
      </c>
      <c r="BQ804" t="n">
        <v>39955</v>
      </c>
      <c r="BR804" t="n">
        <v>42276</v>
      </c>
      <c r="BS804" t="n">
        <v>44685</v>
      </c>
      <c r="BT804" t="n">
        <v>47190</v>
      </c>
      <c r="BU804" t="n">
        <v>49832</v>
      </c>
      <c r="BV804" t="n">
        <v>52435</v>
      </c>
      <c r="BW804" t="n">
        <v>55025</v>
      </c>
      <c r="BX804" t="n">
        <v>57646</v>
      </c>
      <c r="BY804" t="n">
        <v>60315</v>
      </c>
      <c r="BZ804" t="n">
        <v>63019</v>
      </c>
      <c r="CA804" t="n">
        <v>65861</v>
      </c>
      <c r="CB804" t="n">
        <v>68791</v>
      </c>
      <c r="CC804" t="n">
        <v>71748</v>
      </c>
      <c r="CD804" t="n">
        <v>74769</v>
      </c>
    </row>
    <row r="805">
      <c r="A805" t="inlineStr">
        <is>
          <t>F00034-09-000-05|R|M|Y</t>
        </is>
      </c>
      <c r="B805" t="n">
        <v>6727</v>
      </c>
      <c r="C805" t="n">
        <v>6727</v>
      </c>
      <c r="D805" t="n">
        <v>6727</v>
      </c>
      <c r="E805" t="n">
        <v>6727</v>
      </c>
      <c r="F805" t="n">
        <v>6469</v>
      </c>
      <c r="G805" t="n">
        <v>6469</v>
      </c>
      <c r="H805" t="n">
        <v>6209</v>
      </c>
      <c r="I805" t="n">
        <v>6209</v>
      </c>
      <c r="J805" t="n">
        <v>5947</v>
      </c>
      <c r="K805" t="n">
        <v>5840</v>
      </c>
      <c r="L805" t="n">
        <v>5709</v>
      </c>
      <c r="M805" t="n">
        <v>5607</v>
      </c>
      <c r="N805" t="n">
        <v>5507</v>
      </c>
      <c r="O805" t="n">
        <v>5408</v>
      </c>
      <c r="P805" t="n">
        <v>5492</v>
      </c>
      <c r="Q805" t="n">
        <v>5705</v>
      </c>
      <c r="R805" t="n">
        <v>5873</v>
      </c>
      <c r="S805" t="n">
        <v>5927</v>
      </c>
      <c r="T805" t="n">
        <v>6071</v>
      </c>
      <c r="U805" t="n">
        <v>6204</v>
      </c>
      <c r="V805" t="n">
        <v>6278</v>
      </c>
      <c r="W805" t="n">
        <v>6435</v>
      </c>
      <c r="X805" t="n">
        <v>6608</v>
      </c>
      <c r="Y805" t="n">
        <v>6807</v>
      </c>
      <c r="Z805" t="n">
        <v>6998</v>
      </c>
      <c r="AA805" t="n">
        <v>7205</v>
      </c>
      <c r="AB805" t="n">
        <v>7425</v>
      </c>
      <c r="AC805" t="n">
        <v>7673</v>
      </c>
      <c r="AD805" t="n">
        <v>7898</v>
      </c>
      <c r="AE805" t="n">
        <v>8110</v>
      </c>
      <c r="AF805" t="n">
        <v>8401</v>
      </c>
      <c r="AG805" t="n">
        <v>8607</v>
      </c>
      <c r="AH805" t="n">
        <v>8793</v>
      </c>
      <c r="AI805" t="n">
        <v>9055</v>
      </c>
      <c r="AJ805" t="n">
        <v>9333</v>
      </c>
      <c r="AK805" t="n">
        <v>9632</v>
      </c>
      <c r="AL805" t="n">
        <v>9974</v>
      </c>
      <c r="AM805" t="n">
        <v>10187</v>
      </c>
      <c r="AN805" t="n">
        <v>10496</v>
      </c>
      <c r="AO805" t="n">
        <v>10776</v>
      </c>
      <c r="AP805" t="n">
        <v>10996</v>
      </c>
      <c r="AQ805" t="n">
        <v>11269</v>
      </c>
      <c r="AR805" t="n">
        <v>11701</v>
      </c>
      <c r="AS805" t="n">
        <v>12179</v>
      </c>
      <c r="AT805" t="n">
        <v>12672</v>
      </c>
      <c r="AU805" t="n">
        <v>13182</v>
      </c>
      <c r="AV805" t="n">
        <v>13707</v>
      </c>
      <c r="AW805" t="n">
        <v>14266</v>
      </c>
      <c r="AX805" t="n">
        <v>14860</v>
      </c>
      <c r="AY805" t="n">
        <v>15493</v>
      </c>
      <c r="AZ805" t="n">
        <v>16138</v>
      </c>
      <c r="BA805" t="n">
        <v>16841</v>
      </c>
      <c r="BB805" t="n">
        <v>17562</v>
      </c>
      <c r="BC805" t="n">
        <v>18367</v>
      </c>
      <c r="BD805" t="n">
        <v>19251</v>
      </c>
      <c r="BE805" t="n">
        <v>20219</v>
      </c>
      <c r="BF805" t="n">
        <v>21224</v>
      </c>
      <c r="BG805" t="n">
        <v>22354</v>
      </c>
      <c r="BH805" t="n">
        <v>23669</v>
      </c>
      <c r="BI805" t="n">
        <v>25153</v>
      </c>
      <c r="BJ805" t="n">
        <v>26769</v>
      </c>
      <c r="BK805" t="n">
        <v>28353</v>
      </c>
      <c r="BL805" t="n">
        <v>30034</v>
      </c>
      <c r="BM805" t="n">
        <v>31785</v>
      </c>
      <c r="BN805" t="n">
        <v>33689</v>
      </c>
      <c r="BO805" t="n">
        <v>35713</v>
      </c>
      <c r="BP805" t="n">
        <v>37759</v>
      </c>
      <c r="BQ805" t="n">
        <v>39955</v>
      </c>
      <c r="BR805" t="n">
        <v>42276</v>
      </c>
      <c r="BS805" t="n">
        <v>44685</v>
      </c>
      <c r="BT805" t="n">
        <v>47190</v>
      </c>
      <c r="BU805" t="n">
        <v>49832</v>
      </c>
      <c r="BV805" t="n">
        <v>52435</v>
      </c>
      <c r="BW805" t="n">
        <v>55025</v>
      </c>
      <c r="BX805" t="n">
        <v>57646</v>
      </c>
      <c r="BY805" t="n">
        <v>60315</v>
      </c>
      <c r="BZ805" t="n">
        <v>63019</v>
      </c>
      <c r="CA805" t="n">
        <v>65861</v>
      </c>
      <c r="CB805" t="n">
        <v>68791</v>
      </c>
      <c r="CC805" t="n">
        <v>71748</v>
      </c>
      <c r="CD805" t="n">
        <v>74769</v>
      </c>
    </row>
    <row r="806">
      <c r="A806" t="inlineStr">
        <is>
          <t>F00034-09-000-05|S|F|N</t>
        </is>
      </c>
      <c r="B806" t="n">
        <v>6727</v>
      </c>
      <c r="C806" t="n">
        <v>6727</v>
      </c>
      <c r="D806" t="n">
        <v>6727</v>
      </c>
      <c r="E806" t="n">
        <v>6727</v>
      </c>
      <c r="F806" t="n">
        <v>6469</v>
      </c>
      <c r="G806" t="n">
        <v>6469</v>
      </c>
      <c r="H806" t="n">
        <v>6209</v>
      </c>
      <c r="I806" t="n">
        <v>6209</v>
      </c>
      <c r="J806" t="n">
        <v>5947</v>
      </c>
      <c r="K806" t="n">
        <v>5840</v>
      </c>
      <c r="L806" t="n">
        <v>5709</v>
      </c>
      <c r="M806" t="n">
        <v>5607</v>
      </c>
      <c r="N806" t="n">
        <v>5507</v>
      </c>
      <c r="O806" t="n">
        <v>5408</v>
      </c>
      <c r="P806" t="n">
        <v>5492</v>
      </c>
      <c r="Q806" t="n">
        <v>5705</v>
      </c>
      <c r="R806" t="n">
        <v>5873</v>
      </c>
      <c r="S806" t="n">
        <v>5927</v>
      </c>
      <c r="T806" t="n">
        <v>6071</v>
      </c>
      <c r="U806" t="n">
        <v>6204</v>
      </c>
      <c r="V806" t="n">
        <v>6278</v>
      </c>
      <c r="W806" t="n">
        <v>6435</v>
      </c>
      <c r="X806" t="n">
        <v>6608</v>
      </c>
      <c r="Y806" t="n">
        <v>6807</v>
      </c>
      <c r="Z806" t="n">
        <v>6998</v>
      </c>
      <c r="AA806" t="n">
        <v>7205</v>
      </c>
      <c r="AB806" t="n">
        <v>7425</v>
      </c>
      <c r="AC806" t="n">
        <v>7673</v>
      </c>
      <c r="AD806" t="n">
        <v>7898</v>
      </c>
      <c r="AE806" t="n">
        <v>8110</v>
      </c>
      <c r="AF806" t="n">
        <v>8401</v>
      </c>
      <c r="AG806" t="n">
        <v>8607</v>
      </c>
      <c r="AH806" t="n">
        <v>8793</v>
      </c>
      <c r="AI806" t="n">
        <v>9055</v>
      </c>
      <c r="AJ806" t="n">
        <v>9333</v>
      </c>
      <c r="AK806" t="n">
        <v>9632</v>
      </c>
      <c r="AL806" t="n">
        <v>9974</v>
      </c>
      <c r="AM806" t="n">
        <v>10187</v>
      </c>
      <c r="AN806" t="n">
        <v>10496</v>
      </c>
      <c r="AO806" t="n">
        <v>10776</v>
      </c>
      <c r="AP806" t="n">
        <v>10996</v>
      </c>
      <c r="AQ806" t="n">
        <v>11269</v>
      </c>
      <c r="AR806" t="n">
        <v>11701</v>
      </c>
      <c r="AS806" t="n">
        <v>12179</v>
      </c>
      <c r="AT806" t="n">
        <v>12672</v>
      </c>
      <c r="AU806" t="n">
        <v>13182</v>
      </c>
      <c r="AV806" t="n">
        <v>13707</v>
      </c>
      <c r="AW806" t="n">
        <v>14266</v>
      </c>
      <c r="AX806" t="n">
        <v>14860</v>
      </c>
      <c r="AY806" t="n">
        <v>15493</v>
      </c>
      <c r="AZ806" t="n">
        <v>16138</v>
      </c>
      <c r="BA806" t="n">
        <v>16841</v>
      </c>
      <c r="BB806" t="n">
        <v>17562</v>
      </c>
      <c r="BC806" t="n">
        <v>18367</v>
      </c>
      <c r="BD806" t="n">
        <v>19251</v>
      </c>
      <c r="BE806" t="n">
        <v>20219</v>
      </c>
      <c r="BF806" t="n">
        <v>21224</v>
      </c>
      <c r="BG806" t="n">
        <v>22354</v>
      </c>
      <c r="BH806" t="n">
        <v>23669</v>
      </c>
      <c r="BI806" t="n">
        <v>25153</v>
      </c>
      <c r="BJ806" t="n">
        <v>26769</v>
      </c>
      <c r="BK806" t="n">
        <v>28353</v>
      </c>
      <c r="BL806" t="n">
        <v>30034</v>
      </c>
      <c r="BM806" t="n">
        <v>31785</v>
      </c>
      <c r="BN806" t="n">
        <v>33689</v>
      </c>
      <c r="BO806" t="n">
        <v>35713</v>
      </c>
      <c r="BP806" t="n">
        <v>37759</v>
      </c>
      <c r="BQ806" t="n">
        <v>39955</v>
      </c>
      <c r="BR806" t="n">
        <v>42276</v>
      </c>
      <c r="BS806" t="n">
        <v>44685</v>
      </c>
      <c r="BT806" t="n">
        <v>47190</v>
      </c>
      <c r="BU806" t="n">
        <v>49832</v>
      </c>
      <c r="BV806" t="n">
        <v>52435</v>
      </c>
      <c r="BW806" t="n">
        <v>55025</v>
      </c>
      <c r="BX806" t="n">
        <v>57646</v>
      </c>
      <c r="BY806" t="n">
        <v>60315</v>
      </c>
      <c r="BZ806" t="n">
        <v>63019</v>
      </c>
      <c r="CA806" t="n">
        <v>65861</v>
      </c>
      <c r="CB806" t="n">
        <v>68791</v>
      </c>
      <c r="CC806" t="n">
        <v>71748</v>
      </c>
      <c r="CD806" t="n">
        <v>74769</v>
      </c>
    </row>
    <row r="807">
      <c r="A807" t="inlineStr">
        <is>
          <t>F00034-09-000-05|S|F|Y</t>
        </is>
      </c>
      <c r="B807" t="n">
        <v>6727</v>
      </c>
      <c r="C807" t="n">
        <v>6727</v>
      </c>
      <c r="D807" t="n">
        <v>6727</v>
      </c>
      <c r="E807" t="n">
        <v>6727</v>
      </c>
      <c r="F807" t="n">
        <v>6469</v>
      </c>
      <c r="G807" t="n">
        <v>6469</v>
      </c>
      <c r="H807" t="n">
        <v>6209</v>
      </c>
      <c r="I807" t="n">
        <v>6209</v>
      </c>
      <c r="J807" t="n">
        <v>5947</v>
      </c>
      <c r="K807" t="n">
        <v>5840</v>
      </c>
      <c r="L807" t="n">
        <v>5709</v>
      </c>
      <c r="M807" t="n">
        <v>5607</v>
      </c>
      <c r="N807" t="n">
        <v>5507</v>
      </c>
      <c r="O807" t="n">
        <v>5408</v>
      </c>
      <c r="P807" t="n">
        <v>5492</v>
      </c>
      <c r="Q807" t="n">
        <v>5705</v>
      </c>
      <c r="R807" t="n">
        <v>5873</v>
      </c>
      <c r="S807" t="n">
        <v>5927</v>
      </c>
      <c r="T807" t="n">
        <v>6071</v>
      </c>
      <c r="U807" t="n">
        <v>6204</v>
      </c>
      <c r="V807" t="n">
        <v>6278</v>
      </c>
      <c r="W807" t="n">
        <v>6435</v>
      </c>
      <c r="X807" t="n">
        <v>6608</v>
      </c>
      <c r="Y807" t="n">
        <v>6807</v>
      </c>
      <c r="Z807" t="n">
        <v>6998</v>
      </c>
      <c r="AA807" t="n">
        <v>7205</v>
      </c>
      <c r="AB807" t="n">
        <v>7425</v>
      </c>
      <c r="AC807" t="n">
        <v>7673</v>
      </c>
      <c r="AD807" t="n">
        <v>7898</v>
      </c>
      <c r="AE807" t="n">
        <v>8110</v>
      </c>
      <c r="AF807" t="n">
        <v>8401</v>
      </c>
      <c r="AG807" t="n">
        <v>8607</v>
      </c>
      <c r="AH807" t="n">
        <v>8793</v>
      </c>
      <c r="AI807" t="n">
        <v>9055</v>
      </c>
      <c r="AJ807" t="n">
        <v>9333</v>
      </c>
      <c r="AK807" t="n">
        <v>9632</v>
      </c>
      <c r="AL807" t="n">
        <v>9974</v>
      </c>
      <c r="AM807" t="n">
        <v>10187</v>
      </c>
      <c r="AN807" t="n">
        <v>10496</v>
      </c>
      <c r="AO807" t="n">
        <v>10776</v>
      </c>
      <c r="AP807" t="n">
        <v>10996</v>
      </c>
      <c r="AQ807" t="n">
        <v>11269</v>
      </c>
      <c r="AR807" t="n">
        <v>11701</v>
      </c>
      <c r="AS807" t="n">
        <v>12179</v>
      </c>
      <c r="AT807" t="n">
        <v>12672</v>
      </c>
      <c r="AU807" t="n">
        <v>13182</v>
      </c>
      <c r="AV807" t="n">
        <v>13707</v>
      </c>
      <c r="AW807" t="n">
        <v>14266</v>
      </c>
      <c r="AX807" t="n">
        <v>14860</v>
      </c>
      <c r="AY807" t="n">
        <v>15493</v>
      </c>
      <c r="AZ807" t="n">
        <v>16138</v>
      </c>
      <c r="BA807" t="n">
        <v>16841</v>
      </c>
      <c r="BB807" t="n">
        <v>17562</v>
      </c>
      <c r="BC807" t="n">
        <v>18367</v>
      </c>
      <c r="BD807" t="n">
        <v>19251</v>
      </c>
      <c r="BE807" t="n">
        <v>20219</v>
      </c>
      <c r="BF807" t="n">
        <v>21224</v>
      </c>
      <c r="BG807" t="n">
        <v>22354</v>
      </c>
      <c r="BH807" t="n">
        <v>23669</v>
      </c>
      <c r="BI807" t="n">
        <v>25153</v>
      </c>
      <c r="BJ807" t="n">
        <v>26769</v>
      </c>
      <c r="BK807" t="n">
        <v>28353</v>
      </c>
      <c r="BL807" t="n">
        <v>30034</v>
      </c>
      <c r="BM807" t="n">
        <v>31785</v>
      </c>
      <c r="BN807" t="n">
        <v>33689</v>
      </c>
      <c r="BO807" t="n">
        <v>35713</v>
      </c>
      <c r="BP807" t="n">
        <v>37759</v>
      </c>
      <c r="BQ807" t="n">
        <v>39955</v>
      </c>
      <c r="BR807" t="n">
        <v>42276</v>
      </c>
      <c r="BS807" t="n">
        <v>44685</v>
      </c>
      <c r="BT807" t="n">
        <v>47190</v>
      </c>
      <c r="BU807" t="n">
        <v>49832</v>
      </c>
      <c r="BV807" t="n">
        <v>52435</v>
      </c>
      <c r="BW807" t="n">
        <v>55025</v>
      </c>
      <c r="BX807" t="n">
        <v>57646</v>
      </c>
      <c r="BY807" t="n">
        <v>60315</v>
      </c>
      <c r="BZ807" t="n">
        <v>63019</v>
      </c>
      <c r="CA807" t="n">
        <v>65861</v>
      </c>
      <c r="CB807" t="n">
        <v>68791</v>
      </c>
      <c r="CC807" t="n">
        <v>71748</v>
      </c>
      <c r="CD807" t="n">
        <v>74769</v>
      </c>
    </row>
    <row r="808">
      <c r="A808" t="inlineStr">
        <is>
          <t>F00034-09-000-05|S|M|N</t>
        </is>
      </c>
      <c r="B808" t="n">
        <v>6727</v>
      </c>
      <c r="C808" t="n">
        <v>6727</v>
      </c>
      <c r="D808" t="n">
        <v>6727</v>
      </c>
      <c r="E808" t="n">
        <v>6727</v>
      </c>
      <c r="F808" t="n">
        <v>6469</v>
      </c>
      <c r="G808" t="n">
        <v>6469</v>
      </c>
      <c r="H808" t="n">
        <v>6209</v>
      </c>
      <c r="I808" t="n">
        <v>6209</v>
      </c>
      <c r="J808" t="n">
        <v>5947</v>
      </c>
      <c r="K808" t="n">
        <v>5840</v>
      </c>
      <c r="L808" t="n">
        <v>5709</v>
      </c>
      <c r="M808" t="n">
        <v>5607</v>
      </c>
      <c r="N808" t="n">
        <v>5507</v>
      </c>
      <c r="O808" t="n">
        <v>5408</v>
      </c>
      <c r="P808" t="n">
        <v>5492</v>
      </c>
      <c r="Q808" t="n">
        <v>5705</v>
      </c>
      <c r="R808" t="n">
        <v>5873</v>
      </c>
      <c r="S808" t="n">
        <v>5927</v>
      </c>
      <c r="T808" t="n">
        <v>6071</v>
      </c>
      <c r="U808" t="n">
        <v>6204</v>
      </c>
      <c r="V808" t="n">
        <v>6278</v>
      </c>
      <c r="W808" t="n">
        <v>6435</v>
      </c>
      <c r="X808" t="n">
        <v>6608</v>
      </c>
      <c r="Y808" t="n">
        <v>6807</v>
      </c>
      <c r="Z808" t="n">
        <v>6998</v>
      </c>
      <c r="AA808" t="n">
        <v>7205</v>
      </c>
      <c r="AB808" t="n">
        <v>7425</v>
      </c>
      <c r="AC808" t="n">
        <v>7673</v>
      </c>
      <c r="AD808" t="n">
        <v>7898</v>
      </c>
      <c r="AE808" t="n">
        <v>8110</v>
      </c>
      <c r="AF808" t="n">
        <v>8401</v>
      </c>
      <c r="AG808" t="n">
        <v>8607</v>
      </c>
      <c r="AH808" t="n">
        <v>8793</v>
      </c>
      <c r="AI808" t="n">
        <v>9055</v>
      </c>
      <c r="AJ808" t="n">
        <v>9333</v>
      </c>
      <c r="AK808" t="n">
        <v>9632</v>
      </c>
      <c r="AL808" t="n">
        <v>9974</v>
      </c>
      <c r="AM808" t="n">
        <v>10187</v>
      </c>
      <c r="AN808" t="n">
        <v>10496</v>
      </c>
      <c r="AO808" t="n">
        <v>10776</v>
      </c>
      <c r="AP808" t="n">
        <v>10996</v>
      </c>
      <c r="AQ808" t="n">
        <v>11269</v>
      </c>
      <c r="AR808" t="n">
        <v>11701</v>
      </c>
      <c r="AS808" t="n">
        <v>12179</v>
      </c>
      <c r="AT808" t="n">
        <v>12672</v>
      </c>
      <c r="AU808" t="n">
        <v>13182</v>
      </c>
      <c r="AV808" t="n">
        <v>13707</v>
      </c>
      <c r="AW808" t="n">
        <v>14266</v>
      </c>
      <c r="AX808" t="n">
        <v>14860</v>
      </c>
      <c r="AY808" t="n">
        <v>15493</v>
      </c>
      <c r="AZ808" t="n">
        <v>16138</v>
      </c>
      <c r="BA808" t="n">
        <v>16841</v>
      </c>
      <c r="BB808" t="n">
        <v>17562</v>
      </c>
      <c r="BC808" t="n">
        <v>18367</v>
      </c>
      <c r="BD808" t="n">
        <v>19251</v>
      </c>
      <c r="BE808" t="n">
        <v>20219</v>
      </c>
      <c r="BF808" t="n">
        <v>21224</v>
      </c>
      <c r="BG808" t="n">
        <v>22354</v>
      </c>
      <c r="BH808" t="n">
        <v>23669</v>
      </c>
      <c r="BI808" t="n">
        <v>25153</v>
      </c>
      <c r="BJ808" t="n">
        <v>26769</v>
      </c>
      <c r="BK808" t="n">
        <v>28353</v>
      </c>
      <c r="BL808" t="n">
        <v>30034</v>
      </c>
      <c r="BM808" t="n">
        <v>31785</v>
      </c>
      <c r="BN808" t="n">
        <v>33689</v>
      </c>
      <c r="BO808" t="n">
        <v>35713</v>
      </c>
      <c r="BP808" t="n">
        <v>37759</v>
      </c>
      <c r="BQ808" t="n">
        <v>39955</v>
      </c>
      <c r="BR808" t="n">
        <v>42276</v>
      </c>
      <c r="BS808" t="n">
        <v>44685</v>
      </c>
      <c r="BT808" t="n">
        <v>47190</v>
      </c>
      <c r="BU808" t="n">
        <v>49832</v>
      </c>
      <c r="BV808" t="n">
        <v>52435</v>
      </c>
      <c r="BW808" t="n">
        <v>55025</v>
      </c>
      <c r="BX808" t="n">
        <v>57646</v>
      </c>
      <c r="BY808" t="n">
        <v>60315</v>
      </c>
      <c r="BZ808" t="n">
        <v>63019</v>
      </c>
      <c r="CA808" t="n">
        <v>65861</v>
      </c>
      <c r="CB808" t="n">
        <v>68791</v>
      </c>
      <c r="CC808" t="n">
        <v>71748</v>
      </c>
      <c r="CD808" t="n">
        <v>74769</v>
      </c>
    </row>
    <row r="809">
      <c r="A809" t="inlineStr">
        <is>
          <t>F00034-09-000-05|S|M|Y</t>
        </is>
      </c>
      <c r="B809" t="n">
        <v>6727</v>
      </c>
      <c r="C809" t="n">
        <v>6727</v>
      </c>
      <c r="D809" t="n">
        <v>6727</v>
      </c>
      <c r="E809" t="n">
        <v>6727</v>
      </c>
      <c r="F809" t="n">
        <v>6469</v>
      </c>
      <c r="G809" t="n">
        <v>6469</v>
      </c>
      <c r="H809" t="n">
        <v>6209</v>
      </c>
      <c r="I809" t="n">
        <v>6209</v>
      </c>
      <c r="J809" t="n">
        <v>5947</v>
      </c>
      <c r="K809" t="n">
        <v>5840</v>
      </c>
      <c r="L809" t="n">
        <v>5709</v>
      </c>
      <c r="M809" t="n">
        <v>5607</v>
      </c>
      <c r="N809" t="n">
        <v>5507</v>
      </c>
      <c r="O809" t="n">
        <v>5408</v>
      </c>
      <c r="P809" t="n">
        <v>5492</v>
      </c>
      <c r="Q809" t="n">
        <v>5705</v>
      </c>
      <c r="R809" t="n">
        <v>5873</v>
      </c>
      <c r="S809" t="n">
        <v>5927</v>
      </c>
      <c r="T809" t="n">
        <v>6071</v>
      </c>
      <c r="U809" t="n">
        <v>6204</v>
      </c>
      <c r="V809" t="n">
        <v>6278</v>
      </c>
      <c r="W809" t="n">
        <v>6435</v>
      </c>
      <c r="X809" t="n">
        <v>6608</v>
      </c>
      <c r="Y809" t="n">
        <v>6807</v>
      </c>
      <c r="Z809" t="n">
        <v>6998</v>
      </c>
      <c r="AA809" t="n">
        <v>7205</v>
      </c>
      <c r="AB809" t="n">
        <v>7425</v>
      </c>
      <c r="AC809" t="n">
        <v>7673</v>
      </c>
      <c r="AD809" t="n">
        <v>7898</v>
      </c>
      <c r="AE809" t="n">
        <v>8110</v>
      </c>
      <c r="AF809" t="n">
        <v>8401</v>
      </c>
      <c r="AG809" t="n">
        <v>8607</v>
      </c>
      <c r="AH809" t="n">
        <v>8793</v>
      </c>
      <c r="AI809" t="n">
        <v>9055</v>
      </c>
      <c r="AJ809" t="n">
        <v>9333</v>
      </c>
      <c r="AK809" t="n">
        <v>9632</v>
      </c>
      <c r="AL809" t="n">
        <v>9974</v>
      </c>
      <c r="AM809" t="n">
        <v>10187</v>
      </c>
      <c r="AN809" t="n">
        <v>10496</v>
      </c>
      <c r="AO809" t="n">
        <v>10776</v>
      </c>
      <c r="AP809" t="n">
        <v>10996</v>
      </c>
      <c r="AQ809" t="n">
        <v>11269</v>
      </c>
      <c r="AR809" t="n">
        <v>11701</v>
      </c>
      <c r="AS809" t="n">
        <v>12179</v>
      </c>
      <c r="AT809" t="n">
        <v>12672</v>
      </c>
      <c r="AU809" t="n">
        <v>13182</v>
      </c>
      <c r="AV809" t="n">
        <v>13707</v>
      </c>
      <c r="AW809" t="n">
        <v>14266</v>
      </c>
      <c r="AX809" t="n">
        <v>14860</v>
      </c>
      <c r="AY809" t="n">
        <v>15493</v>
      </c>
      <c r="AZ809" t="n">
        <v>16138</v>
      </c>
      <c r="BA809" t="n">
        <v>16841</v>
      </c>
      <c r="BB809" t="n">
        <v>17562</v>
      </c>
      <c r="BC809" t="n">
        <v>18367</v>
      </c>
      <c r="BD809" t="n">
        <v>19251</v>
      </c>
      <c r="BE809" t="n">
        <v>20219</v>
      </c>
      <c r="BF809" t="n">
        <v>21224</v>
      </c>
      <c r="BG809" t="n">
        <v>22354</v>
      </c>
      <c r="BH809" t="n">
        <v>23669</v>
      </c>
      <c r="BI809" t="n">
        <v>25153</v>
      </c>
      <c r="BJ809" t="n">
        <v>26769</v>
      </c>
      <c r="BK809" t="n">
        <v>28353</v>
      </c>
      <c r="BL809" t="n">
        <v>30034</v>
      </c>
      <c r="BM809" t="n">
        <v>31785</v>
      </c>
      <c r="BN809" t="n">
        <v>33689</v>
      </c>
      <c r="BO809" t="n">
        <v>35713</v>
      </c>
      <c r="BP809" t="n">
        <v>37759</v>
      </c>
      <c r="BQ809" t="n">
        <v>39955</v>
      </c>
      <c r="BR809" t="n">
        <v>42276</v>
      </c>
      <c r="BS809" t="n">
        <v>44685</v>
      </c>
      <c r="BT809" t="n">
        <v>47190</v>
      </c>
      <c r="BU809" t="n">
        <v>49832</v>
      </c>
      <c r="BV809" t="n">
        <v>52435</v>
      </c>
      <c r="BW809" t="n">
        <v>55025</v>
      </c>
      <c r="BX809" t="n">
        <v>57646</v>
      </c>
      <c r="BY809" t="n">
        <v>60315</v>
      </c>
      <c r="BZ809" t="n">
        <v>63019</v>
      </c>
      <c r="CA809" t="n">
        <v>65861</v>
      </c>
      <c r="CB809" t="n">
        <v>68791</v>
      </c>
      <c r="CC809" t="n">
        <v>71748</v>
      </c>
      <c r="CD809" t="n">
        <v>74769</v>
      </c>
    </row>
    <row r="810">
      <c r="A810" t="inlineStr">
        <is>
          <t>F00034-10-000-05|R|F|N</t>
        </is>
      </c>
      <c r="B810" t="n">
        <v>1107</v>
      </c>
      <c r="C810" t="n">
        <v>1107</v>
      </c>
      <c r="D810" t="n">
        <v>1107</v>
      </c>
      <c r="E810" t="n">
        <v>1107</v>
      </c>
      <c r="F810" t="n">
        <v>1107</v>
      </c>
      <c r="G810" t="n">
        <v>1086.9</v>
      </c>
      <c r="H810" t="n">
        <v>1073.4</v>
      </c>
      <c r="I810" t="n">
        <v>1056.8</v>
      </c>
      <c r="J810" t="n">
        <v>1040.6</v>
      </c>
      <c r="K810" t="n">
        <v>1030.4</v>
      </c>
      <c r="L810" t="n">
        <v>1006</v>
      </c>
      <c r="M810" t="n">
        <v>992.3</v>
      </c>
      <c r="N810" t="n">
        <v>979.1</v>
      </c>
      <c r="O810" t="n">
        <v>966.4</v>
      </c>
      <c r="P810" t="n">
        <v>948.5</v>
      </c>
      <c r="Q810" t="n">
        <v>931.4</v>
      </c>
      <c r="R810" t="n">
        <v>918.4</v>
      </c>
      <c r="S810" t="n">
        <v>910.4</v>
      </c>
      <c r="T810" t="n">
        <v>915.1</v>
      </c>
      <c r="U810" t="n">
        <v>925.1</v>
      </c>
      <c r="V810" t="n">
        <v>942.3</v>
      </c>
      <c r="W810" t="n">
        <v>967.1</v>
      </c>
      <c r="X810" t="n">
        <v>990.4</v>
      </c>
      <c r="Y810" t="n">
        <v>1015.1</v>
      </c>
      <c r="Z810" t="n">
        <v>1044.8</v>
      </c>
      <c r="AA810" t="n">
        <v>1078.5</v>
      </c>
      <c r="AB810" t="n">
        <v>1116.5</v>
      </c>
      <c r="AC810" t="n">
        <v>1157.3</v>
      </c>
      <c r="AD810" t="n">
        <v>1196.6</v>
      </c>
      <c r="AE810" t="n">
        <v>1235.5</v>
      </c>
      <c r="AF810" t="n">
        <v>1280.8</v>
      </c>
      <c r="AG810" t="n">
        <v>1321.1</v>
      </c>
      <c r="AH810" t="n">
        <v>1352.5</v>
      </c>
      <c r="AI810" t="n">
        <v>1388.8</v>
      </c>
      <c r="AJ810" t="n">
        <v>1429.3</v>
      </c>
      <c r="AK810" t="n">
        <v>1460.3</v>
      </c>
      <c r="AL810" t="n">
        <v>1492.9</v>
      </c>
      <c r="AM810" t="n">
        <v>1540.1</v>
      </c>
      <c r="AN810" t="n">
        <v>1589.8</v>
      </c>
      <c r="AO810" t="n">
        <v>1640.4</v>
      </c>
      <c r="AP810" t="n">
        <v>1705.9</v>
      </c>
      <c r="AQ810" t="n">
        <v>1761.5</v>
      </c>
      <c r="AR810" t="n">
        <v>1820.1</v>
      </c>
      <c r="AS810" t="n">
        <v>1880.9</v>
      </c>
      <c r="AT810" t="n">
        <v>1944</v>
      </c>
      <c r="AU810" t="n">
        <v>2009.1</v>
      </c>
      <c r="AV810" t="n">
        <v>2092.5</v>
      </c>
      <c r="AW810" t="n">
        <v>2167.9</v>
      </c>
      <c r="AX810" t="n">
        <v>2269.8</v>
      </c>
      <c r="AY810" t="n">
        <v>2367.4</v>
      </c>
      <c r="AZ810" t="n">
        <v>2457.6</v>
      </c>
      <c r="BA810" t="n">
        <v>2554.1</v>
      </c>
      <c r="BB810" t="n">
        <v>2657.3</v>
      </c>
      <c r="BC810" t="n">
        <v>2769.6</v>
      </c>
      <c r="BD810" t="n">
        <v>2906.6</v>
      </c>
      <c r="BE810" t="n">
        <v>3056.4</v>
      </c>
      <c r="BF810" t="n">
        <v>3250.9</v>
      </c>
      <c r="BG810" t="n">
        <v>3463.1</v>
      </c>
      <c r="BH810" t="n">
        <v>3706.3</v>
      </c>
      <c r="BI810" t="n">
        <v>3971.6</v>
      </c>
      <c r="BJ810" t="n">
        <v>4223.3</v>
      </c>
      <c r="BK810" t="n">
        <v>4516.8</v>
      </c>
      <c r="BL810" t="n">
        <v>4818.4</v>
      </c>
      <c r="BM810" t="n">
        <v>5130</v>
      </c>
      <c r="BN810" t="n">
        <v>5457.9</v>
      </c>
      <c r="BO810" t="n">
        <v>5799.1</v>
      </c>
      <c r="BP810" t="n">
        <v>6149.6</v>
      </c>
      <c r="BQ810" t="n">
        <v>6501.1</v>
      </c>
      <c r="BR810" t="n">
        <v>6853</v>
      </c>
      <c r="BS810" t="n">
        <v>7203.6</v>
      </c>
      <c r="BT810" t="n">
        <v>7552</v>
      </c>
      <c r="BU810" t="n">
        <v>7862.4</v>
      </c>
      <c r="BV810" t="n">
        <v>8173.1</v>
      </c>
      <c r="BW810" t="n">
        <v>8486</v>
      </c>
      <c r="BX810" t="n">
        <v>8845.9</v>
      </c>
      <c r="BY810" t="n">
        <v>9216.4</v>
      </c>
      <c r="BZ810" t="n">
        <v>9599.5</v>
      </c>
      <c r="CA810" t="n">
        <v>9998.5</v>
      </c>
      <c r="CB810" t="n">
        <v>10409.3</v>
      </c>
      <c r="CC810" t="n">
        <v>10832</v>
      </c>
      <c r="CD810" t="n">
        <v>11270.3</v>
      </c>
    </row>
    <row r="811">
      <c r="A811" t="inlineStr">
        <is>
          <t>F00034-10-000-05|R|F|Y</t>
        </is>
      </c>
      <c r="B811" t="n">
        <v>1107</v>
      </c>
      <c r="C811" t="n">
        <v>1107</v>
      </c>
      <c r="D811" t="n">
        <v>1107</v>
      </c>
      <c r="E811" t="n">
        <v>1107</v>
      </c>
      <c r="F811" t="n">
        <v>1107</v>
      </c>
      <c r="G811" t="n">
        <v>1086.9</v>
      </c>
      <c r="H811" t="n">
        <v>1073.4</v>
      </c>
      <c r="I811" t="n">
        <v>1056.8</v>
      </c>
      <c r="J811" t="n">
        <v>1040.6</v>
      </c>
      <c r="K811" t="n">
        <v>1030.4</v>
      </c>
      <c r="L811" t="n">
        <v>1006</v>
      </c>
      <c r="M811" t="n">
        <v>992.3</v>
      </c>
      <c r="N811" t="n">
        <v>979.1</v>
      </c>
      <c r="O811" t="n">
        <v>966.4</v>
      </c>
      <c r="P811" t="n">
        <v>948.5</v>
      </c>
      <c r="Q811" t="n">
        <v>931.4</v>
      </c>
      <c r="R811" t="n">
        <v>918.4</v>
      </c>
      <c r="S811" t="n">
        <v>910.4</v>
      </c>
      <c r="T811" t="n">
        <v>915.1</v>
      </c>
      <c r="U811" t="n">
        <v>925.1</v>
      </c>
      <c r="V811" t="n">
        <v>942.3</v>
      </c>
      <c r="W811" t="n">
        <v>967.1</v>
      </c>
      <c r="X811" t="n">
        <v>990.4</v>
      </c>
      <c r="Y811" t="n">
        <v>1015.1</v>
      </c>
      <c r="Z811" t="n">
        <v>1044.8</v>
      </c>
      <c r="AA811" t="n">
        <v>1078.5</v>
      </c>
      <c r="AB811" t="n">
        <v>1116.5</v>
      </c>
      <c r="AC811" t="n">
        <v>1157.3</v>
      </c>
      <c r="AD811" t="n">
        <v>1196.6</v>
      </c>
      <c r="AE811" t="n">
        <v>1235.5</v>
      </c>
      <c r="AF811" t="n">
        <v>1280.8</v>
      </c>
      <c r="AG811" t="n">
        <v>1321.1</v>
      </c>
      <c r="AH811" t="n">
        <v>1352.5</v>
      </c>
      <c r="AI811" t="n">
        <v>1388.8</v>
      </c>
      <c r="AJ811" t="n">
        <v>1429.3</v>
      </c>
      <c r="AK811" t="n">
        <v>1460.3</v>
      </c>
      <c r="AL811" t="n">
        <v>1492.9</v>
      </c>
      <c r="AM811" t="n">
        <v>1540.1</v>
      </c>
      <c r="AN811" t="n">
        <v>1589.8</v>
      </c>
      <c r="AO811" t="n">
        <v>1640.4</v>
      </c>
      <c r="AP811" t="n">
        <v>1705.9</v>
      </c>
      <c r="AQ811" t="n">
        <v>1761.5</v>
      </c>
      <c r="AR811" t="n">
        <v>1820.1</v>
      </c>
      <c r="AS811" t="n">
        <v>1880.9</v>
      </c>
      <c r="AT811" t="n">
        <v>1944</v>
      </c>
      <c r="AU811" t="n">
        <v>2009.1</v>
      </c>
      <c r="AV811" t="n">
        <v>2092.5</v>
      </c>
      <c r="AW811" t="n">
        <v>2167.9</v>
      </c>
      <c r="AX811" t="n">
        <v>2269.8</v>
      </c>
      <c r="AY811" t="n">
        <v>2367.4</v>
      </c>
      <c r="AZ811" t="n">
        <v>2457.6</v>
      </c>
      <c r="BA811" t="n">
        <v>2554.1</v>
      </c>
      <c r="BB811" t="n">
        <v>2657.3</v>
      </c>
      <c r="BC811" t="n">
        <v>2769.6</v>
      </c>
      <c r="BD811" t="n">
        <v>2906.6</v>
      </c>
      <c r="BE811" t="n">
        <v>3056.4</v>
      </c>
      <c r="BF811" t="n">
        <v>3250.9</v>
      </c>
      <c r="BG811" t="n">
        <v>3463.1</v>
      </c>
      <c r="BH811" t="n">
        <v>3706.3</v>
      </c>
      <c r="BI811" t="n">
        <v>3971.6</v>
      </c>
      <c r="BJ811" t="n">
        <v>4223.3</v>
      </c>
      <c r="BK811" t="n">
        <v>4516.8</v>
      </c>
      <c r="BL811" t="n">
        <v>4818.4</v>
      </c>
      <c r="BM811" t="n">
        <v>5130</v>
      </c>
      <c r="BN811" t="n">
        <v>5457.9</v>
      </c>
      <c r="BO811" t="n">
        <v>5799.1</v>
      </c>
      <c r="BP811" t="n">
        <v>6149.6</v>
      </c>
      <c r="BQ811" t="n">
        <v>6501.1</v>
      </c>
      <c r="BR811" t="n">
        <v>6853</v>
      </c>
      <c r="BS811" t="n">
        <v>7203.6</v>
      </c>
      <c r="BT811" t="n">
        <v>7552</v>
      </c>
      <c r="BU811" t="n">
        <v>7862.4</v>
      </c>
      <c r="BV811" t="n">
        <v>8173.1</v>
      </c>
      <c r="BW811" t="n">
        <v>8486</v>
      </c>
      <c r="BX811" t="n">
        <v>8845.9</v>
      </c>
      <c r="BY811" t="n">
        <v>9216.4</v>
      </c>
      <c r="BZ811" t="n">
        <v>9599.5</v>
      </c>
      <c r="CA811" t="n">
        <v>9998.5</v>
      </c>
      <c r="CB811" t="n">
        <v>10409.3</v>
      </c>
      <c r="CC811" t="n">
        <v>10832</v>
      </c>
      <c r="CD811" t="n">
        <v>11270.3</v>
      </c>
    </row>
    <row r="812">
      <c r="A812" t="inlineStr">
        <is>
          <t>F00034-10-000-05|R|M|N</t>
        </is>
      </c>
      <c r="B812" t="n">
        <v>1107</v>
      </c>
      <c r="C812" t="n">
        <v>1107</v>
      </c>
      <c r="D812" t="n">
        <v>1107</v>
      </c>
      <c r="E812" t="n">
        <v>1107</v>
      </c>
      <c r="F812" t="n">
        <v>1107</v>
      </c>
      <c r="G812" t="n">
        <v>1086.9</v>
      </c>
      <c r="H812" t="n">
        <v>1073.4</v>
      </c>
      <c r="I812" t="n">
        <v>1056.8</v>
      </c>
      <c r="J812" t="n">
        <v>1040.6</v>
      </c>
      <c r="K812" t="n">
        <v>1030.4</v>
      </c>
      <c r="L812" t="n">
        <v>1006</v>
      </c>
      <c r="M812" t="n">
        <v>992.3</v>
      </c>
      <c r="N812" t="n">
        <v>979.1</v>
      </c>
      <c r="O812" t="n">
        <v>966.4</v>
      </c>
      <c r="P812" t="n">
        <v>948.5</v>
      </c>
      <c r="Q812" t="n">
        <v>931.4</v>
      </c>
      <c r="R812" t="n">
        <v>918.4</v>
      </c>
      <c r="S812" t="n">
        <v>910.4</v>
      </c>
      <c r="T812" t="n">
        <v>915.1</v>
      </c>
      <c r="U812" t="n">
        <v>925.1</v>
      </c>
      <c r="V812" t="n">
        <v>942.3</v>
      </c>
      <c r="W812" t="n">
        <v>967.1</v>
      </c>
      <c r="X812" t="n">
        <v>990.4</v>
      </c>
      <c r="Y812" t="n">
        <v>1015.1</v>
      </c>
      <c r="Z812" t="n">
        <v>1044.8</v>
      </c>
      <c r="AA812" t="n">
        <v>1078.5</v>
      </c>
      <c r="AB812" t="n">
        <v>1116.5</v>
      </c>
      <c r="AC812" t="n">
        <v>1157.3</v>
      </c>
      <c r="AD812" t="n">
        <v>1196.6</v>
      </c>
      <c r="AE812" t="n">
        <v>1235.5</v>
      </c>
      <c r="AF812" t="n">
        <v>1280.8</v>
      </c>
      <c r="AG812" t="n">
        <v>1321.1</v>
      </c>
      <c r="AH812" t="n">
        <v>1352.5</v>
      </c>
      <c r="AI812" t="n">
        <v>1388.8</v>
      </c>
      <c r="AJ812" t="n">
        <v>1429.3</v>
      </c>
      <c r="AK812" t="n">
        <v>1460.3</v>
      </c>
      <c r="AL812" t="n">
        <v>1492.9</v>
      </c>
      <c r="AM812" t="n">
        <v>1540.1</v>
      </c>
      <c r="AN812" t="n">
        <v>1589.8</v>
      </c>
      <c r="AO812" t="n">
        <v>1640.4</v>
      </c>
      <c r="AP812" t="n">
        <v>1705.9</v>
      </c>
      <c r="AQ812" t="n">
        <v>1761.5</v>
      </c>
      <c r="AR812" t="n">
        <v>1820.1</v>
      </c>
      <c r="AS812" t="n">
        <v>1880.9</v>
      </c>
      <c r="AT812" t="n">
        <v>1944</v>
      </c>
      <c r="AU812" t="n">
        <v>2009.1</v>
      </c>
      <c r="AV812" t="n">
        <v>2092.5</v>
      </c>
      <c r="AW812" t="n">
        <v>2167.9</v>
      </c>
      <c r="AX812" t="n">
        <v>2269.8</v>
      </c>
      <c r="AY812" t="n">
        <v>2367.4</v>
      </c>
      <c r="AZ812" t="n">
        <v>2457.6</v>
      </c>
      <c r="BA812" t="n">
        <v>2554.1</v>
      </c>
      <c r="BB812" t="n">
        <v>2657.3</v>
      </c>
      <c r="BC812" t="n">
        <v>2769.6</v>
      </c>
      <c r="BD812" t="n">
        <v>2906.6</v>
      </c>
      <c r="BE812" t="n">
        <v>3056.4</v>
      </c>
      <c r="BF812" t="n">
        <v>3250.9</v>
      </c>
      <c r="BG812" t="n">
        <v>3463.1</v>
      </c>
      <c r="BH812" t="n">
        <v>3706.3</v>
      </c>
      <c r="BI812" t="n">
        <v>3971.6</v>
      </c>
      <c r="BJ812" t="n">
        <v>4223.3</v>
      </c>
      <c r="BK812" t="n">
        <v>4516.8</v>
      </c>
      <c r="BL812" t="n">
        <v>4818.4</v>
      </c>
      <c r="BM812" t="n">
        <v>5130</v>
      </c>
      <c r="BN812" t="n">
        <v>5457.9</v>
      </c>
      <c r="BO812" t="n">
        <v>5799.1</v>
      </c>
      <c r="BP812" t="n">
        <v>6149.6</v>
      </c>
      <c r="BQ812" t="n">
        <v>6501.1</v>
      </c>
      <c r="BR812" t="n">
        <v>6853</v>
      </c>
      <c r="BS812" t="n">
        <v>7203.6</v>
      </c>
      <c r="BT812" t="n">
        <v>7552</v>
      </c>
      <c r="BU812" t="n">
        <v>7862.4</v>
      </c>
      <c r="BV812" t="n">
        <v>8173.1</v>
      </c>
      <c r="BW812" t="n">
        <v>8486</v>
      </c>
      <c r="BX812" t="n">
        <v>8845.9</v>
      </c>
      <c r="BY812" t="n">
        <v>9216.4</v>
      </c>
      <c r="BZ812" t="n">
        <v>9599.5</v>
      </c>
      <c r="CA812" t="n">
        <v>9998.5</v>
      </c>
      <c r="CB812" t="n">
        <v>10409.3</v>
      </c>
      <c r="CC812" t="n">
        <v>10832</v>
      </c>
      <c r="CD812" t="n">
        <v>11270.3</v>
      </c>
    </row>
    <row r="813">
      <c r="A813" t="inlineStr">
        <is>
          <t>F00034-10-000-05|R|M|Y</t>
        </is>
      </c>
      <c r="B813" t="n">
        <v>1107</v>
      </c>
      <c r="C813" t="n">
        <v>1107</v>
      </c>
      <c r="D813" t="n">
        <v>1107</v>
      </c>
      <c r="E813" t="n">
        <v>1107</v>
      </c>
      <c r="F813" t="n">
        <v>1107</v>
      </c>
      <c r="G813" t="n">
        <v>1086.9</v>
      </c>
      <c r="H813" t="n">
        <v>1073.4</v>
      </c>
      <c r="I813" t="n">
        <v>1056.8</v>
      </c>
      <c r="J813" t="n">
        <v>1040.6</v>
      </c>
      <c r="K813" t="n">
        <v>1030.4</v>
      </c>
      <c r="L813" t="n">
        <v>1006</v>
      </c>
      <c r="M813" t="n">
        <v>992.3</v>
      </c>
      <c r="N813" t="n">
        <v>979.1</v>
      </c>
      <c r="O813" t="n">
        <v>966.4</v>
      </c>
      <c r="P813" t="n">
        <v>948.5</v>
      </c>
      <c r="Q813" t="n">
        <v>931.4</v>
      </c>
      <c r="R813" t="n">
        <v>918.4</v>
      </c>
      <c r="S813" t="n">
        <v>910.4</v>
      </c>
      <c r="T813" t="n">
        <v>915.1</v>
      </c>
      <c r="U813" t="n">
        <v>925.1</v>
      </c>
      <c r="V813" t="n">
        <v>942.3</v>
      </c>
      <c r="W813" t="n">
        <v>967.1</v>
      </c>
      <c r="X813" t="n">
        <v>990.4</v>
      </c>
      <c r="Y813" t="n">
        <v>1015.1</v>
      </c>
      <c r="Z813" t="n">
        <v>1044.8</v>
      </c>
      <c r="AA813" t="n">
        <v>1078.5</v>
      </c>
      <c r="AB813" t="n">
        <v>1116.5</v>
      </c>
      <c r="AC813" t="n">
        <v>1157.3</v>
      </c>
      <c r="AD813" t="n">
        <v>1196.6</v>
      </c>
      <c r="AE813" t="n">
        <v>1235.5</v>
      </c>
      <c r="AF813" t="n">
        <v>1280.8</v>
      </c>
      <c r="AG813" t="n">
        <v>1321.1</v>
      </c>
      <c r="AH813" t="n">
        <v>1352.5</v>
      </c>
      <c r="AI813" t="n">
        <v>1388.8</v>
      </c>
      <c r="AJ813" t="n">
        <v>1429.3</v>
      </c>
      <c r="AK813" t="n">
        <v>1460.3</v>
      </c>
      <c r="AL813" t="n">
        <v>1492.9</v>
      </c>
      <c r="AM813" t="n">
        <v>1540.1</v>
      </c>
      <c r="AN813" t="n">
        <v>1589.8</v>
      </c>
      <c r="AO813" t="n">
        <v>1640.4</v>
      </c>
      <c r="AP813" t="n">
        <v>1705.9</v>
      </c>
      <c r="AQ813" t="n">
        <v>1761.5</v>
      </c>
      <c r="AR813" t="n">
        <v>1820.1</v>
      </c>
      <c r="AS813" t="n">
        <v>1880.9</v>
      </c>
      <c r="AT813" t="n">
        <v>1944</v>
      </c>
      <c r="AU813" t="n">
        <v>2009.1</v>
      </c>
      <c r="AV813" t="n">
        <v>2092.5</v>
      </c>
      <c r="AW813" t="n">
        <v>2167.9</v>
      </c>
      <c r="AX813" t="n">
        <v>2269.8</v>
      </c>
      <c r="AY813" t="n">
        <v>2367.4</v>
      </c>
      <c r="AZ813" t="n">
        <v>2457.6</v>
      </c>
      <c r="BA813" t="n">
        <v>2554.1</v>
      </c>
      <c r="BB813" t="n">
        <v>2657.3</v>
      </c>
      <c r="BC813" t="n">
        <v>2769.6</v>
      </c>
      <c r="BD813" t="n">
        <v>2906.6</v>
      </c>
      <c r="BE813" t="n">
        <v>3056.4</v>
      </c>
      <c r="BF813" t="n">
        <v>3250.9</v>
      </c>
      <c r="BG813" t="n">
        <v>3463.1</v>
      </c>
      <c r="BH813" t="n">
        <v>3706.3</v>
      </c>
      <c r="BI813" t="n">
        <v>3971.6</v>
      </c>
      <c r="BJ813" t="n">
        <v>4223.3</v>
      </c>
      <c r="BK813" t="n">
        <v>4516.8</v>
      </c>
      <c r="BL813" t="n">
        <v>4818.4</v>
      </c>
      <c r="BM813" t="n">
        <v>5130</v>
      </c>
      <c r="BN813" t="n">
        <v>5457.9</v>
      </c>
      <c r="BO813" t="n">
        <v>5799.1</v>
      </c>
      <c r="BP813" t="n">
        <v>6149.6</v>
      </c>
      <c r="BQ813" t="n">
        <v>6501.1</v>
      </c>
      <c r="BR813" t="n">
        <v>6853</v>
      </c>
      <c r="BS813" t="n">
        <v>7203.6</v>
      </c>
      <c r="BT813" t="n">
        <v>7552</v>
      </c>
      <c r="BU813" t="n">
        <v>7862.4</v>
      </c>
      <c r="BV813" t="n">
        <v>8173.1</v>
      </c>
      <c r="BW813" t="n">
        <v>8486</v>
      </c>
      <c r="BX813" t="n">
        <v>8845.9</v>
      </c>
      <c r="BY813" t="n">
        <v>9216.4</v>
      </c>
      <c r="BZ813" t="n">
        <v>9599.5</v>
      </c>
      <c r="CA813" t="n">
        <v>9998.5</v>
      </c>
      <c r="CB813" t="n">
        <v>10409.3</v>
      </c>
      <c r="CC813" t="n">
        <v>10832</v>
      </c>
      <c r="CD813" t="n">
        <v>11270.3</v>
      </c>
    </row>
    <row r="814">
      <c r="A814" t="inlineStr">
        <is>
          <t>F00034-10-000-05|S|F|N</t>
        </is>
      </c>
      <c r="B814" t="n">
        <v>1107</v>
      </c>
      <c r="C814" t="n">
        <v>1107</v>
      </c>
      <c r="D814" t="n">
        <v>1107</v>
      </c>
      <c r="E814" t="n">
        <v>1107</v>
      </c>
      <c r="F814" t="n">
        <v>1107</v>
      </c>
      <c r="G814" t="n">
        <v>1086.9</v>
      </c>
      <c r="H814" t="n">
        <v>1073.4</v>
      </c>
      <c r="I814" t="n">
        <v>1056.8</v>
      </c>
      <c r="J814" t="n">
        <v>1040.6</v>
      </c>
      <c r="K814" t="n">
        <v>1030.4</v>
      </c>
      <c r="L814" t="n">
        <v>1006</v>
      </c>
      <c r="M814" t="n">
        <v>992.3</v>
      </c>
      <c r="N814" t="n">
        <v>979.1</v>
      </c>
      <c r="O814" t="n">
        <v>966.4</v>
      </c>
      <c r="P814" t="n">
        <v>948.5</v>
      </c>
      <c r="Q814" t="n">
        <v>931.4</v>
      </c>
      <c r="R814" t="n">
        <v>918.4</v>
      </c>
      <c r="S814" t="n">
        <v>910.4</v>
      </c>
      <c r="T814" t="n">
        <v>915.1</v>
      </c>
      <c r="U814" t="n">
        <v>925.1</v>
      </c>
      <c r="V814" t="n">
        <v>942.3</v>
      </c>
      <c r="W814" t="n">
        <v>967.1</v>
      </c>
      <c r="X814" t="n">
        <v>990.4</v>
      </c>
      <c r="Y814" t="n">
        <v>1015.1</v>
      </c>
      <c r="Z814" t="n">
        <v>1044.8</v>
      </c>
      <c r="AA814" t="n">
        <v>1078.5</v>
      </c>
      <c r="AB814" t="n">
        <v>1116.5</v>
      </c>
      <c r="AC814" t="n">
        <v>1157.3</v>
      </c>
      <c r="AD814" t="n">
        <v>1196.6</v>
      </c>
      <c r="AE814" t="n">
        <v>1235.5</v>
      </c>
      <c r="AF814" t="n">
        <v>1280.8</v>
      </c>
      <c r="AG814" t="n">
        <v>1321.1</v>
      </c>
      <c r="AH814" t="n">
        <v>1352.5</v>
      </c>
      <c r="AI814" t="n">
        <v>1388.8</v>
      </c>
      <c r="AJ814" t="n">
        <v>1429.3</v>
      </c>
      <c r="AK814" t="n">
        <v>1460.3</v>
      </c>
      <c r="AL814" t="n">
        <v>1492.9</v>
      </c>
      <c r="AM814" t="n">
        <v>1540.1</v>
      </c>
      <c r="AN814" t="n">
        <v>1589.8</v>
      </c>
      <c r="AO814" t="n">
        <v>1640.4</v>
      </c>
      <c r="AP814" t="n">
        <v>1705.9</v>
      </c>
      <c r="AQ814" t="n">
        <v>1761.5</v>
      </c>
      <c r="AR814" t="n">
        <v>1820.1</v>
      </c>
      <c r="AS814" t="n">
        <v>1880.9</v>
      </c>
      <c r="AT814" t="n">
        <v>1944</v>
      </c>
      <c r="AU814" t="n">
        <v>2009.1</v>
      </c>
      <c r="AV814" t="n">
        <v>2092.5</v>
      </c>
      <c r="AW814" t="n">
        <v>2167.9</v>
      </c>
      <c r="AX814" t="n">
        <v>2269.8</v>
      </c>
      <c r="AY814" t="n">
        <v>2367.4</v>
      </c>
      <c r="AZ814" t="n">
        <v>2457.6</v>
      </c>
      <c r="BA814" t="n">
        <v>2554.1</v>
      </c>
      <c r="BB814" t="n">
        <v>2657.3</v>
      </c>
      <c r="BC814" t="n">
        <v>2769.6</v>
      </c>
      <c r="BD814" t="n">
        <v>2906.6</v>
      </c>
      <c r="BE814" t="n">
        <v>3056.4</v>
      </c>
      <c r="BF814" t="n">
        <v>3250.9</v>
      </c>
      <c r="BG814" t="n">
        <v>3463.1</v>
      </c>
      <c r="BH814" t="n">
        <v>3706.3</v>
      </c>
      <c r="BI814" t="n">
        <v>3971.6</v>
      </c>
      <c r="BJ814" t="n">
        <v>4223.3</v>
      </c>
      <c r="BK814" t="n">
        <v>4516.8</v>
      </c>
      <c r="BL814" t="n">
        <v>4818.4</v>
      </c>
      <c r="BM814" t="n">
        <v>5130</v>
      </c>
      <c r="BN814" t="n">
        <v>5457.9</v>
      </c>
      <c r="BO814" t="n">
        <v>5799.1</v>
      </c>
      <c r="BP814" t="n">
        <v>6149.6</v>
      </c>
      <c r="BQ814" t="n">
        <v>6501.1</v>
      </c>
      <c r="BR814" t="n">
        <v>6853</v>
      </c>
      <c r="BS814" t="n">
        <v>7203.6</v>
      </c>
      <c r="BT814" t="n">
        <v>7552</v>
      </c>
      <c r="BU814" t="n">
        <v>7862.4</v>
      </c>
      <c r="BV814" t="n">
        <v>8173.1</v>
      </c>
      <c r="BW814" t="n">
        <v>8486</v>
      </c>
      <c r="BX814" t="n">
        <v>8845.9</v>
      </c>
      <c r="BY814" t="n">
        <v>9216.4</v>
      </c>
      <c r="BZ814" t="n">
        <v>9599.5</v>
      </c>
      <c r="CA814" t="n">
        <v>9998.5</v>
      </c>
      <c r="CB814" t="n">
        <v>10409.3</v>
      </c>
      <c r="CC814" t="n">
        <v>10832</v>
      </c>
      <c r="CD814" t="n">
        <v>11270.3</v>
      </c>
    </row>
    <row r="815">
      <c r="A815" t="inlineStr">
        <is>
          <t>F00034-10-000-05|S|F|Y</t>
        </is>
      </c>
      <c r="B815" t="n">
        <v>1107</v>
      </c>
      <c r="C815" t="n">
        <v>1107</v>
      </c>
      <c r="D815" t="n">
        <v>1107</v>
      </c>
      <c r="E815" t="n">
        <v>1107</v>
      </c>
      <c r="F815" t="n">
        <v>1107</v>
      </c>
      <c r="G815" t="n">
        <v>1086.9</v>
      </c>
      <c r="H815" t="n">
        <v>1073.4</v>
      </c>
      <c r="I815" t="n">
        <v>1056.8</v>
      </c>
      <c r="J815" t="n">
        <v>1040.6</v>
      </c>
      <c r="K815" t="n">
        <v>1030.4</v>
      </c>
      <c r="L815" t="n">
        <v>1006</v>
      </c>
      <c r="M815" t="n">
        <v>992.3</v>
      </c>
      <c r="N815" t="n">
        <v>979.1</v>
      </c>
      <c r="O815" t="n">
        <v>966.4</v>
      </c>
      <c r="P815" t="n">
        <v>948.5</v>
      </c>
      <c r="Q815" t="n">
        <v>931.4</v>
      </c>
      <c r="R815" t="n">
        <v>918.4</v>
      </c>
      <c r="S815" t="n">
        <v>910.4</v>
      </c>
      <c r="T815" t="n">
        <v>915.1</v>
      </c>
      <c r="U815" t="n">
        <v>925.1</v>
      </c>
      <c r="V815" t="n">
        <v>942.3</v>
      </c>
      <c r="W815" t="n">
        <v>967.1</v>
      </c>
      <c r="X815" t="n">
        <v>990.4</v>
      </c>
      <c r="Y815" t="n">
        <v>1015.1</v>
      </c>
      <c r="Z815" t="n">
        <v>1044.8</v>
      </c>
      <c r="AA815" t="n">
        <v>1078.5</v>
      </c>
      <c r="AB815" t="n">
        <v>1116.5</v>
      </c>
      <c r="AC815" t="n">
        <v>1157.3</v>
      </c>
      <c r="AD815" t="n">
        <v>1196.6</v>
      </c>
      <c r="AE815" t="n">
        <v>1235.5</v>
      </c>
      <c r="AF815" t="n">
        <v>1280.8</v>
      </c>
      <c r="AG815" t="n">
        <v>1321.1</v>
      </c>
      <c r="AH815" t="n">
        <v>1352.5</v>
      </c>
      <c r="AI815" t="n">
        <v>1388.8</v>
      </c>
      <c r="AJ815" t="n">
        <v>1429.3</v>
      </c>
      <c r="AK815" t="n">
        <v>1460.3</v>
      </c>
      <c r="AL815" t="n">
        <v>1492.9</v>
      </c>
      <c r="AM815" t="n">
        <v>1540.1</v>
      </c>
      <c r="AN815" t="n">
        <v>1589.8</v>
      </c>
      <c r="AO815" t="n">
        <v>1640.4</v>
      </c>
      <c r="AP815" t="n">
        <v>1705.9</v>
      </c>
      <c r="AQ815" t="n">
        <v>1761.5</v>
      </c>
      <c r="AR815" t="n">
        <v>1820.1</v>
      </c>
      <c r="AS815" t="n">
        <v>1880.9</v>
      </c>
      <c r="AT815" t="n">
        <v>1944</v>
      </c>
      <c r="AU815" t="n">
        <v>2009.1</v>
      </c>
      <c r="AV815" t="n">
        <v>2092.5</v>
      </c>
      <c r="AW815" t="n">
        <v>2167.9</v>
      </c>
      <c r="AX815" t="n">
        <v>2269.8</v>
      </c>
      <c r="AY815" t="n">
        <v>2367.4</v>
      </c>
      <c r="AZ815" t="n">
        <v>2457.6</v>
      </c>
      <c r="BA815" t="n">
        <v>2554.1</v>
      </c>
      <c r="BB815" t="n">
        <v>2657.3</v>
      </c>
      <c r="BC815" t="n">
        <v>2769.6</v>
      </c>
      <c r="BD815" t="n">
        <v>2906.6</v>
      </c>
      <c r="BE815" t="n">
        <v>3056.4</v>
      </c>
      <c r="BF815" t="n">
        <v>3250.9</v>
      </c>
      <c r="BG815" t="n">
        <v>3463.1</v>
      </c>
      <c r="BH815" t="n">
        <v>3706.3</v>
      </c>
      <c r="BI815" t="n">
        <v>3971.6</v>
      </c>
      <c r="BJ815" t="n">
        <v>4223.3</v>
      </c>
      <c r="BK815" t="n">
        <v>4516.8</v>
      </c>
      <c r="BL815" t="n">
        <v>4818.4</v>
      </c>
      <c r="BM815" t="n">
        <v>5130</v>
      </c>
      <c r="BN815" t="n">
        <v>5457.9</v>
      </c>
      <c r="BO815" t="n">
        <v>5799.1</v>
      </c>
      <c r="BP815" t="n">
        <v>6149.6</v>
      </c>
      <c r="BQ815" t="n">
        <v>6501.1</v>
      </c>
      <c r="BR815" t="n">
        <v>6853</v>
      </c>
      <c r="BS815" t="n">
        <v>7203.6</v>
      </c>
      <c r="BT815" t="n">
        <v>7552</v>
      </c>
      <c r="BU815" t="n">
        <v>7862.4</v>
      </c>
      <c r="BV815" t="n">
        <v>8173.1</v>
      </c>
      <c r="BW815" t="n">
        <v>8486</v>
      </c>
      <c r="BX815" t="n">
        <v>8845.9</v>
      </c>
      <c r="BY815" t="n">
        <v>9216.4</v>
      </c>
      <c r="BZ815" t="n">
        <v>9599.5</v>
      </c>
      <c r="CA815" t="n">
        <v>9998.5</v>
      </c>
      <c r="CB815" t="n">
        <v>10409.3</v>
      </c>
      <c r="CC815" t="n">
        <v>10832</v>
      </c>
      <c r="CD815" t="n">
        <v>11270.3</v>
      </c>
    </row>
    <row r="816">
      <c r="A816" t="inlineStr">
        <is>
          <t>F00034-10-000-05|S|M|N</t>
        </is>
      </c>
      <c r="B816" t="n">
        <v>1107</v>
      </c>
      <c r="C816" t="n">
        <v>1107</v>
      </c>
      <c r="D816" t="n">
        <v>1107</v>
      </c>
      <c r="E816" t="n">
        <v>1107</v>
      </c>
      <c r="F816" t="n">
        <v>1107</v>
      </c>
      <c r="G816" t="n">
        <v>1086.9</v>
      </c>
      <c r="H816" t="n">
        <v>1073.4</v>
      </c>
      <c r="I816" t="n">
        <v>1056.8</v>
      </c>
      <c r="J816" t="n">
        <v>1040.6</v>
      </c>
      <c r="K816" t="n">
        <v>1030.4</v>
      </c>
      <c r="L816" t="n">
        <v>1006</v>
      </c>
      <c r="M816" t="n">
        <v>992.3</v>
      </c>
      <c r="N816" t="n">
        <v>979.1</v>
      </c>
      <c r="O816" t="n">
        <v>966.4</v>
      </c>
      <c r="P816" t="n">
        <v>948.5</v>
      </c>
      <c r="Q816" t="n">
        <v>931.4</v>
      </c>
      <c r="R816" t="n">
        <v>918.4</v>
      </c>
      <c r="S816" t="n">
        <v>910.4</v>
      </c>
      <c r="T816" t="n">
        <v>915.1</v>
      </c>
      <c r="U816" t="n">
        <v>925.1</v>
      </c>
      <c r="V816" t="n">
        <v>942.3</v>
      </c>
      <c r="W816" t="n">
        <v>967.1</v>
      </c>
      <c r="X816" t="n">
        <v>990.4</v>
      </c>
      <c r="Y816" t="n">
        <v>1015.1</v>
      </c>
      <c r="Z816" t="n">
        <v>1044.8</v>
      </c>
      <c r="AA816" t="n">
        <v>1078.5</v>
      </c>
      <c r="AB816" t="n">
        <v>1116.5</v>
      </c>
      <c r="AC816" t="n">
        <v>1157.3</v>
      </c>
      <c r="AD816" t="n">
        <v>1196.6</v>
      </c>
      <c r="AE816" t="n">
        <v>1235.5</v>
      </c>
      <c r="AF816" t="n">
        <v>1280.8</v>
      </c>
      <c r="AG816" t="n">
        <v>1321.1</v>
      </c>
      <c r="AH816" t="n">
        <v>1352.5</v>
      </c>
      <c r="AI816" t="n">
        <v>1388.8</v>
      </c>
      <c r="AJ816" t="n">
        <v>1429.3</v>
      </c>
      <c r="AK816" t="n">
        <v>1460.3</v>
      </c>
      <c r="AL816" t="n">
        <v>1492.9</v>
      </c>
      <c r="AM816" t="n">
        <v>1540.1</v>
      </c>
      <c r="AN816" t="n">
        <v>1589.8</v>
      </c>
      <c r="AO816" t="n">
        <v>1640.4</v>
      </c>
      <c r="AP816" t="n">
        <v>1705.9</v>
      </c>
      <c r="AQ816" t="n">
        <v>1761.5</v>
      </c>
      <c r="AR816" t="n">
        <v>1820.1</v>
      </c>
      <c r="AS816" t="n">
        <v>1880.9</v>
      </c>
      <c r="AT816" t="n">
        <v>1944</v>
      </c>
      <c r="AU816" t="n">
        <v>2009.1</v>
      </c>
      <c r="AV816" t="n">
        <v>2092.5</v>
      </c>
      <c r="AW816" t="n">
        <v>2167.9</v>
      </c>
      <c r="AX816" t="n">
        <v>2269.8</v>
      </c>
      <c r="AY816" t="n">
        <v>2367.4</v>
      </c>
      <c r="AZ816" t="n">
        <v>2457.6</v>
      </c>
      <c r="BA816" t="n">
        <v>2554.1</v>
      </c>
      <c r="BB816" t="n">
        <v>2657.3</v>
      </c>
      <c r="BC816" t="n">
        <v>2769.6</v>
      </c>
      <c r="BD816" t="n">
        <v>2906.6</v>
      </c>
      <c r="BE816" t="n">
        <v>3056.4</v>
      </c>
      <c r="BF816" t="n">
        <v>3250.9</v>
      </c>
      <c r="BG816" t="n">
        <v>3463.1</v>
      </c>
      <c r="BH816" t="n">
        <v>3706.3</v>
      </c>
      <c r="BI816" t="n">
        <v>3971.6</v>
      </c>
      <c r="BJ816" t="n">
        <v>4223.3</v>
      </c>
      <c r="BK816" t="n">
        <v>4516.8</v>
      </c>
      <c r="BL816" t="n">
        <v>4818.4</v>
      </c>
      <c r="BM816" t="n">
        <v>5130</v>
      </c>
      <c r="BN816" t="n">
        <v>5457.9</v>
      </c>
      <c r="BO816" t="n">
        <v>5799.1</v>
      </c>
      <c r="BP816" t="n">
        <v>6149.6</v>
      </c>
      <c r="BQ816" t="n">
        <v>6501.1</v>
      </c>
      <c r="BR816" t="n">
        <v>6853</v>
      </c>
      <c r="BS816" t="n">
        <v>7203.6</v>
      </c>
      <c r="BT816" t="n">
        <v>7552</v>
      </c>
      <c r="BU816" t="n">
        <v>7862.4</v>
      </c>
      <c r="BV816" t="n">
        <v>8173.1</v>
      </c>
      <c r="BW816" t="n">
        <v>8486</v>
      </c>
      <c r="BX816" t="n">
        <v>8845.9</v>
      </c>
      <c r="BY816" t="n">
        <v>9216.4</v>
      </c>
      <c r="BZ816" t="n">
        <v>9599.5</v>
      </c>
      <c r="CA816" t="n">
        <v>9998.5</v>
      </c>
      <c r="CB816" t="n">
        <v>10409.3</v>
      </c>
      <c r="CC816" t="n">
        <v>10832</v>
      </c>
      <c r="CD816" t="n">
        <v>11270.3</v>
      </c>
    </row>
    <row r="817">
      <c r="A817" t="inlineStr">
        <is>
          <t>F00034-10-000-05|S|M|Y</t>
        </is>
      </c>
      <c r="B817" t="n">
        <v>1107</v>
      </c>
      <c r="C817" t="n">
        <v>1107</v>
      </c>
      <c r="D817" t="n">
        <v>1107</v>
      </c>
      <c r="E817" t="n">
        <v>1107</v>
      </c>
      <c r="F817" t="n">
        <v>1107</v>
      </c>
      <c r="G817" t="n">
        <v>1086.9</v>
      </c>
      <c r="H817" t="n">
        <v>1073.4</v>
      </c>
      <c r="I817" t="n">
        <v>1056.8</v>
      </c>
      <c r="J817" t="n">
        <v>1040.6</v>
      </c>
      <c r="K817" t="n">
        <v>1030.4</v>
      </c>
      <c r="L817" t="n">
        <v>1006</v>
      </c>
      <c r="M817" t="n">
        <v>992.3</v>
      </c>
      <c r="N817" t="n">
        <v>979.1</v>
      </c>
      <c r="O817" t="n">
        <v>966.4</v>
      </c>
      <c r="P817" t="n">
        <v>948.5</v>
      </c>
      <c r="Q817" t="n">
        <v>931.4</v>
      </c>
      <c r="R817" t="n">
        <v>918.4</v>
      </c>
      <c r="S817" t="n">
        <v>910.4</v>
      </c>
      <c r="T817" t="n">
        <v>915.1</v>
      </c>
      <c r="U817" t="n">
        <v>925.1</v>
      </c>
      <c r="V817" t="n">
        <v>942.3</v>
      </c>
      <c r="W817" t="n">
        <v>967.1</v>
      </c>
      <c r="X817" t="n">
        <v>990.4</v>
      </c>
      <c r="Y817" t="n">
        <v>1015.1</v>
      </c>
      <c r="Z817" t="n">
        <v>1044.8</v>
      </c>
      <c r="AA817" t="n">
        <v>1078.5</v>
      </c>
      <c r="AB817" t="n">
        <v>1116.5</v>
      </c>
      <c r="AC817" t="n">
        <v>1157.3</v>
      </c>
      <c r="AD817" t="n">
        <v>1196.6</v>
      </c>
      <c r="AE817" t="n">
        <v>1235.5</v>
      </c>
      <c r="AF817" t="n">
        <v>1280.8</v>
      </c>
      <c r="AG817" t="n">
        <v>1321.1</v>
      </c>
      <c r="AH817" t="n">
        <v>1352.5</v>
      </c>
      <c r="AI817" t="n">
        <v>1388.8</v>
      </c>
      <c r="AJ817" t="n">
        <v>1429.3</v>
      </c>
      <c r="AK817" t="n">
        <v>1460.3</v>
      </c>
      <c r="AL817" t="n">
        <v>1492.9</v>
      </c>
      <c r="AM817" t="n">
        <v>1540.1</v>
      </c>
      <c r="AN817" t="n">
        <v>1589.8</v>
      </c>
      <c r="AO817" t="n">
        <v>1640.4</v>
      </c>
      <c r="AP817" t="n">
        <v>1705.9</v>
      </c>
      <c r="AQ817" t="n">
        <v>1761.5</v>
      </c>
      <c r="AR817" t="n">
        <v>1820.1</v>
      </c>
      <c r="AS817" t="n">
        <v>1880.9</v>
      </c>
      <c r="AT817" t="n">
        <v>1944</v>
      </c>
      <c r="AU817" t="n">
        <v>2009.1</v>
      </c>
      <c r="AV817" t="n">
        <v>2092.5</v>
      </c>
      <c r="AW817" t="n">
        <v>2167.9</v>
      </c>
      <c r="AX817" t="n">
        <v>2269.8</v>
      </c>
      <c r="AY817" t="n">
        <v>2367.4</v>
      </c>
      <c r="AZ817" t="n">
        <v>2457.6</v>
      </c>
      <c r="BA817" t="n">
        <v>2554.1</v>
      </c>
      <c r="BB817" t="n">
        <v>2657.3</v>
      </c>
      <c r="BC817" t="n">
        <v>2769.6</v>
      </c>
      <c r="BD817" t="n">
        <v>2906.6</v>
      </c>
      <c r="BE817" t="n">
        <v>3056.4</v>
      </c>
      <c r="BF817" t="n">
        <v>3250.9</v>
      </c>
      <c r="BG817" t="n">
        <v>3463.1</v>
      </c>
      <c r="BH817" t="n">
        <v>3706.3</v>
      </c>
      <c r="BI817" t="n">
        <v>3971.6</v>
      </c>
      <c r="BJ817" t="n">
        <v>4223.3</v>
      </c>
      <c r="BK817" t="n">
        <v>4516.8</v>
      </c>
      <c r="BL817" t="n">
        <v>4818.4</v>
      </c>
      <c r="BM817" t="n">
        <v>5130</v>
      </c>
      <c r="BN817" t="n">
        <v>5457.9</v>
      </c>
      <c r="BO817" t="n">
        <v>5799.1</v>
      </c>
      <c r="BP817" t="n">
        <v>6149.6</v>
      </c>
      <c r="BQ817" t="n">
        <v>6501.1</v>
      </c>
      <c r="BR817" t="n">
        <v>6853</v>
      </c>
      <c r="BS817" t="n">
        <v>7203.6</v>
      </c>
      <c r="BT817" t="n">
        <v>7552</v>
      </c>
      <c r="BU817" t="n">
        <v>7862.4</v>
      </c>
      <c r="BV817" t="n">
        <v>8173.1</v>
      </c>
      <c r="BW817" t="n">
        <v>8486</v>
      </c>
      <c r="BX817" t="n">
        <v>8845.9</v>
      </c>
      <c r="BY817" t="n">
        <v>9216.4</v>
      </c>
      <c r="BZ817" t="n">
        <v>9599.5</v>
      </c>
      <c r="CA817" t="n">
        <v>9998.5</v>
      </c>
      <c r="CB817" t="n">
        <v>10409.3</v>
      </c>
      <c r="CC817" t="n">
        <v>10832</v>
      </c>
      <c r="CD817" t="n">
        <v>11270.3</v>
      </c>
    </row>
    <row r="818">
      <c r="A818" t="inlineStr">
        <is>
          <t>F00034-11-000-05|R|F|N</t>
        </is>
      </c>
      <c r="B818" t="n">
        <v>557.3</v>
      </c>
      <c r="C818" t="n">
        <v>557.3</v>
      </c>
      <c r="D818" t="n">
        <v>557.3</v>
      </c>
      <c r="E818" t="n">
        <v>557.3</v>
      </c>
      <c r="F818" t="n">
        <v>557.3</v>
      </c>
      <c r="G818" t="n">
        <v>519.3</v>
      </c>
      <c r="H818" t="n">
        <v>519.3</v>
      </c>
      <c r="I818" t="n">
        <v>519.3</v>
      </c>
      <c r="J818" t="n">
        <v>519.3</v>
      </c>
      <c r="K818" t="n">
        <v>519.3</v>
      </c>
      <c r="L818" t="n">
        <v>479.6</v>
      </c>
      <c r="M818" t="n">
        <v>477.4</v>
      </c>
      <c r="N818" t="n">
        <v>475.1</v>
      </c>
      <c r="O818" t="n">
        <v>473</v>
      </c>
      <c r="P818" t="n">
        <v>464.5</v>
      </c>
      <c r="Q818" t="n">
        <v>468.5</v>
      </c>
      <c r="R818" t="n">
        <v>475.4</v>
      </c>
      <c r="S818" t="n">
        <v>483.4</v>
      </c>
      <c r="T818" t="n">
        <v>495.5</v>
      </c>
      <c r="U818" t="n">
        <v>507</v>
      </c>
      <c r="V818" t="n">
        <v>518.5</v>
      </c>
      <c r="W818" t="n">
        <v>534.8</v>
      </c>
      <c r="X818" t="n">
        <v>555.6</v>
      </c>
      <c r="Y818" t="n">
        <v>575.6</v>
      </c>
      <c r="Z818" t="n">
        <v>595.9</v>
      </c>
      <c r="AA818" t="n">
        <v>615</v>
      </c>
      <c r="AB818" t="n">
        <v>632.4</v>
      </c>
      <c r="AC818" t="n">
        <v>647.9</v>
      </c>
      <c r="AD818" t="n">
        <v>661.3</v>
      </c>
      <c r="AE818" t="n">
        <v>675.5</v>
      </c>
      <c r="AF818" t="n">
        <v>692.6</v>
      </c>
      <c r="AG818" t="n">
        <v>712.9</v>
      </c>
      <c r="AH818" t="n">
        <v>733.6</v>
      </c>
      <c r="AI818" t="n">
        <v>757.3</v>
      </c>
      <c r="AJ818" t="n">
        <v>784.6</v>
      </c>
      <c r="AK818" t="n">
        <v>814</v>
      </c>
      <c r="AL818" t="n">
        <v>844.5</v>
      </c>
      <c r="AM818" t="n">
        <v>875.3</v>
      </c>
      <c r="AN818" t="n">
        <v>905</v>
      </c>
      <c r="AO818" t="n">
        <v>933.3</v>
      </c>
      <c r="AP818" t="n">
        <v>962.1</v>
      </c>
      <c r="AQ818" t="n">
        <v>992.9</v>
      </c>
      <c r="AR818" t="n">
        <v>1027.8</v>
      </c>
      <c r="AS818" t="n">
        <v>1067.1</v>
      </c>
      <c r="AT818" t="n">
        <v>1112.8</v>
      </c>
      <c r="AU818" t="n">
        <v>1163.8</v>
      </c>
      <c r="AV818" t="n">
        <v>1219.5</v>
      </c>
      <c r="AW818" t="n">
        <v>1278.5</v>
      </c>
      <c r="AX818" t="n">
        <v>1340.3</v>
      </c>
      <c r="AY818" t="n">
        <v>1404.1</v>
      </c>
      <c r="AZ818" t="n">
        <v>1452.3</v>
      </c>
      <c r="BA818" t="n">
        <v>1504.8</v>
      </c>
      <c r="BB818" t="n">
        <v>1560</v>
      </c>
      <c r="BC818" t="n">
        <v>1618.4</v>
      </c>
      <c r="BD818" t="n">
        <v>1681</v>
      </c>
      <c r="BE818" t="n">
        <v>1765.8</v>
      </c>
      <c r="BF818" t="n">
        <v>1875.3</v>
      </c>
      <c r="BG818" t="n">
        <v>1988.8</v>
      </c>
      <c r="BH818" t="n">
        <v>2116</v>
      </c>
      <c r="BI818" t="n">
        <v>2274.1</v>
      </c>
      <c r="BJ818" t="n">
        <v>2427.3</v>
      </c>
      <c r="BK818" t="n">
        <v>2601.5</v>
      </c>
      <c r="BL818" t="n">
        <v>2780</v>
      </c>
      <c r="BM818" t="n">
        <v>2995.9</v>
      </c>
      <c r="BN818" t="n">
        <v>3199.9</v>
      </c>
      <c r="BO818" t="n">
        <v>3406</v>
      </c>
      <c r="BP818" t="n">
        <v>3617.5</v>
      </c>
      <c r="BQ818" t="n">
        <v>3838</v>
      </c>
      <c r="BR818" t="n">
        <v>4033.8</v>
      </c>
      <c r="BS818" t="n">
        <v>4238</v>
      </c>
      <c r="BT818" t="n">
        <v>4441.3</v>
      </c>
      <c r="BU818" t="n">
        <v>4643.5</v>
      </c>
      <c r="BV818" t="n">
        <v>4856.9</v>
      </c>
      <c r="BW818" t="n">
        <v>5086.3</v>
      </c>
      <c r="BX818" t="n">
        <v>5358.6</v>
      </c>
      <c r="BY818" t="n">
        <v>5653.5</v>
      </c>
      <c r="BZ818" t="n">
        <v>5969.4</v>
      </c>
      <c r="CA818" t="n">
        <v>6301.9</v>
      </c>
      <c r="CB818" t="n">
        <v>6644.1</v>
      </c>
      <c r="CC818" t="n">
        <v>6969.5</v>
      </c>
      <c r="CD818" t="n">
        <v>7255.6</v>
      </c>
    </row>
    <row r="819">
      <c r="A819" t="inlineStr">
        <is>
          <t>F00034-11-000-05|R|F|Y</t>
        </is>
      </c>
      <c r="B819" t="n">
        <v>557.3</v>
      </c>
      <c r="C819" t="n">
        <v>557.3</v>
      </c>
      <c r="D819" t="n">
        <v>557.3</v>
      </c>
      <c r="E819" t="n">
        <v>557.3</v>
      </c>
      <c r="F819" t="n">
        <v>557.3</v>
      </c>
      <c r="G819" t="n">
        <v>519.3</v>
      </c>
      <c r="H819" t="n">
        <v>519.3</v>
      </c>
      <c r="I819" t="n">
        <v>519.3</v>
      </c>
      <c r="J819" t="n">
        <v>519.3</v>
      </c>
      <c r="K819" t="n">
        <v>519.3</v>
      </c>
      <c r="L819" t="n">
        <v>479.6</v>
      </c>
      <c r="M819" t="n">
        <v>477.4</v>
      </c>
      <c r="N819" t="n">
        <v>475.1</v>
      </c>
      <c r="O819" t="n">
        <v>473</v>
      </c>
      <c r="P819" t="n">
        <v>464.5</v>
      </c>
      <c r="Q819" t="n">
        <v>468.5</v>
      </c>
      <c r="R819" t="n">
        <v>475.4</v>
      </c>
      <c r="S819" t="n">
        <v>483.4</v>
      </c>
      <c r="T819" t="n">
        <v>495.5</v>
      </c>
      <c r="U819" t="n">
        <v>507</v>
      </c>
      <c r="V819" t="n">
        <v>518.5</v>
      </c>
      <c r="W819" t="n">
        <v>534.8</v>
      </c>
      <c r="X819" t="n">
        <v>555.6</v>
      </c>
      <c r="Y819" t="n">
        <v>575.6</v>
      </c>
      <c r="Z819" t="n">
        <v>595.9</v>
      </c>
      <c r="AA819" t="n">
        <v>615</v>
      </c>
      <c r="AB819" t="n">
        <v>632.4</v>
      </c>
      <c r="AC819" t="n">
        <v>647.9</v>
      </c>
      <c r="AD819" t="n">
        <v>661.3</v>
      </c>
      <c r="AE819" t="n">
        <v>675.5</v>
      </c>
      <c r="AF819" t="n">
        <v>692.6</v>
      </c>
      <c r="AG819" t="n">
        <v>712.9</v>
      </c>
      <c r="AH819" t="n">
        <v>733.6</v>
      </c>
      <c r="AI819" t="n">
        <v>757.3</v>
      </c>
      <c r="AJ819" t="n">
        <v>784.6</v>
      </c>
      <c r="AK819" t="n">
        <v>814</v>
      </c>
      <c r="AL819" t="n">
        <v>844.5</v>
      </c>
      <c r="AM819" t="n">
        <v>875.3</v>
      </c>
      <c r="AN819" t="n">
        <v>905</v>
      </c>
      <c r="AO819" t="n">
        <v>933.3</v>
      </c>
      <c r="AP819" t="n">
        <v>962.1</v>
      </c>
      <c r="AQ819" t="n">
        <v>992.9</v>
      </c>
      <c r="AR819" t="n">
        <v>1027.8</v>
      </c>
      <c r="AS819" t="n">
        <v>1067.1</v>
      </c>
      <c r="AT819" t="n">
        <v>1112.8</v>
      </c>
      <c r="AU819" t="n">
        <v>1163.8</v>
      </c>
      <c r="AV819" t="n">
        <v>1219.5</v>
      </c>
      <c r="AW819" t="n">
        <v>1278.5</v>
      </c>
      <c r="AX819" t="n">
        <v>1340.3</v>
      </c>
      <c r="AY819" t="n">
        <v>1404.1</v>
      </c>
      <c r="AZ819" t="n">
        <v>1452.3</v>
      </c>
      <c r="BA819" t="n">
        <v>1504.8</v>
      </c>
      <c r="BB819" t="n">
        <v>1560</v>
      </c>
      <c r="BC819" t="n">
        <v>1618.4</v>
      </c>
      <c r="BD819" t="n">
        <v>1681</v>
      </c>
      <c r="BE819" t="n">
        <v>1765.8</v>
      </c>
      <c r="BF819" t="n">
        <v>1875.3</v>
      </c>
      <c r="BG819" t="n">
        <v>1988.8</v>
      </c>
      <c r="BH819" t="n">
        <v>2116</v>
      </c>
      <c r="BI819" t="n">
        <v>2274.1</v>
      </c>
      <c r="BJ819" t="n">
        <v>2427.3</v>
      </c>
      <c r="BK819" t="n">
        <v>2601.5</v>
      </c>
      <c r="BL819" t="n">
        <v>2780</v>
      </c>
      <c r="BM819" t="n">
        <v>2995.9</v>
      </c>
      <c r="BN819" t="n">
        <v>3199.9</v>
      </c>
      <c r="BO819" t="n">
        <v>3406</v>
      </c>
      <c r="BP819" t="n">
        <v>3617.5</v>
      </c>
      <c r="BQ819" t="n">
        <v>3838</v>
      </c>
      <c r="BR819" t="n">
        <v>4033.8</v>
      </c>
      <c r="BS819" t="n">
        <v>4238</v>
      </c>
      <c r="BT819" t="n">
        <v>4441.3</v>
      </c>
      <c r="BU819" t="n">
        <v>4643.5</v>
      </c>
      <c r="BV819" t="n">
        <v>4856.9</v>
      </c>
      <c r="BW819" t="n">
        <v>5086.3</v>
      </c>
      <c r="BX819" t="n">
        <v>5358.6</v>
      </c>
      <c r="BY819" t="n">
        <v>5653.5</v>
      </c>
      <c r="BZ819" t="n">
        <v>5969.4</v>
      </c>
      <c r="CA819" t="n">
        <v>6301.9</v>
      </c>
      <c r="CB819" t="n">
        <v>6644.1</v>
      </c>
      <c r="CC819" t="n">
        <v>6969.5</v>
      </c>
      <c r="CD819" t="n">
        <v>7255.6</v>
      </c>
    </row>
    <row r="820">
      <c r="A820" t="inlineStr">
        <is>
          <t>F00034-11-000-05|R|M|N</t>
        </is>
      </c>
      <c r="B820" t="n">
        <v>557.3</v>
      </c>
      <c r="C820" t="n">
        <v>557.3</v>
      </c>
      <c r="D820" t="n">
        <v>557.3</v>
      </c>
      <c r="E820" t="n">
        <v>557.3</v>
      </c>
      <c r="F820" t="n">
        <v>557.3</v>
      </c>
      <c r="G820" t="n">
        <v>519.3</v>
      </c>
      <c r="H820" t="n">
        <v>519.3</v>
      </c>
      <c r="I820" t="n">
        <v>519.3</v>
      </c>
      <c r="J820" t="n">
        <v>519.3</v>
      </c>
      <c r="K820" t="n">
        <v>519.3</v>
      </c>
      <c r="L820" t="n">
        <v>479.6</v>
      </c>
      <c r="M820" t="n">
        <v>477.4</v>
      </c>
      <c r="N820" t="n">
        <v>475.1</v>
      </c>
      <c r="O820" t="n">
        <v>473</v>
      </c>
      <c r="P820" t="n">
        <v>464.5</v>
      </c>
      <c r="Q820" t="n">
        <v>468.5</v>
      </c>
      <c r="R820" t="n">
        <v>475.4</v>
      </c>
      <c r="S820" t="n">
        <v>483.4</v>
      </c>
      <c r="T820" t="n">
        <v>495.5</v>
      </c>
      <c r="U820" t="n">
        <v>507</v>
      </c>
      <c r="V820" t="n">
        <v>518.5</v>
      </c>
      <c r="W820" t="n">
        <v>534.8</v>
      </c>
      <c r="X820" t="n">
        <v>555.6</v>
      </c>
      <c r="Y820" t="n">
        <v>575.6</v>
      </c>
      <c r="Z820" t="n">
        <v>595.9</v>
      </c>
      <c r="AA820" t="n">
        <v>615</v>
      </c>
      <c r="AB820" t="n">
        <v>632.4</v>
      </c>
      <c r="AC820" t="n">
        <v>647.9</v>
      </c>
      <c r="AD820" t="n">
        <v>661.3</v>
      </c>
      <c r="AE820" t="n">
        <v>675.5</v>
      </c>
      <c r="AF820" t="n">
        <v>692.6</v>
      </c>
      <c r="AG820" t="n">
        <v>712.9</v>
      </c>
      <c r="AH820" t="n">
        <v>733.6</v>
      </c>
      <c r="AI820" t="n">
        <v>757.3</v>
      </c>
      <c r="AJ820" t="n">
        <v>784.6</v>
      </c>
      <c r="AK820" t="n">
        <v>814</v>
      </c>
      <c r="AL820" t="n">
        <v>844.5</v>
      </c>
      <c r="AM820" t="n">
        <v>875.3</v>
      </c>
      <c r="AN820" t="n">
        <v>905</v>
      </c>
      <c r="AO820" t="n">
        <v>933.3</v>
      </c>
      <c r="AP820" t="n">
        <v>962.1</v>
      </c>
      <c r="AQ820" t="n">
        <v>992.9</v>
      </c>
      <c r="AR820" t="n">
        <v>1027.8</v>
      </c>
      <c r="AS820" t="n">
        <v>1067.1</v>
      </c>
      <c r="AT820" t="n">
        <v>1112.8</v>
      </c>
      <c r="AU820" t="n">
        <v>1163.8</v>
      </c>
      <c r="AV820" t="n">
        <v>1219.5</v>
      </c>
      <c r="AW820" t="n">
        <v>1278.5</v>
      </c>
      <c r="AX820" t="n">
        <v>1340.3</v>
      </c>
      <c r="AY820" t="n">
        <v>1404.1</v>
      </c>
      <c r="AZ820" t="n">
        <v>1452.3</v>
      </c>
      <c r="BA820" t="n">
        <v>1504.8</v>
      </c>
      <c r="BB820" t="n">
        <v>1560</v>
      </c>
      <c r="BC820" t="n">
        <v>1618.4</v>
      </c>
      <c r="BD820" t="n">
        <v>1681</v>
      </c>
      <c r="BE820" t="n">
        <v>1765.8</v>
      </c>
      <c r="BF820" t="n">
        <v>1875.3</v>
      </c>
      <c r="BG820" t="n">
        <v>1988.8</v>
      </c>
      <c r="BH820" t="n">
        <v>2116</v>
      </c>
      <c r="BI820" t="n">
        <v>2274.1</v>
      </c>
      <c r="BJ820" t="n">
        <v>2427.3</v>
      </c>
      <c r="BK820" t="n">
        <v>2601.5</v>
      </c>
      <c r="BL820" t="n">
        <v>2780</v>
      </c>
      <c r="BM820" t="n">
        <v>2995.9</v>
      </c>
      <c r="BN820" t="n">
        <v>3199.9</v>
      </c>
      <c r="BO820" t="n">
        <v>3406</v>
      </c>
      <c r="BP820" t="n">
        <v>3617.5</v>
      </c>
      <c r="BQ820" t="n">
        <v>3838</v>
      </c>
      <c r="BR820" t="n">
        <v>4033.8</v>
      </c>
      <c r="BS820" t="n">
        <v>4238</v>
      </c>
      <c r="BT820" t="n">
        <v>4441.3</v>
      </c>
      <c r="BU820" t="n">
        <v>4643.5</v>
      </c>
      <c r="BV820" t="n">
        <v>4856.9</v>
      </c>
      <c r="BW820" t="n">
        <v>5086.3</v>
      </c>
      <c r="BX820" t="n">
        <v>5358.6</v>
      </c>
      <c r="BY820" t="n">
        <v>5653.5</v>
      </c>
      <c r="BZ820" t="n">
        <v>5969.4</v>
      </c>
      <c r="CA820" t="n">
        <v>6301.9</v>
      </c>
      <c r="CB820" t="n">
        <v>6644.1</v>
      </c>
      <c r="CC820" t="n">
        <v>6969.5</v>
      </c>
      <c r="CD820" t="n">
        <v>7255.6</v>
      </c>
    </row>
    <row r="821">
      <c r="A821" t="inlineStr">
        <is>
          <t>F00034-11-000-05|R|M|Y</t>
        </is>
      </c>
      <c r="B821" t="n">
        <v>557.3</v>
      </c>
      <c r="C821" t="n">
        <v>557.3</v>
      </c>
      <c r="D821" t="n">
        <v>557.3</v>
      </c>
      <c r="E821" t="n">
        <v>557.3</v>
      </c>
      <c r="F821" t="n">
        <v>557.3</v>
      </c>
      <c r="G821" t="n">
        <v>519.3</v>
      </c>
      <c r="H821" t="n">
        <v>519.3</v>
      </c>
      <c r="I821" t="n">
        <v>519.3</v>
      </c>
      <c r="J821" t="n">
        <v>519.3</v>
      </c>
      <c r="K821" t="n">
        <v>519.3</v>
      </c>
      <c r="L821" t="n">
        <v>479.6</v>
      </c>
      <c r="M821" t="n">
        <v>477.4</v>
      </c>
      <c r="N821" t="n">
        <v>475.1</v>
      </c>
      <c r="O821" t="n">
        <v>473</v>
      </c>
      <c r="P821" t="n">
        <v>464.5</v>
      </c>
      <c r="Q821" t="n">
        <v>468.5</v>
      </c>
      <c r="R821" t="n">
        <v>475.4</v>
      </c>
      <c r="S821" t="n">
        <v>483.4</v>
      </c>
      <c r="T821" t="n">
        <v>495.5</v>
      </c>
      <c r="U821" t="n">
        <v>507</v>
      </c>
      <c r="V821" t="n">
        <v>518.5</v>
      </c>
      <c r="W821" t="n">
        <v>534.8</v>
      </c>
      <c r="X821" t="n">
        <v>555.6</v>
      </c>
      <c r="Y821" t="n">
        <v>575.6</v>
      </c>
      <c r="Z821" t="n">
        <v>595.9</v>
      </c>
      <c r="AA821" t="n">
        <v>615</v>
      </c>
      <c r="AB821" t="n">
        <v>632.4</v>
      </c>
      <c r="AC821" t="n">
        <v>647.9</v>
      </c>
      <c r="AD821" t="n">
        <v>661.3</v>
      </c>
      <c r="AE821" t="n">
        <v>675.5</v>
      </c>
      <c r="AF821" t="n">
        <v>692.6</v>
      </c>
      <c r="AG821" t="n">
        <v>712.9</v>
      </c>
      <c r="AH821" t="n">
        <v>733.6</v>
      </c>
      <c r="AI821" t="n">
        <v>757.3</v>
      </c>
      <c r="AJ821" t="n">
        <v>784.6</v>
      </c>
      <c r="AK821" t="n">
        <v>814</v>
      </c>
      <c r="AL821" t="n">
        <v>844.5</v>
      </c>
      <c r="AM821" t="n">
        <v>875.3</v>
      </c>
      <c r="AN821" t="n">
        <v>905</v>
      </c>
      <c r="AO821" t="n">
        <v>933.3</v>
      </c>
      <c r="AP821" t="n">
        <v>962.1</v>
      </c>
      <c r="AQ821" t="n">
        <v>992.9</v>
      </c>
      <c r="AR821" t="n">
        <v>1027.8</v>
      </c>
      <c r="AS821" t="n">
        <v>1067.1</v>
      </c>
      <c r="AT821" t="n">
        <v>1112.8</v>
      </c>
      <c r="AU821" t="n">
        <v>1163.8</v>
      </c>
      <c r="AV821" t="n">
        <v>1219.5</v>
      </c>
      <c r="AW821" t="n">
        <v>1278.5</v>
      </c>
      <c r="AX821" t="n">
        <v>1340.3</v>
      </c>
      <c r="AY821" t="n">
        <v>1404.1</v>
      </c>
      <c r="AZ821" t="n">
        <v>1452.3</v>
      </c>
      <c r="BA821" t="n">
        <v>1504.8</v>
      </c>
      <c r="BB821" t="n">
        <v>1560</v>
      </c>
      <c r="BC821" t="n">
        <v>1618.4</v>
      </c>
      <c r="BD821" t="n">
        <v>1681</v>
      </c>
      <c r="BE821" t="n">
        <v>1765.8</v>
      </c>
      <c r="BF821" t="n">
        <v>1875.3</v>
      </c>
      <c r="BG821" t="n">
        <v>1988.8</v>
      </c>
      <c r="BH821" t="n">
        <v>2116</v>
      </c>
      <c r="BI821" t="n">
        <v>2274.1</v>
      </c>
      <c r="BJ821" t="n">
        <v>2427.3</v>
      </c>
      <c r="BK821" t="n">
        <v>2601.5</v>
      </c>
      <c r="BL821" t="n">
        <v>2780</v>
      </c>
      <c r="BM821" t="n">
        <v>2995.9</v>
      </c>
      <c r="BN821" t="n">
        <v>3199.9</v>
      </c>
      <c r="BO821" t="n">
        <v>3406</v>
      </c>
      <c r="BP821" t="n">
        <v>3617.5</v>
      </c>
      <c r="BQ821" t="n">
        <v>3838</v>
      </c>
      <c r="BR821" t="n">
        <v>4033.8</v>
      </c>
      <c r="BS821" t="n">
        <v>4238</v>
      </c>
      <c r="BT821" t="n">
        <v>4441.3</v>
      </c>
      <c r="BU821" t="n">
        <v>4643.5</v>
      </c>
      <c r="BV821" t="n">
        <v>4856.9</v>
      </c>
      <c r="BW821" t="n">
        <v>5086.3</v>
      </c>
      <c r="BX821" t="n">
        <v>5358.6</v>
      </c>
      <c r="BY821" t="n">
        <v>5653.5</v>
      </c>
      <c r="BZ821" t="n">
        <v>5969.4</v>
      </c>
      <c r="CA821" t="n">
        <v>6301.9</v>
      </c>
      <c r="CB821" t="n">
        <v>6644.1</v>
      </c>
      <c r="CC821" t="n">
        <v>6969.5</v>
      </c>
      <c r="CD821" t="n">
        <v>7255.6</v>
      </c>
    </row>
    <row r="822">
      <c r="A822" t="inlineStr">
        <is>
          <t>F00034-11-000-05|S|F|N</t>
        </is>
      </c>
      <c r="B822" t="n">
        <v>557.3</v>
      </c>
      <c r="C822" t="n">
        <v>557.3</v>
      </c>
      <c r="D822" t="n">
        <v>557.3</v>
      </c>
      <c r="E822" t="n">
        <v>557.3</v>
      </c>
      <c r="F822" t="n">
        <v>557.3</v>
      </c>
      <c r="G822" t="n">
        <v>519.3</v>
      </c>
      <c r="H822" t="n">
        <v>519.3</v>
      </c>
      <c r="I822" t="n">
        <v>519.3</v>
      </c>
      <c r="J822" t="n">
        <v>519.3</v>
      </c>
      <c r="K822" t="n">
        <v>519.3</v>
      </c>
      <c r="L822" t="n">
        <v>479.6</v>
      </c>
      <c r="M822" t="n">
        <v>477.4</v>
      </c>
      <c r="N822" t="n">
        <v>475.1</v>
      </c>
      <c r="O822" t="n">
        <v>473</v>
      </c>
      <c r="P822" t="n">
        <v>464.5</v>
      </c>
      <c r="Q822" t="n">
        <v>468.5</v>
      </c>
      <c r="R822" t="n">
        <v>475.4</v>
      </c>
      <c r="S822" t="n">
        <v>483.4</v>
      </c>
      <c r="T822" t="n">
        <v>495.5</v>
      </c>
      <c r="U822" t="n">
        <v>507</v>
      </c>
      <c r="V822" t="n">
        <v>518.5</v>
      </c>
      <c r="W822" t="n">
        <v>534.8</v>
      </c>
      <c r="X822" t="n">
        <v>555.6</v>
      </c>
      <c r="Y822" t="n">
        <v>575.6</v>
      </c>
      <c r="Z822" t="n">
        <v>595.9</v>
      </c>
      <c r="AA822" t="n">
        <v>615</v>
      </c>
      <c r="AB822" t="n">
        <v>632.4</v>
      </c>
      <c r="AC822" t="n">
        <v>647.9</v>
      </c>
      <c r="AD822" t="n">
        <v>661.3</v>
      </c>
      <c r="AE822" t="n">
        <v>675.5</v>
      </c>
      <c r="AF822" t="n">
        <v>692.6</v>
      </c>
      <c r="AG822" t="n">
        <v>712.9</v>
      </c>
      <c r="AH822" t="n">
        <v>733.6</v>
      </c>
      <c r="AI822" t="n">
        <v>757.3</v>
      </c>
      <c r="AJ822" t="n">
        <v>784.6</v>
      </c>
      <c r="AK822" t="n">
        <v>814</v>
      </c>
      <c r="AL822" t="n">
        <v>844.5</v>
      </c>
      <c r="AM822" t="n">
        <v>875.3</v>
      </c>
      <c r="AN822" t="n">
        <v>905</v>
      </c>
      <c r="AO822" t="n">
        <v>933.3</v>
      </c>
      <c r="AP822" t="n">
        <v>962.1</v>
      </c>
      <c r="AQ822" t="n">
        <v>992.9</v>
      </c>
      <c r="AR822" t="n">
        <v>1027.8</v>
      </c>
      <c r="AS822" t="n">
        <v>1067.1</v>
      </c>
      <c r="AT822" t="n">
        <v>1112.8</v>
      </c>
      <c r="AU822" t="n">
        <v>1163.8</v>
      </c>
      <c r="AV822" t="n">
        <v>1219.5</v>
      </c>
      <c r="AW822" t="n">
        <v>1278.5</v>
      </c>
      <c r="AX822" t="n">
        <v>1340.3</v>
      </c>
      <c r="AY822" t="n">
        <v>1404.1</v>
      </c>
      <c r="AZ822" t="n">
        <v>1452.3</v>
      </c>
      <c r="BA822" t="n">
        <v>1504.8</v>
      </c>
      <c r="BB822" t="n">
        <v>1560</v>
      </c>
      <c r="BC822" t="n">
        <v>1618.4</v>
      </c>
      <c r="BD822" t="n">
        <v>1681</v>
      </c>
      <c r="BE822" t="n">
        <v>1765.8</v>
      </c>
      <c r="BF822" t="n">
        <v>1875.3</v>
      </c>
      <c r="BG822" t="n">
        <v>1988.8</v>
      </c>
      <c r="BH822" t="n">
        <v>2116</v>
      </c>
      <c r="BI822" t="n">
        <v>2274.1</v>
      </c>
      <c r="BJ822" t="n">
        <v>2427.3</v>
      </c>
      <c r="BK822" t="n">
        <v>2601.5</v>
      </c>
      <c r="BL822" t="n">
        <v>2780</v>
      </c>
      <c r="BM822" t="n">
        <v>2995.9</v>
      </c>
      <c r="BN822" t="n">
        <v>3199.9</v>
      </c>
      <c r="BO822" t="n">
        <v>3406</v>
      </c>
      <c r="BP822" t="n">
        <v>3617.5</v>
      </c>
      <c r="BQ822" t="n">
        <v>3838</v>
      </c>
      <c r="BR822" t="n">
        <v>4033.8</v>
      </c>
      <c r="BS822" t="n">
        <v>4238</v>
      </c>
      <c r="BT822" t="n">
        <v>4441.3</v>
      </c>
      <c r="BU822" t="n">
        <v>4643.5</v>
      </c>
      <c r="BV822" t="n">
        <v>4856.9</v>
      </c>
      <c r="BW822" t="n">
        <v>5086.3</v>
      </c>
      <c r="BX822" t="n">
        <v>5358.6</v>
      </c>
      <c r="BY822" t="n">
        <v>5653.5</v>
      </c>
      <c r="BZ822" t="n">
        <v>5969.4</v>
      </c>
      <c r="CA822" t="n">
        <v>6301.9</v>
      </c>
      <c r="CB822" t="n">
        <v>6644.1</v>
      </c>
      <c r="CC822" t="n">
        <v>6969.5</v>
      </c>
      <c r="CD822" t="n">
        <v>7255.6</v>
      </c>
    </row>
    <row r="823">
      <c r="A823" t="inlineStr">
        <is>
          <t>F00034-11-000-05|S|F|Y</t>
        </is>
      </c>
      <c r="B823" t="n">
        <v>557.3</v>
      </c>
      <c r="C823" t="n">
        <v>557.3</v>
      </c>
      <c r="D823" t="n">
        <v>557.3</v>
      </c>
      <c r="E823" t="n">
        <v>557.3</v>
      </c>
      <c r="F823" t="n">
        <v>557.3</v>
      </c>
      <c r="G823" t="n">
        <v>519.3</v>
      </c>
      <c r="H823" t="n">
        <v>519.3</v>
      </c>
      <c r="I823" t="n">
        <v>519.3</v>
      </c>
      <c r="J823" t="n">
        <v>519.3</v>
      </c>
      <c r="K823" t="n">
        <v>519.3</v>
      </c>
      <c r="L823" t="n">
        <v>479.6</v>
      </c>
      <c r="M823" t="n">
        <v>477.4</v>
      </c>
      <c r="N823" t="n">
        <v>475.1</v>
      </c>
      <c r="O823" t="n">
        <v>473</v>
      </c>
      <c r="P823" t="n">
        <v>464.5</v>
      </c>
      <c r="Q823" t="n">
        <v>468.5</v>
      </c>
      <c r="R823" t="n">
        <v>475.4</v>
      </c>
      <c r="S823" t="n">
        <v>483.4</v>
      </c>
      <c r="T823" t="n">
        <v>495.5</v>
      </c>
      <c r="U823" t="n">
        <v>507</v>
      </c>
      <c r="V823" t="n">
        <v>518.5</v>
      </c>
      <c r="W823" t="n">
        <v>534.8</v>
      </c>
      <c r="X823" t="n">
        <v>555.6</v>
      </c>
      <c r="Y823" t="n">
        <v>575.6</v>
      </c>
      <c r="Z823" t="n">
        <v>595.9</v>
      </c>
      <c r="AA823" t="n">
        <v>615</v>
      </c>
      <c r="AB823" t="n">
        <v>632.4</v>
      </c>
      <c r="AC823" t="n">
        <v>647.9</v>
      </c>
      <c r="AD823" t="n">
        <v>661.3</v>
      </c>
      <c r="AE823" t="n">
        <v>675.5</v>
      </c>
      <c r="AF823" t="n">
        <v>692.6</v>
      </c>
      <c r="AG823" t="n">
        <v>712.9</v>
      </c>
      <c r="AH823" t="n">
        <v>733.6</v>
      </c>
      <c r="AI823" t="n">
        <v>757.3</v>
      </c>
      <c r="AJ823" t="n">
        <v>784.6</v>
      </c>
      <c r="AK823" t="n">
        <v>814</v>
      </c>
      <c r="AL823" t="n">
        <v>844.5</v>
      </c>
      <c r="AM823" t="n">
        <v>875.3</v>
      </c>
      <c r="AN823" t="n">
        <v>905</v>
      </c>
      <c r="AO823" t="n">
        <v>933.3</v>
      </c>
      <c r="AP823" t="n">
        <v>962.1</v>
      </c>
      <c r="AQ823" t="n">
        <v>992.9</v>
      </c>
      <c r="AR823" t="n">
        <v>1027.8</v>
      </c>
      <c r="AS823" t="n">
        <v>1067.1</v>
      </c>
      <c r="AT823" t="n">
        <v>1112.8</v>
      </c>
      <c r="AU823" t="n">
        <v>1163.8</v>
      </c>
      <c r="AV823" t="n">
        <v>1219.5</v>
      </c>
      <c r="AW823" t="n">
        <v>1278.5</v>
      </c>
      <c r="AX823" t="n">
        <v>1340.3</v>
      </c>
      <c r="AY823" t="n">
        <v>1404.1</v>
      </c>
      <c r="AZ823" t="n">
        <v>1452.3</v>
      </c>
      <c r="BA823" t="n">
        <v>1504.8</v>
      </c>
      <c r="BB823" t="n">
        <v>1560</v>
      </c>
      <c r="BC823" t="n">
        <v>1618.4</v>
      </c>
      <c r="BD823" t="n">
        <v>1681</v>
      </c>
      <c r="BE823" t="n">
        <v>1765.8</v>
      </c>
      <c r="BF823" t="n">
        <v>1875.3</v>
      </c>
      <c r="BG823" t="n">
        <v>1988.8</v>
      </c>
      <c r="BH823" t="n">
        <v>2116</v>
      </c>
      <c r="BI823" t="n">
        <v>2274.1</v>
      </c>
      <c r="BJ823" t="n">
        <v>2427.3</v>
      </c>
      <c r="BK823" t="n">
        <v>2601.5</v>
      </c>
      <c r="BL823" t="n">
        <v>2780</v>
      </c>
      <c r="BM823" t="n">
        <v>2995.9</v>
      </c>
      <c r="BN823" t="n">
        <v>3199.9</v>
      </c>
      <c r="BO823" t="n">
        <v>3406</v>
      </c>
      <c r="BP823" t="n">
        <v>3617.5</v>
      </c>
      <c r="BQ823" t="n">
        <v>3838</v>
      </c>
      <c r="BR823" t="n">
        <v>4033.8</v>
      </c>
      <c r="BS823" t="n">
        <v>4238</v>
      </c>
      <c r="BT823" t="n">
        <v>4441.3</v>
      </c>
      <c r="BU823" t="n">
        <v>4643.5</v>
      </c>
      <c r="BV823" t="n">
        <v>4856.9</v>
      </c>
      <c r="BW823" t="n">
        <v>5086.3</v>
      </c>
      <c r="BX823" t="n">
        <v>5358.6</v>
      </c>
      <c r="BY823" t="n">
        <v>5653.5</v>
      </c>
      <c r="BZ823" t="n">
        <v>5969.4</v>
      </c>
      <c r="CA823" t="n">
        <v>6301.9</v>
      </c>
      <c r="CB823" t="n">
        <v>6644.1</v>
      </c>
      <c r="CC823" t="n">
        <v>6969.5</v>
      </c>
      <c r="CD823" t="n">
        <v>7255.6</v>
      </c>
    </row>
    <row r="824">
      <c r="A824" t="inlineStr">
        <is>
          <t>F00034-11-000-05|S|M|N</t>
        </is>
      </c>
      <c r="B824" t="n">
        <v>557.3</v>
      </c>
      <c r="C824" t="n">
        <v>557.3</v>
      </c>
      <c r="D824" t="n">
        <v>557.3</v>
      </c>
      <c r="E824" t="n">
        <v>557.3</v>
      </c>
      <c r="F824" t="n">
        <v>557.3</v>
      </c>
      <c r="G824" t="n">
        <v>519.3</v>
      </c>
      <c r="H824" t="n">
        <v>519.3</v>
      </c>
      <c r="I824" t="n">
        <v>519.3</v>
      </c>
      <c r="J824" t="n">
        <v>519.3</v>
      </c>
      <c r="K824" t="n">
        <v>519.3</v>
      </c>
      <c r="L824" t="n">
        <v>479.6</v>
      </c>
      <c r="M824" t="n">
        <v>477.4</v>
      </c>
      <c r="N824" t="n">
        <v>475.1</v>
      </c>
      <c r="O824" t="n">
        <v>473</v>
      </c>
      <c r="P824" t="n">
        <v>464.5</v>
      </c>
      <c r="Q824" t="n">
        <v>468.5</v>
      </c>
      <c r="R824" t="n">
        <v>475.4</v>
      </c>
      <c r="S824" t="n">
        <v>483.4</v>
      </c>
      <c r="T824" t="n">
        <v>495.5</v>
      </c>
      <c r="U824" t="n">
        <v>507</v>
      </c>
      <c r="V824" t="n">
        <v>518.5</v>
      </c>
      <c r="W824" t="n">
        <v>534.8</v>
      </c>
      <c r="X824" t="n">
        <v>555.6</v>
      </c>
      <c r="Y824" t="n">
        <v>575.6</v>
      </c>
      <c r="Z824" t="n">
        <v>595.9</v>
      </c>
      <c r="AA824" t="n">
        <v>615</v>
      </c>
      <c r="AB824" t="n">
        <v>632.4</v>
      </c>
      <c r="AC824" t="n">
        <v>647.9</v>
      </c>
      <c r="AD824" t="n">
        <v>661.3</v>
      </c>
      <c r="AE824" t="n">
        <v>675.5</v>
      </c>
      <c r="AF824" t="n">
        <v>692.6</v>
      </c>
      <c r="AG824" t="n">
        <v>712.9</v>
      </c>
      <c r="AH824" t="n">
        <v>733.6</v>
      </c>
      <c r="AI824" t="n">
        <v>757.3</v>
      </c>
      <c r="AJ824" t="n">
        <v>784.6</v>
      </c>
      <c r="AK824" t="n">
        <v>814</v>
      </c>
      <c r="AL824" t="n">
        <v>844.5</v>
      </c>
      <c r="AM824" t="n">
        <v>875.3</v>
      </c>
      <c r="AN824" t="n">
        <v>905</v>
      </c>
      <c r="AO824" t="n">
        <v>933.3</v>
      </c>
      <c r="AP824" t="n">
        <v>962.1</v>
      </c>
      <c r="AQ824" t="n">
        <v>992.9</v>
      </c>
      <c r="AR824" t="n">
        <v>1027.8</v>
      </c>
      <c r="AS824" t="n">
        <v>1067.1</v>
      </c>
      <c r="AT824" t="n">
        <v>1112.8</v>
      </c>
      <c r="AU824" t="n">
        <v>1163.8</v>
      </c>
      <c r="AV824" t="n">
        <v>1219.5</v>
      </c>
      <c r="AW824" t="n">
        <v>1278.5</v>
      </c>
      <c r="AX824" t="n">
        <v>1340.3</v>
      </c>
      <c r="AY824" t="n">
        <v>1404.1</v>
      </c>
      <c r="AZ824" t="n">
        <v>1452.3</v>
      </c>
      <c r="BA824" t="n">
        <v>1504.8</v>
      </c>
      <c r="BB824" t="n">
        <v>1560</v>
      </c>
      <c r="BC824" t="n">
        <v>1618.4</v>
      </c>
      <c r="BD824" t="n">
        <v>1681</v>
      </c>
      <c r="BE824" t="n">
        <v>1765.8</v>
      </c>
      <c r="BF824" t="n">
        <v>1875.3</v>
      </c>
      <c r="BG824" t="n">
        <v>1988.8</v>
      </c>
      <c r="BH824" t="n">
        <v>2116</v>
      </c>
      <c r="BI824" t="n">
        <v>2274.1</v>
      </c>
      <c r="BJ824" t="n">
        <v>2427.3</v>
      </c>
      <c r="BK824" t="n">
        <v>2601.5</v>
      </c>
      <c r="BL824" t="n">
        <v>2780</v>
      </c>
      <c r="BM824" t="n">
        <v>2995.9</v>
      </c>
      <c r="BN824" t="n">
        <v>3199.9</v>
      </c>
      <c r="BO824" t="n">
        <v>3406</v>
      </c>
      <c r="BP824" t="n">
        <v>3617.5</v>
      </c>
      <c r="BQ824" t="n">
        <v>3838</v>
      </c>
      <c r="BR824" t="n">
        <v>4033.8</v>
      </c>
      <c r="BS824" t="n">
        <v>4238</v>
      </c>
      <c r="BT824" t="n">
        <v>4441.3</v>
      </c>
      <c r="BU824" t="n">
        <v>4643.5</v>
      </c>
      <c r="BV824" t="n">
        <v>4856.9</v>
      </c>
      <c r="BW824" t="n">
        <v>5086.3</v>
      </c>
      <c r="BX824" t="n">
        <v>5358.6</v>
      </c>
      <c r="BY824" t="n">
        <v>5653.5</v>
      </c>
      <c r="BZ824" t="n">
        <v>5969.4</v>
      </c>
      <c r="CA824" t="n">
        <v>6301.9</v>
      </c>
      <c r="CB824" t="n">
        <v>6644.1</v>
      </c>
      <c r="CC824" t="n">
        <v>6969.5</v>
      </c>
      <c r="CD824" t="n">
        <v>7255.6</v>
      </c>
    </row>
    <row r="825">
      <c r="A825" t="inlineStr">
        <is>
          <t>F00034-11-000-05|S|M|Y</t>
        </is>
      </c>
      <c r="B825" t="n">
        <v>557.3</v>
      </c>
      <c r="C825" t="n">
        <v>557.3</v>
      </c>
      <c r="D825" t="n">
        <v>557.3</v>
      </c>
      <c r="E825" t="n">
        <v>557.3</v>
      </c>
      <c r="F825" t="n">
        <v>557.3</v>
      </c>
      <c r="G825" t="n">
        <v>519.3</v>
      </c>
      <c r="H825" t="n">
        <v>519.3</v>
      </c>
      <c r="I825" t="n">
        <v>519.3</v>
      </c>
      <c r="J825" t="n">
        <v>519.3</v>
      </c>
      <c r="K825" t="n">
        <v>519.3</v>
      </c>
      <c r="L825" t="n">
        <v>479.6</v>
      </c>
      <c r="M825" t="n">
        <v>477.4</v>
      </c>
      <c r="N825" t="n">
        <v>475.1</v>
      </c>
      <c r="O825" t="n">
        <v>473</v>
      </c>
      <c r="P825" t="n">
        <v>464.5</v>
      </c>
      <c r="Q825" t="n">
        <v>468.5</v>
      </c>
      <c r="R825" t="n">
        <v>475.4</v>
      </c>
      <c r="S825" t="n">
        <v>483.4</v>
      </c>
      <c r="T825" t="n">
        <v>495.5</v>
      </c>
      <c r="U825" t="n">
        <v>507</v>
      </c>
      <c r="V825" t="n">
        <v>518.5</v>
      </c>
      <c r="W825" t="n">
        <v>534.8</v>
      </c>
      <c r="X825" t="n">
        <v>555.6</v>
      </c>
      <c r="Y825" t="n">
        <v>575.6</v>
      </c>
      <c r="Z825" t="n">
        <v>595.9</v>
      </c>
      <c r="AA825" t="n">
        <v>615</v>
      </c>
      <c r="AB825" t="n">
        <v>632.4</v>
      </c>
      <c r="AC825" t="n">
        <v>647.9</v>
      </c>
      <c r="AD825" t="n">
        <v>661.3</v>
      </c>
      <c r="AE825" t="n">
        <v>675.5</v>
      </c>
      <c r="AF825" t="n">
        <v>692.6</v>
      </c>
      <c r="AG825" t="n">
        <v>712.9</v>
      </c>
      <c r="AH825" t="n">
        <v>733.6</v>
      </c>
      <c r="AI825" t="n">
        <v>757.3</v>
      </c>
      <c r="AJ825" t="n">
        <v>784.6</v>
      </c>
      <c r="AK825" t="n">
        <v>814</v>
      </c>
      <c r="AL825" t="n">
        <v>844.5</v>
      </c>
      <c r="AM825" t="n">
        <v>875.3</v>
      </c>
      <c r="AN825" t="n">
        <v>905</v>
      </c>
      <c r="AO825" t="n">
        <v>933.3</v>
      </c>
      <c r="AP825" t="n">
        <v>962.1</v>
      </c>
      <c r="AQ825" t="n">
        <v>992.9</v>
      </c>
      <c r="AR825" t="n">
        <v>1027.8</v>
      </c>
      <c r="AS825" t="n">
        <v>1067.1</v>
      </c>
      <c r="AT825" t="n">
        <v>1112.8</v>
      </c>
      <c r="AU825" t="n">
        <v>1163.8</v>
      </c>
      <c r="AV825" t="n">
        <v>1219.5</v>
      </c>
      <c r="AW825" t="n">
        <v>1278.5</v>
      </c>
      <c r="AX825" t="n">
        <v>1340.3</v>
      </c>
      <c r="AY825" t="n">
        <v>1404.1</v>
      </c>
      <c r="AZ825" t="n">
        <v>1452.3</v>
      </c>
      <c r="BA825" t="n">
        <v>1504.8</v>
      </c>
      <c r="BB825" t="n">
        <v>1560</v>
      </c>
      <c r="BC825" t="n">
        <v>1618.4</v>
      </c>
      <c r="BD825" t="n">
        <v>1681</v>
      </c>
      <c r="BE825" t="n">
        <v>1765.8</v>
      </c>
      <c r="BF825" t="n">
        <v>1875.3</v>
      </c>
      <c r="BG825" t="n">
        <v>1988.8</v>
      </c>
      <c r="BH825" t="n">
        <v>2116</v>
      </c>
      <c r="BI825" t="n">
        <v>2274.1</v>
      </c>
      <c r="BJ825" t="n">
        <v>2427.3</v>
      </c>
      <c r="BK825" t="n">
        <v>2601.5</v>
      </c>
      <c r="BL825" t="n">
        <v>2780</v>
      </c>
      <c r="BM825" t="n">
        <v>2995.9</v>
      </c>
      <c r="BN825" t="n">
        <v>3199.9</v>
      </c>
      <c r="BO825" t="n">
        <v>3406</v>
      </c>
      <c r="BP825" t="n">
        <v>3617.5</v>
      </c>
      <c r="BQ825" t="n">
        <v>3838</v>
      </c>
      <c r="BR825" t="n">
        <v>4033.8</v>
      </c>
      <c r="BS825" t="n">
        <v>4238</v>
      </c>
      <c r="BT825" t="n">
        <v>4441.3</v>
      </c>
      <c r="BU825" t="n">
        <v>4643.5</v>
      </c>
      <c r="BV825" t="n">
        <v>4856.9</v>
      </c>
      <c r="BW825" t="n">
        <v>5086.3</v>
      </c>
      <c r="BX825" t="n">
        <v>5358.6</v>
      </c>
      <c r="BY825" t="n">
        <v>5653.5</v>
      </c>
      <c r="BZ825" t="n">
        <v>5969.4</v>
      </c>
      <c r="CA825" t="n">
        <v>6301.9</v>
      </c>
      <c r="CB825" t="n">
        <v>6644.1</v>
      </c>
      <c r="CC825" t="n">
        <v>6969.5</v>
      </c>
      <c r="CD825" t="n">
        <v>7255.6</v>
      </c>
    </row>
    <row r="826">
      <c r="A826" t="inlineStr">
        <is>
          <t>F00034-12-000-05|R|F|N</t>
        </is>
      </c>
      <c r="B826" t="n">
        <v>305</v>
      </c>
      <c r="C826" t="n">
        <v>305</v>
      </c>
      <c r="D826" t="n">
        <v>305</v>
      </c>
      <c r="E826" t="n">
        <v>305</v>
      </c>
      <c r="F826" t="n">
        <v>305</v>
      </c>
      <c r="G826" t="n">
        <v>305</v>
      </c>
      <c r="H826" t="n">
        <v>305</v>
      </c>
      <c r="I826" t="n">
        <v>305</v>
      </c>
      <c r="J826" t="n">
        <v>305</v>
      </c>
      <c r="K826" t="n">
        <v>305</v>
      </c>
      <c r="L826" t="n">
        <v>300.9</v>
      </c>
      <c r="M826" t="n">
        <v>299.4</v>
      </c>
      <c r="N826" t="n">
        <v>298</v>
      </c>
      <c r="O826" t="n">
        <v>296.6</v>
      </c>
      <c r="P826" t="n">
        <v>300.4</v>
      </c>
      <c r="Q826" t="n">
        <v>304.3</v>
      </c>
      <c r="R826" t="n">
        <v>310.3</v>
      </c>
      <c r="S826" t="n">
        <v>319</v>
      </c>
      <c r="T826" t="n">
        <v>329.9</v>
      </c>
      <c r="U826" t="n">
        <v>339.9</v>
      </c>
      <c r="V826" t="n">
        <v>350.5</v>
      </c>
      <c r="W826" t="n">
        <v>361.5</v>
      </c>
      <c r="X826" t="n">
        <v>368.3</v>
      </c>
      <c r="Y826" t="n">
        <v>376.5</v>
      </c>
      <c r="Z826" t="n">
        <v>385.9</v>
      </c>
      <c r="AA826" t="n">
        <v>398.8</v>
      </c>
      <c r="AB826" t="n">
        <v>408.8</v>
      </c>
      <c r="AC826" t="n">
        <v>420.6</v>
      </c>
      <c r="AD826" t="n">
        <v>429.5</v>
      </c>
      <c r="AE826" t="n">
        <v>437.4</v>
      </c>
      <c r="AF826" t="n">
        <v>446.6</v>
      </c>
      <c r="AG826" t="n">
        <v>455.9</v>
      </c>
      <c r="AH826" t="n">
        <v>463.5</v>
      </c>
      <c r="AI826" t="n">
        <v>470.4</v>
      </c>
      <c r="AJ826" t="n">
        <v>479.1</v>
      </c>
      <c r="AK826" t="n">
        <v>484.9</v>
      </c>
      <c r="AL826" t="n">
        <v>496.4</v>
      </c>
      <c r="AM826" t="n">
        <v>510.5</v>
      </c>
      <c r="AN826" t="n">
        <v>529</v>
      </c>
      <c r="AO826" t="n">
        <v>548.6</v>
      </c>
      <c r="AP826" t="n">
        <v>571.3</v>
      </c>
      <c r="AQ826" t="n">
        <v>597.3</v>
      </c>
      <c r="AR826" t="n">
        <v>625.8</v>
      </c>
      <c r="AS826" t="n">
        <v>656</v>
      </c>
      <c r="AT826" t="n">
        <v>685.5</v>
      </c>
      <c r="AU826" t="n">
        <v>714.5</v>
      </c>
      <c r="AV826" t="n">
        <v>742.4</v>
      </c>
      <c r="AW826" t="n">
        <v>770.8</v>
      </c>
      <c r="AX826" t="n">
        <v>803.8</v>
      </c>
      <c r="AY826" t="n">
        <v>841.4</v>
      </c>
      <c r="AZ826" t="n">
        <v>880</v>
      </c>
      <c r="BA826" t="n">
        <v>922.8</v>
      </c>
      <c r="BB826" t="n">
        <v>970.1</v>
      </c>
      <c r="BC826" t="n">
        <v>1017.1</v>
      </c>
      <c r="BD826" t="n">
        <v>1069.8</v>
      </c>
      <c r="BE826" t="n">
        <v>1133.1</v>
      </c>
      <c r="BF826" t="n">
        <v>1214.8</v>
      </c>
      <c r="BG826" t="n">
        <v>1300.8</v>
      </c>
      <c r="BH826" t="n">
        <v>1401.1</v>
      </c>
      <c r="BI826" t="n">
        <v>1509.1</v>
      </c>
      <c r="BJ826" t="n">
        <v>1608.9</v>
      </c>
      <c r="BK826" t="n">
        <v>1712</v>
      </c>
      <c r="BL826" t="n">
        <v>1819.5</v>
      </c>
      <c r="BM826" t="n">
        <v>1927.6</v>
      </c>
      <c r="BN826" t="n">
        <v>2044.3</v>
      </c>
      <c r="BO826" t="n">
        <v>2169.8</v>
      </c>
      <c r="BP826" t="n">
        <v>2309.3</v>
      </c>
      <c r="BQ826" t="n">
        <v>2444.8</v>
      </c>
      <c r="BR826" t="n">
        <v>2578.6</v>
      </c>
      <c r="BS826" t="n">
        <v>2710</v>
      </c>
      <c r="BT826" t="n">
        <v>2838.8</v>
      </c>
      <c r="BU826" t="n">
        <v>2953.4</v>
      </c>
      <c r="BV826" t="n">
        <v>3068.6</v>
      </c>
      <c r="BW826" t="n">
        <v>3183.9</v>
      </c>
      <c r="BX826" t="n">
        <v>3316.6</v>
      </c>
      <c r="BY826" t="n">
        <v>3454.9</v>
      </c>
      <c r="BZ826" t="n">
        <v>3601.3</v>
      </c>
      <c r="CA826" t="n">
        <v>3756.9</v>
      </c>
      <c r="CB826" t="n">
        <v>3926.6</v>
      </c>
      <c r="CC826" t="n">
        <v>4111.3</v>
      </c>
      <c r="CD826" t="n">
        <v>4306.5</v>
      </c>
    </row>
    <row r="827">
      <c r="A827" t="inlineStr">
        <is>
          <t>F00034-12-000-05|R|F|Y</t>
        </is>
      </c>
      <c r="B827" t="n">
        <v>305</v>
      </c>
      <c r="C827" t="n">
        <v>305</v>
      </c>
      <c r="D827" t="n">
        <v>305</v>
      </c>
      <c r="E827" t="n">
        <v>305</v>
      </c>
      <c r="F827" t="n">
        <v>305</v>
      </c>
      <c r="G827" t="n">
        <v>305</v>
      </c>
      <c r="H827" t="n">
        <v>305</v>
      </c>
      <c r="I827" t="n">
        <v>305</v>
      </c>
      <c r="J827" t="n">
        <v>305</v>
      </c>
      <c r="K827" t="n">
        <v>305</v>
      </c>
      <c r="L827" t="n">
        <v>300.9</v>
      </c>
      <c r="M827" t="n">
        <v>299.4</v>
      </c>
      <c r="N827" t="n">
        <v>298</v>
      </c>
      <c r="O827" t="n">
        <v>296.6</v>
      </c>
      <c r="P827" t="n">
        <v>300.4</v>
      </c>
      <c r="Q827" t="n">
        <v>304.3</v>
      </c>
      <c r="R827" t="n">
        <v>310.3</v>
      </c>
      <c r="S827" t="n">
        <v>319</v>
      </c>
      <c r="T827" t="n">
        <v>329.9</v>
      </c>
      <c r="U827" t="n">
        <v>339.9</v>
      </c>
      <c r="V827" t="n">
        <v>350.5</v>
      </c>
      <c r="W827" t="n">
        <v>361.5</v>
      </c>
      <c r="X827" t="n">
        <v>368.3</v>
      </c>
      <c r="Y827" t="n">
        <v>376.5</v>
      </c>
      <c r="Z827" t="n">
        <v>385.9</v>
      </c>
      <c r="AA827" t="n">
        <v>398.8</v>
      </c>
      <c r="AB827" t="n">
        <v>408.8</v>
      </c>
      <c r="AC827" t="n">
        <v>420.6</v>
      </c>
      <c r="AD827" t="n">
        <v>429.5</v>
      </c>
      <c r="AE827" t="n">
        <v>437.4</v>
      </c>
      <c r="AF827" t="n">
        <v>446.6</v>
      </c>
      <c r="AG827" t="n">
        <v>455.9</v>
      </c>
      <c r="AH827" t="n">
        <v>463.5</v>
      </c>
      <c r="AI827" t="n">
        <v>470.4</v>
      </c>
      <c r="AJ827" t="n">
        <v>479.1</v>
      </c>
      <c r="AK827" t="n">
        <v>484.9</v>
      </c>
      <c r="AL827" t="n">
        <v>496.4</v>
      </c>
      <c r="AM827" t="n">
        <v>510.5</v>
      </c>
      <c r="AN827" t="n">
        <v>529</v>
      </c>
      <c r="AO827" t="n">
        <v>548.6</v>
      </c>
      <c r="AP827" t="n">
        <v>571.3</v>
      </c>
      <c r="AQ827" t="n">
        <v>597.3</v>
      </c>
      <c r="AR827" t="n">
        <v>625.8</v>
      </c>
      <c r="AS827" t="n">
        <v>656</v>
      </c>
      <c r="AT827" t="n">
        <v>685.5</v>
      </c>
      <c r="AU827" t="n">
        <v>714.5</v>
      </c>
      <c r="AV827" t="n">
        <v>742.4</v>
      </c>
      <c r="AW827" t="n">
        <v>770.8</v>
      </c>
      <c r="AX827" t="n">
        <v>803.8</v>
      </c>
      <c r="AY827" t="n">
        <v>841.4</v>
      </c>
      <c r="AZ827" t="n">
        <v>880</v>
      </c>
      <c r="BA827" t="n">
        <v>922.8</v>
      </c>
      <c r="BB827" t="n">
        <v>970.1</v>
      </c>
      <c r="BC827" t="n">
        <v>1017.1</v>
      </c>
      <c r="BD827" t="n">
        <v>1069.8</v>
      </c>
      <c r="BE827" t="n">
        <v>1133.1</v>
      </c>
      <c r="BF827" t="n">
        <v>1214.8</v>
      </c>
      <c r="BG827" t="n">
        <v>1300.8</v>
      </c>
      <c r="BH827" t="n">
        <v>1401.1</v>
      </c>
      <c r="BI827" t="n">
        <v>1509.1</v>
      </c>
      <c r="BJ827" t="n">
        <v>1608.9</v>
      </c>
      <c r="BK827" t="n">
        <v>1712</v>
      </c>
      <c r="BL827" t="n">
        <v>1819.5</v>
      </c>
      <c r="BM827" t="n">
        <v>1927.6</v>
      </c>
      <c r="BN827" t="n">
        <v>2044.3</v>
      </c>
      <c r="BO827" t="n">
        <v>2169.8</v>
      </c>
      <c r="BP827" t="n">
        <v>2309.3</v>
      </c>
      <c r="BQ827" t="n">
        <v>2444.8</v>
      </c>
      <c r="BR827" t="n">
        <v>2578.6</v>
      </c>
      <c r="BS827" t="n">
        <v>2710</v>
      </c>
      <c r="BT827" t="n">
        <v>2838.8</v>
      </c>
      <c r="BU827" t="n">
        <v>2953.4</v>
      </c>
      <c r="BV827" t="n">
        <v>3068.6</v>
      </c>
      <c r="BW827" t="n">
        <v>3183.9</v>
      </c>
      <c r="BX827" t="n">
        <v>3316.6</v>
      </c>
      <c r="BY827" t="n">
        <v>3454.9</v>
      </c>
      <c r="BZ827" t="n">
        <v>3601.3</v>
      </c>
      <c r="CA827" t="n">
        <v>3756.9</v>
      </c>
      <c r="CB827" t="n">
        <v>3926.6</v>
      </c>
      <c r="CC827" t="n">
        <v>4111.3</v>
      </c>
      <c r="CD827" t="n">
        <v>4306.5</v>
      </c>
    </row>
    <row r="828">
      <c r="A828" t="inlineStr">
        <is>
          <t>F00034-12-000-05|R|M|N</t>
        </is>
      </c>
      <c r="B828" t="n">
        <v>305</v>
      </c>
      <c r="C828" t="n">
        <v>305</v>
      </c>
      <c r="D828" t="n">
        <v>305</v>
      </c>
      <c r="E828" t="n">
        <v>305</v>
      </c>
      <c r="F828" t="n">
        <v>305</v>
      </c>
      <c r="G828" t="n">
        <v>305</v>
      </c>
      <c r="H828" t="n">
        <v>305</v>
      </c>
      <c r="I828" t="n">
        <v>305</v>
      </c>
      <c r="J828" t="n">
        <v>305</v>
      </c>
      <c r="K828" t="n">
        <v>305</v>
      </c>
      <c r="L828" t="n">
        <v>300.9</v>
      </c>
      <c r="M828" t="n">
        <v>299.4</v>
      </c>
      <c r="N828" t="n">
        <v>298</v>
      </c>
      <c r="O828" t="n">
        <v>296.6</v>
      </c>
      <c r="P828" t="n">
        <v>300.4</v>
      </c>
      <c r="Q828" t="n">
        <v>304.3</v>
      </c>
      <c r="R828" t="n">
        <v>310.3</v>
      </c>
      <c r="S828" t="n">
        <v>319</v>
      </c>
      <c r="T828" t="n">
        <v>329.9</v>
      </c>
      <c r="U828" t="n">
        <v>339.9</v>
      </c>
      <c r="V828" t="n">
        <v>350.5</v>
      </c>
      <c r="W828" t="n">
        <v>361.5</v>
      </c>
      <c r="X828" t="n">
        <v>368.3</v>
      </c>
      <c r="Y828" t="n">
        <v>376.5</v>
      </c>
      <c r="Z828" t="n">
        <v>385.9</v>
      </c>
      <c r="AA828" t="n">
        <v>398.8</v>
      </c>
      <c r="AB828" t="n">
        <v>408.8</v>
      </c>
      <c r="AC828" t="n">
        <v>420.6</v>
      </c>
      <c r="AD828" t="n">
        <v>429.5</v>
      </c>
      <c r="AE828" t="n">
        <v>437.4</v>
      </c>
      <c r="AF828" t="n">
        <v>446.6</v>
      </c>
      <c r="AG828" t="n">
        <v>455.9</v>
      </c>
      <c r="AH828" t="n">
        <v>463.5</v>
      </c>
      <c r="AI828" t="n">
        <v>470.4</v>
      </c>
      <c r="AJ828" t="n">
        <v>479.1</v>
      </c>
      <c r="AK828" t="n">
        <v>484.9</v>
      </c>
      <c r="AL828" t="n">
        <v>496.4</v>
      </c>
      <c r="AM828" t="n">
        <v>510.5</v>
      </c>
      <c r="AN828" t="n">
        <v>529</v>
      </c>
      <c r="AO828" t="n">
        <v>548.6</v>
      </c>
      <c r="AP828" t="n">
        <v>571.3</v>
      </c>
      <c r="AQ828" t="n">
        <v>597.3</v>
      </c>
      <c r="AR828" t="n">
        <v>625.8</v>
      </c>
      <c r="AS828" t="n">
        <v>656</v>
      </c>
      <c r="AT828" t="n">
        <v>685.5</v>
      </c>
      <c r="AU828" t="n">
        <v>714.5</v>
      </c>
      <c r="AV828" t="n">
        <v>742.4</v>
      </c>
      <c r="AW828" t="n">
        <v>770.8</v>
      </c>
      <c r="AX828" t="n">
        <v>803.8</v>
      </c>
      <c r="AY828" t="n">
        <v>841.4</v>
      </c>
      <c r="AZ828" t="n">
        <v>880</v>
      </c>
      <c r="BA828" t="n">
        <v>922.8</v>
      </c>
      <c r="BB828" t="n">
        <v>970.1</v>
      </c>
      <c r="BC828" t="n">
        <v>1017.1</v>
      </c>
      <c r="BD828" t="n">
        <v>1069.8</v>
      </c>
      <c r="BE828" t="n">
        <v>1133.1</v>
      </c>
      <c r="BF828" t="n">
        <v>1214.8</v>
      </c>
      <c r="BG828" t="n">
        <v>1300.8</v>
      </c>
      <c r="BH828" t="n">
        <v>1401.1</v>
      </c>
      <c r="BI828" t="n">
        <v>1509.1</v>
      </c>
      <c r="BJ828" t="n">
        <v>1608.9</v>
      </c>
      <c r="BK828" t="n">
        <v>1712</v>
      </c>
      <c r="BL828" t="n">
        <v>1819.5</v>
      </c>
      <c r="BM828" t="n">
        <v>1927.6</v>
      </c>
      <c r="BN828" t="n">
        <v>2044.3</v>
      </c>
      <c r="BO828" t="n">
        <v>2169.8</v>
      </c>
      <c r="BP828" t="n">
        <v>2309.3</v>
      </c>
      <c r="BQ828" t="n">
        <v>2444.8</v>
      </c>
      <c r="BR828" t="n">
        <v>2578.6</v>
      </c>
      <c r="BS828" t="n">
        <v>2710</v>
      </c>
      <c r="BT828" t="n">
        <v>2838.8</v>
      </c>
      <c r="BU828" t="n">
        <v>2953.4</v>
      </c>
      <c r="BV828" t="n">
        <v>3068.6</v>
      </c>
      <c r="BW828" t="n">
        <v>3183.9</v>
      </c>
      <c r="BX828" t="n">
        <v>3316.6</v>
      </c>
      <c r="BY828" t="n">
        <v>3454.9</v>
      </c>
      <c r="BZ828" t="n">
        <v>3601.3</v>
      </c>
      <c r="CA828" t="n">
        <v>3756.9</v>
      </c>
      <c r="CB828" t="n">
        <v>3926.6</v>
      </c>
      <c r="CC828" t="n">
        <v>4111.3</v>
      </c>
      <c r="CD828" t="n">
        <v>4306.5</v>
      </c>
    </row>
    <row r="829">
      <c r="A829" t="inlineStr">
        <is>
          <t>F00034-12-000-05|R|M|Y</t>
        </is>
      </c>
      <c r="B829" t="n">
        <v>305</v>
      </c>
      <c r="C829" t="n">
        <v>305</v>
      </c>
      <c r="D829" t="n">
        <v>305</v>
      </c>
      <c r="E829" t="n">
        <v>305</v>
      </c>
      <c r="F829" t="n">
        <v>305</v>
      </c>
      <c r="G829" t="n">
        <v>305</v>
      </c>
      <c r="H829" t="n">
        <v>305</v>
      </c>
      <c r="I829" t="n">
        <v>305</v>
      </c>
      <c r="J829" t="n">
        <v>305</v>
      </c>
      <c r="K829" t="n">
        <v>305</v>
      </c>
      <c r="L829" t="n">
        <v>300.9</v>
      </c>
      <c r="M829" t="n">
        <v>299.4</v>
      </c>
      <c r="N829" t="n">
        <v>298</v>
      </c>
      <c r="O829" t="n">
        <v>296.6</v>
      </c>
      <c r="P829" t="n">
        <v>300.4</v>
      </c>
      <c r="Q829" t="n">
        <v>304.3</v>
      </c>
      <c r="R829" t="n">
        <v>310.3</v>
      </c>
      <c r="S829" t="n">
        <v>319</v>
      </c>
      <c r="T829" t="n">
        <v>329.9</v>
      </c>
      <c r="U829" t="n">
        <v>339.9</v>
      </c>
      <c r="V829" t="n">
        <v>350.5</v>
      </c>
      <c r="W829" t="n">
        <v>361.5</v>
      </c>
      <c r="X829" t="n">
        <v>368.3</v>
      </c>
      <c r="Y829" t="n">
        <v>376.5</v>
      </c>
      <c r="Z829" t="n">
        <v>385.9</v>
      </c>
      <c r="AA829" t="n">
        <v>398.8</v>
      </c>
      <c r="AB829" t="n">
        <v>408.8</v>
      </c>
      <c r="AC829" t="n">
        <v>420.6</v>
      </c>
      <c r="AD829" t="n">
        <v>429.5</v>
      </c>
      <c r="AE829" t="n">
        <v>437.4</v>
      </c>
      <c r="AF829" t="n">
        <v>446.6</v>
      </c>
      <c r="AG829" t="n">
        <v>455.9</v>
      </c>
      <c r="AH829" t="n">
        <v>463.5</v>
      </c>
      <c r="AI829" t="n">
        <v>470.4</v>
      </c>
      <c r="AJ829" t="n">
        <v>479.1</v>
      </c>
      <c r="AK829" t="n">
        <v>484.9</v>
      </c>
      <c r="AL829" t="n">
        <v>496.4</v>
      </c>
      <c r="AM829" t="n">
        <v>510.5</v>
      </c>
      <c r="AN829" t="n">
        <v>529</v>
      </c>
      <c r="AO829" t="n">
        <v>548.6</v>
      </c>
      <c r="AP829" t="n">
        <v>571.3</v>
      </c>
      <c r="AQ829" t="n">
        <v>597.3</v>
      </c>
      <c r="AR829" t="n">
        <v>625.8</v>
      </c>
      <c r="AS829" t="n">
        <v>656</v>
      </c>
      <c r="AT829" t="n">
        <v>685.5</v>
      </c>
      <c r="AU829" t="n">
        <v>714.5</v>
      </c>
      <c r="AV829" t="n">
        <v>742.4</v>
      </c>
      <c r="AW829" t="n">
        <v>770.8</v>
      </c>
      <c r="AX829" t="n">
        <v>803.8</v>
      </c>
      <c r="AY829" t="n">
        <v>841.4</v>
      </c>
      <c r="AZ829" t="n">
        <v>880</v>
      </c>
      <c r="BA829" t="n">
        <v>922.8</v>
      </c>
      <c r="BB829" t="n">
        <v>970.1</v>
      </c>
      <c r="BC829" t="n">
        <v>1017.1</v>
      </c>
      <c r="BD829" t="n">
        <v>1069.8</v>
      </c>
      <c r="BE829" t="n">
        <v>1133.1</v>
      </c>
      <c r="BF829" t="n">
        <v>1214.8</v>
      </c>
      <c r="BG829" t="n">
        <v>1300.8</v>
      </c>
      <c r="BH829" t="n">
        <v>1401.1</v>
      </c>
      <c r="BI829" t="n">
        <v>1509.1</v>
      </c>
      <c r="BJ829" t="n">
        <v>1608.9</v>
      </c>
      <c r="BK829" t="n">
        <v>1712</v>
      </c>
      <c r="BL829" t="n">
        <v>1819.5</v>
      </c>
      <c r="BM829" t="n">
        <v>1927.6</v>
      </c>
      <c r="BN829" t="n">
        <v>2044.3</v>
      </c>
      <c r="BO829" t="n">
        <v>2169.8</v>
      </c>
      <c r="BP829" t="n">
        <v>2309.3</v>
      </c>
      <c r="BQ829" t="n">
        <v>2444.8</v>
      </c>
      <c r="BR829" t="n">
        <v>2578.6</v>
      </c>
      <c r="BS829" t="n">
        <v>2710</v>
      </c>
      <c r="BT829" t="n">
        <v>2838.8</v>
      </c>
      <c r="BU829" t="n">
        <v>2953.4</v>
      </c>
      <c r="BV829" t="n">
        <v>3068.6</v>
      </c>
      <c r="BW829" t="n">
        <v>3183.9</v>
      </c>
      <c r="BX829" t="n">
        <v>3316.6</v>
      </c>
      <c r="BY829" t="n">
        <v>3454.9</v>
      </c>
      <c r="BZ829" t="n">
        <v>3601.3</v>
      </c>
      <c r="CA829" t="n">
        <v>3756.9</v>
      </c>
      <c r="CB829" t="n">
        <v>3926.6</v>
      </c>
      <c r="CC829" t="n">
        <v>4111.3</v>
      </c>
      <c r="CD829" t="n">
        <v>4306.5</v>
      </c>
    </row>
    <row r="830">
      <c r="A830" t="inlineStr">
        <is>
          <t>F00034-12-000-05|S|F|N</t>
        </is>
      </c>
      <c r="B830" t="n">
        <v>305</v>
      </c>
      <c r="C830" t="n">
        <v>305</v>
      </c>
      <c r="D830" t="n">
        <v>305</v>
      </c>
      <c r="E830" t="n">
        <v>305</v>
      </c>
      <c r="F830" t="n">
        <v>305</v>
      </c>
      <c r="G830" t="n">
        <v>305</v>
      </c>
      <c r="H830" t="n">
        <v>305</v>
      </c>
      <c r="I830" t="n">
        <v>305</v>
      </c>
      <c r="J830" t="n">
        <v>305</v>
      </c>
      <c r="K830" t="n">
        <v>305</v>
      </c>
      <c r="L830" t="n">
        <v>300.9</v>
      </c>
      <c r="M830" t="n">
        <v>299.4</v>
      </c>
      <c r="N830" t="n">
        <v>298</v>
      </c>
      <c r="O830" t="n">
        <v>296.6</v>
      </c>
      <c r="P830" t="n">
        <v>300.4</v>
      </c>
      <c r="Q830" t="n">
        <v>304.3</v>
      </c>
      <c r="R830" t="n">
        <v>310.3</v>
      </c>
      <c r="S830" t="n">
        <v>319</v>
      </c>
      <c r="T830" t="n">
        <v>329.9</v>
      </c>
      <c r="U830" t="n">
        <v>339.9</v>
      </c>
      <c r="V830" t="n">
        <v>350.5</v>
      </c>
      <c r="W830" t="n">
        <v>361.5</v>
      </c>
      <c r="X830" t="n">
        <v>368.3</v>
      </c>
      <c r="Y830" t="n">
        <v>376.5</v>
      </c>
      <c r="Z830" t="n">
        <v>385.9</v>
      </c>
      <c r="AA830" t="n">
        <v>398.8</v>
      </c>
      <c r="AB830" t="n">
        <v>408.8</v>
      </c>
      <c r="AC830" t="n">
        <v>420.6</v>
      </c>
      <c r="AD830" t="n">
        <v>429.5</v>
      </c>
      <c r="AE830" t="n">
        <v>437.4</v>
      </c>
      <c r="AF830" t="n">
        <v>446.6</v>
      </c>
      <c r="AG830" t="n">
        <v>455.9</v>
      </c>
      <c r="AH830" t="n">
        <v>463.5</v>
      </c>
      <c r="AI830" t="n">
        <v>470.4</v>
      </c>
      <c r="AJ830" t="n">
        <v>479.1</v>
      </c>
      <c r="AK830" t="n">
        <v>484.9</v>
      </c>
      <c r="AL830" t="n">
        <v>496.4</v>
      </c>
      <c r="AM830" t="n">
        <v>510.5</v>
      </c>
      <c r="AN830" t="n">
        <v>529</v>
      </c>
      <c r="AO830" t="n">
        <v>548.6</v>
      </c>
      <c r="AP830" t="n">
        <v>571.3</v>
      </c>
      <c r="AQ830" t="n">
        <v>597.3</v>
      </c>
      <c r="AR830" t="n">
        <v>625.8</v>
      </c>
      <c r="AS830" t="n">
        <v>656</v>
      </c>
      <c r="AT830" t="n">
        <v>685.5</v>
      </c>
      <c r="AU830" t="n">
        <v>714.5</v>
      </c>
      <c r="AV830" t="n">
        <v>742.4</v>
      </c>
      <c r="AW830" t="n">
        <v>770.8</v>
      </c>
      <c r="AX830" t="n">
        <v>803.8</v>
      </c>
      <c r="AY830" t="n">
        <v>841.4</v>
      </c>
      <c r="AZ830" t="n">
        <v>880</v>
      </c>
      <c r="BA830" t="n">
        <v>922.8</v>
      </c>
      <c r="BB830" t="n">
        <v>970.1</v>
      </c>
      <c r="BC830" t="n">
        <v>1017.1</v>
      </c>
      <c r="BD830" t="n">
        <v>1069.8</v>
      </c>
      <c r="BE830" t="n">
        <v>1133.1</v>
      </c>
      <c r="BF830" t="n">
        <v>1214.8</v>
      </c>
      <c r="BG830" t="n">
        <v>1300.8</v>
      </c>
      <c r="BH830" t="n">
        <v>1401.1</v>
      </c>
      <c r="BI830" t="n">
        <v>1509.1</v>
      </c>
      <c r="BJ830" t="n">
        <v>1608.9</v>
      </c>
      <c r="BK830" t="n">
        <v>1712</v>
      </c>
      <c r="BL830" t="n">
        <v>1819.5</v>
      </c>
      <c r="BM830" t="n">
        <v>1927.6</v>
      </c>
      <c r="BN830" t="n">
        <v>2044.3</v>
      </c>
      <c r="BO830" t="n">
        <v>2169.8</v>
      </c>
      <c r="BP830" t="n">
        <v>2309.3</v>
      </c>
      <c r="BQ830" t="n">
        <v>2444.8</v>
      </c>
      <c r="BR830" t="n">
        <v>2578.6</v>
      </c>
      <c r="BS830" t="n">
        <v>2710</v>
      </c>
      <c r="BT830" t="n">
        <v>2838.8</v>
      </c>
      <c r="BU830" t="n">
        <v>2953.4</v>
      </c>
      <c r="BV830" t="n">
        <v>3068.6</v>
      </c>
      <c r="BW830" t="n">
        <v>3183.9</v>
      </c>
      <c r="BX830" t="n">
        <v>3316.6</v>
      </c>
      <c r="BY830" t="n">
        <v>3454.9</v>
      </c>
      <c r="BZ830" t="n">
        <v>3601.3</v>
      </c>
      <c r="CA830" t="n">
        <v>3756.9</v>
      </c>
      <c r="CB830" t="n">
        <v>3926.6</v>
      </c>
      <c r="CC830" t="n">
        <v>4111.3</v>
      </c>
      <c r="CD830" t="n">
        <v>4306.5</v>
      </c>
    </row>
    <row r="831">
      <c r="A831" t="inlineStr">
        <is>
          <t>F00034-12-000-05|S|F|Y</t>
        </is>
      </c>
      <c r="B831" t="n">
        <v>305</v>
      </c>
      <c r="C831" t="n">
        <v>305</v>
      </c>
      <c r="D831" t="n">
        <v>305</v>
      </c>
      <c r="E831" t="n">
        <v>305</v>
      </c>
      <c r="F831" t="n">
        <v>305</v>
      </c>
      <c r="G831" t="n">
        <v>305</v>
      </c>
      <c r="H831" t="n">
        <v>305</v>
      </c>
      <c r="I831" t="n">
        <v>305</v>
      </c>
      <c r="J831" t="n">
        <v>305</v>
      </c>
      <c r="K831" t="n">
        <v>305</v>
      </c>
      <c r="L831" t="n">
        <v>300.9</v>
      </c>
      <c r="M831" t="n">
        <v>299.4</v>
      </c>
      <c r="N831" t="n">
        <v>298</v>
      </c>
      <c r="O831" t="n">
        <v>296.6</v>
      </c>
      <c r="P831" t="n">
        <v>300.4</v>
      </c>
      <c r="Q831" t="n">
        <v>304.3</v>
      </c>
      <c r="R831" t="n">
        <v>310.3</v>
      </c>
      <c r="S831" t="n">
        <v>319</v>
      </c>
      <c r="T831" t="n">
        <v>329.9</v>
      </c>
      <c r="U831" t="n">
        <v>339.9</v>
      </c>
      <c r="V831" t="n">
        <v>350.5</v>
      </c>
      <c r="W831" t="n">
        <v>361.5</v>
      </c>
      <c r="X831" t="n">
        <v>368.3</v>
      </c>
      <c r="Y831" t="n">
        <v>376.5</v>
      </c>
      <c r="Z831" t="n">
        <v>385.9</v>
      </c>
      <c r="AA831" t="n">
        <v>398.8</v>
      </c>
      <c r="AB831" t="n">
        <v>408.8</v>
      </c>
      <c r="AC831" t="n">
        <v>420.6</v>
      </c>
      <c r="AD831" t="n">
        <v>429.5</v>
      </c>
      <c r="AE831" t="n">
        <v>437.4</v>
      </c>
      <c r="AF831" t="n">
        <v>446.6</v>
      </c>
      <c r="AG831" t="n">
        <v>455.9</v>
      </c>
      <c r="AH831" t="n">
        <v>463.5</v>
      </c>
      <c r="AI831" t="n">
        <v>470.4</v>
      </c>
      <c r="AJ831" t="n">
        <v>479.1</v>
      </c>
      <c r="AK831" t="n">
        <v>484.9</v>
      </c>
      <c r="AL831" t="n">
        <v>496.4</v>
      </c>
      <c r="AM831" t="n">
        <v>510.5</v>
      </c>
      <c r="AN831" t="n">
        <v>529</v>
      </c>
      <c r="AO831" t="n">
        <v>548.6</v>
      </c>
      <c r="AP831" t="n">
        <v>571.3</v>
      </c>
      <c r="AQ831" t="n">
        <v>597.3</v>
      </c>
      <c r="AR831" t="n">
        <v>625.8</v>
      </c>
      <c r="AS831" t="n">
        <v>656</v>
      </c>
      <c r="AT831" t="n">
        <v>685.5</v>
      </c>
      <c r="AU831" t="n">
        <v>714.5</v>
      </c>
      <c r="AV831" t="n">
        <v>742.4</v>
      </c>
      <c r="AW831" t="n">
        <v>770.8</v>
      </c>
      <c r="AX831" t="n">
        <v>803.8</v>
      </c>
      <c r="AY831" t="n">
        <v>841.4</v>
      </c>
      <c r="AZ831" t="n">
        <v>880</v>
      </c>
      <c r="BA831" t="n">
        <v>922.8</v>
      </c>
      <c r="BB831" t="n">
        <v>970.1</v>
      </c>
      <c r="BC831" t="n">
        <v>1017.1</v>
      </c>
      <c r="BD831" t="n">
        <v>1069.8</v>
      </c>
      <c r="BE831" t="n">
        <v>1133.1</v>
      </c>
      <c r="BF831" t="n">
        <v>1214.8</v>
      </c>
      <c r="BG831" t="n">
        <v>1300.8</v>
      </c>
      <c r="BH831" t="n">
        <v>1401.1</v>
      </c>
      <c r="BI831" t="n">
        <v>1509.1</v>
      </c>
      <c r="BJ831" t="n">
        <v>1608.9</v>
      </c>
      <c r="BK831" t="n">
        <v>1712</v>
      </c>
      <c r="BL831" t="n">
        <v>1819.5</v>
      </c>
      <c r="BM831" t="n">
        <v>1927.6</v>
      </c>
      <c r="BN831" t="n">
        <v>2044.3</v>
      </c>
      <c r="BO831" t="n">
        <v>2169.8</v>
      </c>
      <c r="BP831" t="n">
        <v>2309.3</v>
      </c>
      <c r="BQ831" t="n">
        <v>2444.8</v>
      </c>
      <c r="BR831" t="n">
        <v>2578.6</v>
      </c>
      <c r="BS831" t="n">
        <v>2710</v>
      </c>
      <c r="BT831" t="n">
        <v>2838.8</v>
      </c>
      <c r="BU831" t="n">
        <v>2953.4</v>
      </c>
      <c r="BV831" t="n">
        <v>3068.6</v>
      </c>
      <c r="BW831" t="n">
        <v>3183.9</v>
      </c>
      <c r="BX831" t="n">
        <v>3316.6</v>
      </c>
      <c r="BY831" t="n">
        <v>3454.9</v>
      </c>
      <c r="BZ831" t="n">
        <v>3601.3</v>
      </c>
      <c r="CA831" t="n">
        <v>3756.9</v>
      </c>
      <c r="CB831" t="n">
        <v>3926.6</v>
      </c>
      <c r="CC831" t="n">
        <v>4111.3</v>
      </c>
      <c r="CD831" t="n">
        <v>4306.5</v>
      </c>
    </row>
    <row r="832">
      <c r="A832" t="inlineStr">
        <is>
          <t>F00034-12-000-05|S|M|N</t>
        </is>
      </c>
      <c r="B832" t="n">
        <v>305</v>
      </c>
      <c r="C832" t="n">
        <v>305</v>
      </c>
      <c r="D832" t="n">
        <v>305</v>
      </c>
      <c r="E832" t="n">
        <v>305</v>
      </c>
      <c r="F832" t="n">
        <v>305</v>
      </c>
      <c r="G832" t="n">
        <v>305</v>
      </c>
      <c r="H832" t="n">
        <v>305</v>
      </c>
      <c r="I832" t="n">
        <v>305</v>
      </c>
      <c r="J832" t="n">
        <v>305</v>
      </c>
      <c r="K832" t="n">
        <v>305</v>
      </c>
      <c r="L832" t="n">
        <v>300.9</v>
      </c>
      <c r="M832" t="n">
        <v>299.4</v>
      </c>
      <c r="N832" t="n">
        <v>298</v>
      </c>
      <c r="O832" t="n">
        <v>296.6</v>
      </c>
      <c r="P832" t="n">
        <v>300.4</v>
      </c>
      <c r="Q832" t="n">
        <v>304.3</v>
      </c>
      <c r="R832" t="n">
        <v>310.3</v>
      </c>
      <c r="S832" t="n">
        <v>319</v>
      </c>
      <c r="T832" t="n">
        <v>329.9</v>
      </c>
      <c r="U832" t="n">
        <v>339.9</v>
      </c>
      <c r="V832" t="n">
        <v>350.5</v>
      </c>
      <c r="W832" t="n">
        <v>361.5</v>
      </c>
      <c r="X832" t="n">
        <v>368.3</v>
      </c>
      <c r="Y832" t="n">
        <v>376.5</v>
      </c>
      <c r="Z832" t="n">
        <v>385.9</v>
      </c>
      <c r="AA832" t="n">
        <v>398.8</v>
      </c>
      <c r="AB832" t="n">
        <v>408.8</v>
      </c>
      <c r="AC832" t="n">
        <v>420.6</v>
      </c>
      <c r="AD832" t="n">
        <v>429.5</v>
      </c>
      <c r="AE832" t="n">
        <v>437.4</v>
      </c>
      <c r="AF832" t="n">
        <v>446.6</v>
      </c>
      <c r="AG832" t="n">
        <v>455.9</v>
      </c>
      <c r="AH832" t="n">
        <v>463.5</v>
      </c>
      <c r="AI832" t="n">
        <v>470.4</v>
      </c>
      <c r="AJ832" t="n">
        <v>479.1</v>
      </c>
      <c r="AK832" t="n">
        <v>484.9</v>
      </c>
      <c r="AL832" t="n">
        <v>496.4</v>
      </c>
      <c r="AM832" t="n">
        <v>510.5</v>
      </c>
      <c r="AN832" t="n">
        <v>529</v>
      </c>
      <c r="AO832" t="n">
        <v>548.6</v>
      </c>
      <c r="AP832" t="n">
        <v>571.3</v>
      </c>
      <c r="AQ832" t="n">
        <v>597.3</v>
      </c>
      <c r="AR832" t="n">
        <v>625.8</v>
      </c>
      <c r="AS832" t="n">
        <v>656</v>
      </c>
      <c r="AT832" t="n">
        <v>685.5</v>
      </c>
      <c r="AU832" t="n">
        <v>714.5</v>
      </c>
      <c r="AV832" t="n">
        <v>742.4</v>
      </c>
      <c r="AW832" t="n">
        <v>770.8</v>
      </c>
      <c r="AX832" t="n">
        <v>803.8</v>
      </c>
      <c r="AY832" t="n">
        <v>841.4</v>
      </c>
      <c r="AZ832" t="n">
        <v>880</v>
      </c>
      <c r="BA832" t="n">
        <v>922.8</v>
      </c>
      <c r="BB832" t="n">
        <v>970.1</v>
      </c>
      <c r="BC832" t="n">
        <v>1017.1</v>
      </c>
      <c r="BD832" t="n">
        <v>1069.8</v>
      </c>
      <c r="BE832" t="n">
        <v>1133.1</v>
      </c>
      <c r="BF832" t="n">
        <v>1214.8</v>
      </c>
      <c r="BG832" t="n">
        <v>1300.8</v>
      </c>
      <c r="BH832" t="n">
        <v>1401.1</v>
      </c>
      <c r="BI832" t="n">
        <v>1509.1</v>
      </c>
      <c r="BJ832" t="n">
        <v>1608.9</v>
      </c>
      <c r="BK832" t="n">
        <v>1712</v>
      </c>
      <c r="BL832" t="n">
        <v>1819.5</v>
      </c>
      <c r="BM832" t="n">
        <v>1927.6</v>
      </c>
      <c r="BN832" t="n">
        <v>2044.3</v>
      </c>
      <c r="BO832" t="n">
        <v>2169.8</v>
      </c>
      <c r="BP832" t="n">
        <v>2309.3</v>
      </c>
      <c r="BQ832" t="n">
        <v>2444.8</v>
      </c>
      <c r="BR832" t="n">
        <v>2578.6</v>
      </c>
      <c r="BS832" t="n">
        <v>2710</v>
      </c>
      <c r="BT832" t="n">
        <v>2838.8</v>
      </c>
      <c r="BU832" t="n">
        <v>2953.4</v>
      </c>
      <c r="BV832" t="n">
        <v>3068.6</v>
      </c>
      <c r="BW832" t="n">
        <v>3183.9</v>
      </c>
      <c r="BX832" t="n">
        <v>3316.6</v>
      </c>
      <c r="BY832" t="n">
        <v>3454.9</v>
      </c>
      <c r="BZ832" t="n">
        <v>3601.3</v>
      </c>
      <c r="CA832" t="n">
        <v>3756.9</v>
      </c>
      <c r="CB832" t="n">
        <v>3926.6</v>
      </c>
      <c r="CC832" t="n">
        <v>4111.3</v>
      </c>
      <c r="CD832" t="n">
        <v>4306.5</v>
      </c>
    </row>
    <row r="833">
      <c r="A833" t="inlineStr">
        <is>
          <t>F00034-12-000-05|S|M|Y</t>
        </is>
      </c>
      <c r="B833" t="n">
        <v>305</v>
      </c>
      <c r="C833" t="n">
        <v>305</v>
      </c>
      <c r="D833" t="n">
        <v>305</v>
      </c>
      <c r="E833" t="n">
        <v>305</v>
      </c>
      <c r="F833" t="n">
        <v>305</v>
      </c>
      <c r="G833" t="n">
        <v>305</v>
      </c>
      <c r="H833" t="n">
        <v>305</v>
      </c>
      <c r="I833" t="n">
        <v>305</v>
      </c>
      <c r="J833" t="n">
        <v>305</v>
      </c>
      <c r="K833" t="n">
        <v>305</v>
      </c>
      <c r="L833" t="n">
        <v>300.9</v>
      </c>
      <c r="M833" t="n">
        <v>299.4</v>
      </c>
      <c r="N833" t="n">
        <v>298</v>
      </c>
      <c r="O833" t="n">
        <v>296.6</v>
      </c>
      <c r="P833" t="n">
        <v>300.4</v>
      </c>
      <c r="Q833" t="n">
        <v>304.3</v>
      </c>
      <c r="R833" t="n">
        <v>310.3</v>
      </c>
      <c r="S833" t="n">
        <v>319</v>
      </c>
      <c r="T833" t="n">
        <v>329.9</v>
      </c>
      <c r="U833" t="n">
        <v>339.9</v>
      </c>
      <c r="V833" t="n">
        <v>350.5</v>
      </c>
      <c r="W833" t="n">
        <v>361.5</v>
      </c>
      <c r="X833" t="n">
        <v>368.3</v>
      </c>
      <c r="Y833" t="n">
        <v>376.5</v>
      </c>
      <c r="Z833" t="n">
        <v>385.9</v>
      </c>
      <c r="AA833" t="n">
        <v>398.8</v>
      </c>
      <c r="AB833" t="n">
        <v>408.8</v>
      </c>
      <c r="AC833" t="n">
        <v>420.6</v>
      </c>
      <c r="AD833" t="n">
        <v>429.5</v>
      </c>
      <c r="AE833" t="n">
        <v>437.4</v>
      </c>
      <c r="AF833" t="n">
        <v>446.6</v>
      </c>
      <c r="AG833" t="n">
        <v>455.9</v>
      </c>
      <c r="AH833" t="n">
        <v>463.5</v>
      </c>
      <c r="AI833" t="n">
        <v>470.4</v>
      </c>
      <c r="AJ833" t="n">
        <v>479.1</v>
      </c>
      <c r="AK833" t="n">
        <v>484.9</v>
      </c>
      <c r="AL833" t="n">
        <v>496.4</v>
      </c>
      <c r="AM833" t="n">
        <v>510.5</v>
      </c>
      <c r="AN833" t="n">
        <v>529</v>
      </c>
      <c r="AO833" t="n">
        <v>548.6</v>
      </c>
      <c r="AP833" t="n">
        <v>571.3</v>
      </c>
      <c r="AQ833" t="n">
        <v>597.3</v>
      </c>
      <c r="AR833" t="n">
        <v>625.8</v>
      </c>
      <c r="AS833" t="n">
        <v>656</v>
      </c>
      <c r="AT833" t="n">
        <v>685.5</v>
      </c>
      <c r="AU833" t="n">
        <v>714.5</v>
      </c>
      <c r="AV833" t="n">
        <v>742.4</v>
      </c>
      <c r="AW833" t="n">
        <v>770.8</v>
      </c>
      <c r="AX833" t="n">
        <v>803.8</v>
      </c>
      <c r="AY833" t="n">
        <v>841.4</v>
      </c>
      <c r="AZ833" t="n">
        <v>880</v>
      </c>
      <c r="BA833" t="n">
        <v>922.8</v>
      </c>
      <c r="BB833" t="n">
        <v>970.1</v>
      </c>
      <c r="BC833" t="n">
        <v>1017.1</v>
      </c>
      <c r="BD833" t="n">
        <v>1069.8</v>
      </c>
      <c r="BE833" t="n">
        <v>1133.1</v>
      </c>
      <c r="BF833" t="n">
        <v>1214.8</v>
      </c>
      <c r="BG833" t="n">
        <v>1300.8</v>
      </c>
      <c r="BH833" t="n">
        <v>1401.1</v>
      </c>
      <c r="BI833" t="n">
        <v>1509.1</v>
      </c>
      <c r="BJ833" t="n">
        <v>1608.9</v>
      </c>
      <c r="BK833" t="n">
        <v>1712</v>
      </c>
      <c r="BL833" t="n">
        <v>1819.5</v>
      </c>
      <c r="BM833" t="n">
        <v>1927.6</v>
      </c>
      <c r="BN833" t="n">
        <v>2044.3</v>
      </c>
      <c r="BO833" t="n">
        <v>2169.8</v>
      </c>
      <c r="BP833" t="n">
        <v>2309.3</v>
      </c>
      <c r="BQ833" t="n">
        <v>2444.8</v>
      </c>
      <c r="BR833" t="n">
        <v>2578.6</v>
      </c>
      <c r="BS833" t="n">
        <v>2710</v>
      </c>
      <c r="BT833" t="n">
        <v>2838.8</v>
      </c>
      <c r="BU833" t="n">
        <v>2953.4</v>
      </c>
      <c r="BV833" t="n">
        <v>3068.6</v>
      </c>
      <c r="BW833" t="n">
        <v>3183.9</v>
      </c>
      <c r="BX833" t="n">
        <v>3316.6</v>
      </c>
      <c r="BY833" t="n">
        <v>3454.9</v>
      </c>
      <c r="BZ833" t="n">
        <v>3601.3</v>
      </c>
      <c r="CA833" t="n">
        <v>3756.9</v>
      </c>
      <c r="CB833" t="n">
        <v>3926.6</v>
      </c>
      <c r="CC833" t="n">
        <v>4111.3</v>
      </c>
      <c r="CD833" t="n">
        <v>4306.5</v>
      </c>
    </row>
    <row r="834">
      <c r="A834" t="inlineStr">
        <is>
          <t>F00034-13-000-05|R|F|N</t>
        </is>
      </c>
      <c r="B834" t="n">
        <v>1297.9</v>
      </c>
      <c r="C834" t="n">
        <v>1297.9</v>
      </c>
      <c r="D834" t="n">
        <v>1297.9</v>
      </c>
      <c r="E834" t="n">
        <v>1294.6</v>
      </c>
      <c r="F834" t="n">
        <v>1291.4</v>
      </c>
      <c r="G834" t="n">
        <v>1287.9</v>
      </c>
      <c r="H834" t="n">
        <v>1284.5</v>
      </c>
      <c r="I834" t="n">
        <v>1281.1</v>
      </c>
      <c r="J834" t="n">
        <v>1277.9</v>
      </c>
      <c r="K834" t="n">
        <v>1274.8</v>
      </c>
      <c r="L834" t="n">
        <v>1265.6</v>
      </c>
      <c r="M834" t="n">
        <v>1256.6</v>
      </c>
      <c r="N834" t="n">
        <v>1247.6</v>
      </c>
      <c r="O834" t="n">
        <v>1238.6</v>
      </c>
      <c r="P834" t="n">
        <v>1229.8</v>
      </c>
      <c r="Q834" t="n">
        <v>1220.6</v>
      </c>
      <c r="R834" t="n">
        <v>1217.6</v>
      </c>
      <c r="S834" t="n">
        <v>1214.4</v>
      </c>
      <c r="T834" t="n">
        <v>1211.4</v>
      </c>
      <c r="U834" t="n">
        <v>1216.6</v>
      </c>
      <c r="V834" t="n">
        <v>1251.6</v>
      </c>
      <c r="W834" t="n">
        <v>1280.3</v>
      </c>
      <c r="X834" t="n">
        <v>1323.6</v>
      </c>
      <c r="Y834" t="n">
        <v>1379.4</v>
      </c>
      <c r="Z834" t="n">
        <v>1446.3</v>
      </c>
      <c r="AA834" t="n">
        <v>1522.4</v>
      </c>
      <c r="AB834" t="n">
        <v>1605</v>
      </c>
      <c r="AC834" t="n">
        <v>1688</v>
      </c>
      <c r="AD834" t="n">
        <v>1761.3</v>
      </c>
      <c r="AE834" t="n">
        <v>1828.6</v>
      </c>
      <c r="AF834" t="n">
        <v>1886.6</v>
      </c>
      <c r="AG834" t="n">
        <v>1930.9</v>
      </c>
      <c r="AH834" t="n">
        <v>1977.9</v>
      </c>
      <c r="AI834" t="n">
        <v>2036.8</v>
      </c>
      <c r="AJ834" t="n">
        <v>2078.8</v>
      </c>
      <c r="AK834" t="n">
        <v>2122.9</v>
      </c>
      <c r="AL834" t="n">
        <v>2166.1</v>
      </c>
      <c r="AM834" t="n">
        <v>2203.8</v>
      </c>
      <c r="AN834" t="n">
        <v>2242.5</v>
      </c>
      <c r="AO834" t="n">
        <v>2296.9</v>
      </c>
      <c r="AP834" t="n">
        <v>2366.4</v>
      </c>
      <c r="AQ834" t="n">
        <v>2435.1</v>
      </c>
      <c r="AR834" t="n">
        <v>2513</v>
      </c>
      <c r="AS834" t="n">
        <v>2604.3</v>
      </c>
      <c r="AT834" t="n">
        <v>2713.9</v>
      </c>
      <c r="AU834" t="n">
        <v>2832.5</v>
      </c>
      <c r="AV834" t="n">
        <v>2957.4</v>
      </c>
      <c r="AW834" t="n">
        <v>3079.8</v>
      </c>
      <c r="AX834" t="n">
        <v>3201</v>
      </c>
      <c r="AY834" t="n">
        <v>3310.1</v>
      </c>
      <c r="AZ834" t="n">
        <v>3394.4</v>
      </c>
      <c r="BA834" t="n">
        <v>3498.9</v>
      </c>
      <c r="BB834" t="n">
        <v>3612.5</v>
      </c>
      <c r="BC834" t="n">
        <v>3741.9</v>
      </c>
      <c r="BD834" t="n">
        <v>3918</v>
      </c>
      <c r="BE834" t="n">
        <v>4115.1</v>
      </c>
      <c r="BF834" t="n">
        <v>4309.6</v>
      </c>
      <c r="BG834" t="n">
        <v>4578.3</v>
      </c>
      <c r="BH834" t="n">
        <v>4883.6</v>
      </c>
      <c r="BI834" t="n">
        <v>5229.1</v>
      </c>
      <c r="BJ834" t="n">
        <v>5652.6</v>
      </c>
      <c r="BK834" t="n">
        <v>6093.5</v>
      </c>
      <c r="BL834" t="n">
        <v>6579.9</v>
      </c>
      <c r="BM834" t="n">
        <v>7195.1</v>
      </c>
      <c r="BN834" t="n">
        <v>7868.8</v>
      </c>
      <c r="BO834" t="n">
        <v>8526.299999999999</v>
      </c>
      <c r="BP834" t="n">
        <v>9112</v>
      </c>
      <c r="BQ834" t="n">
        <v>9620.799999999999</v>
      </c>
      <c r="BR834" t="n">
        <v>10090.1</v>
      </c>
      <c r="BS834" t="n">
        <v>10496.5</v>
      </c>
      <c r="BT834" t="n">
        <v>10964.9</v>
      </c>
      <c r="BU834" t="n">
        <v>11414.1</v>
      </c>
      <c r="BV834" t="n">
        <v>11945.4</v>
      </c>
      <c r="BW834" t="n">
        <v>12464.1</v>
      </c>
      <c r="BX834" t="n">
        <v>13010.8</v>
      </c>
      <c r="BY834" t="n">
        <v>13590.8</v>
      </c>
      <c r="BZ834" t="n">
        <v>14147.4</v>
      </c>
      <c r="CA834" t="n">
        <v>14676.1</v>
      </c>
      <c r="CB834" t="n">
        <v>15269</v>
      </c>
      <c r="CC834" t="n">
        <v>15856.5</v>
      </c>
      <c r="CD834" t="n">
        <v>16402.8</v>
      </c>
    </row>
    <row r="835">
      <c r="A835" t="inlineStr">
        <is>
          <t>F00034-13-000-05|R|F|Y</t>
        </is>
      </c>
      <c r="B835" t="n">
        <v>1297.9</v>
      </c>
      <c r="C835" t="n">
        <v>1297.9</v>
      </c>
      <c r="D835" t="n">
        <v>1297.9</v>
      </c>
      <c r="E835" t="n">
        <v>1294.6</v>
      </c>
      <c r="F835" t="n">
        <v>1291.4</v>
      </c>
      <c r="G835" t="n">
        <v>1287.9</v>
      </c>
      <c r="H835" t="n">
        <v>1284.5</v>
      </c>
      <c r="I835" t="n">
        <v>1281.1</v>
      </c>
      <c r="J835" t="n">
        <v>1277.9</v>
      </c>
      <c r="K835" t="n">
        <v>1274.8</v>
      </c>
      <c r="L835" t="n">
        <v>1265.6</v>
      </c>
      <c r="M835" t="n">
        <v>1256.6</v>
      </c>
      <c r="N835" t="n">
        <v>1247.6</v>
      </c>
      <c r="O835" t="n">
        <v>1238.6</v>
      </c>
      <c r="P835" t="n">
        <v>1229.8</v>
      </c>
      <c r="Q835" t="n">
        <v>1220.6</v>
      </c>
      <c r="R835" t="n">
        <v>1217.6</v>
      </c>
      <c r="S835" t="n">
        <v>1214.4</v>
      </c>
      <c r="T835" t="n">
        <v>1211.4</v>
      </c>
      <c r="U835" t="n">
        <v>1216.6</v>
      </c>
      <c r="V835" t="n">
        <v>1251.6</v>
      </c>
      <c r="W835" t="n">
        <v>1280.3</v>
      </c>
      <c r="X835" t="n">
        <v>1323.6</v>
      </c>
      <c r="Y835" t="n">
        <v>1379.4</v>
      </c>
      <c r="Z835" t="n">
        <v>1446.3</v>
      </c>
      <c r="AA835" t="n">
        <v>1522.4</v>
      </c>
      <c r="AB835" t="n">
        <v>1605</v>
      </c>
      <c r="AC835" t="n">
        <v>1688</v>
      </c>
      <c r="AD835" t="n">
        <v>1761.3</v>
      </c>
      <c r="AE835" t="n">
        <v>1828.6</v>
      </c>
      <c r="AF835" t="n">
        <v>1886.6</v>
      </c>
      <c r="AG835" t="n">
        <v>1930.9</v>
      </c>
      <c r="AH835" t="n">
        <v>1977.9</v>
      </c>
      <c r="AI835" t="n">
        <v>2036.8</v>
      </c>
      <c r="AJ835" t="n">
        <v>2078.8</v>
      </c>
      <c r="AK835" t="n">
        <v>2122.9</v>
      </c>
      <c r="AL835" t="n">
        <v>2166.1</v>
      </c>
      <c r="AM835" t="n">
        <v>2203.8</v>
      </c>
      <c r="AN835" t="n">
        <v>2242.5</v>
      </c>
      <c r="AO835" t="n">
        <v>2296.9</v>
      </c>
      <c r="AP835" t="n">
        <v>2366.4</v>
      </c>
      <c r="AQ835" t="n">
        <v>2435.1</v>
      </c>
      <c r="AR835" t="n">
        <v>2513</v>
      </c>
      <c r="AS835" t="n">
        <v>2604.3</v>
      </c>
      <c r="AT835" t="n">
        <v>2713.9</v>
      </c>
      <c r="AU835" t="n">
        <v>2832.5</v>
      </c>
      <c r="AV835" t="n">
        <v>2957.4</v>
      </c>
      <c r="AW835" t="n">
        <v>3079.8</v>
      </c>
      <c r="AX835" t="n">
        <v>3201</v>
      </c>
      <c r="AY835" t="n">
        <v>3310.1</v>
      </c>
      <c r="AZ835" t="n">
        <v>3394.4</v>
      </c>
      <c r="BA835" t="n">
        <v>3498.9</v>
      </c>
      <c r="BB835" t="n">
        <v>3612.5</v>
      </c>
      <c r="BC835" t="n">
        <v>3741.9</v>
      </c>
      <c r="BD835" t="n">
        <v>3918</v>
      </c>
      <c r="BE835" t="n">
        <v>4115.1</v>
      </c>
      <c r="BF835" t="n">
        <v>4309.6</v>
      </c>
      <c r="BG835" t="n">
        <v>4578.3</v>
      </c>
      <c r="BH835" t="n">
        <v>4883.6</v>
      </c>
      <c r="BI835" t="n">
        <v>5229.1</v>
      </c>
      <c r="BJ835" t="n">
        <v>5652.6</v>
      </c>
      <c r="BK835" t="n">
        <v>6093.5</v>
      </c>
      <c r="BL835" t="n">
        <v>6579.9</v>
      </c>
      <c r="BM835" t="n">
        <v>7195.1</v>
      </c>
      <c r="BN835" t="n">
        <v>7868.8</v>
      </c>
      <c r="BO835" t="n">
        <v>8526.299999999999</v>
      </c>
      <c r="BP835" t="n">
        <v>9112</v>
      </c>
      <c r="BQ835" t="n">
        <v>9620.799999999999</v>
      </c>
      <c r="BR835" t="n">
        <v>10090.1</v>
      </c>
      <c r="BS835" t="n">
        <v>10496.5</v>
      </c>
      <c r="BT835" t="n">
        <v>10964.9</v>
      </c>
      <c r="BU835" t="n">
        <v>11414.1</v>
      </c>
      <c r="BV835" t="n">
        <v>11945.4</v>
      </c>
      <c r="BW835" t="n">
        <v>12464.1</v>
      </c>
      <c r="BX835" t="n">
        <v>13010.8</v>
      </c>
      <c r="BY835" t="n">
        <v>13590.8</v>
      </c>
      <c r="BZ835" t="n">
        <v>14147.4</v>
      </c>
      <c r="CA835" t="n">
        <v>14676.1</v>
      </c>
      <c r="CB835" t="n">
        <v>15269</v>
      </c>
      <c r="CC835" t="n">
        <v>15856.5</v>
      </c>
      <c r="CD835" t="n">
        <v>16402.8</v>
      </c>
    </row>
    <row r="836">
      <c r="A836" t="inlineStr">
        <is>
          <t>F00034-13-000-05|R|M|N</t>
        </is>
      </c>
      <c r="B836" t="n">
        <v>1297.9</v>
      </c>
      <c r="C836" t="n">
        <v>1297.9</v>
      </c>
      <c r="D836" t="n">
        <v>1297.9</v>
      </c>
      <c r="E836" t="n">
        <v>1294.6</v>
      </c>
      <c r="F836" t="n">
        <v>1291.4</v>
      </c>
      <c r="G836" t="n">
        <v>1287.9</v>
      </c>
      <c r="H836" t="n">
        <v>1284.5</v>
      </c>
      <c r="I836" t="n">
        <v>1281.1</v>
      </c>
      <c r="J836" t="n">
        <v>1277.9</v>
      </c>
      <c r="K836" t="n">
        <v>1274.8</v>
      </c>
      <c r="L836" t="n">
        <v>1265.6</v>
      </c>
      <c r="M836" t="n">
        <v>1256.6</v>
      </c>
      <c r="N836" t="n">
        <v>1247.6</v>
      </c>
      <c r="O836" t="n">
        <v>1238.6</v>
      </c>
      <c r="P836" t="n">
        <v>1229.8</v>
      </c>
      <c r="Q836" t="n">
        <v>1220.6</v>
      </c>
      <c r="R836" t="n">
        <v>1217.6</v>
      </c>
      <c r="S836" t="n">
        <v>1214.4</v>
      </c>
      <c r="T836" t="n">
        <v>1211.4</v>
      </c>
      <c r="U836" t="n">
        <v>1216.6</v>
      </c>
      <c r="V836" t="n">
        <v>1251.6</v>
      </c>
      <c r="W836" t="n">
        <v>1280.3</v>
      </c>
      <c r="X836" t="n">
        <v>1323.6</v>
      </c>
      <c r="Y836" t="n">
        <v>1379.4</v>
      </c>
      <c r="Z836" t="n">
        <v>1446.3</v>
      </c>
      <c r="AA836" t="n">
        <v>1522.4</v>
      </c>
      <c r="AB836" t="n">
        <v>1605</v>
      </c>
      <c r="AC836" t="n">
        <v>1688</v>
      </c>
      <c r="AD836" t="n">
        <v>1761.3</v>
      </c>
      <c r="AE836" t="n">
        <v>1828.6</v>
      </c>
      <c r="AF836" t="n">
        <v>1886.6</v>
      </c>
      <c r="AG836" t="n">
        <v>1930.9</v>
      </c>
      <c r="AH836" t="n">
        <v>1977.9</v>
      </c>
      <c r="AI836" t="n">
        <v>2036.8</v>
      </c>
      <c r="AJ836" t="n">
        <v>2078.8</v>
      </c>
      <c r="AK836" t="n">
        <v>2122.9</v>
      </c>
      <c r="AL836" t="n">
        <v>2166.1</v>
      </c>
      <c r="AM836" t="n">
        <v>2203.8</v>
      </c>
      <c r="AN836" t="n">
        <v>2242.5</v>
      </c>
      <c r="AO836" t="n">
        <v>2296.9</v>
      </c>
      <c r="AP836" t="n">
        <v>2366.4</v>
      </c>
      <c r="AQ836" t="n">
        <v>2435.1</v>
      </c>
      <c r="AR836" t="n">
        <v>2513</v>
      </c>
      <c r="AS836" t="n">
        <v>2604.3</v>
      </c>
      <c r="AT836" t="n">
        <v>2713.9</v>
      </c>
      <c r="AU836" t="n">
        <v>2832.5</v>
      </c>
      <c r="AV836" t="n">
        <v>2957.4</v>
      </c>
      <c r="AW836" t="n">
        <v>3079.8</v>
      </c>
      <c r="AX836" t="n">
        <v>3201</v>
      </c>
      <c r="AY836" t="n">
        <v>3310.1</v>
      </c>
      <c r="AZ836" t="n">
        <v>3394.4</v>
      </c>
      <c r="BA836" t="n">
        <v>3498.9</v>
      </c>
      <c r="BB836" t="n">
        <v>3612.5</v>
      </c>
      <c r="BC836" t="n">
        <v>3741.9</v>
      </c>
      <c r="BD836" t="n">
        <v>3918</v>
      </c>
      <c r="BE836" t="n">
        <v>4115.1</v>
      </c>
      <c r="BF836" t="n">
        <v>4309.6</v>
      </c>
      <c r="BG836" t="n">
        <v>4578.3</v>
      </c>
      <c r="BH836" t="n">
        <v>4883.6</v>
      </c>
      <c r="BI836" t="n">
        <v>5229.1</v>
      </c>
      <c r="BJ836" t="n">
        <v>5652.6</v>
      </c>
      <c r="BK836" t="n">
        <v>6093.5</v>
      </c>
      <c r="BL836" t="n">
        <v>6579.9</v>
      </c>
      <c r="BM836" t="n">
        <v>7195.1</v>
      </c>
      <c r="BN836" t="n">
        <v>7868.8</v>
      </c>
      <c r="BO836" t="n">
        <v>8526.299999999999</v>
      </c>
      <c r="BP836" t="n">
        <v>9112</v>
      </c>
      <c r="BQ836" t="n">
        <v>9620.799999999999</v>
      </c>
      <c r="BR836" t="n">
        <v>10090.1</v>
      </c>
      <c r="BS836" t="n">
        <v>10496.5</v>
      </c>
      <c r="BT836" t="n">
        <v>10964.9</v>
      </c>
      <c r="BU836" t="n">
        <v>11414.1</v>
      </c>
      <c r="BV836" t="n">
        <v>11945.4</v>
      </c>
      <c r="BW836" t="n">
        <v>12464.1</v>
      </c>
      <c r="BX836" t="n">
        <v>13010.8</v>
      </c>
      <c r="BY836" t="n">
        <v>13590.8</v>
      </c>
      <c r="BZ836" t="n">
        <v>14147.4</v>
      </c>
      <c r="CA836" t="n">
        <v>14676.1</v>
      </c>
      <c r="CB836" t="n">
        <v>15269</v>
      </c>
      <c r="CC836" t="n">
        <v>15856.5</v>
      </c>
      <c r="CD836" t="n">
        <v>16402.8</v>
      </c>
    </row>
    <row r="837">
      <c r="A837" t="inlineStr">
        <is>
          <t>F00034-13-000-05|R|M|Y</t>
        </is>
      </c>
      <c r="B837" t="n">
        <v>1297.9</v>
      </c>
      <c r="C837" t="n">
        <v>1297.9</v>
      </c>
      <c r="D837" t="n">
        <v>1297.9</v>
      </c>
      <c r="E837" t="n">
        <v>1294.6</v>
      </c>
      <c r="F837" t="n">
        <v>1291.4</v>
      </c>
      <c r="G837" t="n">
        <v>1287.9</v>
      </c>
      <c r="H837" t="n">
        <v>1284.5</v>
      </c>
      <c r="I837" t="n">
        <v>1281.1</v>
      </c>
      <c r="J837" t="n">
        <v>1277.9</v>
      </c>
      <c r="K837" t="n">
        <v>1274.8</v>
      </c>
      <c r="L837" t="n">
        <v>1265.6</v>
      </c>
      <c r="M837" t="n">
        <v>1256.6</v>
      </c>
      <c r="N837" t="n">
        <v>1247.6</v>
      </c>
      <c r="O837" t="n">
        <v>1238.6</v>
      </c>
      <c r="P837" t="n">
        <v>1229.8</v>
      </c>
      <c r="Q837" t="n">
        <v>1220.6</v>
      </c>
      <c r="R837" t="n">
        <v>1217.6</v>
      </c>
      <c r="S837" t="n">
        <v>1214.4</v>
      </c>
      <c r="T837" t="n">
        <v>1211.4</v>
      </c>
      <c r="U837" t="n">
        <v>1216.6</v>
      </c>
      <c r="V837" t="n">
        <v>1251.6</v>
      </c>
      <c r="W837" t="n">
        <v>1280.3</v>
      </c>
      <c r="X837" t="n">
        <v>1323.6</v>
      </c>
      <c r="Y837" t="n">
        <v>1379.4</v>
      </c>
      <c r="Z837" t="n">
        <v>1446.3</v>
      </c>
      <c r="AA837" t="n">
        <v>1522.4</v>
      </c>
      <c r="AB837" t="n">
        <v>1605</v>
      </c>
      <c r="AC837" t="n">
        <v>1688</v>
      </c>
      <c r="AD837" t="n">
        <v>1761.3</v>
      </c>
      <c r="AE837" t="n">
        <v>1828.6</v>
      </c>
      <c r="AF837" t="n">
        <v>1886.6</v>
      </c>
      <c r="AG837" t="n">
        <v>1930.9</v>
      </c>
      <c r="AH837" t="n">
        <v>1977.9</v>
      </c>
      <c r="AI837" t="n">
        <v>2036.8</v>
      </c>
      <c r="AJ837" t="n">
        <v>2078.8</v>
      </c>
      <c r="AK837" t="n">
        <v>2122.9</v>
      </c>
      <c r="AL837" t="n">
        <v>2166.1</v>
      </c>
      <c r="AM837" t="n">
        <v>2203.8</v>
      </c>
      <c r="AN837" t="n">
        <v>2242.5</v>
      </c>
      <c r="AO837" t="n">
        <v>2296.9</v>
      </c>
      <c r="AP837" t="n">
        <v>2366.4</v>
      </c>
      <c r="AQ837" t="n">
        <v>2435.1</v>
      </c>
      <c r="AR837" t="n">
        <v>2513</v>
      </c>
      <c r="AS837" t="n">
        <v>2604.3</v>
      </c>
      <c r="AT837" t="n">
        <v>2713.9</v>
      </c>
      <c r="AU837" t="n">
        <v>2832.5</v>
      </c>
      <c r="AV837" t="n">
        <v>2957.4</v>
      </c>
      <c r="AW837" t="n">
        <v>3079.8</v>
      </c>
      <c r="AX837" t="n">
        <v>3201</v>
      </c>
      <c r="AY837" t="n">
        <v>3310.1</v>
      </c>
      <c r="AZ837" t="n">
        <v>3394.4</v>
      </c>
      <c r="BA837" t="n">
        <v>3498.9</v>
      </c>
      <c r="BB837" t="n">
        <v>3612.5</v>
      </c>
      <c r="BC837" t="n">
        <v>3741.9</v>
      </c>
      <c r="BD837" t="n">
        <v>3918</v>
      </c>
      <c r="BE837" t="n">
        <v>4115.1</v>
      </c>
      <c r="BF837" t="n">
        <v>4309.6</v>
      </c>
      <c r="BG837" t="n">
        <v>4578.3</v>
      </c>
      <c r="BH837" t="n">
        <v>4883.6</v>
      </c>
      <c r="BI837" t="n">
        <v>5229.1</v>
      </c>
      <c r="BJ837" t="n">
        <v>5652.6</v>
      </c>
      <c r="BK837" t="n">
        <v>6093.5</v>
      </c>
      <c r="BL837" t="n">
        <v>6579.9</v>
      </c>
      <c r="BM837" t="n">
        <v>7195.1</v>
      </c>
      <c r="BN837" t="n">
        <v>7868.8</v>
      </c>
      <c r="BO837" t="n">
        <v>8526.299999999999</v>
      </c>
      <c r="BP837" t="n">
        <v>9112</v>
      </c>
      <c r="BQ837" t="n">
        <v>9620.799999999999</v>
      </c>
      <c r="BR837" t="n">
        <v>10090.1</v>
      </c>
      <c r="BS837" t="n">
        <v>10496.5</v>
      </c>
      <c r="BT837" t="n">
        <v>10964.9</v>
      </c>
      <c r="BU837" t="n">
        <v>11414.1</v>
      </c>
      <c r="BV837" t="n">
        <v>11945.4</v>
      </c>
      <c r="BW837" t="n">
        <v>12464.1</v>
      </c>
      <c r="BX837" t="n">
        <v>13010.8</v>
      </c>
      <c r="BY837" t="n">
        <v>13590.8</v>
      </c>
      <c r="BZ837" t="n">
        <v>14147.4</v>
      </c>
      <c r="CA837" t="n">
        <v>14676.1</v>
      </c>
      <c r="CB837" t="n">
        <v>15269</v>
      </c>
      <c r="CC837" t="n">
        <v>15856.5</v>
      </c>
      <c r="CD837" t="n">
        <v>16402.8</v>
      </c>
    </row>
    <row r="838">
      <c r="A838" t="inlineStr">
        <is>
          <t>F00034-13-000-05|S|F|N</t>
        </is>
      </c>
      <c r="B838" t="n">
        <v>1297.9</v>
      </c>
      <c r="C838" t="n">
        <v>1297.9</v>
      </c>
      <c r="D838" t="n">
        <v>1297.9</v>
      </c>
      <c r="E838" t="n">
        <v>1294.6</v>
      </c>
      <c r="F838" t="n">
        <v>1291.4</v>
      </c>
      <c r="G838" t="n">
        <v>1287.9</v>
      </c>
      <c r="H838" t="n">
        <v>1284.5</v>
      </c>
      <c r="I838" t="n">
        <v>1281.1</v>
      </c>
      <c r="J838" t="n">
        <v>1277.9</v>
      </c>
      <c r="K838" t="n">
        <v>1274.8</v>
      </c>
      <c r="L838" t="n">
        <v>1265.6</v>
      </c>
      <c r="M838" t="n">
        <v>1256.6</v>
      </c>
      <c r="N838" t="n">
        <v>1247.6</v>
      </c>
      <c r="O838" t="n">
        <v>1238.6</v>
      </c>
      <c r="P838" t="n">
        <v>1229.8</v>
      </c>
      <c r="Q838" t="n">
        <v>1220.6</v>
      </c>
      <c r="R838" t="n">
        <v>1217.6</v>
      </c>
      <c r="S838" t="n">
        <v>1214.4</v>
      </c>
      <c r="T838" t="n">
        <v>1211.4</v>
      </c>
      <c r="U838" t="n">
        <v>1216.6</v>
      </c>
      <c r="V838" t="n">
        <v>1251.6</v>
      </c>
      <c r="W838" t="n">
        <v>1280.3</v>
      </c>
      <c r="X838" t="n">
        <v>1323.6</v>
      </c>
      <c r="Y838" t="n">
        <v>1379.4</v>
      </c>
      <c r="Z838" t="n">
        <v>1446.3</v>
      </c>
      <c r="AA838" t="n">
        <v>1522.4</v>
      </c>
      <c r="AB838" t="n">
        <v>1605</v>
      </c>
      <c r="AC838" t="n">
        <v>1688</v>
      </c>
      <c r="AD838" t="n">
        <v>1761.3</v>
      </c>
      <c r="AE838" t="n">
        <v>1828.6</v>
      </c>
      <c r="AF838" t="n">
        <v>1886.6</v>
      </c>
      <c r="AG838" t="n">
        <v>1930.9</v>
      </c>
      <c r="AH838" t="n">
        <v>1977.9</v>
      </c>
      <c r="AI838" t="n">
        <v>2036.8</v>
      </c>
      <c r="AJ838" t="n">
        <v>2078.8</v>
      </c>
      <c r="AK838" t="n">
        <v>2122.9</v>
      </c>
      <c r="AL838" t="n">
        <v>2166.1</v>
      </c>
      <c r="AM838" t="n">
        <v>2203.8</v>
      </c>
      <c r="AN838" t="n">
        <v>2242.5</v>
      </c>
      <c r="AO838" t="n">
        <v>2296.9</v>
      </c>
      <c r="AP838" t="n">
        <v>2366.4</v>
      </c>
      <c r="AQ838" t="n">
        <v>2435.1</v>
      </c>
      <c r="AR838" t="n">
        <v>2513</v>
      </c>
      <c r="AS838" t="n">
        <v>2604.3</v>
      </c>
      <c r="AT838" t="n">
        <v>2713.9</v>
      </c>
      <c r="AU838" t="n">
        <v>2832.5</v>
      </c>
      <c r="AV838" t="n">
        <v>2957.4</v>
      </c>
      <c r="AW838" t="n">
        <v>3079.8</v>
      </c>
      <c r="AX838" t="n">
        <v>3201</v>
      </c>
      <c r="AY838" t="n">
        <v>3310.1</v>
      </c>
      <c r="AZ838" t="n">
        <v>3394.4</v>
      </c>
      <c r="BA838" t="n">
        <v>3498.9</v>
      </c>
      <c r="BB838" t="n">
        <v>3612.5</v>
      </c>
      <c r="BC838" t="n">
        <v>3741.9</v>
      </c>
      <c r="BD838" t="n">
        <v>3918</v>
      </c>
      <c r="BE838" t="n">
        <v>4115.1</v>
      </c>
      <c r="BF838" t="n">
        <v>4309.6</v>
      </c>
      <c r="BG838" t="n">
        <v>4578.3</v>
      </c>
      <c r="BH838" t="n">
        <v>4883.6</v>
      </c>
      <c r="BI838" t="n">
        <v>5229.1</v>
      </c>
      <c r="BJ838" t="n">
        <v>5652.6</v>
      </c>
      <c r="BK838" t="n">
        <v>6093.5</v>
      </c>
      <c r="BL838" t="n">
        <v>6579.9</v>
      </c>
      <c r="BM838" t="n">
        <v>7195.1</v>
      </c>
      <c r="BN838" t="n">
        <v>7868.8</v>
      </c>
      <c r="BO838" t="n">
        <v>8526.299999999999</v>
      </c>
      <c r="BP838" t="n">
        <v>9112</v>
      </c>
      <c r="BQ838" t="n">
        <v>9620.799999999999</v>
      </c>
      <c r="BR838" t="n">
        <v>10090.1</v>
      </c>
      <c r="BS838" t="n">
        <v>10496.5</v>
      </c>
      <c r="BT838" t="n">
        <v>10964.9</v>
      </c>
      <c r="BU838" t="n">
        <v>11414.1</v>
      </c>
      <c r="BV838" t="n">
        <v>11945.4</v>
      </c>
      <c r="BW838" t="n">
        <v>12464.1</v>
      </c>
      <c r="BX838" t="n">
        <v>13010.8</v>
      </c>
      <c r="BY838" t="n">
        <v>13590.8</v>
      </c>
      <c r="BZ838" t="n">
        <v>14147.4</v>
      </c>
      <c r="CA838" t="n">
        <v>14676.1</v>
      </c>
      <c r="CB838" t="n">
        <v>15269</v>
      </c>
      <c r="CC838" t="n">
        <v>15856.5</v>
      </c>
      <c r="CD838" t="n">
        <v>16402.8</v>
      </c>
    </row>
    <row r="839">
      <c r="A839" t="inlineStr">
        <is>
          <t>F00034-13-000-05|S|F|Y</t>
        </is>
      </c>
      <c r="B839" t="n">
        <v>1297.9</v>
      </c>
      <c r="C839" t="n">
        <v>1297.9</v>
      </c>
      <c r="D839" t="n">
        <v>1297.9</v>
      </c>
      <c r="E839" t="n">
        <v>1294.6</v>
      </c>
      <c r="F839" t="n">
        <v>1291.4</v>
      </c>
      <c r="G839" t="n">
        <v>1287.9</v>
      </c>
      <c r="H839" t="n">
        <v>1284.5</v>
      </c>
      <c r="I839" t="n">
        <v>1281.1</v>
      </c>
      <c r="J839" t="n">
        <v>1277.9</v>
      </c>
      <c r="K839" t="n">
        <v>1274.8</v>
      </c>
      <c r="L839" t="n">
        <v>1265.6</v>
      </c>
      <c r="M839" t="n">
        <v>1256.6</v>
      </c>
      <c r="N839" t="n">
        <v>1247.6</v>
      </c>
      <c r="O839" t="n">
        <v>1238.6</v>
      </c>
      <c r="P839" t="n">
        <v>1229.8</v>
      </c>
      <c r="Q839" t="n">
        <v>1220.6</v>
      </c>
      <c r="R839" t="n">
        <v>1217.6</v>
      </c>
      <c r="S839" t="n">
        <v>1214.4</v>
      </c>
      <c r="T839" t="n">
        <v>1211.4</v>
      </c>
      <c r="U839" t="n">
        <v>1216.6</v>
      </c>
      <c r="V839" t="n">
        <v>1251.6</v>
      </c>
      <c r="W839" t="n">
        <v>1280.3</v>
      </c>
      <c r="X839" t="n">
        <v>1323.6</v>
      </c>
      <c r="Y839" t="n">
        <v>1379.4</v>
      </c>
      <c r="Z839" t="n">
        <v>1446.3</v>
      </c>
      <c r="AA839" t="n">
        <v>1522.4</v>
      </c>
      <c r="AB839" t="n">
        <v>1605</v>
      </c>
      <c r="AC839" t="n">
        <v>1688</v>
      </c>
      <c r="AD839" t="n">
        <v>1761.3</v>
      </c>
      <c r="AE839" t="n">
        <v>1828.6</v>
      </c>
      <c r="AF839" t="n">
        <v>1886.6</v>
      </c>
      <c r="AG839" t="n">
        <v>1930.9</v>
      </c>
      <c r="AH839" t="n">
        <v>1977.9</v>
      </c>
      <c r="AI839" t="n">
        <v>2036.8</v>
      </c>
      <c r="AJ839" t="n">
        <v>2078.8</v>
      </c>
      <c r="AK839" t="n">
        <v>2122.9</v>
      </c>
      <c r="AL839" t="n">
        <v>2166.1</v>
      </c>
      <c r="AM839" t="n">
        <v>2203.8</v>
      </c>
      <c r="AN839" t="n">
        <v>2242.5</v>
      </c>
      <c r="AO839" t="n">
        <v>2296.9</v>
      </c>
      <c r="AP839" t="n">
        <v>2366.4</v>
      </c>
      <c r="AQ839" t="n">
        <v>2435.1</v>
      </c>
      <c r="AR839" t="n">
        <v>2513</v>
      </c>
      <c r="AS839" t="n">
        <v>2604.3</v>
      </c>
      <c r="AT839" t="n">
        <v>2713.9</v>
      </c>
      <c r="AU839" t="n">
        <v>2832.5</v>
      </c>
      <c r="AV839" t="n">
        <v>2957.4</v>
      </c>
      <c r="AW839" t="n">
        <v>3079.8</v>
      </c>
      <c r="AX839" t="n">
        <v>3201</v>
      </c>
      <c r="AY839" t="n">
        <v>3310.1</v>
      </c>
      <c r="AZ839" t="n">
        <v>3394.4</v>
      </c>
      <c r="BA839" t="n">
        <v>3498.9</v>
      </c>
      <c r="BB839" t="n">
        <v>3612.5</v>
      </c>
      <c r="BC839" t="n">
        <v>3741.9</v>
      </c>
      <c r="BD839" t="n">
        <v>3918</v>
      </c>
      <c r="BE839" t="n">
        <v>4115.1</v>
      </c>
      <c r="BF839" t="n">
        <v>4309.6</v>
      </c>
      <c r="BG839" t="n">
        <v>4578.3</v>
      </c>
      <c r="BH839" t="n">
        <v>4883.6</v>
      </c>
      <c r="BI839" t="n">
        <v>5229.1</v>
      </c>
      <c r="BJ839" t="n">
        <v>5652.6</v>
      </c>
      <c r="BK839" t="n">
        <v>6093.5</v>
      </c>
      <c r="BL839" t="n">
        <v>6579.9</v>
      </c>
      <c r="BM839" t="n">
        <v>7195.1</v>
      </c>
      <c r="BN839" t="n">
        <v>7868.8</v>
      </c>
      <c r="BO839" t="n">
        <v>8526.299999999999</v>
      </c>
      <c r="BP839" t="n">
        <v>9112</v>
      </c>
      <c r="BQ839" t="n">
        <v>9620.799999999999</v>
      </c>
      <c r="BR839" t="n">
        <v>10090.1</v>
      </c>
      <c r="BS839" t="n">
        <v>10496.5</v>
      </c>
      <c r="BT839" t="n">
        <v>10964.9</v>
      </c>
      <c r="BU839" t="n">
        <v>11414.1</v>
      </c>
      <c r="BV839" t="n">
        <v>11945.4</v>
      </c>
      <c r="BW839" t="n">
        <v>12464.1</v>
      </c>
      <c r="BX839" t="n">
        <v>13010.8</v>
      </c>
      <c r="BY839" t="n">
        <v>13590.8</v>
      </c>
      <c r="BZ839" t="n">
        <v>14147.4</v>
      </c>
      <c r="CA839" t="n">
        <v>14676.1</v>
      </c>
      <c r="CB839" t="n">
        <v>15269</v>
      </c>
      <c r="CC839" t="n">
        <v>15856.5</v>
      </c>
      <c r="CD839" t="n">
        <v>16402.8</v>
      </c>
    </row>
    <row r="840">
      <c r="A840" t="inlineStr">
        <is>
          <t>F00034-13-000-05|S|M|N</t>
        </is>
      </c>
      <c r="B840" t="n">
        <v>1297.9</v>
      </c>
      <c r="C840" t="n">
        <v>1297.9</v>
      </c>
      <c r="D840" t="n">
        <v>1297.9</v>
      </c>
      <c r="E840" t="n">
        <v>1294.6</v>
      </c>
      <c r="F840" t="n">
        <v>1291.4</v>
      </c>
      <c r="G840" t="n">
        <v>1287.9</v>
      </c>
      <c r="H840" t="n">
        <v>1284.5</v>
      </c>
      <c r="I840" t="n">
        <v>1281.1</v>
      </c>
      <c r="J840" t="n">
        <v>1277.9</v>
      </c>
      <c r="K840" t="n">
        <v>1274.8</v>
      </c>
      <c r="L840" t="n">
        <v>1265.6</v>
      </c>
      <c r="M840" t="n">
        <v>1256.6</v>
      </c>
      <c r="N840" t="n">
        <v>1247.6</v>
      </c>
      <c r="O840" t="n">
        <v>1238.6</v>
      </c>
      <c r="P840" t="n">
        <v>1229.8</v>
      </c>
      <c r="Q840" t="n">
        <v>1220.6</v>
      </c>
      <c r="R840" t="n">
        <v>1217.6</v>
      </c>
      <c r="S840" t="n">
        <v>1214.4</v>
      </c>
      <c r="T840" t="n">
        <v>1211.4</v>
      </c>
      <c r="U840" t="n">
        <v>1216.6</v>
      </c>
      <c r="V840" t="n">
        <v>1251.6</v>
      </c>
      <c r="W840" t="n">
        <v>1280.3</v>
      </c>
      <c r="X840" t="n">
        <v>1323.6</v>
      </c>
      <c r="Y840" t="n">
        <v>1379.4</v>
      </c>
      <c r="Z840" t="n">
        <v>1446.3</v>
      </c>
      <c r="AA840" t="n">
        <v>1522.4</v>
      </c>
      <c r="AB840" t="n">
        <v>1605</v>
      </c>
      <c r="AC840" t="n">
        <v>1688</v>
      </c>
      <c r="AD840" t="n">
        <v>1761.3</v>
      </c>
      <c r="AE840" t="n">
        <v>1828.6</v>
      </c>
      <c r="AF840" t="n">
        <v>1886.6</v>
      </c>
      <c r="AG840" t="n">
        <v>1930.9</v>
      </c>
      <c r="AH840" t="n">
        <v>1977.9</v>
      </c>
      <c r="AI840" t="n">
        <v>2036.8</v>
      </c>
      <c r="AJ840" t="n">
        <v>2078.8</v>
      </c>
      <c r="AK840" t="n">
        <v>2122.9</v>
      </c>
      <c r="AL840" t="n">
        <v>2166.1</v>
      </c>
      <c r="AM840" t="n">
        <v>2203.8</v>
      </c>
      <c r="AN840" t="n">
        <v>2242.5</v>
      </c>
      <c r="AO840" t="n">
        <v>2296.9</v>
      </c>
      <c r="AP840" t="n">
        <v>2366.4</v>
      </c>
      <c r="AQ840" t="n">
        <v>2435.1</v>
      </c>
      <c r="AR840" t="n">
        <v>2513</v>
      </c>
      <c r="AS840" t="n">
        <v>2604.3</v>
      </c>
      <c r="AT840" t="n">
        <v>2713.9</v>
      </c>
      <c r="AU840" t="n">
        <v>2832.5</v>
      </c>
      <c r="AV840" t="n">
        <v>2957.4</v>
      </c>
      <c r="AW840" t="n">
        <v>3079.8</v>
      </c>
      <c r="AX840" t="n">
        <v>3201</v>
      </c>
      <c r="AY840" t="n">
        <v>3310.1</v>
      </c>
      <c r="AZ840" t="n">
        <v>3394.4</v>
      </c>
      <c r="BA840" t="n">
        <v>3498.9</v>
      </c>
      <c r="BB840" t="n">
        <v>3612.5</v>
      </c>
      <c r="BC840" t="n">
        <v>3741.9</v>
      </c>
      <c r="BD840" t="n">
        <v>3918</v>
      </c>
      <c r="BE840" t="n">
        <v>4115.1</v>
      </c>
      <c r="BF840" t="n">
        <v>4309.6</v>
      </c>
      <c r="BG840" t="n">
        <v>4578.3</v>
      </c>
      <c r="BH840" t="n">
        <v>4883.6</v>
      </c>
      <c r="BI840" t="n">
        <v>5229.1</v>
      </c>
      <c r="BJ840" t="n">
        <v>5652.6</v>
      </c>
      <c r="BK840" t="n">
        <v>6093.5</v>
      </c>
      <c r="BL840" t="n">
        <v>6579.9</v>
      </c>
      <c r="BM840" t="n">
        <v>7195.1</v>
      </c>
      <c r="BN840" t="n">
        <v>7868.8</v>
      </c>
      <c r="BO840" t="n">
        <v>8526.299999999999</v>
      </c>
      <c r="BP840" t="n">
        <v>9112</v>
      </c>
      <c r="BQ840" t="n">
        <v>9620.799999999999</v>
      </c>
      <c r="BR840" t="n">
        <v>10090.1</v>
      </c>
      <c r="BS840" t="n">
        <v>10496.5</v>
      </c>
      <c r="BT840" t="n">
        <v>10964.9</v>
      </c>
      <c r="BU840" t="n">
        <v>11414.1</v>
      </c>
      <c r="BV840" t="n">
        <v>11945.4</v>
      </c>
      <c r="BW840" t="n">
        <v>12464.1</v>
      </c>
      <c r="BX840" t="n">
        <v>13010.8</v>
      </c>
      <c r="BY840" t="n">
        <v>13590.8</v>
      </c>
      <c r="BZ840" t="n">
        <v>14147.4</v>
      </c>
      <c r="CA840" t="n">
        <v>14676.1</v>
      </c>
      <c r="CB840" t="n">
        <v>15269</v>
      </c>
      <c r="CC840" t="n">
        <v>15856.5</v>
      </c>
      <c r="CD840" t="n">
        <v>16402.8</v>
      </c>
    </row>
    <row r="841">
      <c r="A841" t="inlineStr">
        <is>
          <t>F00034-13-000-05|S|M|Y</t>
        </is>
      </c>
      <c r="B841" t="n">
        <v>1297.9</v>
      </c>
      <c r="C841" t="n">
        <v>1297.9</v>
      </c>
      <c r="D841" t="n">
        <v>1297.9</v>
      </c>
      <c r="E841" t="n">
        <v>1294.6</v>
      </c>
      <c r="F841" t="n">
        <v>1291.4</v>
      </c>
      <c r="G841" t="n">
        <v>1287.9</v>
      </c>
      <c r="H841" t="n">
        <v>1284.5</v>
      </c>
      <c r="I841" t="n">
        <v>1281.1</v>
      </c>
      <c r="J841" t="n">
        <v>1277.9</v>
      </c>
      <c r="K841" t="n">
        <v>1274.8</v>
      </c>
      <c r="L841" t="n">
        <v>1265.6</v>
      </c>
      <c r="M841" t="n">
        <v>1256.6</v>
      </c>
      <c r="N841" t="n">
        <v>1247.6</v>
      </c>
      <c r="O841" t="n">
        <v>1238.6</v>
      </c>
      <c r="P841" t="n">
        <v>1229.8</v>
      </c>
      <c r="Q841" t="n">
        <v>1220.6</v>
      </c>
      <c r="R841" t="n">
        <v>1217.6</v>
      </c>
      <c r="S841" t="n">
        <v>1214.4</v>
      </c>
      <c r="T841" t="n">
        <v>1211.4</v>
      </c>
      <c r="U841" t="n">
        <v>1216.6</v>
      </c>
      <c r="V841" t="n">
        <v>1251.6</v>
      </c>
      <c r="W841" t="n">
        <v>1280.3</v>
      </c>
      <c r="X841" t="n">
        <v>1323.6</v>
      </c>
      <c r="Y841" t="n">
        <v>1379.4</v>
      </c>
      <c r="Z841" t="n">
        <v>1446.3</v>
      </c>
      <c r="AA841" t="n">
        <v>1522.4</v>
      </c>
      <c r="AB841" t="n">
        <v>1605</v>
      </c>
      <c r="AC841" t="n">
        <v>1688</v>
      </c>
      <c r="AD841" t="n">
        <v>1761.3</v>
      </c>
      <c r="AE841" t="n">
        <v>1828.6</v>
      </c>
      <c r="AF841" t="n">
        <v>1886.6</v>
      </c>
      <c r="AG841" t="n">
        <v>1930.9</v>
      </c>
      <c r="AH841" t="n">
        <v>1977.9</v>
      </c>
      <c r="AI841" t="n">
        <v>2036.8</v>
      </c>
      <c r="AJ841" t="n">
        <v>2078.8</v>
      </c>
      <c r="AK841" t="n">
        <v>2122.9</v>
      </c>
      <c r="AL841" t="n">
        <v>2166.1</v>
      </c>
      <c r="AM841" t="n">
        <v>2203.8</v>
      </c>
      <c r="AN841" t="n">
        <v>2242.5</v>
      </c>
      <c r="AO841" t="n">
        <v>2296.9</v>
      </c>
      <c r="AP841" t="n">
        <v>2366.4</v>
      </c>
      <c r="AQ841" t="n">
        <v>2435.1</v>
      </c>
      <c r="AR841" t="n">
        <v>2513</v>
      </c>
      <c r="AS841" t="n">
        <v>2604.3</v>
      </c>
      <c r="AT841" t="n">
        <v>2713.9</v>
      </c>
      <c r="AU841" t="n">
        <v>2832.5</v>
      </c>
      <c r="AV841" t="n">
        <v>2957.4</v>
      </c>
      <c r="AW841" t="n">
        <v>3079.8</v>
      </c>
      <c r="AX841" t="n">
        <v>3201</v>
      </c>
      <c r="AY841" t="n">
        <v>3310.1</v>
      </c>
      <c r="AZ841" t="n">
        <v>3394.4</v>
      </c>
      <c r="BA841" t="n">
        <v>3498.9</v>
      </c>
      <c r="BB841" t="n">
        <v>3612.5</v>
      </c>
      <c r="BC841" t="n">
        <v>3741.9</v>
      </c>
      <c r="BD841" t="n">
        <v>3918</v>
      </c>
      <c r="BE841" t="n">
        <v>4115.1</v>
      </c>
      <c r="BF841" t="n">
        <v>4309.6</v>
      </c>
      <c r="BG841" t="n">
        <v>4578.3</v>
      </c>
      <c r="BH841" t="n">
        <v>4883.6</v>
      </c>
      <c r="BI841" t="n">
        <v>5229.1</v>
      </c>
      <c r="BJ841" t="n">
        <v>5652.6</v>
      </c>
      <c r="BK841" t="n">
        <v>6093.5</v>
      </c>
      <c r="BL841" t="n">
        <v>6579.9</v>
      </c>
      <c r="BM841" t="n">
        <v>7195.1</v>
      </c>
      <c r="BN841" t="n">
        <v>7868.8</v>
      </c>
      <c r="BO841" t="n">
        <v>8526.299999999999</v>
      </c>
      <c r="BP841" t="n">
        <v>9112</v>
      </c>
      <c r="BQ841" t="n">
        <v>9620.799999999999</v>
      </c>
      <c r="BR841" t="n">
        <v>10090.1</v>
      </c>
      <c r="BS841" t="n">
        <v>10496.5</v>
      </c>
      <c r="BT841" t="n">
        <v>10964.9</v>
      </c>
      <c r="BU841" t="n">
        <v>11414.1</v>
      </c>
      <c r="BV841" t="n">
        <v>11945.4</v>
      </c>
      <c r="BW841" t="n">
        <v>12464.1</v>
      </c>
      <c r="BX841" t="n">
        <v>13010.8</v>
      </c>
      <c r="BY841" t="n">
        <v>13590.8</v>
      </c>
      <c r="BZ841" t="n">
        <v>14147.4</v>
      </c>
      <c r="CA841" t="n">
        <v>14676.1</v>
      </c>
      <c r="CB841" t="n">
        <v>15269</v>
      </c>
      <c r="CC841" t="n">
        <v>15856.5</v>
      </c>
      <c r="CD841" t="n">
        <v>16402.8</v>
      </c>
    </row>
    <row r="842">
      <c r="A842" t="inlineStr">
        <is>
          <t>F00034-14-000-05|R|F|N</t>
        </is>
      </c>
      <c r="B842" t="n">
        <v>617.6</v>
      </c>
      <c r="C842" t="n">
        <v>617.6</v>
      </c>
      <c r="D842" t="n">
        <v>617.6</v>
      </c>
      <c r="E842" t="n">
        <v>617.6</v>
      </c>
      <c r="F842" t="n">
        <v>617.6</v>
      </c>
      <c r="G842" t="n">
        <v>589.9</v>
      </c>
      <c r="H842" t="n">
        <v>589.9</v>
      </c>
      <c r="I842" t="n">
        <v>589.9</v>
      </c>
      <c r="J842" t="n">
        <v>589.9</v>
      </c>
      <c r="K842" t="n">
        <v>589.9</v>
      </c>
      <c r="L842" t="n">
        <v>565.1</v>
      </c>
      <c r="M842" t="n">
        <v>562.6</v>
      </c>
      <c r="N842" t="n">
        <v>560</v>
      </c>
      <c r="O842" t="n">
        <v>557.4</v>
      </c>
      <c r="P842" t="n">
        <v>546.5</v>
      </c>
      <c r="Q842" t="n">
        <v>557.5</v>
      </c>
      <c r="R842" t="n">
        <v>566</v>
      </c>
      <c r="S842" t="n">
        <v>566</v>
      </c>
      <c r="T842" t="n">
        <v>574.4</v>
      </c>
      <c r="U842" t="n">
        <v>574.4</v>
      </c>
      <c r="V842" t="n">
        <v>580.9</v>
      </c>
      <c r="W842" t="n">
        <v>590.6</v>
      </c>
      <c r="X842" t="n">
        <v>612.8</v>
      </c>
      <c r="Y842" t="n">
        <v>630.1</v>
      </c>
      <c r="Z842" t="n">
        <v>654</v>
      </c>
      <c r="AA842" t="n">
        <v>681.1</v>
      </c>
      <c r="AB842" t="n">
        <v>707.4</v>
      </c>
      <c r="AC842" t="n">
        <v>734.1</v>
      </c>
      <c r="AD842" t="n">
        <v>763.3</v>
      </c>
      <c r="AE842" t="n">
        <v>783.3</v>
      </c>
      <c r="AF842" t="n">
        <v>803.9</v>
      </c>
      <c r="AG842" t="n">
        <v>824.6</v>
      </c>
      <c r="AH842" t="n">
        <v>847.1</v>
      </c>
      <c r="AI842" t="n">
        <v>878.3</v>
      </c>
      <c r="AJ842" t="n">
        <v>908.8</v>
      </c>
      <c r="AK842" t="n">
        <v>938.5</v>
      </c>
      <c r="AL842" t="n">
        <v>972.9</v>
      </c>
      <c r="AM842" t="n">
        <v>1006.8</v>
      </c>
      <c r="AN842" t="n">
        <v>1046.5</v>
      </c>
      <c r="AO842" t="n">
        <v>1078.6</v>
      </c>
      <c r="AP842" t="n">
        <v>1110.5</v>
      </c>
      <c r="AQ842" t="n">
        <v>1163.6</v>
      </c>
      <c r="AR842" t="n">
        <v>1206.4</v>
      </c>
      <c r="AS842" t="n">
        <v>1250.8</v>
      </c>
      <c r="AT842" t="n">
        <v>1301.5</v>
      </c>
      <c r="AU842" t="n">
        <v>1359.1</v>
      </c>
      <c r="AV842" t="n">
        <v>1425.9</v>
      </c>
      <c r="AW842" t="n">
        <v>1485</v>
      </c>
      <c r="AX842" t="n">
        <v>1543.9</v>
      </c>
      <c r="AY842" t="n">
        <v>1602.6</v>
      </c>
      <c r="AZ842" t="n">
        <v>1647.6</v>
      </c>
      <c r="BA842" t="n">
        <v>1700.4</v>
      </c>
      <c r="BB842" t="n">
        <v>1759.1</v>
      </c>
      <c r="BC842" t="n">
        <v>1823.9</v>
      </c>
      <c r="BD842" t="n">
        <v>1908.6</v>
      </c>
      <c r="BE842" t="n">
        <v>1993</v>
      </c>
      <c r="BF842" t="n">
        <v>2101.6</v>
      </c>
      <c r="BG842" t="n">
        <v>2230.6</v>
      </c>
      <c r="BH842" t="n">
        <v>2373.8</v>
      </c>
      <c r="BI842" t="n">
        <v>2523.5</v>
      </c>
      <c r="BJ842" t="n">
        <v>2729.8</v>
      </c>
      <c r="BK842" t="n">
        <v>2947.6</v>
      </c>
      <c r="BL842" t="n">
        <v>3201.6</v>
      </c>
      <c r="BM842" t="n">
        <v>3464.1</v>
      </c>
      <c r="BN842" t="n">
        <v>3748.3</v>
      </c>
      <c r="BO842" t="n">
        <v>4055.6</v>
      </c>
      <c r="BP842" t="n">
        <v>4388</v>
      </c>
      <c r="BQ842" t="n">
        <v>4641.1</v>
      </c>
      <c r="BR842" t="n">
        <v>4919</v>
      </c>
      <c r="BS842" t="n">
        <v>5176.4</v>
      </c>
      <c r="BT842" t="n">
        <v>5431.6</v>
      </c>
      <c r="BU842" t="n">
        <v>5726.9</v>
      </c>
      <c r="BV842" t="n">
        <v>6042.4</v>
      </c>
      <c r="BW842" t="n">
        <v>6268.5</v>
      </c>
      <c r="BX842" t="n">
        <v>6490</v>
      </c>
      <c r="BY842" t="n">
        <v>6696.5</v>
      </c>
      <c r="BZ842" t="n">
        <v>6926.6</v>
      </c>
      <c r="CA842" t="n">
        <v>7162.6</v>
      </c>
      <c r="CB842" t="n">
        <v>7448.8</v>
      </c>
      <c r="CC842" t="n">
        <v>7778.6</v>
      </c>
      <c r="CD842" t="n">
        <v>8069.5</v>
      </c>
    </row>
    <row r="843">
      <c r="A843" t="inlineStr">
        <is>
          <t>F00034-14-000-05|R|F|Y</t>
        </is>
      </c>
      <c r="B843" t="n">
        <v>617.6</v>
      </c>
      <c r="C843" t="n">
        <v>617.6</v>
      </c>
      <c r="D843" t="n">
        <v>617.6</v>
      </c>
      <c r="E843" t="n">
        <v>617.6</v>
      </c>
      <c r="F843" t="n">
        <v>617.6</v>
      </c>
      <c r="G843" t="n">
        <v>589.9</v>
      </c>
      <c r="H843" t="n">
        <v>589.9</v>
      </c>
      <c r="I843" t="n">
        <v>589.9</v>
      </c>
      <c r="J843" t="n">
        <v>589.9</v>
      </c>
      <c r="K843" t="n">
        <v>589.9</v>
      </c>
      <c r="L843" t="n">
        <v>565.1</v>
      </c>
      <c r="M843" t="n">
        <v>562.6</v>
      </c>
      <c r="N843" t="n">
        <v>560</v>
      </c>
      <c r="O843" t="n">
        <v>557.4</v>
      </c>
      <c r="P843" t="n">
        <v>546.5</v>
      </c>
      <c r="Q843" t="n">
        <v>557.5</v>
      </c>
      <c r="R843" t="n">
        <v>566</v>
      </c>
      <c r="S843" t="n">
        <v>566</v>
      </c>
      <c r="T843" t="n">
        <v>574.4</v>
      </c>
      <c r="U843" t="n">
        <v>574.4</v>
      </c>
      <c r="V843" t="n">
        <v>580.9</v>
      </c>
      <c r="W843" t="n">
        <v>590.6</v>
      </c>
      <c r="X843" t="n">
        <v>612.8</v>
      </c>
      <c r="Y843" t="n">
        <v>630.1</v>
      </c>
      <c r="Z843" t="n">
        <v>654</v>
      </c>
      <c r="AA843" t="n">
        <v>681.1</v>
      </c>
      <c r="AB843" t="n">
        <v>707.4</v>
      </c>
      <c r="AC843" t="n">
        <v>734.1</v>
      </c>
      <c r="AD843" t="n">
        <v>763.3</v>
      </c>
      <c r="AE843" t="n">
        <v>783.3</v>
      </c>
      <c r="AF843" t="n">
        <v>803.9</v>
      </c>
      <c r="AG843" t="n">
        <v>824.6</v>
      </c>
      <c r="AH843" t="n">
        <v>847.1</v>
      </c>
      <c r="AI843" t="n">
        <v>878.3</v>
      </c>
      <c r="AJ843" t="n">
        <v>908.8</v>
      </c>
      <c r="AK843" t="n">
        <v>938.5</v>
      </c>
      <c r="AL843" t="n">
        <v>972.9</v>
      </c>
      <c r="AM843" t="n">
        <v>1006.8</v>
      </c>
      <c r="AN843" t="n">
        <v>1046.5</v>
      </c>
      <c r="AO843" t="n">
        <v>1078.6</v>
      </c>
      <c r="AP843" t="n">
        <v>1110.5</v>
      </c>
      <c r="AQ843" t="n">
        <v>1163.6</v>
      </c>
      <c r="AR843" t="n">
        <v>1206.4</v>
      </c>
      <c r="AS843" t="n">
        <v>1250.8</v>
      </c>
      <c r="AT843" t="n">
        <v>1301.5</v>
      </c>
      <c r="AU843" t="n">
        <v>1359.1</v>
      </c>
      <c r="AV843" t="n">
        <v>1425.9</v>
      </c>
      <c r="AW843" t="n">
        <v>1485</v>
      </c>
      <c r="AX843" t="n">
        <v>1543.9</v>
      </c>
      <c r="AY843" t="n">
        <v>1602.6</v>
      </c>
      <c r="AZ843" t="n">
        <v>1647.6</v>
      </c>
      <c r="BA843" t="n">
        <v>1700.4</v>
      </c>
      <c r="BB843" t="n">
        <v>1759.1</v>
      </c>
      <c r="BC843" t="n">
        <v>1823.9</v>
      </c>
      <c r="BD843" t="n">
        <v>1908.6</v>
      </c>
      <c r="BE843" t="n">
        <v>1993</v>
      </c>
      <c r="BF843" t="n">
        <v>2101.6</v>
      </c>
      <c r="BG843" t="n">
        <v>2230.6</v>
      </c>
      <c r="BH843" t="n">
        <v>2373.8</v>
      </c>
      <c r="BI843" t="n">
        <v>2523.5</v>
      </c>
      <c r="BJ843" t="n">
        <v>2729.8</v>
      </c>
      <c r="BK843" t="n">
        <v>2947.6</v>
      </c>
      <c r="BL843" t="n">
        <v>3201.6</v>
      </c>
      <c r="BM843" t="n">
        <v>3464.1</v>
      </c>
      <c r="BN843" t="n">
        <v>3748.3</v>
      </c>
      <c r="BO843" t="n">
        <v>4055.6</v>
      </c>
      <c r="BP843" t="n">
        <v>4388</v>
      </c>
      <c r="BQ843" t="n">
        <v>4641.1</v>
      </c>
      <c r="BR843" t="n">
        <v>4919</v>
      </c>
      <c r="BS843" t="n">
        <v>5176.4</v>
      </c>
      <c r="BT843" t="n">
        <v>5431.6</v>
      </c>
      <c r="BU843" t="n">
        <v>5726.9</v>
      </c>
      <c r="BV843" t="n">
        <v>6042.4</v>
      </c>
      <c r="BW843" t="n">
        <v>6268.5</v>
      </c>
      <c r="BX843" t="n">
        <v>6490</v>
      </c>
      <c r="BY843" t="n">
        <v>6696.5</v>
      </c>
      <c r="BZ843" t="n">
        <v>6926.6</v>
      </c>
      <c r="CA843" t="n">
        <v>7162.6</v>
      </c>
      <c r="CB843" t="n">
        <v>7448.8</v>
      </c>
      <c r="CC843" t="n">
        <v>7778.6</v>
      </c>
      <c r="CD843" t="n">
        <v>8069.5</v>
      </c>
    </row>
    <row r="844">
      <c r="A844" t="inlineStr">
        <is>
          <t>F00034-14-000-05|R|M|N</t>
        </is>
      </c>
      <c r="B844" t="n">
        <v>617.6</v>
      </c>
      <c r="C844" t="n">
        <v>617.6</v>
      </c>
      <c r="D844" t="n">
        <v>617.6</v>
      </c>
      <c r="E844" t="n">
        <v>617.6</v>
      </c>
      <c r="F844" t="n">
        <v>617.6</v>
      </c>
      <c r="G844" t="n">
        <v>589.9</v>
      </c>
      <c r="H844" t="n">
        <v>589.9</v>
      </c>
      <c r="I844" t="n">
        <v>589.9</v>
      </c>
      <c r="J844" t="n">
        <v>589.9</v>
      </c>
      <c r="K844" t="n">
        <v>589.9</v>
      </c>
      <c r="L844" t="n">
        <v>565.1</v>
      </c>
      <c r="M844" t="n">
        <v>562.6</v>
      </c>
      <c r="N844" t="n">
        <v>560</v>
      </c>
      <c r="O844" t="n">
        <v>557.4</v>
      </c>
      <c r="P844" t="n">
        <v>546.5</v>
      </c>
      <c r="Q844" t="n">
        <v>557.5</v>
      </c>
      <c r="R844" t="n">
        <v>566</v>
      </c>
      <c r="S844" t="n">
        <v>566</v>
      </c>
      <c r="T844" t="n">
        <v>574.4</v>
      </c>
      <c r="U844" t="n">
        <v>574.4</v>
      </c>
      <c r="V844" t="n">
        <v>580.9</v>
      </c>
      <c r="W844" t="n">
        <v>590.6</v>
      </c>
      <c r="X844" t="n">
        <v>612.8</v>
      </c>
      <c r="Y844" t="n">
        <v>630.1</v>
      </c>
      <c r="Z844" t="n">
        <v>654</v>
      </c>
      <c r="AA844" t="n">
        <v>681.1</v>
      </c>
      <c r="AB844" t="n">
        <v>707.4</v>
      </c>
      <c r="AC844" t="n">
        <v>734.1</v>
      </c>
      <c r="AD844" t="n">
        <v>763.3</v>
      </c>
      <c r="AE844" t="n">
        <v>783.3</v>
      </c>
      <c r="AF844" t="n">
        <v>803.9</v>
      </c>
      <c r="AG844" t="n">
        <v>824.6</v>
      </c>
      <c r="AH844" t="n">
        <v>847.1</v>
      </c>
      <c r="AI844" t="n">
        <v>878.3</v>
      </c>
      <c r="AJ844" t="n">
        <v>908.8</v>
      </c>
      <c r="AK844" t="n">
        <v>938.5</v>
      </c>
      <c r="AL844" t="n">
        <v>972.9</v>
      </c>
      <c r="AM844" t="n">
        <v>1006.8</v>
      </c>
      <c r="AN844" t="n">
        <v>1046.5</v>
      </c>
      <c r="AO844" t="n">
        <v>1078.6</v>
      </c>
      <c r="AP844" t="n">
        <v>1110.5</v>
      </c>
      <c r="AQ844" t="n">
        <v>1163.6</v>
      </c>
      <c r="AR844" t="n">
        <v>1206.4</v>
      </c>
      <c r="AS844" t="n">
        <v>1250.8</v>
      </c>
      <c r="AT844" t="n">
        <v>1301.5</v>
      </c>
      <c r="AU844" t="n">
        <v>1359.1</v>
      </c>
      <c r="AV844" t="n">
        <v>1425.9</v>
      </c>
      <c r="AW844" t="n">
        <v>1485</v>
      </c>
      <c r="AX844" t="n">
        <v>1543.9</v>
      </c>
      <c r="AY844" t="n">
        <v>1602.6</v>
      </c>
      <c r="AZ844" t="n">
        <v>1647.6</v>
      </c>
      <c r="BA844" t="n">
        <v>1700.4</v>
      </c>
      <c r="BB844" t="n">
        <v>1759.1</v>
      </c>
      <c r="BC844" t="n">
        <v>1823.9</v>
      </c>
      <c r="BD844" t="n">
        <v>1908.6</v>
      </c>
      <c r="BE844" t="n">
        <v>1993</v>
      </c>
      <c r="BF844" t="n">
        <v>2101.6</v>
      </c>
      <c r="BG844" t="n">
        <v>2230.6</v>
      </c>
      <c r="BH844" t="n">
        <v>2373.8</v>
      </c>
      <c r="BI844" t="n">
        <v>2523.5</v>
      </c>
      <c r="BJ844" t="n">
        <v>2729.8</v>
      </c>
      <c r="BK844" t="n">
        <v>2947.6</v>
      </c>
      <c r="BL844" t="n">
        <v>3201.6</v>
      </c>
      <c r="BM844" t="n">
        <v>3464.1</v>
      </c>
      <c r="BN844" t="n">
        <v>3748.3</v>
      </c>
      <c r="BO844" t="n">
        <v>4055.6</v>
      </c>
      <c r="BP844" t="n">
        <v>4388</v>
      </c>
      <c r="BQ844" t="n">
        <v>4641.1</v>
      </c>
      <c r="BR844" t="n">
        <v>4919</v>
      </c>
      <c r="BS844" t="n">
        <v>5176.4</v>
      </c>
      <c r="BT844" t="n">
        <v>5431.6</v>
      </c>
      <c r="BU844" t="n">
        <v>5726.9</v>
      </c>
      <c r="BV844" t="n">
        <v>6042.4</v>
      </c>
      <c r="BW844" t="n">
        <v>6268.5</v>
      </c>
      <c r="BX844" t="n">
        <v>6490</v>
      </c>
      <c r="BY844" t="n">
        <v>6696.5</v>
      </c>
      <c r="BZ844" t="n">
        <v>6926.6</v>
      </c>
      <c r="CA844" t="n">
        <v>7162.6</v>
      </c>
      <c r="CB844" t="n">
        <v>7448.8</v>
      </c>
      <c r="CC844" t="n">
        <v>7778.6</v>
      </c>
      <c r="CD844" t="n">
        <v>8069.5</v>
      </c>
    </row>
    <row r="845">
      <c r="A845" t="inlineStr">
        <is>
          <t>F00034-14-000-05|R|M|Y</t>
        </is>
      </c>
      <c r="B845" t="n">
        <v>617.6</v>
      </c>
      <c r="C845" t="n">
        <v>617.6</v>
      </c>
      <c r="D845" t="n">
        <v>617.6</v>
      </c>
      <c r="E845" t="n">
        <v>617.6</v>
      </c>
      <c r="F845" t="n">
        <v>617.6</v>
      </c>
      <c r="G845" t="n">
        <v>589.9</v>
      </c>
      <c r="H845" t="n">
        <v>589.9</v>
      </c>
      <c r="I845" t="n">
        <v>589.9</v>
      </c>
      <c r="J845" t="n">
        <v>589.9</v>
      </c>
      <c r="K845" t="n">
        <v>589.9</v>
      </c>
      <c r="L845" t="n">
        <v>565.1</v>
      </c>
      <c r="M845" t="n">
        <v>562.6</v>
      </c>
      <c r="N845" t="n">
        <v>560</v>
      </c>
      <c r="O845" t="n">
        <v>557.4</v>
      </c>
      <c r="P845" t="n">
        <v>546.5</v>
      </c>
      <c r="Q845" t="n">
        <v>557.5</v>
      </c>
      <c r="R845" t="n">
        <v>566</v>
      </c>
      <c r="S845" t="n">
        <v>566</v>
      </c>
      <c r="T845" t="n">
        <v>574.4</v>
      </c>
      <c r="U845" t="n">
        <v>574.4</v>
      </c>
      <c r="V845" t="n">
        <v>580.9</v>
      </c>
      <c r="W845" t="n">
        <v>590.6</v>
      </c>
      <c r="X845" t="n">
        <v>612.8</v>
      </c>
      <c r="Y845" t="n">
        <v>630.1</v>
      </c>
      <c r="Z845" t="n">
        <v>654</v>
      </c>
      <c r="AA845" t="n">
        <v>681.1</v>
      </c>
      <c r="AB845" t="n">
        <v>707.4</v>
      </c>
      <c r="AC845" t="n">
        <v>734.1</v>
      </c>
      <c r="AD845" t="n">
        <v>763.3</v>
      </c>
      <c r="AE845" t="n">
        <v>783.3</v>
      </c>
      <c r="AF845" t="n">
        <v>803.9</v>
      </c>
      <c r="AG845" t="n">
        <v>824.6</v>
      </c>
      <c r="AH845" t="n">
        <v>847.1</v>
      </c>
      <c r="AI845" t="n">
        <v>878.3</v>
      </c>
      <c r="AJ845" t="n">
        <v>908.8</v>
      </c>
      <c r="AK845" t="n">
        <v>938.5</v>
      </c>
      <c r="AL845" t="n">
        <v>972.9</v>
      </c>
      <c r="AM845" t="n">
        <v>1006.8</v>
      </c>
      <c r="AN845" t="n">
        <v>1046.5</v>
      </c>
      <c r="AO845" t="n">
        <v>1078.6</v>
      </c>
      <c r="AP845" t="n">
        <v>1110.5</v>
      </c>
      <c r="AQ845" t="n">
        <v>1163.6</v>
      </c>
      <c r="AR845" t="n">
        <v>1206.4</v>
      </c>
      <c r="AS845" t="n">
        <v>1250.8</v>
      </c>
      <c r="AT845" t="n">
        <v>1301.5</v>
      </c>
      <c r="AU845" t="n">
        <v>1359.1</v>
      </c>
      <c r="AV845" t="n">
        <v>1425.9</v>
      </c>
      <c r="AW845" t="n">
        <v>1485</v>
      </c>
      <c r="AX845" t="n">
        <v>1543.9</v>
      </c>
      <c r="AY845" t="n">
        <v>1602.6</v>
      </c>
      <c r="AZ845" t="n">
        <v>1647.6</v>
      </c>
      <c r="BA845" t="n">
        <v>1700.4</v>
      </c>
      <c r="BB845" t="n">
        <v>1759.1</v>
      </c>
      <c r="BC845" t="n">
        <v>1823.9</v>
      </c>
      <c r="BD845" t="n">
        <v>1908.6</v>
      </c>
      <c r="BE845" t="n">
        <v>1993</v>
      </c>
      <c r="BF845" t="n">
        <v>2101.6</v>
      </c>
      <c r="BG845" t="n">
        <v>2230.6</v>
      </c>
      <c r="BH845" t="n">
        <v>2373.8</v>
      </c>
      <c r="BI845" t="n">
        <v>2523.5</v>
      </c>
      <c r="BJ845" t="n">
        <v>2729.8</v>
      </c>
      <c r="BK845" t="n">
        <v>2947.6</v>
      </c>
      <c r="BL845" t="n">
        <v>3201.6</v>
      </c>
      <c r="BM845" t="n">
        <v>3464.1</v>
      </c>
      <c r="BN845" t="n">
        <v>3748.3</v>
      </c>
      <c r="BO845" t="n">
        <v>4055.6</v>
      </c>
      <c r="BP845" t="n">
        <v>4388</v>
      </c>
      <c r="BQ845" t="n">
        <v>4641.1</v>
      </c>
      <c r="BR845" t="n">
        <v>4919</v>
      </c>
      <c r="BS845" t="n">
        <v>5176.4</v>
      </c>
      <c r="BT845" t="n">
        <v>5431.6</v>
      </c>
      <c r="BU845" t="n">
        <v>5726.9</v>
      </c>
      <c r="BV845" t="n">
        <v>6042.4</v>
      </c>
      <c r="BW845" t="n">
        <v>6268.5</v>
      </c>
      <c r="BX845" t="n">
        <v>6490</v>
      </c>
      <c r="BY845" t="n">
        <v>6696.5</v>
      </c>
      <c r="BZ845" t="n">
        <v>6926.6</v>
      </c>
      <c r="CA845" t="n">
        <v>7162.6</v>
      </c>
      <c r="CB845" t="n">
        <v>7448.8</v>
      </c>
      <c r="CC845" t="n">
        <v>7778.6</v>
      </c>
      <c r="CD845" t="n">
        <v>8069.5</v>
      </c>
    </row>
    <row r="846">
      <c r="A846" t="inlineStr">
        <is>
          <t>F00034-14-000-05|S|F|N</t>
        </is>
      </c>
      <c r="B846" t="n">
        <v>617.6</v>
      </c>
      <c r="C846" t="n">
        <v>617.6</v>
      </c>
      <c r="D846" t="n">
        <v>617.6</v>
      </c>
      <c r="E846" t="n">
        <v>617.6</v>
      </c>
      <c r="F846" t="n">
        <v>617.6</v>
      </c>
      <c r="G846" t="n">
        <v>589.9</v>
      </c>
      <c r="H846" t="n">
        <v>589.9</v>
      </c>
      <c r="I846" t="n">
        <v>589.9</v>
      </c>
      <c r="J846" t="n">
        <v>589.9</v>
      </c>
      <c r="K846" t="n">
        <v>589.9</v>
      </c>
      <c r="L846" t="n">
        <v>565.1</v>
      </c>
      <c r="M846" t="n">
        <v>562.6</v>
      </c>
      <c r="N846" t="n">
        <v>560</v>
      </c>
      <c r="O846" t="n">
        <v>557.4</v>
      </c>
      <c r="P846" t="n">
        <v>546.5</v>
      </c>
      <c r="Q846" t="n">
        <v>557.5</v>
      </c>
      <c r="R846" t="n">
        <v>566</v>
      </c>
      <c r="S846" t="n">
        <v>566</v>
      </c>
      <c r="T846" t="n">
        <v>574.4</v>
      </c>
      <c r="U846" t="n">
        <v>574.4</v>
      </c>
      <c r="V846" t="n">
        <v>580.9</v>
      </c>
      <c r="W846" t="n">
        <v>590.6</v>
      </c>
      <c r="X846" t="n">
        <v>612.8</v>
      </c>
      <c r="Y846" t="n">
        <v>630.1</v>
      </c>
      <c r="Z846" t="n">
        <v>654</v>
      </c>
      <c r="AA846" t="n">
        <v>681.1</v>
      </c>
      <c r="AB846" t="n">
        <v>707.4</v>
      </c>
      <c r="AC846" t="n">
        <v>734.1</v>
      </c>
      <c r="AD846" t="n">
        <v>763.3</v>
      </c>
      <c r="AE846" t="n">
        <v>783.3</v>
      </c>
      <c r="AF846" t="n">
        <v>803.9</v>
      </c>
      <c r="AG846" t="n">
        <v>824.6</v>
      </c>
      <c r="AH846" t="n">
        <v>847.1</v>
      </c>
      <c r="AI846" t="n">
        <v>878.3</v>
      </c>
      <c r="AJ846" t="n">
        <v>908.8</v>
      </c>
      <c r="AK846" t="n">
        <v>938.5</v>
      </c>
      <c r="AL846" t="n">
        <v>972.9</v>
      </c>
      <c r="AM846" t="n">
        <v>1006.8</v>
      </c>
      <c r="AN846" t="n">
        <v>1046.5</v>
      </c>
      <c r="AO846" t="n">
        <v>1078.6</v>
      </c>
      <c r="AP846" t="n">
        <v>1110.5</v>
      </c>
      <c r="AQ846" t="n">
        <v>1163.6</v>
      </c>
      <c r="AR846" t="n">
        <v>1206.4</v>
      </c>
      <c r="AS846" t="n">
        <v>1250.8</v>
      </c>
      <c r="AT846" t="n">
        <v>1301.5</v>
      </c>
      <c r="AU846" t="n">
        <v>1359.1</v>
      </c>
      <c r="AV846" t="n">
        <v>1425.9</v>
      </c>
      <c r="AW846" t="n">
        <v>1485</v>
      </c>
      <c r="AX846" t="n">
        <v>1543.9</v>
      </c>
      <c r="AY846" t="n">
        <v>1602.6</v>
      </c>
      <c r="AZ846" t="n">
        <v>1647.6</v>
      </c>
      <c r="BA846" t="n">
        <v>1700.4</v>
      </c>
      <c r="BB846" t="n">
        <v>1759.1</v>
      </c>
      <c r="BC846" t="n">
        <v>1823.9</v>
      </c>
      <c r="BD846" t="n">
        <v>1908.6</v>
      </c>
      <c r="BE846" t="n">
        <v>1993</v>
      </c>
      <c r="BF846" t="n">
        <v>2101.6</v>
      </c>
      <c r="BG846" t="n">
        <v>2230.6</v>
      </c>
      <c r="BH846" t="n">
        <v>2373.8</v>
      </c>
      <c r="BI846" t="n">
        <v>2523.5</v>
      </c>
      <c r="BJ846" t="n">
        <v>2729.8</v>
      </c>
      <c r="BK846" t="n">
        <v>2947.6</v>
      </c>
      <c r="BL846" t="n">
        <v>3201.6</v>
      </c>
      <c r="BM846" t="n">
        <v>3464.1</v>
      </c>
      <c r="BN846" t="n">
        <v>3748.3</v>
      </c>
      <c r="BO846" t="n">
        <v>4055.6</v>
      </c>
      <c r="BP846" t="n">
        <v>4388</v>
      </c>
      <c r="BQ846" t="n">
        <v>4641.1</v>
      </c>
      <c r="BR846" t="n">
        <v>4919</v>
      </c>
      <c r="BS846" t="n">
        <v>5176.4</v>
      </c>
      <c r="BT846" t="n">
        <v>5431.6</v>
      </c>
      <c r="BU846" t="n">
        <v>5726.9</v>
      </c>
      <c r="BV846" t="n">
        <v>6042.4</v>
      </c>
      <c r="BW846" t="n">
        <v>6268.5</v>
      </c>
      <c r="BX846" t="n">
        <v>6490</v>
      </c>
      <c r="BY846" t="n">
        <v>6696.5</v>
      </c>
      <c r="BZ846" t="n">
        <v>6926.6</v>
      </c>
      <c r="CA846" t="n">
        <v>7162.6</v>
      </c>
      <c r="CB846" t="n">
        <v>7448.8</v>
      </c>
      <c r="CC846" t="n">
        <v>7778.6</v>
      </c>
      <c r="CD846" t="n">
        <v>8069.5</v>
      </c>
    </row>
    <row r="847">
      <c r="A847" t="inlineStr">
        <is>
          <t>F00034-14-000-05|S|F|Y</t>
        </is>
      </c>
      <c r="B847" t="n">
        <v>617.6</v>
      </c>
      <c r="C847" t="n">
        <v>617.6</v>
      </c>
      <c r="D847" t="n">
        <v>617.6</v>
      </c>
      <c r="E847" t="n">
        <v>617.6</v>
      </c>
      <c r="F847" t="n">
        <v>617.6</v>
      </c>
      <c r="G847" t="n">
        <v>589.9</v>
      </c>
      <c r="H847" t="n">
        <v>589.9</v>
      </c>
      <c r="I847" t="n">
        <v>589.9</v>
      </c>
      <c r="J847" t="n">
        <v>589.9</v>
      </c>
      <c r="K847" t="n">
        <v>589.9</v>
      </c>
      <c r="L847" t="n">
        <v>565.1</v>
      </c>
      <c r="M847" t="n">
        <v>562.6</v>
      </c>
      <c r="N847" t="n">
        <v>560</v>
      </c>
      <c r="O847" t="n">
        <v>557.4</v>
      </c>
      <c r="P847" t="n">
        <v>546.5</v>
      </c>
      <c r="Q847" t="n">
        <v>557.5</v>
      </c>
      <c r="R847" t="n">
        <v>566</v>
      </c>
      <c r="S847" t="n">
        <v>566</v>
      </c>
      <c r="T847" t="n">
        <v>574.4</v>
      </c>
      <c r="U847" t="n">
        <v>574.4</v>
      </c>
      <c r="V847" t="n">
        <v>580.9</v>
      </c>
      <c r="W847" t="n">
        <v>590.6</v>
      </c>
      <c r="X847" t="n">
        <v>612.8</v>
      </c>
      <c r="Y847" t="n">
        <v>630.1</v>
      </c>
      <c r="Z847" t="n">
        <v>654</v>
      </c>
      <c r="AA847" t="n">
        <v>681.1</v>
      </c>
      <c r="AB847" t="n">
        <v>707.4</v>
      </c>
      <c r="AC847" t="n">
        <v>734.1</v>
      </c>
      <c r="AD847" t="n">
        <v>763.3</v>
      </c>
      <c r="AE847" t="n">
        <v>783.3</v>
      </c>
      <c r="AF847" t="n">
        <v>803.9</v>
      </c>
      <c r="AG847" t="n">
        <v>824.6</v>
      </c>
      <c r="AH847" t="n">
        <v>847.1</v>
      </c>
      <c r="AI847" t="n">
        <v>878.3</v>
      </c>
      <c r="AJ847" t="n">
        <v>908.8</v>
      </c>
      <c r="AK847" t="n">
        <v>938.5</v>
      </c>
      <c r="AL847" t="n">
        <v>972.9</v>
      </c>
      <c r="AM847" t="n">
        <v>1006.8</v>
      </c>
      <c r="AN847" t="n">
        <v>1046.5</v>
      </c>
      <c r="AO847" t="n">
        <v>1078.6</v>
      </c>
      <c r="AP847" t="n">
        <v>1110.5</v>
      </c>
      <c r="AQ847" t="n">
        <v>1163.6</v>
      </c>
      <c r="AR847" t="n">
        <v>1206.4</v>
      </c>
      <c r="AS847" t="n">
        <v>1250.8</v>
      </c>
      <c r="AT847" t="n">
        <v>1301.5</v>
      </c>
      <c r="AU847" t="n">
        <v>1359.1</v>
      </c>
      <c r="AV847" t="n">
        <v>1425.9</v>
      </c>
      <c r="AW847" t="n">
        <v>1485</v>
      </c>
      <c r="AX847" t="n">
        <v>1543.9</v>
      </c>
      <c r="AY847" t="n">
        <v>1602.6</v>
      </c>
      <c r="AZ847" t="n">
        <v>1647.6</v>
      </c>
      <c r="BA847" t="n">
        <v>1700.4</v>
      </c>
      <c r="BB847" t="n">
        <v>1759.1</v>
      </c>
      <c r="BC847" t="n">
        <v>1823.9</v>
      </c>
      <c r="BD847" t="n">
        <v>1908.6</v>
      </c>
      <c r="BE847" t="n">
        <v>1993</v>
      </c>
      <c r="BF847" t="n">
        <v>2101.6</v>
      </c>
      <c r="BG847" t="n">
        <v>2230.6</v>
      </c>
      <c r="BH847" t="n">
        <v>2373.8</v>
      </c>
      <c r="BI847" t="n">
        <v>2523.5</v>
      </c>
      <c r="BJ847" t="n">
        <v>2729.8</v>
      </c>
      <c r="BK847" t="n">
        <v>2947.6</v>
      </c>
      <c r="BL847" t="n">
        <v>3201.6</v>
      </c>
      <c r="BM847" t="n">
        <v>3464.1</v>
      </c>
      <c r="BN847" t="n">
        <v>3748.3</v>
      </c>
      <c r="BO847" t="n">
        <v>4055.6</v>
      </c>
      <c r="BP847" t="n">
        <v>4388</v>
      </c>
      <c r="BQ847" t="n">
        <v>4641.1</v>
      </c>
      <c r="BR847" t="n">
        <v>4919</v>
      </c>
      <c r="BS847" t="n">
        <v>5176.4</v>
      </c>
      <c r="BT847" t="n">
        <v>5431.6</v>
      </c>
      <c r="BU847" t="n">
        <v>5726.9</v>
      </c>
      <c r="BV847" t="n">
        <v>6042.4</v>
      </c>
      <c r="BW847" t="n">
        <v>6268.5</v>
      </c>
      <c r="BX847" t="n">
        <v>6490</v>
      </c>
      <c r="BY847" t="n">
        <v>6696.5</v>
      </c>
      <c r="BZ847" t="n">
        <v>6926.6</v>
      </c>
      <c r="CA847" t="n">
        <v>7162.6</v>
      </c>
      <c r="CB847" t="n">
        <v>7448.8</v>
      </c>
      <c r="CC847" t="n">
        <v>7778.6</v>
      </c>
      <c r="CD847" t="n">
        <v>8069.5</v>
      </c>
    </row>
    <row r="848">
      <c r="A848" t="inlineStr">
        <is>
          <t>F00034-14-000-05|S|M|N</t>
        </is>
      </c>
      <c r="B848" t="n">
        <v>617.6</v>
      </c>
      <c r="C848" t="n">
        <v>617.6</v>
      </c>
      <c r="D848" t="n">
        <v>617.6</v>
      </c>
      <c r="E848" t="n">
        <v>617.6</v>
      </c>
      <c r="F848" t="n">
        <v>617.6</v>
      </c>
      <c r="G848" t="n">
        <v>589.9</v>
      </c>
      <c r="H848" t="n">
        <v>589.9</v>
      </c>
      <c r="I848" t="n">
        <v>589.9</v>
      </c>
      <c r="J848" t="n">
        <v>589.9</v>
      </c>
      <c r="K848" t="n">
        <v>589.9</v>
      </c>
      <c r="L848" t="n">
        <v>565.1</v>
      </c>
      <c r="M848" t="n">
        <v>562.6</v>
      </c>
      <c r="N848" t="n">
        <v>560</v>
      </c>
      <c r="O848" t="n">
        <v>557.4</v>
      </c>
      <c r="P848" t="n">
        <v>546.5</v>
      </c>
      <c r="Q848" t="n">
        <v>557.5</v>
      </c>
      <c r="R848" t="n">
        <v>566</v>
      </c>
      <c r="S848" t="n">
        <v>566</v>
      </c>
      <c r="T848" t="n">
        <v>574.4</v>
      </c>
      <c r="U848" t="n">
        <v>574.4</v>
      </c>
      <c r="V848" t="n">
        <v>580.9</v>
      </c>
      <c r="W848" t="n">
        <v>590.6</v>
      </c>
      <c r="X848" t="n">
        <v>612.8</v>
      </c>
      <c r="Y848" t="n">
        <v>630.1</v>
      </c>
      <c r="Z848" t="n">
        <v>654</v>
      </c>
      <c r="AA848" t="n">
        <v>681.1</v>
      </c>
      <c r="AB848" t="n">
        <v>707.4</v>
      </c>
      <c r="AC848" t="n">
        <v>734.1</v>
      </c>
      <c r="AD848" t="n">
        <v>763.3</v>
      </c>
      <c r="AE848" t="n">
        <v>783.3</v>
      </c>
      <c r="AF848" t="n">
        <v>803.9</v>
      </c>
      <c r="AG848" t="n">
        <v>824.6</v>
      </c>
      <c r="AH848" t="n">
        <v>847.1</v>
      </c>
      <c r="AI848" t="n">
        <v>878.3</v>
      </c>
      <c r="AJ848" t="n">
        <v>908.8</v>
      </c>
      <c r="AK848" t="n">
        <v>938.5</v>
      </c>
      <c r="AL848" t="n">
        <v>972.9</v>
      </c>
      <c r="AM848" t="n">
        <v>1006.8</v>
      </c>
      <c r="AN848" t="n">
        <v>1046.5</v>
      </c>
      <c r="AO848" t="n">
        <v>1078.6</v>
      </c>
      <c r="AP848" t="n">
        <v>1110.5</v>
      </c>
      <c r="AQ848" t="n">
        <v>1163.6</v>
      </c>
      <c r="AR848" t="n">
        <v>1206.4</v>
      </c>
      <c r="AS848" t="n">
        <v>1250.8</v>
      </c>
      <c r="AT848" t="n">
        <v>1301.5</v>
      </c>
      <c r="AU848" t="n">
        <v>1359.1</v>
      </c>
      <c r="AV848" t="n">
        <v>1425.9</v>
      </c>
      <c r="AW848" t="n">
        <v>1485</v>
      </c>
      <c r="AX848" t="n">
        <v>1543.9</v>
      </c>
      <c r="AY848" t="n">
        <v>1602.6</v>
      </c>
      <c r="AZ848" t="n">
        <v>1647.6</v>
      </c>
      <c r="BA848" t="n">
        <v>1700.4</v>
      </c>
      <c r="BB848" t="n">
        <v>1759.1</v>
      </c>
      <c r="BC848" t="n">
        <v>1823.9</v>
      </c>
      <c r="BD848" t="n">
        <v>1908.6</v>
      </c>
      <c r="BE848" t="n">
        <v>1993</v>
      </c>
      <c r="BF848" t="n">
        <v>2101.6</v>
      </c>
      <c r="BG848" t="n">
        <v>2230.6</v>
      </c>
      <c r="BH848" t="n">
        <v>2373.8</v>
      </c>
      <c r="BI848" t="n">
        <v>2523.5</v>
      </c>
      <c r="BJ848" t="n">
        <v>2729.8</v>
      </c>
      <c r="BK848" t="n">
        <v>2947.6</v>
      </c>
      <c r="BL848" t="n">
        <v>3201.6</v>
      </c>
      <c r="BM848" t="n">
        <v>3464.1</v>
      </c>
      <c r="BN848" t="n">
        <v>3748.3</v>
      </c>
      <c r="BO848" t="n">
        <v>4055.6</v>
      </c>
      <c r="BP848" t="n">
        <v>4388</v>
      </c>
      <c r="BQ848" t="n">
        <v>4641.1</v>
      </c>
      <c r="BR848" t="n">
        <v>4919</v>
      </c>
      <c r="BS848" t="n">
        <v>5176.4</v>
      </c>
      <c r="BT848" t="n">
        <v>5431.6</v>
      </c>
      <c r="BU848" t="n">
        <v>5726.9</v>
      </c>
      <c r="BV848" t="n">
        <v>6042.4</v>
      </c>
      <c r="BW848" t="n">
        <v>6268.5</v>
      </c>
      <c r="BX848" t="n">
        <v>6490</v>
      </c>
      <c r="BY848" t="n">
        <v>6696.5</v>
      </c>
      <c r="BZ848" t="n">
        <v>6926.6</v>
      </c>
      <c r="CA848" t="n">
        <v>7162.6</v>
      </c>
      <c r="CB848" t="n">
        <v>7448.8</v>
      </c>
      <c r="CC848" t="n">
        <v>7778.6</v>
      </c>
      <c r="CD848" t="n">
        <v>8069.5</v>
      </c>
    </row>
    <row r="849">
      <c r="A849" t="inlineStr">
        <is>
          <t>F00034-14-000-05|S|M|Y</t>
        </is>
      </c>
      <c r="B849" t="n">
        <v>617.6</v>
      </c>
      <c r="C849" t="n">
        <v>617.6</v>
      </c>
      <c r="D849" t="n">
        <v>617.6</v>
      </c>
      <c r="E849" t="n">
        <v>617.6</v>
      </c>
      <c r="F849" t="n">
        <v>617.6</v>
      </c>
      <c r="G849" t="n">
        <v>589.9</v>
      </c>
      <c r="H849" t="n">
        <v>589.9</v>
      </c>
      <c r="I849" t="n">
        <v>589.9</v>
      </c>
      <c r="J849" t="n">
        <v>589.9</v>
      </c>
      <c r="K849" t="n">
        <v>589.9</v>
      </c>
      <c r="L849" t="n">
        <v>565.1</v>
      </c>
      <c r="M849" t="n">
        <v>562.6</v>
      </c>
      <c r="N849" t="n">
        <v>560</v>
      </c>
      <c r="O849" t="n">
        <v>557.4</v>
      </c>
      <c r="P849" t="n">
        <v>546.5</v>
      </c>
      <c r="Q849" t="n">
        <v>557.5</v>
      </c>
      <c r="R849" t="n">
        <v>566</v>
      </c>
      <c r="S849" t="n">
        <v>566</v>
      </c>
      <c r="T849" t="n">
        <v>574.4</v>
      </c>
      <c r="U849" t="n">
        <v>574.4</v>
      </c>
      <c r="V849" t="n">
        <v>580.9</v>
      </c>
      <c r="W849" t="n">
        <v>590.6</v>
      </c>
      <c r="X849" t="n">
        <v>612.8</v>
      </c>
      <c r="Y849" t="n">
        <v>630.1</v>
      </c>
      <c r="Z849" t="n">
        <v>654</v>
      </c>
      <c r="AA849" t="n">
        <v>681.1</v>
      </c>
      <c r="AB849" t="n">
        <v>707.4</v>
      </c>
      <c r="AC849" t="n">
        <v>734.1</v>
      </c>
      <c r="AD849" t="n">
        <v>763.3</v>
      </c>
      <c r="AE849" t="n">
        <v>783.3</v>
      </c>
      <c r="AF849" t="n">
        <v>803.9</v>
      </c>
      <c r="AG849" t="n">
        <v>824.6</v>
      </c>
      <c r="AH849" t="n">
        <v>847.1</v>
      </c>
      <c r="AI849" t="n">
        <v>878.3</v>
      </c>
      <c r="AJ849" t="n">
        <v>908.8</v>
      </c>
      <c r="AK849" t="n">
        <v>938.5</v>
      </c>
      <c r="AL849" t="n">
        <v>972.9</v>
      </c>
      <c r="AM849" t="n">
        <v>1006.8</v>
      </c>
      <c r="AN849" t="n">
        <v>1046.5</v>
      </c>
      <c r="AO849" t="n">
        <v>1078.6</v>
      </c>
      <c r="AP849" t="n">
        <v>1110.5</v>
      </c>
      <c r="AQ849" t="n">
        <v>1163.6</v>
      </c>
      <c r="AR849" t="n">
        <v>1206.4</v>
      </c>
      <c r="AS849" t="n">
        <v>1250.8</v>
      </c>
      <c r="AT849" t="n">
        <v>1301.5</v>
      </c>
      <c r="AU849" t="n">
        <v>1359.1</v>
      </c>
      <c r="AV849" t="n">
        <v>1425.9</v>
      </c>
      <c r="AW849" t="n">
        <v>1485</v>
      </c>
      <c r="AX849" t="n">
        <v>1543.9</v>
      </c>
      <c r="AY849" t="n">
        <v>1602.6</v>
      </c>
      <c r="AZ849" t="n">
        <v>1647.6</v>
      </c>
      <c r="BA849" t="n">
        <v>1700.4</v>
      </c>
      <c r="BB849" t="n">
        <v>1759.1</v>
      </c>
      <c r="BC849" t="n">
        <v>1823.9</v>
      </c>
      <c r="BD849" t="n">
        <v>1908.6</v>
      </c>
      <c r="BE849" t="n">
        <v>1993</v>
      </c>
      <c r="BF849" t="n">
        <v>2101.6</v>
      </c>
      <c r="BG849" t="n">
        <v>2230.6</v>
      </c>
      <c r="BH849" t="n">
        <v>2373.8</v>
      </c>
      <c r="BI849" t="n">
        <v>2523.5</v>
      </c>
      <c r="BJ849" t="n">
        <v>2729.8</v>
      </c>
      <c r="BK849" t="n">
        <v>2947.6</v>
      </c>
      <c r="BL849" t="n">
        <v>3201.6</v>
      </c>
      <c r="BM849" t="n">
        <v>3464.1</v>
      </c>
      <c r="BN849" t="n">
        <v>3748.3</v>
      </c>
      <c r="BO849" t="n">
        <v>4055.6</v>
      </c>
      <c r="BP849" t="n">
        <v>4388</v>
      </c>
      <c r="BQ849" t="n">
        <v>4641.1</v>
      </c>
      <c r="BR849" t="n">
        <v>4919</v>
      </c>
      <c r="BS849" t="n">
        <v>5176.4</v>
      </c>
      <c r="BT849" t="n">
        <v>5431.6</v>
      </c>
      <c r="BU849" t="n">
        <v>5726.9</v>
      </c>
      <c r="BV849" t="n">
        <v>6042.4</v>
      </c>
      <c r="BW849" t="n">
        <v>6268.5</v>
      </c>
      <c r="BX849" t="n">
        <v>6490</v>
      </c>
      <c r="BY849" t="n">
        <v>6696.5</v>
      </c>
      <c r="BZ849" t="n">
        <v>6926.6</v>
      </c>
      <c r="CA849" t="n">
        <v>7162.6</v>
      </c>
      <c r="CB849" t="n">
        <v>7448.8</v>
      </c>
      <c r="CC849" t="n">
        <v>7778.6</v>
      </c>
      <c r="CD849" t="n">
        <v>8069.5</v>
      </c>
    </row>
    <row r="850">
      <c r="A850" t="inlineStr">
        <is>
          <t>F00034-15-000-05|R|F|N</t>
        </is>
      </c>
      <c r="B850" t="n">
        <v>402.4</v>
      </c>
      <c r="C850" t="n">
        <v>402.4</v>
      </c>
      <c r="D850" t="n">
        <v>402.4</v>
      </c>
      <c r="E850" t="n">
        <v>402.4</v>
      </c>
      <c r="F850" t="n">
        <v>402.4</v>
      </c>
      <c r="G850" t="n">
        <v>402.4</v>
      </c>
      <c r="H850" t="n">
        <v>402.4</v>
      </c>
      <c r="I850" t="n">
        <v>402.4</v>
      </c>
      <c r="J850" t="n">
        <v>402.4</v>
      </c>
      <c r="K850" t="n">
        <v>402.4</v>
      </c>
      <c r="L850" t="n">
        <v>400.4</v>
      </c>
      <c r="M850" t="n">
        <v>398.6</v>
      </c>
      <c r="N850" t="n">
        <v>396.8</v>
      </c>
      <c r="O850" t="n">
        <v>395</v>
      </c>
      <c r="P850" t="n">
        <v>400.1</v>
      </c>
      <c r="Q850" t="n">
        <v>407.5</v>
      </c>
      <c r="R850" t="n">
        <v>416</v>
      </c>
      <c r="S850" t="n">
        <v>421.4</v>
      </c>
      <c r="T850" t="n">
        <v>427.8</v>
      </c>
      <c r="U850" t="n">
        <v>435.3</v>
      </c>
      <c r="V850" t="n">
        <v>448.5</v>
      </c>
      <c r="W850" t="n">
        <v>461.4</v>
      </c>
      <c r="X850" t="n">
        <v>475</v>
      </c>
      <c r="Y850" t="n">
        <v>490.4</v>
      </c>
      <c r="Z850" t="n">
        <v>506.1</v>
      </c>
      <c r="AA850" t="n">
        <v>522.1</v>
      </c>
      <c r="AB850" t="n">
        <v>536.3</v>
      </c>
      <c r="AC850" t="n">
        <v>554.6</v>
      </c>
      <c r="AD850" t="n">
        <v>572.9</v>
      </c>
      <c r="AE850" t="n">
        <v>589.6</v>
      </c>
      <c r="AF850" t="n">
        <v>606.1</v>
      </c>
      <c r="AG850" t="n">
        <v>617.3</v>
      </c>
      <c r="AH850" t="n">
        <v>625.8</v>
      </c>
      <c r="AI850" t="n">
        <v>636.1</v>
      </c>
      <c r="AJ850" t="n">
        <v>649</v>
      </c>
      <c r="AK850" t="n">
        <v>658.4</v>
      </c>
      <c r="AL850" t="n">
        <v>673.1</v>
      </c>
      <c r="AM850" t="n">
        <v>690.5</v>
      </c>
      <c r="AN850" t="n">
        <v>711.1</v>
      </c>
      <c r="AO850" t="n">
        <v>734.8</v>
      </c>
      <c r="AP850" t="n">
        <v>764.5</v>
      </c>
      <c r="AQ850" t="n">
        <v>793.4</v>
      </c>
      <c r="AR850" t="n">
        <v>822.9</v>
      </c>
      <c r="AS850" t="n">
        <v>854.4</v>
      </c>
      <c r="AT850" t="n">
        <v>885.4</v>
      </c>
      <c r="AU850" t="n">
        <v>916.6</v>
      </c>
      <c r="AV850" t="n">
        <v>949.1</v>
      </c>
      <c r="AW850" t="n">
        <v>983.1</v>
      </c>
      <c r="AX850" t="n">
        <v>1026.3</v>
      </c>
      <c r="AY850" t="n">
        <v>1077.3</v>
      </c>
      <c r="AZ850" t="n">
        <v>1122.9</v>
      </c>
      <c r="BA850" t="n">
        <v>1177.5</v>
      </c>
      <c r="BB850" t="n">
        <v>1235.9</v>
      </c>
      <c r="BC850" t="n">
        <v>1294.8</v>
      </c>
      <c r="BD850" t="n">
        <v>1364.4</v>
      </c>
      <c r="BE850" t="n">
        <v>1439.5</v>
      </c>
      <c r="BF850" t="n">
        <v>1526.6</v>
      </c>
      <c r="BG850" t="n">
        <v>1634.8</v>
      </c>
      <c r="BH850" t="n">
        <v>1757.5</v>
      </c>
      <c r="BI850" t="n">
        <v>1898.3</v>
      </c>
      <c r="BJ850" t="n">
        <v>2067.1</v>
      </c>
      <c r="BK850" t="n">
        <v>2201.9</v>
      </c>
      <c r="BL850" t="n">
        <v>2346.6</v>
      </c>
      <c r="BM850" t="n">
        <v>2500.5</v>
      </c>
      <c r="BN850" t="n">
        <v>2657.9</v>
      </c>
      <c r="BO850" t="n">
        <v>2817.8</v>
      </c>
      <c r="BP850" t="n">
        <v>3007.8</v>
      </c>
      <c r="BQ850" t="n">
        <v>3172.8</v>
      </c>
      <c r="BR850" t="n">
        <v>3334.5</v>
      </c>
      <c r="BS850" t="n">
        <v>3478.5</v>
      </c>
      <c r="BT850" t="n">
        <v>3637.8</v>
      </c>
      <c r="BU850" t="n">
        <v>3786.9</v>
      </c>
      <c r="BV850" t="n">
        <v>3938.4</v>
      </c>
      <c r="BW850" t="n">
        <v>4088.3</v>
      </c>
      <c r="BX850" t="n">
        <v>4238.1</v>
      </c>
      <c r="BY850" t="n">
        <v>4384</v>
      </c>
      <c r="BZ850" t="n">
        <v>4526.9</v>
      </c>
      <c r="CA850" t="n">
        <v>4667.4</v>
      </c>
      <c r="CB850" t="n">
        <v>4842.6</v>
      </c>
      <c r="CC850" t="n">
        <v>5030.5</v>
      </c>
      <c r="CD850" t="n">
        <v>5229.3</v>
      </c>
    </row>
    <row r="851">
      <c r="A851" t="inlineStr">
        <is>
          <t>F00034-15-000-05|R|F|Y</t>
        </is>
      </c>
      <c r="B851" t="n">
        <v>402.4</v>
      </c>
      <c r="C851" t="n">
        <v>402.4</v>
      </c>
      <c r="D851" t="n">
        <v>402.4</v>
      </c>
      <c r="E851" t="n">
        <v>402.4</v>
      </c>
      <c r="F851" t="n">
        <v>402.4</v>
      </c>
      <c r="G851" t="n">
        <v>402.4</v>
      </c>
      <c r="H851" t="n">
        <v>402.4</v>
      </c>
      <c r="I851" t="n">
        <v>402.4</v>
      </c>
      <c r="J851" t="n">
        <v>402.4</v>
      </c>
      <c r="K851" t="n">
        <v>402.4</v>
      </c>
      <c r="L851" t="n">
        <v>400.4</v>
      </c>
      <c r="M851" t="n">
        <v>398.6</v>
      </c>
      <c r="N851" t="n">
        <v>396.8</v>
      </c>
      <c r="O851" t="n">
        <v>395</v>
      </c>
      <c r="P851" t="n">
        <v>400.1</v>
      </c>
      <c r="Q851" t="n">
        <v>407.5</v>
      </c>
      <c r="R851" t="n">
        <v>416</v>
      </c>
      <c r="S851" t="n">
        <v>421.4</v>
      </c>
      <c r="T851" t="n">
        <v>427.8</v>
      </c>
      <c r="U851" t="n">
        <v>435.3</v>
      </c>
      <c r="V851" t="n">
        <v>448.5</v>
      </c>
      <c r="W851" t="n">
        <v>461.4</v>
      </c>
      <c r="X851" t="n">
        <v>475</v>
      </c>
      <c r="Y851" t="n">
        <v>490.4</v>
      </c>
      <c r="Z851" t="n">
        <v>506.1</v>
      </c>
      <c r="AA851" t="n">
        <v>522.1</v>
      </c>
      <c r="AB851" t="n">
        <v>536.3</v>
      </c>
      <c r="AC851" t="n">
        <v>554.6</v>
      </c>
      <c r="AD851" t="n">
        <v>572.9</v>
      </c>
      <c r="AE851" t="n">
        <v>589.6</v>
      </c>
      <c r="AF851" t="n">
        <v>606.1</v>
      </c>
      <c r="AG851" t="n">
        <v>617.3</v>
      </c>
      <c r="AH851" t="n">
        <v>625.8</v>
      </c>
      <c r="AI851" t="n">
        <v>636.1</v>
      </c>
      <c r="AJ851" t="n">
        <v>649</v>
      </c>
      <c r="AK851" t="n">
        <v>658.4</v>
      </c>
      <c r="AL851" t="n">
        <v>673.1</v>
      </c>
      <c r="AM851" t="n">
        <v>690.5</v>
      </c>
      <c r="AN851" t="n">
        <v>711.1</v>
      </c>
      <c r="AO851" t="n">
        <v>734.8</v>
      </c>
      <c r="AP851" t="n">
        <v>764.5</v>
      </c>
      <c r="AQ851" t="n">
        <v>793.4</v>
      </c>
      <c r="AR851" t="n">
        <v>822.9</v>
      </c>
      <c r="AS851" t="n">
        <v>854.4</v>
      </c>
      <c r="AT851" t="n">
        <v>885.4</v>
      </c>
      <c r="AU851" t="n">
        <v>916.6</v>
      </c>
      <c r="AV851" t="n">
        <v>949.1</v>
      </c>
      <c r="AW851" t="n">
        <v>983.1</v>
      </c>
      <c r="AX851" t="n">
        <v>1026.3</v>
      </c>
      <c r="AY851" t="n">
        <v>1077.3</v>
      </c>
      <c r="AZ851" t="n">
        <v>1122.9</v>
      </c>
      <c r="BA851" t="n">
        <v>1177.5</v>
      </c>
      <c r="BB851" t="n">
        <v>1235.9</v>
      </c>
      <c r="BC851" t="n">
        <v>1294.8</v>
      </c>
      <c r="BD851" t="n">
        <v>1364.4</v>
      </c>
      <c r="BE851" t="n">
        <v>1439.5</v>
      </c>
      <c r="BF851" t="n">
        <v>1526.6</v>
      </c>
      <c r="BG851" t="n">
        <v>1634.8</v>
      </c>
      <c r="BH851" t="n">
        <v>1757.5</v>
      </c>
      <c r="BI851" t="n">
        <v>1898.3</v>
      </c>
      <c r="BJ851" t="n">
        <v>2067.1</v>
      </c>
      <c r="BK851" t="n">
        <v>2201.9</v>
      </c>
      <c r="BL851" t="n">
        <v>2346.6</v>
      </c>
      <c r="BM851" t="n">
        <v>2500.5</v>
      </c>
      <c r="BN851" t="n">
        <v>2657.9</v>
      </c>
      <c r="BO851" t="n">
        <v>2817.8</v>
      </c>
      <c r="BP851" t="n">
        <v>3007.8</v>
      </c>
      <c r="BQ851" t="n">
        <v>3172.8</v>
      </c>
      <c r="BR851" t="n">
        <v>3334.5</v>
      </c>
      <c r="BS851" t="n">
        <v>3478.5</v>
      </c>
      <c r="BT851" t="n">
        <v>3637.8</v>
      </c>
      <c r="BU851" t="n">
        <v>3786.9</v>
      </c>
      <c r="BV851" t="n">
        <v>3938.4</v>
      </c>
      <c r="BW851" t="n">
        <v>4088.3</v>
      </c>
      <c r="BX851" t="n">
        <v>4238.1</v>
      </c>
      <c r="BY851" t="n">
        <v>4384</v>
      </c>
      <c r="BZ851" t="n">
        <v>4526.9</v>
      </c>
      <c r="CA851" t="n">
        <v>4667.4</v>
      </c>
      <c r="CB851" t="n">
        <v>4842.6</v>
      </c>
      <c r="CC851" t="n">
        <v>5030.5</v>
      </c>
      <c r="CD851" t="n">
        <v>5229.3</v>
      </c>
    </row>
    <row r="852">
      <c r="A852" t="inlineStr">
        <is>
          <t>F00034-15-000-05|R|M|N</t>
        </is>
      </c>
      <c r="B852" t="n">
        <v>402.4</v>
      </c>
      <c r="C852" t="n">
        <v>402.4</v>
      </c>
      <c r="D852" t="n">
        <v>402.4</v>
      </c>
      <c r="E852" t="n">
        <v>402.4</v>
      </c>
      <c r="F852" t="n">
        <v>402.4</v>
      </c>
      <c r="G852" t="n">
        <v>402.4</v>
      </c>
      <c r="H852" t="n">
        <v>402.4</v>
      </c>
      <c r="I852" t="n">
        <v>402.4</v>
      </c>
      <c r="J852" t="n">
        <v>402.4</v>
      </c>
      <c r="K852" t="n">
        <v>402.4</v>
      </c>
      <c r="L852" t="n">
        <v>400.4</v>
      </c>
      <c r="M852" t="n">
        <v>398.6</v>
      </c>
      <c r="N852" t="n">
        <v>396.8</v>
      </c>
      <c r="O852" t="n">
        <v>395</v>
      </c>
      <c r="P852" t="n">
        <v>400.1</v>
      </c>
      <c r="Q852" t="n">
        <v>407.5</v>
      </c>
      <c r="R852" t="n">
        <v>416</v>
      </c>
      <c r="S852" t="n">
        <v>421.4</v>
      </c>
      <c r="T852" t="n">
        <v>427.8</v>
      </c>
      <c r="U852" t="n">
        <v>435.3</v>
      </c>
      <c r="V852" t="n">
        <v>448.5</v>
      </c>
      <c r="W852" t="n">
        <v>461.4</v>
      </c>
      <c r="X852" t="n">
        <v>475</v>
      </c>
      <c r="Y852" t="n">
        <v>490.4</v>
      </c>
      <c r="Z852" t="n">
        <v>506.1</v>
      </c>
      <c r="AA852" t="n">
        <v>522.1</v>
      </c>
      <c r="AB852" t="n">
        <v>536.3</v>
      </c>
      <c r="AC852" t="n">
        <v>554.6</v>
      </c>
      <c r="AD852" t="n">
        <v>572.9</v>
      </c>
      <c r="AE852" t="n">
        <v>589.6</v>
      </c>
      <c r="AF852" t="n">
        <v>606.1</v>
      </c>
      <c r="AG852" t="n">
        <v>617.3</v>
      </c>
      <c r="AH852" t="n">
        <v>625.8</v>
      </c>
      <c r="AI852" t="n">
        <v>636.1</v>
      </c>
      <c r="AJ852" t="n">
        <v>649</v>
      </c>
      <c r="AK852" t="n">
        <v>658.4</v>
      </c>
      <c r="AL852" t="n">
        <v>673.1</v>
      </c>
      <c r="AM852" t="n">
        <v>690.5</v>
      </c>
      <c r="AN852" t="n">
        <v>711.1</v>
      </c>
      <c r="AO852" t="n">
        <v>734.8</v>
      </c>
      <c r="AP852" t="n">
        <v>764.5</v>
      </c>
      <c r="AQ852" t="n">
        <v>793.4</v>
      </c>
      <c r="AR852" t="n">
        <v>822.9</v>
      </c>
      <c r="AS852" t="n">
        <v>854.4</v>
      </c>
      <c r="AT852" t="n">
        <v>885.4</v>
      </c>
      <c r="AU852" t="n">
        <v>916.6</v>
      </c>
      <c r="AV852" t="n">
        <v>949.1</v>
      </c>
      <c r="AW852" t="n">
        <v>983.1</v>
      </c>
      <c r="AX852" t="n">
        <v>1026.3</v>
      </c>
      <c r="AY852" t="n">
        <v>1077.3</v>
      </c>
      <c r="AZ852" t="n">
        <v>1122.9</v>
      </c>
      <c r="BA852" t="n">
        <v>1177.5</v>
      </c>
      <c r="BB852" t="n">
        <v>1235.9</v>
      </c>
      <c r="BC852" t="n">
        <v>1294.8</v>
      </c>
      <c r="BD852" t="n">
        <v>1364.4</v>
      </c>
      <c r="BE852" t="n">
        <v>1439.5</v>
      </c>
      <c r="BF852" t="n">
        <v>1526.6</v>
      </c>
      <c r="BG852" t="n">
        <v>1634.8</v>
      </c>
      <c r="BH852" t="n">
        <v>1757.5</v>
      </c>
      <c r="BI852" t="n">
        <v>1898.3</v>
      </c>
      <c r="BJ852" t="n">
        <v>2067.1</v>
      </c>
      <c r="BK852" t="n">
        <v>2201.9</v>
      </c>
      <c r="BL852" t="n">
        <v>2346.6</v>
      </c>
      <c r="BM852" t="n">
        <v>2500.5</v>
      </c>
      <c r="BN852" t="n">
        <v>2657.9</v>
      </c>
      <c r="BO852" t="n">
        <v>2817.8</v>
      </c>
      <c r="BP852" t="n">
        <v>3007.8</v>
      </c>
      <c r="BQ852" t="n">
        <v>3172.8</v>
      </c>
      <c r="BR852" t="n">
        <v>3334.5</v>
      </c>
      <c r="BS852" t="n">
        <v>3478.5</v>
      </c>
      <c r="BT852" t="n">
        <v>3637.8</v>
      </c>
      <c r="BU852" t="n">
        <v>3786.9</v>
      </c>
      <c r="BV852" t="n">
        <v>3938.4</v>
      </c>
      <c r="BW852" t="n">
        <v>4088.3</v>
      </c>
      <c r="BX852" t="n">
        <v>4238.1</v>
      </c>
      <c r="BY852" t="n">
        <v>4384</v>
      </c>
      <c r="BZ852" t="n">
        <v>4526.9</v>
      </c>
      <c r="CA852" t="n">
        <v>4667.4</v>
      </c>
      <c r="CB852" t="n">
        <v>4842.6</v>
      </c>
      <c r="CC852" t="n">
        <v>5030.5</v>
      </c>
      <c r="CD852" t="n">
        <v>5229.3</v>
      </c>
    </row>
    <row r="853">
      <c r="A853" t="inlineStr">
        <is>
          <t>F00034-15-000-05|R|M|Y</t>
        </is>
      </c>
      <c r="B853" t="n">
        <v>402.4</v>
      </c>
      <c r="C853" t="n">
        <v>402.4</v>
      </c>
      <c r="D853" t="n">
        <v>402.4</v>
      </c>
      <c r="E853" t="n">
        <v>402.4</v>
      </c>
      <c r="F853" t="n">
        <v>402.4</v>
      </c>
      <c r="G853" t="n">
        <v>402.4</v>
      </c>
      <c r="H853" t="n">
        <v>402.4</v>
      </c>
      <c r="I853" t="n">
        <v>402.4</v>
      </c>
      <c r="J853" t="n">
        <v>402.4</v>
      </c>
      <c r="K853" t="n">
        <v>402.4</v>
      </c>
      <c r="L853" t="n">
        <v>400.4</v>
      </c>
      <c r="M853" t="n">
        <v>398.6</v>
      </c>
      <c r="N853" t="n">
        <v>396.8</v>
      </c>
      <c r="O853" t="n">
        <v>395</v>
      </c>
      <c r="P853" t="n">
        <v>400.1</v>
      </c>
      <c r="Q853" t="n">
        <v>407.5</v>
      </c>
      <c r="R853" t="n">
        <v>416</v>
      </c>
      <c r="S853" t="n">
        <v>421.4</v>
      </c>
      <c r="T853" t="n">
        <v>427.8</v>
      </c>
      <c r="U853" t="n">
        <v>435.3</v>
      </c>
      <c r="V853" t="n">
        <v>448.5</v>
      </c>
      <c r="W853" t="n">
        <v>461.4</v>
      </c>
      <c r="X853" t="n">
        <v>475</v>
      </c>
      <c r="Y853" t="n">
        <v>490.4</v>
      </c>
      <c r="Z853" t="n">
        <v>506.1</v>
      </c>
      <c r="AA853" t="n">
        <v>522.1</v>
      </c>
      <c r="AB853" t="n">
        <v>536.3</v>
      </c>
      <c r="AC853" t="n">
        <v>554.6</v>
      </c>
      <c r="AD853" t="n">
        <v>572.9</v>
      </c>
      <c r="AE853" t="n">
        <v>589.6</v>
      </c>
      <c r="AF853" t="n">
        <v>606.1</v>
      </c>
      <c r="AG853" t="n">
        <v>617.3</v>
      </c>
      <c r="AH853" t="n">
        <v>625.8</v>
      </c>
      <c r="AI853" t="n">
        <v>636.1</v>
      </c>
      <c r="AJ853" t="n">
        <v>649</v>
      </c>
      <c r="AK853" t="n">
        <v>658.4</v>
      </c>
      <c r="AL853" t="n">
        <v>673.1</v>
      </c>
      <c r="AM853" t="n">
        <v>690.5</v>
      </c>
      <c r="AN853" t="n">
        <v>711.1</v>
      </c>
      <c r="AO853" t="n">
        <v>734.8</v>
      </c>
      <c r="AP853" t="n">
        <v>764.5</v>
      </c>
      <c r="AQ853" t="n">
        <v>793.4</v>
      </c>
      <c r="AR853" t="n">
        <v>822.9</v>
      </c>
      <c r="AS853" t="n">
        <v>854.4</v>
      </c>
      <c r="AT853" t="n">
        <v>885.4</v>
      </c>
      <c r="AU853" t="n">
        <v>916.6</v>
      </c>
      <c r="AV853" t="n">
        <v>949.1</v>
      </c>
      <c r="AW853" t="n">
        <v>983.1</v>
      </c>
      <c r="AX853" t="n">
        <v>1026.3</v>
      </c>
      <c r="AY853" t="n">
        <v>1077.3</v>
      </c>
      <c r="AZ853" t="n">
        <v>1122.9</v>
      </c>
      <c r="BA853" t="n">
        <v>1177.5</v>
      </c>
      <c r="BB853" t="n">
        <v>1235.9</v>
      </c>
      <c r="BC853" t="n">
        <v>1294.8</v>
      </c>
      <c r="BD853" t="n">
        <v>1364.4</v>
      </c>
      <c r="BE853" t="n">
        <v>1439.5</v>
      </c>
      <c r="BF853" t="n">
        <v>1526.6</v>
      </c>
      <c r="BG853" t="n">
        <v>1634.8</v>
      </c>
      <c r="BH853" t="n">
        <v>1757.5</v>
      </c>
      <c r="BI853" t="n">
        <v>1898.3</v>
      </c>
      <c r="BJ853" t="n">
        <v>2067.1</v>
      </c>
      <c r="BK853" t="n">
        <v>2201.9</v>
      </c>
      <c r="BL853" t="n">
        <v>2346.6</v>
      </c>
      <c r="BM853" t="n">
        <v>2500.5</v>
      </c>
      <c r="BN853" t="n">
        <v>2657.9</v>
      </c>
      <c r="BO853" t="n">
        <v>2817.8</v>
      </c>
      <c r="BP853" t="n">
        <v>3007.8</v>
      </c>
      <c r="BQ853" t="n">
        <v>3172.8</v>
      </c>
      <c r="BR853" t="n">
        <v>3334.5</v>
      </c>
      <c r="BS853" t="n">
        <v>3478.5</v>
      </c>
      <c r="BT853" t="n">
        <v>3637.8</v>
      </c>
      <c r="BU853" t="n">
        <v>3786.9</v>
      </c>
      <c r="BV853" t="n">
        <v>3938.4</v>
      </c>
      <c r="BW853" t="n">
        <v>4088.3</v>
      </c>
      <c r="BX853" t="n">
        <v>4238.1</v>
      </c>
      <c r="BY853" t="n">
        <v>4384</v>
      </c>
      <c r="BZ853" t="n">
        <v>4526.9</v>
      </c>
      <c r="CA853" t="n">
        <v>4667.4</v>
      </c>
      <c r="CB853" t="n">
        <v>4842.6</v>
      </c>
      <c r="CC853" t="n">
        <v>5030.5</v>
      </c>
      <c r="CD853" t="n">
        <v>5229.3</v>
      </c>
    </row>
    <row r="854">
      <c r="A854" t="inlineStr">
        <is>
          <t>F00034-15-000-05|S|F|N</t>
        </is>
      </c>
      <c r="B854" t="n">
        <v>402.4</v>
      </c>
      <c r="C854" t="n">
        <v>402.4</v>
      </c>
      <c r="D854" t="n">
        <v>402.4</v>
      </c>
      <c r="E854" t="n">
        <v>402.4</v>
      </c>
      <c r="F854" t="n">
        <v>402.4</v>
      </c>
      <c r="G854" t="n">
        <v>402.4</v>
      </c>
      <c r="H854" t="n">
        <v>402.4</v>
      </c>
      <c r="I854" t="n">
        <v>402.4</v>
      </c>
      <c r="J854" t="n">
        <v>402.4</v>
      </c>
      <c r="K854" t="n">
        <v>402.4</v>
      </c>
      <c r="L854" t="n">
        <v>400.4</v>
      </c>
      <c r="M854" t="n">
        <v>398.6</v>
      </c>
      <c r="N854" t="n">
        <v>396.8</v>
      </c>
      <c r="O854" t="n">
        <v>395</v>
      </c>
      <c r="P854" t="n">
        <v>400.1</v>
      </c>
      <c r="Q854" t="n">
        <v>407.5</v>
      </c>
      <c r="R854" t="n">
        <v>416</v>
      </c>
      <c r="S854" t="n">
        <v>421.4</v>
      </c>
      <c r="T854" t="n">
        <v>427.8</v>
      </c>
      <c r="U854" t="n">
        <v>435.3</v>
      </c>
      <c r="V854" t="n">
        <v>448.5</v>
      </c>
      <c r="W854" t="n">
        <v>461.4</v>
      </c>
      <c r="X854" t="n">
        <v>475</v>
      </c>
      <c r="Y854" t="n">
        <v>490.4</v>
      </c>
      <c r="Z854" t="n">
        <v>506.1</v>
      </c>
      <c r="AA854" t="n">
        <v>522.1</v>
      </c>
      <c r="AB854" t="n">
        <v>536.3</v>
      </c>
      <c r="AC854" t="n">
        <v>554.6</v>
      </c>
      <c r="AD854" t="n">
        <v>572.9</v>
      </c>
      <c r="AE854" t="n">
        <v>589.6</v>
      </c>
      <c r="AF854" t="n">
        <v>606.1</v>
      </c>
      <c r="AG854" t="n">
        <v>617.3</v>
      </c>
      <c r="AH854" t="n">
        <v>625.8</v>
      </c>
      <c r="AI854" t="n">
        <v>636.1</v>
      </c>
      <c r="AJ854" t="n">
        <v>649</v>
      </c>
      <c r="AK854" t="n">
        <v>658.4</v>
      </c>
      <c r="AL854" t="n">
        <v>673.1</v>
      </c>
      <c r="AM854" t="n">
        <v>690.5</v>
      </c>
      <c r="AN854" t="n">
        <v>711.1</v>
      </c>
      <c r="AO854" t="n">
        <v>734.8</v>
      </c>
      <c r="AP854" t="n">
        <v>764.5</v>
      </c>
      <c r="AQ854" t="n">
        <v>793.4</v>
      </c>
      <c r="AR854" t="n">
        <v>822.9</v>
      </c>
      <c r="AS854" t="n">
        <v>854.4</v>
      </c>
      <c r="AT854" t="n">
        <v>885.4</v>
      </c>
      <c r="AU854" t="n">
        <v>916.6</v>
      </c>
      <c r="AV854" t="n">
        <v>949.1</v>
      </c>
      <c r="AW854" t="n">
        <v>983.1</v>
      </c>
      <c r="AX854" t="n">
        <v>1026.3</v>
      </c>
      <c r="AY854" t="n">
        <v>1077.3</v>
      </c>
      <c r="AZ854" t="n">
        <v>1122.9</v>
      </c>
      <c r="BA854" t="n">
        <v>1177.5</v>
      </c>
      <c r="BB854" t="n">
        <v>1235.9</v>
      </c>
      <c r="BC854" t="n">
        <v>1294.8</v>
      </c>
      <c r="BD854" t="n">
        <v>1364.4</v>
      </c>
      <c r="BE854" t="n">
        <v>1439.5</v>
      </c>
      <c r="BF854" t="n">
        <v>1526.6</v>
      </c>
      <c r="BG854" t="n">
        <v>1634.8</v>
      </c>
      <c r="BH854" t="n">
        <v>1757.5</v>
      </c>
      <c r="BI854" t="n">
        <v>1898.3</v>
      </c>
      <c r="BJ854" t="n">
        <v>2067.1</v>
      </c>
      <c r="BK854" t="n">
        <v>2201.9</v>
      </c>
      <c r="BL854" t="n">
        <v>2346.6</v>
      </c>
      <c r="BM854" t="n">
        <v>2500.5</v>
      </c>
      <c r="BN854" t="n">
        <v>2657.9</v>
      </c>
      <c r="BO854" t="n">
        <v>2817.8</v>
      </c>
      <c r="BP854" t="n">
        <v>3007.8</v>
      </c>
      <c r="BQ854" t="n">
        <v>3172.8</v>
      </c>
      <c r="BR854" t="n">
        <v>3334.5</v>
      </c>
      <c r="BS854" t="n">
        <v>3478.5</v>
      </c>
      <c r="BT854" t="n">
        <v>3637.8</v>
      </c>
      <c r="BU854" t="n">
        <v>3786.9</v>
      </c>
      <c r="BV854" t="n">
        <v>3938.4</v>
      </c>
      <c r="BW854" t="n">
        <v>4088.3</v>
      </c>
      <c r="BX854" t="n">
        <v>4238.1</v>
      </c>
      <c r="BY854" t="n">
        <v>4384</v>
      </c>
      <c r="BZ854" t="n">
        <v>4526.9</v>
      </c>
      <c r="CA854" t="n">
        <v>4667.4</v>
      </c>
      <c r="CB854" t="n">
        <v>4842.6</v>
      </c>
      <c r="CC854" t="n">
        <v>5030.5</v>
      </c>
      <c r="CD854" t="n">
        <v>5229.3</v>
      </c>
    </row>
    <row r="855">
      <c r="A855" t="inlineStr">
        <is>
          <t>F00034-15-000-05|S|F|Y</t>
        </is>
      </c>
      <c r="B855" t="n">
        <v>402.4</v>
      </c>
      <c r="C855" t="n">
        <v>402.4</v>
      </c>
      <c r="D855" t="n">
        <v>402.4</v>
      </c>
      <c r="E855" t="n">
        <v>402.4</v>
      </c>
      <c r="F855" t="n">
        <v>402.4</v>
      </c>
      <c r="G855" t="n">
        <v>402.4</v>
      </c>
      <c r="H855" t="n">
        <v>402.4</v>
      </c>
      <c r="I855" t="n">
        <v>402.4</v>
      </c>
      <c r="J855" t="n">
        <v>402.4</v>
      </c>
      <c r="K855" t="n">
        <v>402.4</v>
      </c>
      <c r="L855" t="n">
        <v>400.4</v>
      </c>
      <c r="M855" t="n">
        <v>398.6</v>
      </c>
      <c r="N855" t="n">
        <v>396.8</v>
      </c>
      <c r="O855" t="n">
        <v>395</v>
      </c>
      <c r="P855" t="n">
        <v>400.1</v>
      </c>
      <c r="Q855" t="n">
        <v>407.5</v>
      </c>
      <c r="R855" t="n">
        <v>416</v>
      </c>
      <c r="S855" t="n">
        <v>421.4</v>
      </c>
      <c r="T855" t="n">
        <v>427.8</v>
      </c>
      <c r="U855" t="n">
        <v>435.3</v>
      </c>
      <c r="V855" t="n">
        <v>448.5</v>
      </c>
      <c r="W855" t="n">
        <v>461.4</v>
      </c>
      <c r="X855" t="n">
        <v>475</v>
      </c>
      <c r="Y855" t="n">
        <v>490.4</v>
      </c>
      <c r="Z855" t="n">
        <v>506.1</v>
      </c>
      <c r="AA855" t="n">
        <v>522.1</v>
      </c>
      <c r="AB855" t="n">
        <v>536.3</v>
      </c>
      <c r="AC855" t="n">
        <v>554.6</v>
      </c>
      <c r="AD855" t="n">
        <v>572.9</v>
      </c>
      <c r="AE855" t="n">
        <v>589.6</v>
      </c>
      <c r="AF855" t="n">
        <v>606.1</v>
      </c>
      <c r="AG855" t="n">
        <v>617.3</v>
      </c>
      <c r="AH855" t="n">
        <v>625.8</v>
      </c>
      <c r="AI855" t="n">
        <v>636.1</v>
      </c>
      <c r="AJ855" t="n">
        <v>649</v>
      </c>
      <c r="AK855" t="n">
        <v>658.4</v>
      </c>
      <c r="AL855" t="n">
        <v>673.1</v>
      </c>
      <c r="AM855" t="n">
        <v>690.5</v>
      </c>
      <c r="AN855" t="n">
        <v>711.1</v>
      </c>
      <c r="AO855" t="n">
        <v>734.8</v>
      </c>
      <c r="AP855" t="n">
        <v>764.5</v>
      </c>
      <c r="AQ855" t="n">
        <v>793.4</v>
      </c>
      <c r="AR855" t="n">
        <v>822.9</v>
      </c>
      <c r="AS855" t="n">
        <v>854.4</v>
      </c>
      <c r="AT855" t="n">
        <v>885.4</v>
      </c>
      <c r="AU855" t="n">
        <v>916.6</v>
      </c>
      <c r="AV855" t="n">
        <v>949.1</v>
      </c>
      <c r="AW855" t="n">
        <v>983.1</v>
      </c>
      <c r="AX855" t="n">
        <v>1026.3</v>
      </c>
      <c r="AY855" t="n">
        <v>1077.3</v>
      </c>
      <c r="AZ855" t="n">
        <v>1122.9</v>
      </c>
      <c r="BA855" t="n">
        <v>1177.5</v>
      </c>
      <c r="BB855" t="n">
        <v>1235.9</v>
      </c>
      <c r="BC855" t="n">
        <v>1294.8</v>
      </c>
      <c r="BD855" t="n">
        <v>1364.4</v>
      </c>
      <c r="BE855" t="n">
        <v>1439.5</v>
      </c>
      <c r="BF855" t="n">
        <v>1526.6</v>
      </c>
      <c r="BG855" t="n">
        <v>1634.8</v>
      </c>
      <c r="BH855" t="n">
        <v>1757.5</v>
      </c>
      <c r="BI855" t="n">
        <v>1898.3</v>
      </c>
      <c r="BJ855" t="n">
        <v>2067.1</v>
      </c>
      <c r="BK855" t="n">
        <v>2201.9</v>
      </c>
      <c r="BL855" t="n">
        <v>2346.6</v>
      </c>
      <c r="BM855" t="n">
        <v>2500.5</v>
      </c>
      <c r="BN855" t="n">
        <v>2657.9</v>
      </c>
      <c r="BO855" t="n">
        <v>2817.8</v>
      </c>
      <c r="BP855" t="n">
        <v>3007.8</v>
      </c>
      <c r="BQ855" t="n">
        <v>3172.8</v>
      </c>
      <c r="BR855" t="n">
        <v>3334.5</v>
      </c>
      <c r="BS855" t="n">
        <v>3478.5</v>
      </c>
      <c r="BT855" t="n">
        <v>3637.8</v>
      </c>
      <c r="BU855" t="n">
        <v>3786.9</v>
      </c>
      <c r="BV855" t="n">
        <v>3938.4</v>
      </c>
      <c r="BW855" t="n">
        <v>4088.3</v>
      </c>
      <c r="BX855" t="n">
        <v>4238.1</v>
      </c>
      <c r="BY855" t="n">
        <v>4384</v>
      </c>
      <c r="BZ855" t="n">
        <v>4526.9</v>
      </c>
      <c r="CA855" t="n">
        <v>4667.4</v>
      </c>
      <c r="CB855" t="n">
        <v>4842.6</v>
      </c>
      <c r="CC855" t="n">
        <v>5030.5</v>
      </c>
      <c r="CD855" t="n">
        <v>5229.3</v>
      </c>
    </row>
    <row r="856">
      <c r="A856" t="inlineStr">
        <is>
          <t>F00034-15-000-05|S|M|N</t>
        </is>
      </c>
      <c r="B856" t="n">
        <v>402.4</v>
      </c>
      <c r="C856" t="n">
        <v>402.4</v>
      </c>
      <c r="D856" t="n">
        <v>402.4</v>
      </c>
      <c r="E856" t="n">
        <v>402.4</v>
      </c>
      <c r="F856" t="n">
        <v>402.4</v>
      </c>
      <c r="G856" t="n">
        <v>402.4</v>
      </c>
      <c r="H856" t="n">
        <v>402.4</v>
      </c>
      <c r="I856" t="n">
        <v>402.4</v>
      </c>
      <c r="J856" t="n">
        <v>402.4</v>
      </c>
      <c r="K856" t="n">
        <v>402.4</v>
      </c>
      <c r="L856" t="n">
        <v>400.4</v>
      </c>
      <c r="M856" t="n">
        <v>398.6</v>
      </c>
      <c r="N856" t="n">
        <v>396.8</v>
      </c>
      <c r="O856" t="n">
        <v>395</v>
      </c>
      <c r="P856" t="n">
        <v>400.1</v>
      </c>
      <c r="Q856" t="n">
        <v>407.5</v>
      </c>
      <c r="R856" t="n">
        <v>416</v>
      </c>
      <c r="S856" t="n">
        <v>421.4</v>
      </c>
      <c r="T856" t="n">
        <v>427.8</v>
      </c>
      <c r="U856" t="n">
        <v>435.3</v>
      </c>
      <c r="V856" t="n">
        <v>448.5</v>
      </c>
      <c r="W856" t="n">
        <v>461.4</v>
      </c>
      <c r="X856" t="n">
        <v>475</v>
      </c>
      <c r="Y856" t="n">
        <v>490.4</v>
      </c>
      <c r="Z856" t="n">
        <v>506.1</v>
      </c>
      <c r="AA856" t="n">
        <v>522.1</v>
      </c>
      <c r="AB856" t="n">
        <v>536.3</v>
      </c>
      <c r="AC856" t="n">
        <v>554.6</v>
      </c>
      <c r="AD856" t="n">
        <v>572.9</v>
      </c>
      <c r="AE856" t="n">
        <v>589.6</v>
      </c>
      <c r="AF856" t="n">
        <v>606.1</v>
      </c>
      <c r="AG856" t="n">
        <v>617.3</v>
      </c>
      <c r="AH856" t="n">
        <v>625.8</v>
      </c>
      <c r="AI856" t="n">
        <v>636.1</v>
      </c>
      <c r="AJ856" t="n">
        <v>649</v>
      </c>
      <c r="AK856" t="n">
        <v>658.4</v>
      </c>
      <c r="AL856" t="n">
        <v>673.1</v>
      </c>
      <c r="AM856" t="n">
        <v>690.5</v>
      </c>
      <c r="AN856" t="n">
        <v>711.1</v>
      </c>
      <c r="AO856" t="n">
        <v>734.8</v>
      </c>
      <c r="AP856" t="n">
        <v>764.5</v>
      </c>
      <c r="AQ856" t="n">
        <v>793.4</v>
      </c>
      <c r="AR856" t="n">
        <v>822.9</v>
      </c>
      <c r="AS856" t="n">
        <v>854.4</v>
      </c>
      <c r="AT856" t="n">
        <v>885.4</v>
      </c>
      <c r="AU856" t="n">
        <v>916.6</v>
      </c>
      <c r="AV856" t="n">
        <v>949.1</v>
      </c>
      <c r="AW856" t="n">
        <v>983.1</v>
      </c>
      <c r="AX856" t="n">
        <v>1026.3</v>
      </c>
      <c r="AY856" t="n">
        <v>1077.3</v>
      </c>
      <c r="AZ856" t="n">
        <v>1122.9</v>
      </c>
      <c r="BA856" t="n">
        <v>1177.5</v>
      </c>
      <c r="BB856" t="n">
        <v>1235.9</v>
      </c>
      <c r="BC856" t="n">
        <v>1294.8</v>
      </c>
      <c r="BD856" t="n">
        <v>1364.4</v>
      </c>
      <c r="BE856" t="n">
        <v>1439.5</v>
      </c>
      <c r="BF856" t="n">
        <v>1526.6</v>
      </c>
      <c r="BG856" t="n">
        <v>1634.8</v>
      </c>
      <c r="BH856" t="n">
        <v>1757.5</v>
      </c>
      <c r="BI856" t="n">
        <v>1898.3</v>
      </c>
      <c r="BJ856" t="n">
        <v>2067.1</v>
      </c>
      <c r="BK856" t="n">
        <v>2201.9</v>
      </c>
      <c r="BL856" t="n">
        <v>2346.6</v>
      </c>
      <c r="BM856" t="n">
        <v>2500.5</v>
      </c>
      <c r="BN856" t="n">
        <v>2657.9</v>
      </c>
      <c r="BO856" t="n">
        <v>2817.8</v>
      </c>
      <c r="BP856" t="n">
        <v>3007.8</v>
      </c>
      <c r="BQ856" t="n">
        <v>3172.8</v>
      </c>
      <c r="BR856" t="n">
        <v>3334.5</v>
      </c>
      <c r="BS856" t="n">
        <v>3478.5</v>
      </c>
      <c r="BT856" t="n">
        <v>3637.8</v>
      </c>
      <c r="BU856" t="n">
        <v>3786.9</v>
      </c>
      <c r="BV856" t="n">
        <v>3938.4</v>
      </c>
      <c r="BW856" t="n">
        <v>4088.3</v>
      </c>
      <c r="BX856" t="n">
        <v>4238.1</v>
      </c>
      <c r="BY856" t="n">
        <v>4384</v>
      </c>
      <c r="BZ856" t="n">
        <v>4526.9</v>
      </c>
      <c r="CA856" t="n">
        <v>4667.4</v>
      </c>
      <c r="CB856" t="n">
        <v>4842.6</v>
      </c>
      <c r="CC856" t="n">
        <v>5030.5</v>
      </c>
      <c r="CD856" t="n">
        <v>5229.3</v>
      </c>
    </row>
    <row r="857">
      <c r="A857" t="inlineStr">
        <is>
          <t>F00034-15-000-05|S|M|Y</t>
        </is>
      </c>
      <c r="B857" t="n">
        <v>402.4</v>
      </c>
      <c r="C857" t="n">
        <v>402.4</v>
      </c>
      <c r="D857" t="n">
        <v>402.4</v>
      </c>
      <c r="E857" t="n">
        <v>402.4</v>
      </c>
      <c r="F857" t="n">
        <v>402.4</v>
      </c>
      <c r="G857" t="n">
        <v>402.4</v>
      </c>
      <c r="H857" t="n">
        <v>402.4</v>
      </c>
      <c r="I857" t="n">
        <v>402.4</v>
      </c>
      <c r="J857" t="n">
        <v>402.4</v>
      </c>
      <c r="K857" t="n">
        <v>402.4</v>
      </c>
      <c r="L857" t="n">
        <v>400.4</v>
      </c>
      <c r="M857" t="n">
        <v>398.6</v>
      </c>
      <c r="N857" t="n">
        <v>396.8</v>
      </c>
      <c r="O857" t="n">
        <v>395</v>
      </c>
      <c r="P857" t="n">
        <v>400.1</v>
      </c>
      <c r="Q857" t="n">
        <v>407.5</v>
      </c>
      <c r="R857" t="n">
        <v>416</v>
      </c>
      <c r="S857" t="n">
        <v>421.4</v>
      </c>
      <c r="T857" t="n">
        <v>427.8</v>
      </c>
      <c r="U857" t="n">
        <v>435.3</v>
      </c>
      <c r="V857" t="n">
        <v>448.5</v>
      </c>
      <c r="W857" t="n">
        <v>461.4</v>
      </c>
      <c r="X857" t="n">
        <v>475</v>
      </c>
      <c r="Y857" t="n">
        <v>490.4</v>
      </c>
      <c r="Z857" t="n">
        <v>506.1</v>
      </c>
      <c r="AA857" t="n">
        <v>522.1</v>
      </c>
      <c r="AB857" t="n">
        <v>536.3</v>
      </c>
      <c r="AC857" t="n">
        <v>554.6</v>
      </c>
      <c r="AD857" t="n">
        <v>572.9</v>
      </c>
      <c r="AE857" t="n">
        <v>589.6</v>
      </c>
      <c r="AF857" t="n">
        <v>606.1</v>
      </c>
      <c r="AG857" t="n">
        <v>617.3</v>
      </c>
      <c r="AH857" t="n">
        <v>625.8</v>
      </c>
      <c r="AI857" t="n">
        <v>636.1</v>
      </c>
      <c r="AJ857" t="n">
        <v>649</v>
      </c>
      <c r="AK857" t="n">
        <v>658.4</v>
      </c>
      <c r="AL857" t="n">
        <v>673.1</v>
      </c>
      <c r="AM857" t="n">
        <v>690.5</v>
      </c>
      <c r="AN857" t="n">
        <v>711.1</v>
      </c>
      <c r="AO857" t="n">
        <v>734.8</v>
      </c>
      <c r="AP857" t="n">
        <v>764.5</v>
      </c>
      <c r="AQ857" t="n">
        <v>793.4</v>
      </c>
      <c r="AR857" t="n">
        <v>822.9</v>
      </c>
      <c r="AS857" t="n">
        <v>854.4</v>
      </c>
      <c r="AT857" t="n">
        <v>885.4</v>
      </c>
      <c r="AU857" t="n">
        <v>916.6</v>
      </c>
      <c r="AV857" t="n">
        <v>949.1</v>
      </c>
      <c r="AW857" t="n">
        <v>983.1</v>
      </c>
      <c r="AX857" t="n">
        <v>1026.3</v>
      </c>
      <c r="AY857" t="n">
        <v>1077.3</v>
      </c>
      <c r="AZ857" t="n">
        <v>1122.9</v>
      </c>
      <c r="BA857" t="n">
        <v>1177.5</v>
      </c>
      <c r="BB857" t="n">
        <v>1235.9</v>
      </c>
      <c r="BC857" t="n">
        <v>1294.8</v>
      </c>
      <c r="BD857" t="n">
        <v>1364.4</v>
      </c>
      <c r="BE857" t="n">
        <v>1439.5</v>
      </c>
      <c r="BF857" t="n">
        <v>1526.6</v>
      </c>
      <c r="BG857" t="n">
        <v>1634.8</v>
      </c>
      <c r="BH857" t="n">
        <v>1757.5</v>
      </c>
      <c r="BI857" t="n">
        <v>1898.3</v>
      </c>
      <c r="BJ857" t="n">
        <v>2067.1</v>
      </c>
      <c r="BK857" t="n">
        <v>2201.9</v>
      </c>
      <c r="BL857" t="n">
        <v>2346.6</v>
      </c>
      <c r="BM857" t="n">
        <v>2500.5</v>
      </c>
      <c r="BN857" t="n">
        <v>2657.9</v>
      </c>
      <c r="BO857" t="n">
        <v>2817.8</v>
      </c>
      <c r="BP857" t="n">
        <v>3007.8</v>
      </c>
      <c r="BQ857" t="n">
        <v>3172.8</v>
      </c>
      <c r="BR857" t="n">
        <v>3334.5</v>
      </c>
      <c r="BS857" t="n">
        <v>3478.5</v>
      </c>
      <c r="BT857" t="n">
        <v>3637.8</v>
      </c>
      <c r="BU857" t="n">
        <v>3786.9</v>
      </c>
      <c r="BV857" t="n">
        <v>3938.4</v>
      </c>
      <c r="BW857" t="n">
        <v>4088.3</v>
      </c>
      <c r="BX857" t="n">
        <v>4238.1</v>
      </c>
      <c r="BY857" t="n">
        <v>4384</v>
      </c>
      <c r="BZ857" t="n">
        <v>4526.9</v>
      </c>
      <c r="CA857" t="n">
        <v>4667.4</v>
      </c>
      <c r="CB857" t="n">
        <v>4842.6</v>
      </c>
      <c r="CC857" t="n">
        <v>5030.5</v>
      </c>
      <c r="CD857" t="n">
        <v>5229.3</v>
      </c>
    </row>
    <row r="858">
      <c r="A858" t="inlineStr">
        <is>
          <t>F00034-16-000-05|R|F|N</t>
        </is>
      </c>
      <c r="B858" t="n">
        <v>1749.6</v>
      </c>
      <c r="C858" t="n">
        <v>1749.6</v>
      </c>
      <c r="D858" t="n">
        <v>1749.6</v>
      </c>
      <c r="E858" t="n">
        <v>1725</v>
      </c>
      <c r="F858" t="n">
        <v>1687</v>
      </c>
      <c r="G858" t="n">
        <v>1661.6</v>
      </c>
      <c r="H858" t="n">
        <v>1640.8</v>
      </c>
      <c r="I858" t="n">
        <v>1593.8</v>
      </c>
      <c r="J858" t="n">
        <v>1556.9</v>
      </c>
      <c r="K858" t="n">
        <v>1519</v>
      </c>
      <c r="L858" t="n">
        <v>1477.1</v>
      </c>
      <c r="M858" t="n">
        <v>1441.8</v>
      </c>
      <c r="N858" t="n">
        <v>1449.1</v>
      </c>
      <c r="O858" t="n">
        <v>1462.6</v>
      </c>
      <c r="P858" t="n">
        <v>1486.8</v>
      </c>
      <c r="Q858" t="n">
        <v>1522.4</v>
      </c>
      <c r="R858" t="n">
        <v>1564.9</v>
      </c>
      <c r="S858" t="n">
        <v>1606.8</v>
      </c>
      <c r="T858" t="n">
        <v>1667.9</v>
      </c>
      <c r="U858" t="n">
        <v>1713.4</v>
      </c>
      <c r="V858" t="n">
        <v>1744.3</v>
      </c>
      <c r="W858" t="n">
        <v>1793.1</v>
      </c>
      <c r="X858" t="n">
        <v>1837.5</v>
      </c>
      <c r="Y858" t="n">
        <v>1885.1</v>
      </c>
      <c r="Z858" t="n">
        <v>1933.8</v>
      </c>
      <c r="AA858" t="n">
        <v>1985</v>
      </c>
      <c r="AB858" t="n">
        <v>2037.3</v>
      </c>
      <c r="AC858" t="n">
        <v>2088.4</v>
      </c>
      <c r="AD858" t="n">
        <v>2139.8</v>
      </c>
      <c r="AE858" t="n">
        <v>2189.5</v>
      </c>
      <c r="AF858" t="n">
        <v>2259.9</v>
      </c>
      <c r="AG858" t="n">
        <v>2314.4</v>
      </c>
      <c r="AH858" t="n">
        <v>2373.6</v>
      </c>
      <c r="AI858" t="n">
        <v>2427.6</v>
      </c>
      <c r="AJ858" t="n">
        <v>2486.6</v>
      </c>
      <c r="AK858" t="n">
        <v>2523.6</v>
      </c>
      <c r="AL858" t="n">
        <v>2591.6</v>
      </c>
      <c r="AM858" t="n">
        <v>2653.9</v>
      </c>
      <c r="AN858" t="n">
        <v>2718.5</v>
      </c>
      <c r="AO858" t="n">
        <v>2759</v>
      </c>
      <c r="AP858" t="n">
        <v>2814.5</v>
      </c>
      <c r="AQ858" t="n">
        <v>2902.9</v>
      </c>
      <c r="AR858" t="n">
        <v>2998.1</v>
      </c>
      <c r="AS858" t="n">
        <v>3099.9</v>
      </c>
      <c r="AT858" t="n">
        <v>3222.4</v>
      </c>
      <c r="AU858" t="n">
        <v>3349.8</v>
      </c>
      <c r="AV858" t="n">
        <v>3480.9</v>
      </c>
      <c r="AW858" t="n">
        <v>3661.6</v>
      </c>
      <c r="AX858" t="n">
        <v>3814.8</v>
      </c>
      <c r="AY858" t="n">
        <v>3927.3</v>
      </c>
      <c r="AZ858" t="n">
        <v>4134.5</v>
      </c>
      <c r="BA858" t="n">
        <v>4317.5</v>
      </c>
      <c r="BB858" t="n">
        <v>4495</v>
      </c>
      <c r="BC858" t="n">
        <v>4730.3</v>
      </c>
      <c r="BD858" t="n">
        <v>4966.1</v>
      </c>
      <c r="BE858" t="n">
        <v>5221.4</v>
      </c>
      <c r="BF858" t="n">
        <v>5501.5</v>
      </c>
      <c r="BG858" t="n">
        <v>5830.8</v>
      </c>
      <c r="BH858" t="n">
        <v>6149.9</v>
      </c>
      <c r="BI858" t="n">
        <v>6538.8</v>
      </c>
      <c r="BJ858" t="n">
        <v>6961.3</v>
      </c>
      <c r="BK858" t="n">
        <v>7384.8</v>
      </c>
      <c r="BL858" t="n">
        <v>7835.8</v>
      </c>
      <c r="BM858" t="n">
        <v>8347.1</v>
      </c>
      <c r="BN858" t="n">
        <v>8891.5</v>
      </c>
      <c r="BO858" t="n">
        <v>9473.1</v>
      </c>
      <c r="BP858" t="n">
        <v>10077.6</v>
      </c>
      <c r="BQ858" t="n">
        <v>10721.4</v>
      </c>
      <c r="BR858" t="n">
        <v>11407.1</v>
      </c>
      <c r="BS858" t="n">
        <v>12098</v>
      </c>
      <c r="BT858" t="n">
        <v>12773.6</v>
      </c>
      <c r="BU858" t="n">
        <v>13449.4</v>
      </c>
      <c r="BV858" t="n">
        <v>14124.8</v>
      </c>
      <c r="BW858" t="n">
        <v>14826.3</v>
      </c>
      <c r="BX858" t="n">
        <v>15445</v>
      </c>
      <c r="BY858" t="n">
        <v>16085.6</v>
      </c>
      <c r="BZ858" t="n">
        <v>16753.5</v>
      </c>
      <c r="CA858" t="n">
        <v>17452.8</v>
      </c>
      <c r="CB858" t="n">
        <v>18183.1</v>
      </c>
      <c r="CC858" t="n">
        <v>18946.3</v>
      </c>
      <c r="CD858" t="n">
        <v>19661.8</v>
      </c>
    </row>
    <row r="859">
      <c r="A859" t="inlineStr">
        <is>
          <t>F00034-16-000-05|R|F|Y</t>
        </is>
      </c>
      <c r="B859" t="n">
        <v>1749.6</v>
      </c>
      <c r="C859" t="n">
        <v>1749.6</v>
      </c>
      <c r="D859" t="n">
        <v>1749.6</v>
      </c>
      <c r="E859" t="n">
        <v>1725</v>
      </c>
      <c r="F859" t="n">
        <v>1687</v>
      </c>
      <c r="G859" t="n">
        <v>1661.6</v>
      </c>
      <c r="H859" t="n">
        <v>1640.8</v>
      </c>
      <c r="I859" t="n">
        <v>1593.8</v>
      </c>
      <c r="J859" t="n">
        <v>1556.9</v>
      </c>
      <c r="K859" t="n">
        <v>1519</v>
      </c>
      <c r="L859" t="n">
        <v>1477.1</v>
      </c>
      <c r="M859" t="n">
        <v>1441.8</v>
      </c>
      <c r="N859" t="n">
        <v>1449.1</v>
      </c>
      <c r="O859" t="n">
        <v>1462.6</v>
      </c>
      <c r="P859" t="n">
        <v>1486.8</v>
      </c>
      <c r="Q859" t="n">
        <v>1522.4</v>
      </c>
      <c r="R859" t="n">
        <v>1564.9</v>
      </c>
      <c r="S859" t="n">
        <v>1606.8</v>
      </c>
      <c r="T859" t="n">
        <v>1667.9</v>
      </c>
      <c r="U859" t="n">
        <v>1713.4</v>
      </c>
      <c r="V859" t="n">
        <v>1744.3</v>
      </c>
      <c r="W859" t="n">
        <v>1793.1</v>
      </c>
      <c r="X859" t="n">
        <v>1837.5</v>
      </c>
      <c r="Y859" t="n">
        <v>1885.1</v>
      </c>
      <c r="Z859" t="n">
        <v>1933.8</v>
      </c>
      <c r="AA859" t="n">
        <v>1985</v>
      </c>
      <c r="AB859" t="n">
        <v>2037.3</v>
      </c>
      <c r="AC859" t="n">
        <v>2088.4</v>
      </c>
      <c r="AD859" t="n">
        <v>2139.8</v>
      </c>
      <c r="AE859" t="n">
        <v>2189.5</v>
      </c>
      <c r="AF859" t="n">
        <v>2259.9</v>
      </c>
      <c r="AG859" t="n">
        <v>2314.4</v>
      </c>
      <c r="AH859" t="n">
        <v>2373.6</v>
      </c>
      <c r="AI859" t="n">
        <v>2427.6</v>
      </c>
      <c r="AJ859" t="n">
        <v>2486.6</v>
      </c>
      <c r="AK859" t="n">
        <v>2523.6</v>
      </c>
      <c r="AL859" t="n">
        <v>2591.6</v>
      </c>
      <c r="AM859" t="n">
        <v>2653.9</v>
      </c>
      <c r="AN859" t="n">
        <v>2718.5</v>
      </c>
      <c r="AO859" t="n">
        <v>2759</v>
      </c>
      <c r="AP859" t="n">
        <v>2814.5</v>
      </c>
      <c r="AQ859" t="n">
        <v>2902.9</v>
      </c>
      <c r="AR859" t="n">
        <v>2998.1</v>
      </c>
      <c r="AS859" t="n">
        <v>3099.9</v>
      </c>
      <c r="AT859" t="n">
        <v>3222.4</v>
      </c>
      <c r="AU859" t="n">
        <v>3349.8</v>
      </c>
      <c r="AV859" t="n">
        <v>3480.9</v>
      </c>
      <c r="AW859" t="n">
        <v>3661.6</v>
      </c>
      <c r="AX859" t="n">
        <v>3814.8</v>
      </c>
      <c r="AY859" t="n">
        <v>3927.3</v>
      </c>
      <c r="AZ859" t="n">
        <v>4134.5</v>
      </c>
      <c r="BA859" t="n">
        <v>4317.5</v>
      </c>
      <c r="BB859" t="n">
        <v>4495</v>
      </c>
      <c r="BC859" t="n">
        <v>4730.3</v>
      </c>
      <c r="BD859" t="n">
        <v>4966.1</v>
      </c>
      <c r="BE859" t="n">
        <v>5221.4</v>
      </c>
      <c r="BF859" t="n">
        <v>5501.5</v>
      </c>
      <c r="BG859" t="n">
        <v>5830.8</v>
      </c>
      <c r="BH859" t="n">
        <v>6149.9</v>
      </c>
      <c r="BI859" t="n">
        <v>6538.8</v>
      </c>
      <c r="BJ859" t="n">
        <v>6961.3</v>
      </c>
      <c r="BK859" t="n">
        <v>7384.8</v>
      </c>
      <c r="BL859" t="n">
        <v>7835.8</v>
      </c>
      <c r="BM859" t="n">
        <v>8347.1</v>
      </c>
      <c r="BN859" t="n">
        <v>8891.5</v>
      </c>
      <c r="BO859" t="n">
        <v>9473.1</v>
      </c>
      <c r="BP859" t="n">
        <v>10077.6</v>
      </c>
      <c r="BQ859" t="n">
        <v>10721.4</v>
      </c>
      <c r="BR859" t="n">
        <v>11407.1</v>
      </c>
      <c r="BS859" t="n">
        <v>12098</v>
      </c>
      <c r="BT859" t="n">
        <v>12773.6</v>
      </c>
      <c r="BU859" t="n">
        <v>13449.4</v>
      </c>
      <c r="BV859" t="n">
        <v>14124.8</v>
      </c>
      <c r="BW859" t="n">
        <v>14826.3</v>
      </c>
      <c r="BX859" t="n">
        <v>15445</v>
      </c>
      <c r="BY859" t="n">
        <v>16085.6</v>
      </c>
      <c r="BZ859" t="n">
        <v>16753.5</v>
      </c>
      <c r="CA859" t="n">
        <v>17452.8</v>
      </c>
      <c r="CB859" t="n">
        <v>18183.1</v>
      </c>
      <c r="CC859" t="n">
        <v>18946.3</v>
      </c>
      <c r="CD859" t="n">
        <v>19661.8</v>
      </c>
    </row>
    <row r="860">
      <c r="A860" t="inlineStr">
        <is>
          <t>F00034-16-000-05|R|M|N</t>
        </is>
      </c>
      <c r="B860" t="n">
        <v>1749.6</v>
      </c>
      <c r="C860" t="n">
        <v>1749.6</v>
      </c>
      <c r="D860" t="n">
        <v>1749.6</v>
      </c>
      <c r="E860" t="n">
        <v>1725</v>
      </c>
      <c r="F860" t="n">
        <v>1687</v>
      </c>
      <c r="G860" t="n">
        <v>1661.6</v>
      </c>
      <c r="H860" t="n">
        <v>1640.8</v>
      </c>
      <c r="I860" t="n">
        <v>1593.8</v>
      </c>
      <c r="J860" t="n">
        <v>1556.9</v>
      </c>
      <c r="K860" t="n">
        <v>1519</v>
      </c>
      <c r="L860" t="n">
        <v>1477.1</v>
      </c>
      <c r="M860" t="n">
        <v>1441.8</v>
      </c>
      <c r="N860" t="n">
        <v>1449.1</v>
      </c>
      <c r="O860" t="n">
        <v>1462.6</v>
      </c>
      <c r="P860" t="n">
        <v>1486.8</v>
      </c>
      <c r="Q860" t="n">
        <v>1522.4</v>
      </c>
      <c r="R860" t="n">
        <v>1564.9</v>
      </c>
      <c r="S860" t="n">
        <v>1606.8</v>
      </c>
      <c r="T860" t="n">
        <v>1667.9</v>
      </c>
      <c r="U860" t="n">
        <v>1713.4</v>
      </c>
      <c r="V860" t="n">
        <v>1744.3</v>
      </c>
      <c r="W860" t="n">
        <v>1793.1</v>
      </c>
      <c r="X860" t="n">
        <v>1837.5</v>
      </c>
      <c r="Y860" t="n">
        <v>1885.1</v>
      </c>
      <c r="Z860" t="n">
        <v>1933.8</v>
      </c>
      <c r="AA860" t="n">
        <v>1985</v>
      </c>
      <c r="AB860" t="n">
        <v>2037.3</v>
      </c>
      <c r="AC860" t="n">
        <v>2088.4</v>
      </c>
      <c r="AD860" t="n">
        <v>2139.8</v>
      </c>
      <c r="AE860" t="n">
        <v>2189.5</v>
      </c>
      <c r="AF860" t="n">
        <v>2259.9</v>
      </c>
      <c r="AG860" t="n">
        <v>2314.4</v>
      </c>
      <c r="AH860" t="n">
        <v>2373.6</v>
      </c>
      <c r="AI860" t="n">
        <v>2427.6</v>
      </c>
      <c r="AJ860" t="n">
        <v>2486.6</v>
      </c>
      <c r="AK860" t="n">
        <v>2523.6</v>
      </c>
      <c r="AL860" t="n">
        <v>2591.6</v>
      </c>
      <c r="AM860" t="n">
        <v>2653.9</v>
      </c>
      <c r="AN860" t="n">
        <v>2718.5</v>
      </c>
      <c r="AO860" t="n">
        <v>2759</v>
      </c>
      <c r="AP860" t="n">
        <v>2814.5</v>
      </c>
      <c r="AQ860" t="n">
        <v>2902.9</v>
      </c>
      <c r="AR860" t="n">
        <v>2998.1</v>
      </c>
      <c r="AS860" t="n">
        <v>3099.9</v>
      </c>
      <c r="AT860" t="n">
        <v>3222.4</v>
      </c>
      <c r="AU860" t="n">
        <v>3349.8</v>
      </c>
      <c r="AV860" t="n">
        <v>3480.9</v>
      </c>
      <c r="AW860" t="n">
        <v>3661.6</v>
      </c>
      <c r="AX860" t="n">
        <v>3814.8</v>
      </c>
      <c r="AY860" t="n">
        <v>3927.3</v>
      </c>
      <c r="AZ860" t="n">
        <v>4134.5</v>
      </c>
      <c r="BA860" t="n">
        <v>4317.5</v>
      </c>
      <c r="BB860" t="n">
        <v>4495</v>
      </c>
      <c r="BC860" t="n">
        <v>4730.3</v>
      </c>
      <c r="BD860" t="n">
        <v>4966.1</v>
      </c>
      <c r="BE860" t="n">
        <v>5221.4</v>
      </c>
      <c r="BF860" t="n">
        <v>5501.5</v>
      </c>
      <c r="BG860" t="n">
        <v>5830.8</v>
      </c>
      <c r="BH860" t="n">
        <v>6149.9</v>
      </c>
      <c r="BI860" t="n">
        <v>6538.8</v>
      </c>
      <c r="BJ860" t="n">
        <v>6961.3</v>
      </c>
      <c r="BK860" t="n">
        <v>7384.8</v>
      </c>
      <c r="BL860" t="n">
        <v>7835.8</v>
      </c>
      <c r="BM860" t="n">
        <v>8347.1</v>
      </c>
      <c r="BN860" t="n">
        <v>8891.5</v>
      </c>
      <c r="BO860" t="n">
        <v>9473.1</v>
      </c>
      <c r="BP860" t="n">
        <v>10077.6</v>
      </c>
      <c r="BQ860" t="n">
        <v>10721.4</v>
      </c>
      <c r="BR860" t="n">
        <v>11407.1</v>
      </c>
      <c r="BS860" t="n">
        <v>12098</v>
      </c>
      <c r="BT860" t="n">
        <v>12773.6</v>
      </c>
      <c r="BU860" t="n">
        <v>13449.4</v>
      </c>
      <c r="BV860" t="n">
        <v>14124.8</v>
      </c>
      <c r="BW860" t="n">
        <v>14826.3</v>
      </c>
      <c r="BX860" t="n">
        <v>15445</v>
      </c>
      <c r="BY860" t="n">
        <v>16085.6</v>
      </c>
      <c r="BZ860" t="n">
        <v>16753.5</v>
      </c>
      <c r="CA860" t="n">
        <v>17452.8</v>
      </c>
      <c r="CB860" t="n">
        <v>18183.1</v>
      </c>
      <c r="CC860" t="n">
        <v>18946.3</v>
      </c>
      <c r="CD860" t="n">
        <v>19661.8</v>
      </c>
    </row>
    <row r="861">
      <c r="A861" t="inlineStr">
        <is>
          <t>F00034-16-000-05|R|M|Y</t>
        </is>
      </c>
      <c r="B861" t="n">
        <v>1749.6</v>
      </c>
      <c r="C861" t="n">
        <v>1749.6</v>
      </c>
      <c r="D861" t="n">
        <v>1749.6</v>
      </c>
      <c r="E861" t="n">
        <v>1725</v>
      </c>
      <c r="F861" t="n">
        <v>1687</v>
      </c>
      <c r="G861" t="n">
        <v>1661.6</v>
      </c>
      <c r="H861" t="n">
        <v>1640.8</v>
      </c>
      <c r="I861" t="n">
        <v>1593.8</v>
      </c>
      <c r="J861" t="n">
        <v>1556.9</v>
      </c>
      <c r="K861" t="n">
        <v>1519</v>
      </c>
      <c r="L861" t="n">
        <v>1477.1</v>
      </c>
      <c r="M861" t="n">
        <v>1441.8</v>
      </c>
      <c r="N861" t="n">
        <v>1449.1</v>
      </c>
      <c r="O861" t="n">
        <v>1462.6</v>
      </c>
      <c r="P861" t="n">
        <v>1486.8</v>
      </c>
      <c r="Q861" t="n">
        <v>1522.4</v>
      </c>
      <c r="R861" t="n">
        <v>1564.9</v>
      </c>
      <c r="S861" t="n">
        <v>1606.8</v>
      </c>
      <c r="T861" t="n">
        <v>1667.9</v>
      </c>
      <c r="U861" t="n">
        <v>1713.4</v>
      </c>
      <c r="V861" t="n">
        <v>1744.3</v>
      </c>
      <c r="W861" t="n">
        <v>1793.1</v>
      </c>
      <c r="X861" t="n">
        <v>1837.5</v>
      </c>
      <c r="Y861" t="n">
        <v>1885.1</v>
      </c>
      <c r="Z861" t="n">
        <v>1933.8</v>
      </c>
      <c r="AA861" t="n">
        <v>1985</v>
      </c>
      <c r="AB861" t="n">
        <v>2037.3</v>
      </c>
      <c r="AC861" t="n">
        <v>2088.4</v>
      </c>
      <c r="AD861" t="n">
        <v>2139.8</v>
      </c>
      <c r="AE861" t="n">
        <v>2189.5</v>
      </c>
      <c r="AF861" t="n">
        <v>2259.9</v>
      </c>
      <c r="AG861" t="n">
        <v>2314.4</v>
      </c>
      <c r="AH861" t="n">
        <v>2373.6</v>
      </c>
      <c r="AI861" t="n">
        <v>2427.6</v>
      </c>
      <c r="AJ861" t="n">
        <v>2486.6</v>
      </c>
      <c r="AK861" t="n">
        <v>2523.6</v>
      </c>
      <c r="AL861" t="n">
        <v>2591.6</v>
      </c>
      <c r="AM861" t="n">
        <v>2653.9</v>
      </c>
      <c r="AN861" t="n">
        <v>2718.5</v>
      </c>
      <c r="AO861" t="n">
        <v>2759</v>
      </c>
      <c r="AP861" t="n">
        <v>2814.5</v>
      </c>
      <c r="AQ861" t="n">
        <v>2902.9</v>
      </c>
      <c r="AR861" t="n">
        <v>2998.1</v>
      </c>
      <c r="AS861" t="n">
        <v>3099.9</v>
      </c>
      <c r="AT861" t="n">
        <v>3222.4</v>
      </c>
      <c r="AU861" t="n">
        <v>3349.8</v>
      </c>
      <c r="AV861" t="n">
        <v>3480.9</v>
      </c>
      <c r="AW861" t="n">
        <v>3661.6</v>
      </c>
      <c r="AX861" t="n">
        <v>3814.8</v>
      </c>
      <c r="AY861" t="n">
        <v>3927.3</v>
      </c>
      <c r="AZ861" t="n">
        <v>4134.5</v>
      </c>
      <c r="BA861" t="n">
        <v>4317.5</v>
      </c>
      <c r="BB861" t="n">
        <v>4495</v>
      </c>
      <c r="BC861" t="n">
        <v>4730.3</v>
      </c>
      <c r="BD861" t="n">
        <v>4966.1</v>
      </c>
      <c r="BE861" t="n">
        <v>5221.4</v>
      </c>
      <c r="BF861" t="n">
        <v>5501.5</v>
      </c>
      <c r="BG861" t="n">
        <v>5830.8</v>
      </c>
      <c r="BH861" t="n">
        <v>6149.9</v>
      </c>
      <c r="BI861" t="n">
        <v>6538.8</v>
      </c>
      <c r="BJ861" t="n">
        <v>6961.3</v>
      </c>
      <c r="BK861" t="n">
        <v>7384.8</v>
      </c>
      <c r="BL861" t="n">
        <v>7835.8</v>
      </c>
      <c r="BM861" t="n">
        <v>8347.1</v>
      </c>
      <c r="BN861" t="n">
        <v>8891.5</v>
      </c>
      <c r="BO861" t="n">
        <v>9473.1</v>
      </c>
      <c r="BP861" t="n">
        <v>10077.6</v>
      </c>
      <c r="BQ861" t="n">
        <v>10721.4</v>
      </c>
      <c r="BR861" t="n">
        <v>11407.1</v>
      </c>
      <c r="BS861" t="n">
        <v>12098</v>
      </c>
      <c r="BT861" t="n">
        <v>12773.6</v>
      </c>
      <c r="BU861" t="n">
        <v>13449.4</v>
      </c>
      <c r="BV861" t="n">
        <v>14124.8</v>
      </c>
      <c r="BW861" t="n">
        <v>14826.3</v>
      </c>
      <c r="BX861" t="n">
        <v>15445</v>
      </c>
      <c r="BY861" t="n">
        <v>16085.6</v>
      </c>
      <c r="BZ861" t="n">
        <v>16753.5</v>
      </c>
      <c r="CA861" t="n">
        <v>17452.8</v>
      </c>
      <c r="CB861" t="n">
        <v>18183.1</v>
      </c>
      <c r="CC861" t="n">
        <v>18946.3</v>
      </c>
      <c r="CD861" t="n">
        <v>19661.8</v>
      </c>
    </row>
    <row r="862">
      <c r="A862" t="inlineStr">
        <is>
          <t>F00034-16-000-05|S|F|N</t>
        </is>
      </c>
      <c r="B862" t="n">
        <v>1749.6</v>
      </c>
      <c r="C862" t="n">
        <v>1749.6</v>
      </c>
      <c r="D862" t="n">
        <v>1749.6</v>
      </c>
      <c r="E862" t="n">
        <v>1725</v>
      </c>
      <c r="F862" t="n">
        <v>1687</v>
      </c>
      <c r="G862" t="n">
        <v>1661.6</v>
      </c>
      <c r="H862" t="n">
        <v>1640.8</v>
      </c>
      <c r="I862" t="n">
        <v>1593.8</v>
      </c>
      <c r="J862" t="n">
        <v>1556.9</v>
      </c>
      <c r="K862" t="n">
        <v>1519</v>
      </c>
      <c r="L862" t="n">
        <v>1477.1</v>
      </c>
      <c r="M862" t="n">
        <v>1441.8</v>
      </c>
      <c r="N862" t="n">
        <v>1449.1</v>
      </c>
      <c r="O862" t="n">
        <v>1462.6</v>
      </c>
      <c r="P862" t="n">
        <v>1486.8</v>
      </c>
      <c r="Q862" t="n">
        <v>1522.4</v>
      </c>
      <c r="R862" t="n">
        <v>1564.9</v>
      </c>
      <c r="S862" t="n">
        <v>1606.8</v>
      </c>
      <c r="T862" t="n">
        <v>1667.9</v>
      </c>
      <c r="U862" t="n">
        <v>1713.4</v>
      </c>
      <c r="V862" t="n">
        <v>1744.3</v>
      </c>
      <c r="W862" t="n">
        <v>1793.1</v>
      </c>
      <c r="X862" t="n">
        <v>1837.5</v>
      </c>
      <c r="Y862" t="n">
        <v>1885.1</v>
      </c>
      <c r="Z862" t="n">
        <v>1933.8</v>
      </c>
      <c r="AA862" t="n">
        <v>1985</v>
      </c>
      <c r="AB862" t="n">
        <v>2037.3</v>
      </c>
      <c r="AC862" t="n">
        <v>2088.4</v>
      </c>
      <c r="AD862" t="n">
        <v>2139.8</v>
      </c>
      <c r="AE862" t="n">
        <v>2189.5</v>
      </c>
      <c r="AF862" t="n">
        <v>2259.9</v>
      </c>
      <c r="AG862" t="n">
        <v>2314.4</v>
      </c>
      <c r="AH862" t="n">
        <v>2373.6</v>
      </c>
      <c r="AI862" t="n">
        <v>2427.6</v>
      </c>
      <c r="AJ862" t="n">
        <v>2486.6</v>
      </c>
      <c r="AK862" t="n">
        <v>2523.6</v>
      </c>
      <c r="AL862" t="n">
        <v>2591.6</v>
      </c>
      <c r="AM862" t="n">
        <v>2653.9</v>
      </c>
      <c r="AN862" t="n">
        <v>2718.5</v>
      </c>
      <c r="AO862" t="n">
        <v>2759</v>
      </c>
      <c r="AP862" t="n">
        <v>2814.5</v>
      </c>
      <c r="AQ862" t="n">
        <v>2902.9</v>
      </c>
      <c r="AR862" t="n">
        <v>2998.1</v>
      </c>
      <c r="AS862" t="n">
        <v>3099.9</v>
      </c>
      <c r="AT862" t="n">
        <v>3222.4</v>
      </c>
      <c r="AU862" t="n">
        <v>3349.8</v>
      </c>
      <c r="AV862" t="n">
        <v>3480.9</v>
      </c>
      <c r="AW862" t="n">
        <v>3661.6</v>
      </c>
      <c r="AX862" t="n">
        <v>3814.8</v>
      </c>
      <c r="AY862" t="n">
        <v>3927.3</v>
      </c>
      <c r="AZ862" t="n">
        <v>4134.5</v>
      </c>
      <c r="BA862" t="n">
        <v>4317.5</v>
      </c>
      <c r="BB862" t="n">
        <v>4495</v>
      </c>
      <c r="BC862" t="n">
        <v>4730.3</v>
      </c>
      <c r="BD862" t="n">
        <v>4966.1</v>
      </c>
      <c r="BE862" t="n">
        <v>5221.4</v>
      </c>
      <c r="BF862" t="n">
        <v>5501.5</v>
      </c>
      <c r="BG862" t="n">
        <v>5830.8</v>
      </c>
      <c r="BH862" t="n">
        <v>6149.9</v>
      </c>
      <c r="BI862" t="n">
        <v>6538.8</v>
      </c>
      <c r="BJ862" t="n">
        <v>6961.3</v>
      </c>
      <c r="BK862" t="n">
        <v>7384.8</v>
      </c>
      <c r="BL862" t="n">
        <v>7835.8</v>
      </c>
      <c r="BM862" t="n">
        <v>8347.1</v>
      </c>
      <c r="BN862" t="n">
        <v>8891.5</v>
      </c>
      <c r="BO862" t="n">
        <v>9473.1</v>
      </c>
      <c r="BP862" t="n">
        <v>10077.6</v>
      </c>
      <c r="BQ862" t="n">
        <v>10721.4</v>
      </c>
      <c r="BR862" t="n">
        <v>11407.1</v>
      </c>
      <c r="BS862" t="n">
        <v>12098</v>
      </c>
      <c r="BT862" t="n">
        <v>12773.6</v>
      </c>
      <c r="BU862" t="n">
        <v>13449.4</v>
      </c>
      <c r="BV862" t="n">
        <v>14124.8</v>
      </c>
      <c r="BW862" t="n">
        <v>14826.3</v>
      </c>
      <c r="BX862" t="n">
        <v>15445</v>
      </c>
      <c r="BY862" t="n">
        <v>16085.6</v>
      </c>
      <c r="BZ862" t="n">
        <v>16753.5</v>
      </c>
      <c r="CA862" t="n">
        <v>17452.8</v>
      </c>
      <c r="CB862" t="n">
        <v>18183.1</v>
      </c>
      <c r="CC862" t="n">
        <v>18946.3</v>
      </c>
      <c r="CD862" t="n">
        <v>19661.8</v>
      </c>
    </row>
    <row r="863">
      <c r="A863" t="inlineStr">
        <is>
          <t>F00034-16-000-05|S|F|Y</t>
        </is>
      </c>
      <c r="B863" t="n">
        <v>1749.6</v>
      </c>
      <c r="C863" t="n">
        <v>1749.6</v>
      </c>
      <c r="D863" t="n">
        <v>1749.6</v>
      </c>
      <c r="E863" t="n">
        <v>1725</v>
      </c>
      <c r="F863" t="n">
        <v>1687</v>
      </c>
      <c r="G863" t="n">
        <v>1661.6</v>
      </c>
      <c r="H863" t="n">
        <v>1640.8</v>
      </c>
      <c r="I863" t="n">
        <v>1593.8</v>
      </c>
      <c r="J863" t="n">
        <v>1556.9</v>
      </c>
      <c r="K863" t="n">
        <v>1519</v>
      </c>
      <c r="L863" t="n">
        <v>1477.1</v>
      </c>
      <c r="M863" t="n">
        <v>1441.8</v>
      </c>
      <c r="N863" t="n">
        <v>1449.1</v>
      </c>
      <c r="O863" t="n">
        <v>1462.6</v>
      </c>
      <c r="P863" t="n">
        <v>1486.8</v>
      </c>
      <c r="Q863" t="n">
        <v>1522.4</v>
      </c>
      <c r="R863" t="n">
        <v>1564.9</v>
      </c>
      <c r="S863" t="n">
        <v>1606.8</v>
      </c>
      <c r="T863" t="n">
        <v>1667.9</v>
      </c>
      <c r="U863" t="n">
        <v>1713.4</v>
      </c>
      <c r="V863" t="n">
        <v>1744.3</v>
      </c>
      <c r="W863" t="n">
        <v>1793.1</v>
      </c>
      <c r="X863" t="n">
        <v>1837.5</v>
      </c>
      <c r="Y863" t="n">
        <v>1885.1</v>
      </c>
      <c r="Z863" t="n">
        <v>1933.8</v>
      </c>
      <c r="AA863" t="n">
        <v>1985</v>
      </c>
      <c r="AB863" t="n">
        <v>2037.3</v>
      </c>
      <c r="AC863" t="n">
        <v>2088.4</v>
      </c>
      <c r="AD863" t="n">
        <v>2139.8</v>
      </c>
      <c r="AE863" t="n">
        <v>2189.5</v>
      </c>
      <c r="AF863" t="n">
        <v>2259.9</v>
      </c>
      <c r="AG863" t="n">
        <v>2314.4</v>
      </c>
      <c r="AH863" t="n">
        <v>2373.6</v>
      </c>
      <c r="AI863" t="n">
        <v>2427.6</v>
      </c>
      <c r="AJ863" t="n">
        <v>2486.6</v>
      </c>
      <c r="AK863" t="n">
        <v>2523.6</v>
      </c>
      <c r="AL863" t="n">
        <v>2591.6</v>
      </c>
      <c r="AM863" t="n">
        <v>2653.9</v>
      </c>
      <c r="AN863" t="n">
        <v>2718.5</v>
      </c>
      <c r="AO863" t="n">
        <v>2759</v>
      </c>
      <c r="AP863" t="n">
        <v>2814.5</v>
      </c>
      <c r="AQ863" t="n">
        <v>2902.9</v>
      </c>
      <c r="AR863" t="n">
        <v>2998.1</v>
      </c>
      <c r="AS863" t="n">
        <v>3099.9</v>
      </c>
      <c r="AT863" t="n">
        <v>3222.4</v>
      </c>
      <c r="AU863" t="n">
        <v>3349.8</v>
      </c>
      <c r="AV863" t="n">
        <v>3480.9</v>
      </c>
      <c r="AW863" t="n">
        <v>3661.6</v>
      </c>
      <c r="AX863" t="n">
        <v>3814.8</v>
      </c>
      <c r="AY863" t="n">
        <v>3927.3</v>
      </c>
      <c r="AZ863" t="n">
        <v>4134.5</v>
      </c>
      <c r="BA863" t="n">
        <v>4317.5</v>
      </c>
      <c r="BB863" t="n">
        <v>4495</v>
      </c>
      <c r="BC863" t="n">
        <v>4730.3</v>
      </c>
      <c r="BD863" t="n">
        <v>4966.1</v>
      </c>
      <c r="BE863" t="n">
        <v>5221.4</v>
      </c>
      <c r="BF863" t="n">
        <v>5501.5</v>
      </c>
      <c r="BG863" t="n">
        <v>5830.8</v>
      </c>
      <c r="BH863" t="n">
        <v>6149.9</v>
      </c>
      <c r="BI863" t="n">
        <v>6538.8</v>
      </c>
      <c r="BJ863" t="n">
        <v>6961.3</v>
      </c>
      <c r="BK863" t="n">
        <v>7384.8</v>
      </c>
      <c r="BL863" t="n">
        <v>7835.8</v>
      </c>
      <c r="BM863" t="n">
        <v>8347.1</v>
      </c>
      <c r="BN863" t="n">
        <v>8891.5</v>
      </c>
      <c r="BO863" t="n">
        <v>9473.1</v>
      </c>
      <c r="BP863" t="n">
        <v>10077.6</v>
      </c>
      <c r="BQ863" t="n">
        <v>10721.4</v>
      </c>
      <c r="BR863" t="n">
        <v>11407.1</v>
      </c>
      <c r="BS863" t="n">
        <v>12098</v>
      </c>
      <c r="BT863" t="n">
        <v>12773.6</v>
      </c>
      <c r="BU863" t="n">
        <v>13449.4</v>
      </c>
      <c r="BV863" t="n">
        <v>14124.8</v>
      </c>
      <c r="BW863" t="n">
        <v>14826.3</v>
      </c>
      <c r="BX863" t="n">
        <v>15445</v>
      </c>
      <c r="BY863" t="n">
        <v>16085.6</v>
      </c>
      <c r="BZ863" t="n">
        <v>16753.5</v>
      </c>
      <c r="CA863" t="n">
        <v>17452.8</v>
      </c>
      <c r="CB863" t="n">
        <v>18183.1</v>
      </c>
      <c r="CC863" t="n">
        <v>18946.3</v>
      </c>
      <c r="CD863" t="n">
        <v>19661.8</v>
      </c>
    </row>
    <row r="864">
      <c r="A864" t="inlineStr">
        <is>
          <t>F00034-16-000-05|S|M|N</t>
        </is>
      </c>
      <c r="B864" t="n">
        <v>1749.6</v>
      </c>
      <c r="C864" t="n">
        <v>1749.6</v>
      </c>
      <c r="D864" t="n">
        <v>1749.6</v>
      </c>
      <c r="E864" t="n">
        <v>1725</v>
      </c>
      <c r="F864" t="n">
        <v>1687</v>
      </c>
      <c r="G864" t="n">
        <v>1661.6</v>
      </c>
      <c r="H864" t="n">
        <v>1640.8</v>
      </c>
      <c r="I864" t="n">
        <v>1593.8</v>
      </c>
      <c r="J864" t="n">
        <v>1556.9</v>
      </c>
      <c r="K864" t="n">
        <v>1519</v>
      </c>
      <c r="L864" t="n">
        <v>1477.1</v>
      </c>
      <c r="M864" t="n">
        <v>1441.8</v>
      </c>
      <c r="N864" t="n">
        <v>1449.1</v>
      </c>
      <c r="O864" t="n">
        <v>1462.6</v>
      </c>
      <c r="P864" t="n">
        <v>1486.8</v>
      </c>
      <c r="Q864" t="n">
        <v>1522.4</v>
      </c>
      <c r="R864" t="n">
        <v>1564.9</v>
      </c>
      <c r="S864" t="n">
        <v>1606.8</v>
      </c>
      <c r="T864" t="n">
        <v>1667.9</v>
      </c>
      <c r="U864" t="n">
        <v>1713.4</v>
      </c>
      <c r="V864" t="n">
        <v>1744.3</v>
      </c>
      <c r="W864" t="n">
        <v>1793.1</v>
      </c>
      <c r="X864" t="n">
        <v>1837.5</v>
      </c>
      <c r="Y864" t="n">
        <v>1885.1</v>
      </c>
      <c r="Z864" t="n">
        <v>1933.8</v>
      </c>
      <c r="AA864" t="n">
        <v>1985</v>
      </c>
      <c r="AB864" t="n">
        <v>2037.3</v>
      </c>
      <c r="AC864" t="n">
        <v>2088.4</v>
      </c>
      <c r="AD864" t="n">
        <v>2139.8</v>
      </c>
      <c r="AE864" t="n">
        <v>2189.5</v>
      </c>
      <c r="AF864" t="n">
        <v>2259.9</v>
      </c>
      <c r="AG864" t="n">
        <v>2314.4</v>
      </c>
      <c r="AH864" t="n">
        <v>2373.6</v>
      </c>
      <c r="AI864" t="n">
        <v>2427.6</v>
      </c>
      <c r="AJ864" t="n">
        <v>2486.6</v>
      </c>
      <c r="AK864" t="n">
        <v>2523.6</v>
      </c>
      <c r="AL864" t="n">
        <v>2591.6</v>
      </c>
      <c r="AM864" t="n">
        <v>2653.9</v>
      </c>
      <c r="AN864" t="n">
        <v>2718.5</v>
      </c>
      <c r="AO864" t="n">
        <v>2759</v>
      </c>
      <c r="AP864" t="n">
        <v>2814.5</v>
      </c>
      <c r="AQ864" t="n">
        <v>2902.9</v>
      </c>
      <c r="AR864" t="n">
        <v>2998.1</v>
      </c>
      <c r="AS864" t="n">
        <v>3099.9</v>
      </c>
      <c r="AT864" t="n">
        <v>3222.4</v>
      </c>
      <c r="AU864" t="n">
        <v>3349.8</v>
      </c>
      <c r="AV864" t="n">
        <v>3480.9</v>
      </c>
      <c r="AW864" t="n">
        <v>3661.6</v>
      </c>
      <c r="AX864" t="n">
        <v>3814.8</v>
      </c>
      <c r="AY864" t="n">
        <v>3927.3</v>
      </c>
      <c r="AZ864" t="n">
        <v>4134.5</v>
      </c>
      <c r="BA864" t="n">
        <v>4317.5</v>
      </c>
      <c r="BB864" t="n">
        <v>4495</v>
      </c>
      <c r="BC864" t="n">
        <v>4730.3</v>
      </c>
      <c r="BD864" t="n">
        <v>4966.1</v>
      </c>
      <c r="BE864" t="n">
        <v>5221.4</v>
      </c>
      <c r="BF864" t="n">
        <v>5501.5</v>
      </c>
      <c r="BG864" t="n">
        <v>5830.8</v>
      </c>
      <c r="BH864" t="n">
        <v>6149.9</v>
      </c>
      <c r="BI864" t="n">
        <v>6538.8</v>
      </c>
      <c r="BJ864" t="n">
        <v>6961.3</v>
      </c>
      <c r="BK864" t="n">
        <v>7384.8</v>
      </c>
      <c r="BL864" t="n">
        <v>7835.8</v>
      </c>
      <c r="BM864" t="n">
        <v>8347.1</v>
      </c>
      <c r="BN864" t="n">
        <v>8891.5</v>
      </c>
      <c r="BO864" t="n">
        <v>9473.1</v>
      </c>
      <c r="BP864" t="n">
        <v>10077.6</v>
      </c>
      <c r="BQ864" t="n">
        <v>10721.4</v>
      </c>
      <c r="BR864" t="n">
        <v>11407.1</v>
      </c>
      <c r="BS864" t="n">
        <v>12098</v>
      </c>
      <c r="BT864" t="n">
        <v>12773.6</v>
      </c>
      <c r="BU864" t="n">
        <v>13449.4</v>
      </c>
      <c r="BV864" t="n">
        <v>14124.8</v>
      </c>
      <c r="BW864" t="n">
        <v>14826.3</v>
      </c>
      <c r="BX864" t="n">
        <v>15445</v>
      </c>
      <c r="BY864" t="n">
        <v>16085.6</v>
      </c>
      <c r="BZ864" t="n">
        <v>16753.5</v>
      </c>
      <c r="CA864" t="n">
        <v>17452.8</v>
      </c>
      <c r="CB864" t="n">
        <v>18183.1</v>
      </c>
      <c r="CC864" t="n">
        <v>18946.3</v>
      </c>
      <c r="CD864" t="n">
        <v>19661.8</v>
      </c>
    </row>
    <row r="865">
      <c r="A865" t="inlineStr">
        <is>
          <t>F00034-16-000-05|S|M|Y</t>
        </is>
      </c>
      <c r="B865" t="n">
        <v>1749.6</v>
      </c>
      <c r="C865" t="n">
        <v>1749.6</v>
      </c>
      <c r="D865" t="n">
        <v>1749.6</v>
      </c>
      <c r="E865" t="n">
        <v>1725</v>
      </c>
      <c r="F865" t="n">
        <v>1687</v>
      </c>
      <c r="G865" t="n">
        <v>1661.6</v>
      </c>
      <c r="H865" t="n">
        <v>1640.8</v>
      </c>
      <c r="I865" t="n">
        <v>1593.8</v>
      </c>
      <c r="J865" t="n">
        <v>1556.9</v>
      </c>
      <c r="K865" t="n">
        <v>1519</v>
      </c>
      <c r="L865" t="n">
        <v>1477.1</v>
      </c>
      <c r="M865" t="n">
        <v>1441.8</v>
      </c>
      <c r="N865" t="n">
        <v>1449.1</v>
      </c>
      <c r="O865" t="n">
        <v>1462.6</v>
      </c>
      <c r="P865" t="n">
        <v>1486.8</v>
      </c>
      <c r="Q865" t="n">
        <v>1522.4</v>
      </c>
      <c r="R865" t="n">
        <v>1564.9</v>
      </c>
      <c r="S865" t="n">
        <v>1606.8</v>
      </c>
      <c r="T865" t="n">
        <v>1667.9</v>
      </c>
      <c r="U865" t="n">
        <v>1713.4</v>
      </c>
      <c r="V865" t="n">
        <v>1744.3</v>
      </c>
      <c r="W865" t="n">
        <v>1793.1</v>
      </c>
      <c r="X865" t="n">
        <v>1837.5</v>
      </c>
      <c r="Y865" t="n">
        <v>1885.1</v>
      </c>
      <c r="Z865" t="n">
        <v>1933.8</v>
      </c>
      <c r="AA865" t="n">
        <v>1985</v>
      </c>
      <c r="AB865" t="n">
        <v>2037.3</v>
      </c>
      <c r="AC865" t="n">
        <v>2088.4</v>
      </c>
      <c r="AD865" t="n">
        <v>2139.8</v>
      </c>
      <c r="AE865" t="n">
        <v>2189.5</v>
      </c>
      <c r="AF865" t="n">
        <v>2259.9</v>
      </c>
      <c r="AG865" t="n">
        <v>2314.4</v>
      </c>
      <c r="AH865" t="n">
        <v>2373.6</v>
      </c>
      <c r="AI865" t="n">
        <v>2427.6</v>
      </c>
      <c r="AJ865" t="n">
        <v>2486.6</v>
      </c>
      <c r="AK865" t="n">
        <v>2523.6</v>
      </c>
      <c r="AL865" t="n">
        <v>2591.6</v>
      </c>
      <c r="AM865" t="n">
        <v>2653.9</v>
      </c>
      <c r="AN865" t="n">
        <v>2718.5</v>
      </c>
      <c r="AO865" t="n">
        <v>2759</v>
      </c>
      <c r="AP865" t="n">
        <v>2814.5</v>
      </c>
      <c r="AQ865" t="n">
        <v>2902.9</v>
      </c>
      <c r="AR865" t="n">
        <v>2998.1</v>
      </c>
      <c r="AS865" t="n">
        <v>3099.9</v>
      </c>
      <c r="AT865" t="n">
        <v>3222.4</v>
      </c>
      <c r="AU865" t="n">
        <v>3349.8</v>
      </c>
      <c r="AV865" t="n">
        <v>3480.9</v>
      </c>
      <c r="AW865" t="n">
        <v>3661.6</v>
      </c>
      <c r="AX865" t="n">
        <v>3814.8</v>
      </c>
      <c r="AY865" t="n">
        <v>3927.3</v>
      </c>
      <c r="AZ865" t="n">
        <v>4134.5</v>
      </c>
      <c r="BA865" t="n">
        <v>4317.5</v>
      </c>
      <c r="BB865" t="n">
        <v>4495</v>
      </c>
      <c r="BC865" t="n">
        <v>4730.3</v>
      </c>
      <c r="BD865" t="n">
        <v>4966.1</v>
      </c>
      <c r="BE865" t="n">
        <v>5221.4</v>
      </c>
      <c r="BF865" t="n">
        <v>5501.5</v>
      </c>
      <c r="BG865" t="n">
        <v>5830.8</v>
      </c>
      <c r="BH865" t="n">
        <v>6149.9</v>
      </c>
      <c r="BI865" t="n">
        <v>6538.8</v>
      </c>
      <c r="BJ865" t="n">
        <v>6961.3</v>
      </c>
      <c r="BK865" t="n">
        <v>7384.8</v>
      </c>
      <c r="BL865" t="n">
        <v>7835.8</v>
      </c>
      <c r="BM865" t="n">
        <v>8347.1</v>
      </c>
      <c r="BN865" t="n">
        <v>8891.5</v>
      </c>
      <c r="BO865" t="n">
        <v>9473.1</v>
      </c>
      <c r="BP865" t="n">
        <v>10077.6</v>
      </c>
      <c r="BQ865" t="n">
        <v>10721.4</v>
      </c>
      <c r="BR865" t="n">
        <v>11407.1</v>
      </c>
      <c r="BS865" t="n">
        <v>12098</v>
      </c>
      <c r="BT865" t="n">
        <v>12773.6</v>
      </c>
      <c r="BU865" t="n">
        <v>13449.4</v>
      </c>
      <c r="BV865" t="n">
        <v>14124.8</v>
      </c>
      <c r="BW865" t="n">
        <v>14826.3</v>
      </c>
      <c r="BX865" t="n">
        <v>15445</v>
      </c>
      <c r="BY865" t="n">
        <v>16085.6</v>
      </c>
      <c r="BZ865" t="n">
        <v>16753.5</v>
      </c>
      <c r="CA865" t="n">
        <v>17452.8</v>
      </c>
      <c r="CB865" t="n">
        <v>18183.1</v>
      </c>
      <c r="CC865" t="n">
        <v>18946.3</v>
      </c>
      <c r="CD865" t="n">
        <v>19661.8</v>
      </c>
    </row>
    <row r="866">
      <c r="A866" t="inlineStr">
        <is>
          <t>F00034-17-000-05|R|F|N</t>
        </is>
      </c>
      <c r="B866" t="n">
        <v>1206.8</v>
      </c>
      <c r="C866" t="n">
        <v>1206.8</v>
      </c>
      <c r="D866" t="n">
        <v>1206.8</v>
      </c>
      <c r="E866" t="n">
        <v>1174.6</v>
      </c>
      <c r="F866" t="n">
        <v>1149.4</v>
      </c>
      <c r="G866" t="n">
        <v>1083.4</v>
      </c>
      <c r="H866" t="n">
        <v>1051.4</v>
      </c>
      <c r="I866" t="n">
        <v>1033.3</v>
      </c>
      <c r="J866" t="n">
        <v>1022.8</v>
      </c>
      <c r="K866" t="n">
        <v>1011.3</v>
      </c>
      <c r="L866" t="n">
        <v>970.3</v>
      </c>
      <c r="M866" t="n">
        <v>946.1</v>
      </c>
      <c r="N866" t="n">
        <v>958</v>
      </c>
      <c r="O866" t="n">
        <v>960.1</v>
      </c>
      <c r="P866" t="n">
        <v>978.5</v>
      </c>
      <c r="Q866" t="n">
        <v>1000.8</v>
      </c>
      <c r="R866" t="n">
        <v>1020.9</v>
      </c>
      <c r="S866" t="n">
        <v>1048.1</v>
      </c>
      <c r="T866" t="n">
        <v>1075.5</v>
      </c>
      <c r="U866" t="n">
        <v>1092.4</v>
      </c>
      <c r="V866" t="n">
        <v>1097.9</v>
      </c>
      <c r="W866" t="n">
        <v>1117.8</v>
      </c>
      <c r="X866" t="n">
        <v>1139.1</v>
      </c>
      <c r="Y866" t="n">
        <v>1170.6</v>
      </c>
      <c r="Z866" t="n">
        <v>1200.6</v>
      </c>
      <c r="AA866" t="n">
        <v>1232.4</v>
      </c>
      <c r="AB866" t="n">
        <v>1265.6</v>
      </c>
      <c r="AC866" t="n">
        <v>1299.5</v>
      </c>
      <c r="AD866" t="n">
        <v>1328.9</v>
      </c>
      <c r="AE866" t="n">
        <v>1369.4</v>
      </c>
      <c r="AF866" t="n">
        <v>1428.4</v>
      </c>
      <c r="AG866" t="n">
        <v>1478.3</v>
      </c>
      <c r="AH866" t="n">
        <v>1528</v>
      </c>
      <c r="AI866" t="n">
        <v>1589</v>
      </c>
      <c r="AJ866" t="n">
        <v>1642.8</v>
      </c>
      <c r="AK866" t="n">
        <v>1693.1</v>
      </c>
      <c r="AL866" t="n">
        <v>1741.4</v>
      </c>
      <c r="AM866" t="n">
        <v>1794.5</v>
      </c>
      <c r="AN866" t="n">
        <v>1844.6</v>
      </c>
      <c r="AO866" t="n">
        <v>1899.6</v>
      </c>
      <c r="AP866" t="n">
        <v>1941.4</v>
      </c>
      <c r="AQ866" t="n">
        <v>2015.6</v>
      </c>
      <c r="AR866" t="n">
        <v>2098.5</v>
      </c>
      <c r="AS866" t="n">
        <v>2186.9</v>
      </c>
      <c r="AT866" t="n">
        <v>2276</v>
      </c>
      <c r="AU866" t="n">
        <v>2366</v>
      </c>
      <c r="AV866" t="n">
        <v>2463.1</v>
      </c>
      <c r="AW866" t="n">
        <v>2565.5</v>
      </c>
      <c r="AX866" t="n">
        <v>2673</v>
      </c>
      <c r="AY866" t="n">
        <v>2796.4</v>
      </c>
      <c r="AZ866" t="n">
        <v>2913.5</v>
      </c>
      <c r="BA866" t="n">
        <v>3038.6</v>
      </c>
      <c r="BB866" t="n">
        <v>3154.9</v>
      </c>
      <c r="BC866" t="n">
        <v>3303.4</v>
      </c>
      <c r="BD866" t="n">
        <v>3469.9</v>
      </c>
      <c r="BE866" t="n">
        <v>3640.8</v>
      </c>
      <c r="BF866" t="n">
        <v>3805.9</v>
      </c>
      <c r="BG866" t="n">
        <v>4000.3</v>
      </c>
      <c r="BH866" t="n">
        <v>4229</v>
      </c>
      <c r="BI866" t="n">
        <v>4512</v>
      </c>
      <c r="BJ866" t="n">
        <v>4830.1</v>
      </c>
      <c r="BK866" t="n">
        <v>5090.9</v>
      </c>
      <c r="BL866" t="n">
        <v>5369.4</v>
      </c>
      <c r="BM866" t="n">
        <v>5662.6</v>
      </c>
      <c r="BN866" t="n">
        <v>5973.4</v>
      </c>
      <c r="BO866" t="n">
        <v>6355.1</v>
      </c>
      <c r="BP866" t="n">
        <v>6802.4</v>
      </c>
      <c r="BQ866" t="n">
        <v>7267.1</v>
      </c>
      <c r="BR866" t="n">
        <v>7764.3</v>
      </c>
      <c r="BS866" t="n">
        <v>8279</v>
      </c>
      <c r="BT866" t="n">
        <v>8791.5</v>
      </c>
      <c r="BU866" t="n">
        <v>9292.5</v>
      </c>
      <c r="BV866" t="n">
        <v>9756.299999999999</v>
      </c>
      <c r="BW866" t="n">
        <v>10196.6</v>
      </c>
      <c r="BX866" t="n">
        <v>10619.8</v>
      </c>
      <c r="BY866" t="n">
        <v>11054</v>
      </c>
      <c r="BZ866" t="n">
        <v>11518.5</v>
      </c>
      <c r="CA866" t="n">
        <v>12035.1</v>
      </c>
      <c r="CB866" t="n">
        <v>12552.1</v>
      </c>
      <c r="CC866" t="n">
        <v>13192</v>
      </c>
      <c r="CD866" t="n">
        <v>13628</v>
      </c>
    </row>
    <row r="867">
      <c r="A867" t="inlineStr">
        <is>
          <t>F00034-17-000-05|R|F|Y</t>
        </is>
      </c>
      <c r="B867" t="n">
        <v>1206.8</v>
      </c>
      <c r="C867" t="n">
        <v>1206.8</v>
      </c>
      <c r="D867" t="n">
        <v>1206.8</v>
      </c>
      <c r="E867" t="n">
        <v>1174.6</v>
      </c>
      <c r="F867" t="n">
        <v>1149.4</v>
      </c>
      <c r="G867" t="n">
        <v>1083.4</v>
      </c>
      <c r="H867" t="n">
        <v>1051.4</v>
      </c>
      <c r="I867" t="n">
        <v>1033.3</v>
      </c>
      <c r="J867" t="n">
        <v>1022.8</v>
      </c>
      <c r="K867" t="n">
        <v>1011.3</v>
      </c>
      <c r="L867" t="n">
        <v>970.3</v>
      </c>
      <c r="M867" t="n">
        <v>946.1</v>
      </c>
      <c r="N867" t="n">
        <v>958</v>
      </c>
      <c r="O867" t="n">
        <v>960.1</v>
      </c>
      <c r="P867" t="n">
        <v>978.5</v>
      </c>
      <c r="Q867" t="n">
        <v>1000.8</v>
      </c>
      <c r="R867" t="n">
        <v>1020.9</v>
      </c>
      <c r="S867" t="n">
        <v>1048.1</v>
      </c>
      <c r="T867" t="n">
        <v>1075.5</v>
      </c>
      <c r="U867" t="n">
        <v>1092.4</v>
      </c>
      <c r="V867" t="n">
        <v>1097.9</v>
      </c>
      <c r="W867" t="n">
        <v>1117.8</v>
      </c>
      <c r="X867" t="n">
        <v>1139.1</v>
      </c>
      <c r="Y867" t="n">
        <v>1170.6</v>
      </c>
      <c r="Z867" t="n">
        <v>1200.6</v>
      </c>
      <c r="AA867" t="n">
        <v>1232.4</v>
      </c>
      <c r="AB867" t="n">
        <v>1265.6</v>
      </c>
      <c r="AC867" t="n">
        <v>1299.5</v>
      </c>
      <c r="AD867" t="n">
        <v>1328.9</v>
      </c>
      <c r="AE867" t="n">
        <v>1369.4</v>
      </c>
      <c r="AF867" t="n">
        <v>1428.4</v>
      </c>
      <c r="AG867" t="n">
        <v>1478.3</v>
      </c>
      <c r="AH867" t="n">
        <v>1528</v>
      </c>
      <c r="AI867" t="n">
        <v>1589</v>
      </c>
      <c r="AJ867" t="n">
        <v>1642.8</v>
      </c>
      <c r="AK867" t="n">
        <v>1693.1</v>
      </c>
      <c r="AL867" t="n">
        <v>1741.4</v>
      </c>
      <c r="AM867" t="n">
        <v>1794.5</v>
      </c>
      <c r="AN867" t="n">
        <v>1844.6</v>
      </c>
      <c r="AO867" t="n">
        <v>1899.6</v>
      </c>
      <c r="AP867" t="n">
        <v>1941.4</v>
      </c>
      <c r="AQ867" t="n">
        <v>2015.6</v>
      </c>
      <c r="AR867" t="n">
        <v>2098.5</v>
      </c>
      <c r="AS867" t="n">
        <v>2186.9</v>
      </c>
      <c r="AT867" t="n">
        <v>2276</v>
      </c>
      <c r="AU867" t="n">
        <v>2366</v>
      </c>
      <c r="AV867" t="n">
        <v>2463.1</v>
      </c>
      <c r="AW867" t="n">
        <v>2565.5</v>
      </c>
      <c r="AX867" t="n">
        <v>2673</v>
      </c>
      <c r="AY867" t="n">
        <v>2796.4</v>
      </c>
      <c r="AZ867" t="n">
        <v>2913.5</v>
      </c>
      <c r="BA867" t="n">
        <v>3038.6</v>
      </c>
      <c r="BB867" t="n">
        <v>3154.9</v>
      </c>
      <c r="BC867" t="n">
        <v>3303.4</v>
      </c>
      <c r="BD867" t="n">
        <v>3469.9</v>
      </c>
      <c r="BE867" t="n">
        <v>3640.8</v>
      </c>
      <c r="BF867" t="n">
        <v>3805.9</v>
      </c>
      <c r="BG867" t="n">
        <v>4000.3</v>
      </c>
      <c r="BH867" t="n">
        <v>4229</v>
      </c>
      <c r="BI867" t="n">
        <v>4512</v>
      </c>
      <c r="BJ867" t="n">
        <v>4830.1</v>
      </c>
      <c r="BK867" t="n">
        <v>5090.9</v>
      </c>
      <c r="BL867" t="n">
        <v>5369.4</v>
      </c>
      <c r="BM867" t="n">
        <v>5662.6</v>
      </c>
      <c r="BN867" t="n">
        <v>5973.4</v>
      </c>
      <c r="BO867" t="n">
        <v>6355.1</v>
      </c>
      <c r="BP867" t="n">
        <v>6802.4</v>
      </c>
      <c r="BQ867" t="n">
        <v>7267.1</v>
      </c>
      <c r="BR867" t="n">
        <v>7764.3</v>
      </c>
      <c r="BS867" t="n">
        <v>8279</v>
      </c>
      <c r="BT867" t="n">
        <v>8791.5</v>
      </c>
      <c r="BU867" t="n">
        <v>9292.5</v>
      </c>
      <c r="BV867" t="n">
        <v>9756.299999999999</v>
      </c>
      <c r="BW867" t="n">
        <v>10196.6</v>
      </c>
      <c r="BX867" t="n">
        <v>10619.8</v>
      </c>
      <c r="BY867" t="n">
        <v>11054</v>
      </c>
      <c r="BZ867" t="n">
        <v>11518.5</v>
      </c>
      <c r="CA867" t="n">
        <v>12035.1</v>
      </c>
      <c r="CB867" t="n">
        <v>12552.1</v>
      </c>
      <c r="CC867" t="n">
        <v>13192</v>
      </c>
      <c r="CD867" t="n">
        <v>13628</v>
      </c>
    </row>
    <row r="868">
      <c r="A868" t="inlineStr">
        <is>
          <t>F00034-17-000-05|R|M|N</t>
        </is>
      </c>
      <c r="B868" t="n">
        <v>1206.8</v>
      </c>
      <c r="C868" t="n">
        <v>1206.8</v>
      </c>
      <c r="D868" t="n">
        <v>1206.8</v>
      </c>
      <c r="E868" t="n">
        <v>1174.6</v>
      </c>
      <c r="F868" t="n">
        <v>1149.4</v>
      </c>
      <c r="G868" t="n">
        <v>1083.4</v>
      </c>
      <c r="H868" t="n">
        <v>1051.4</v>
      </c>
      <c r="I868" t="n">
        <v>1033.3</v>
      </c>
      <c r="J868" t="n">
        <v>1022.8</v>
      </c>
      <c r="K868" t="n">
        <v>1011.3</v>
      </c>
      <c r="L868" t="n">
        <v>970.3</v>
      </c>
      <c r="M868" t="n">
        <v>946.1</v>
      </c>
      <c r="N868" t="n">
        <v>958</v>
      </c>
      <c r="O868" t="n">
        <v>960.1</v>
      </c>
      <c r="P868" t="n">
        <v>978.5</v>
      </c>
      <c r="Q868" t="n">
        <v>1000.8</v>
      </c>
      <c r="R868" t="n">
        <v>1020.9</v>
      </c>
      <c r="S868" t="n">
        <v>1048.1</v>
      </c>
      <c r="T868" t="n">
        <v>1075.5</v>
      </c>
      <c r="U868" t="n">
        <v>1092.4</v>
      </c>
      <c r="V868" t="n">
        <v>1097.9</v>
      </c>
      <c r="W868" t="n">
        <v>1117.8</v>
      </c>
      <c r="X868" t="n">
        <v>1139.1</v>
      </c>
      <c r="Y868" t="n">
        <v>1170.6</v>
      </c>
      <c r="Z868" t="n">
        <v>1200.6</v>
      </c>
      <c r="AA868" t="n">
        <v>1232.4</v>
      </c>
      <c r="AB868" t="n">
        <v>1265.6</v>
      </c>
      <c r="AC868" t="n">
        <v>1299.5</v>
      </c>
      <c r="AD868" t="n">
        <v>1328.9</v>
      </c>
      <c r="AE868" t="n">
        <v>1369.4</v>
      </c>
      <c r="AF868" t="n">
        <v>1428.4</v>
      </c>
      <c r="AG868" t="n">
        <v>1478.3</v>
      </c>
      <c r="AH868" t="n">
        <v>1528</v>
      </c>
      <c r="AI868" t="n">
        <v>1589</v>
      </c>
      <c r="AJ868" t="n">
        <v>1642.8</v>
      </c>
      <c r="AK868" t="n">
        <v>1693.1</v>
      </c>
      <c r="AL868" t="n">
        <v>1741.4</v>
      </c>
      <c r="AM868" t="n">
        <v>1794.5</v>
      </c>
      <c r="AN868" t="n">
        <v>1844.6</v>
      </c>
      <c r="AO868" t="n">
        <v>1899.6</v>
      </c>
      <c r="AP868" t="n">
        <v>1941.4</v>
      </c>
      <c r="AQ868" t="n">
        <v>2015.6</v>
      </c>
      <c r="AR868" t="n">
        <v>2098.5</v>
      </c>
      <c r="AS868" t="n">
        <v>2186.9</v>
      </c>
      <c r="AT868" t="n">
        <v>2276</v>
      </c>
      <c r="AU868" t="n">
        <v>2366</v>
      </c>
      <c r="AV868" t="n">
        <v>2463.1</v>
      </c>
      <c r="AW868" t="n">
        <v>2565.5</v>
      </c>
      <c r="AX868" t="n">
        <v>2673</v>
      </c>
      <c r="AY868" t="n">
        <v>2796.4</v>
      </c>
      <c r="AZ868" t="n">
        <v>2913.5</v>
      </c>
      <c r="BA868" t="n">
        <v>3038.6</v>
      </c>
      <c r="BB868" t="n">
        <v>3154.9</v>
      </c>
      <c r="BC868" t="n">
        <v>3303.4</v>
      </c>
      <c r="BD868" t="n">
        <v>3469.9</v>
      </c>
      <c r="BE868" t="n">
        <v>3640.8</v>
      </c>
      <c r="BF868" t="n">
        <v>3805.9</v>
      </c>
      <c r="BG868" t="n">
        <v>4000.3</v>
      </c>
      <c r="BH868" t="n">
        <v>4229</v>
      </c>
      <c r="BI868" t="n">
        <v>4512</v>
      </c>
      <c r="BJ868" t="n">
        <v>4830.1</v>
      </c>
      <c r="BK868" t="n">
        <v>5090.9</v>
      </c>
      <c r="BL868" t="n">
        <v>5369.4</v>
      </c>
      <c r="BM868" t="n">
        <v>5662.6</v>
      </c>
      <c r="BN868" t="n">
        <v>5973.4</v>
      </c>
      <c r="BO868" t="n">
        <v>6355.1</v>
      </c>
      <c r="BP868" t="n">
        <v>6802.4</v>
      </c>
      <c r="BQ868" t="n">
        <v>7267.1</v>
      </c>
      <c r="BR868" t="n">
        <v>7764.3</v>
      </c>
      <c r="BS868" t="n">
        <v>8279</v>
      </c>
      <c r="BT868" t="n">
        <v>8791.5</v>
      </c>
      <c r="BU868" t="n">
        <v>9292.5</v>
      </c>
      <c r="BV868" t="n">
        <v>9756.299999999999</v>
      </c>
      <c r="BW868" t="n">
        <v>10196.6</v>
      </c>
      <c r="BX868" t="n">
        <v>10619.8</v>
      </c>
      <c r="BY868" t="n">
        <v>11054</v>
      </c>
      <c r="BZ868" t="n">
        <v>11518.5</v>
      </c>
      <c r="CA868" t="n">
        <v>12035.1</v>
      </c>
      <c r="CB868" t="n">
        <v>12552.1</v>
      </c>
      <c r="CC868" t="n">
        <v>13192</v>
      </c>
      <c r="CD868" t="n">
        <v>13628</v>
      </c>
    </row>
    <row r="869">
      <c r="A869" t="inlineStr">
        <is>
          <t>F00034-17-000-05|R|M|Y</t>
        </is>
      </c>
      <c r="B869" t="n">
        <v>1206.8</v>
      </c>
      <c r="C869" t="n">
        <v>1206.8</v>
      </c>
      <c r="D869" t="n">
        <v>1206.8</v>
      </c>
      <c r="E869" t="n">
        <v>1174.6</v>
      </c>
      <c r="F869" t="n">
        <v>1149.4</v>
      </c>
      <c r="G869" t="n">
        <v>1083.4</v>
      </c>
      <c r="H869" t="n">
        <v>1051.4</v>
      </c>
      <c r="I869" t="n">
        <v>1033.3</v>
      </c>
      <c r="J869" t="n">
        <v>1022.8</v>
      </c>
      <c r="K869" t="n">
        <v>1011.3</v>
      </c>
      <c r="L869" t="n">
        <v>970.3</v>
      </c>
      <c r="M869" t="n">
        <v>946.1</v>
      </c>
      <c r="N869" t="n">
        <v>958</v>
      </c>
      <c r="O869" t="n">
        <v>960.1</v>
      </c>
      <c r="P869" t="n">
        <v>978.5</v>
      </c>
      <c r="Q869" t="n">
        <v>1000.8</v>
      </c>
      <c r="R869" t="n">
        <v>1020.9</v>
      </c>
      <c r="S869" t="n">
        <v>1048.1</v>
      </c>
      <c r="T869" t="n">
        <v>1075.5</v>
      </c>
      <c r="U869" t="n">
        <v>1092.4</v>
      </c>
      <c r="V869" t="n">
        <v>1097.9</v>
      </c>
      <c r="W869" t="n">
        <v>1117.8</v>
      </c>
      <c r="X869" t="n">
        <v>1139.1</v>
      </c>
      <c r="Y869" t="n">
        <v>1170.6</v>
      </c>
      <c r="Z869" t="n">
        <v>1200.6</v>
      </c>
      <c r="AA869" t="n">
        <v>1232.4</v>
      </c>
      <c r="AB869" t="n">
        <v>1265.6</v>
      </c>
      <c r="AC869" t="n">
        <v>1299.5</v>
      </c>
      <c r="AD869" t="n">
        <v>1328.9</v>
      </c>
      <c r="AE869" t="n">
        <v>1369.4</v>
      </c>
      <c r="AF869" t="n">
        <v>1428.4</v>
      </c>
      <c r="AG869" t="n">
        <v>1478.3</v>
      </c>
      <c r="AH869" t="n">
        <v>1528</v>
      </c>
      <c r="AI869" t="n">
        <v>1589</v>
      </c>
      <c r="AJ869" t="n">
        <v>1642.8</v>
      </c>
      <c r="AK869" t="n">
        <v>1693.1</v>
      </c>
      <c r="AL869" t="n">
        <v>1741.4</v>
      </c>
      <c r="AM869" t="n">
        <v>1794.5</v>
      </c>
      <c r="AN869" t="n">
        <v>1844.6</v>
      </c>
      <c r="AO869" t="n">
        <v>1899.6</v>
      </c>
      <c r="AP869" t="n">
        <v>1941.4</v>
      </c>
      <c r="AQ869" t="n">
        <v>2015.6</v>
      </c>
      <c r="AR869" t="n">
        <v>2098.5</v>
      </c>
      <c r="AS869" t="n">
        <v>2186.9</v>
      </c>
      <c r="AT869" t="n">
        <v>2276</v>
      </c>
      <c r="AU869" t="n">
        <v>2366</v>
      </c>
      <c r="AV869" t="n">
        <v>2463.1</v>
      </c>
      <c r="AW869" t="n">
        <v>2565.5</v>
      </c>
      <c r="AX869" t="n">
        <v>2673</v>
      </c>
      <c r="AY869" t="n">
        <v>2796.4</v>
      </c>
      <c r="AZ869" t="n">
        <v>2913.5</v>
      </c>
      <c r="BA869" t="n">
        <v>3038.6</v>
      </c>
      <c r="BB869" t="n">
        <v>3154.9</v>
      </c>
      <c r="BC869" t="n">
        <v>3303.4</v>
      </c>
      <c r="BD869" t="n">
        <v>3469.9</v>
      </c>
      <c r="BE869" t="n">
        <v>3640.8</v>
      </c>
      <c r="BF869" t="n">
        <v>3805.9</v>
      </c>
      <c r="BG869" t="n">
        <v>4000.3</v>
      </c>
      <c r="BH869" t="n">
        <v>4229</v>
      </c>
      <c r="BI869" t="n">
        <v>4512</v>
      </c>
      <c r="BJ869" t="n">
        <v>4830.1</v>
      </c>
      <c r="BK869" t="n">
        <v>5090.9</v>
      </c>
      <c r="BL869" t="n">
        <v>5369.4</v>
      </c>
      <c r="BM869" t="n">
        <v>5662.6</v>
      </c>
      <c r="BN869" t="n">
        <v>5973.4</v>
      </c>
      <c r="BO869" t="n">
        <v>6355.1</v>
      </c>
      <c r="BP869" t="n">
        <v>6802.4</v>
      </c>
      <c r="BQ869" t="n">
        <v>7267.1</v>
      </c>
      <c r="BR869" t="n">
        <v>7764.3</v>
      </c>
      <c r="BS869" t="n">
        <v>8279</v>
      </c>
      <c r="BT869" t="n">
        <v>8791.5</v>
      </c>
      <c r="BU869" t="n">
        <v>9292.5</v>
      </c>
      <c r="BV869" t="n">
        <v>9756.299999999999</v>
      </c>
      <c r="BW869" t="n">
        <v>10196.6</v>
      </c>
      <c r="BX869" t="n">
        <v>10619.8</v>
      </c>
      <c r="BY869" t="n">
        <v>11054</v>
      </c>
      <c r="BZ869" t="n">
        <v>11518.5</v>
      </c>
      <c r="CA869" t="n">
        <v>12035.1</v>
      </c>
      <c r="CB869" t="n">
        <v>12552.1</v>
      </c>
      <c r="CC869" t="n">
        <v>13192</v>
      </c>
      <c r="CD869" t="n">
        <v>13628</v>
      </c>
    </row>
    <row r="870">
      <c r="A870" t="inlineStr">
        <is>
          <t>F00034-17-000-05|S|F|N</t>
        </is>
      </c>
      <c r="B870" t="n">
        <v>1206.8</v>
      </c>
      <c r="C870" t="n">
        <v>1206.8</v>
      </c>
      <c r="D870" t="n">
        <v>1206.8</v>
      </c>
      <c r="E870" t="n">
        <v>1174.6</v>
      </c>
      <c r="F870" t="n">
        <v>1149.4</v>
      </c>
      <c r="G870" t="n">
        <v>1083.4</v>
      </c>
      <c r="H870" t="n">
        <v>1051.4</v>
      </c>
      <c r="I870" t="n">
        <v>1033.3</v>
      </c>
      <c r="J870" t="n">
        <v>1022.8</v>
      </c>
      <c r="K870" t="n">
        <v>1011.3</v>
      </c>
      <c r="L870" t="n">
        <v>970.3</v>
      </c>
      <c r="M870" t="n">
        <v>946.1</v>
      </c>
      <c r="N870" t="n">
        <v>958</v>
      </c>
      <c r="O870" t="n">
        <v>960.1</v>
      </c>
      <c r="P870" t="n">
        <v>978.5</v>
      </c>
      <c r="Q870" t="n">
        <v>1000.8</v>
      </c>
      <c r="R870" t="n">
        <v>1020.9</v>
      </c>
      <c r="S870" t="n">
        <v>1048.1</v>
      </c>
      <c r="T870" t="n">
        <v>1075.5</v>
      </c>
      <c r="U870" t="n">
        <v>1092.4</v>
      </c>
      <c r="V870" t="n">
        <v>1097.9</v>
      </c>
      <c r="W870" t="n">
        <v>1117.8</v>
      </c>
      <c r="X870" t="n">
        <v>1139.1</v>
      </c>
      <c r="Y870" t="n">
        <v>1170.6</v>
      </c>
      <c r="Z870" t="n">
        <v>1200.6</v>
      </c>
      <c r="AA870" t="n">
        <v>1232.4</v>
      </c>
      <c r="AB870" t="n">
        <v>1265.6</v>
      </c>
      <c r="AC870" t="n">
        <v>1299.5</v>
      </c>
      <c r="AD870" t="n">
        <v>1328.9</v>
      </c>
      <c r="AE870" t="n">
        <v>1369.4</v>
      </c>
      <c r="AF870" t="n">
        <v>1428.4</v>
      </c>
      <c r="AG870" t="n">
        <v>1478.3</v>
      </c>
      <c r="AH870" t="n">
        <v>1528</v>
      </c>
      <c r="AI870" t="n">
        <v>1589</v>
      </c>
      <c r="AJ870" t="n">
        <v>1642.8</v>
      </c>
      <c r="AK870" t="n">
        <v>1693.1</v>
      </c>
      <c r="AL870" t="n">
        <v>1741.4</v>
      </c>
      <c r="AM870" t="n">
        <v>1794.5</v>
      </c>
      <c r="AN870" t="n">
        <v>1844.6</v>
      </c>
      <c r="AO870" t="n">
        <v>1899.6</v>
      </c>
      <c r="AP870" t="n">
        <v>1941.4</v>
      </c>
      <c r="AQ870" t="n">
        <v>2015.6</v>
      </c>
      <c r="AR870" t="n">
        <v>2098.5</v>
      </c>
      <c r="AS870" t="n">
        <v>2186.9</v>
      </c>
      <c r="AT870" t="n">
        <v>2276</v>
      </c>
      <c r="AU870" t="n">
        <v>2366</v>
      </c>
      <c r="AV870" t="n">
        <v>2463.1</v>
      </c>
      <c r="AW870" t="n">
        <v>2565.5</v>
      </c>
      <c r="AX870" t="n">
        <v>2673</v>
      </c>
      <c r="AY870" t="n">
        <v>2796.4</v>
      </c>
      <c r="AZ870" t="n">
        <v>2913.5</v>
      </c>
      <c r="BA870" t="n">
        <v>3038.6</v>
      </c>
      <c r="BB870" t="n">
        <v>3154.9</v>
      </c>
      <c r="BC870" t="n">
        <v>3303.4</v>
      </c>
      <c r="BD870" t="n">
        <v>3469.9</v>
      </c>
      <c r="BE870" t="n">
        <v>3640.8</v>
      </c>
      <c r="BF870" t="n">
        <v>3805.9</v>
      </c>
      <c r="BG870" t="n">
        <v>4000.3</v>
      </c>
      <c r="BH870" t="n">
        <v>4229</v>
      </c>
      <c r="BI870" t="n">
        <v>4512</v>
      </c>
      <c r="BJ870" t="n">
        <v>4830.1</v>
      </c>
      <c r="BK870" t="n">
        <v>5090.9</v>
      </c>
      <c r="BL870" t="n">
        <v>5369.4</v>
      </c>
      <c r="BM870" t="n">
        <v>5662.6</v>
      </c>
      <c r="BN870" t="n">
        <v>5973.4</v>
      </c>
      <c r="BO870" t="n">
        <v>6355.1</v>
      </c>
      <c r="BP870" t="n">
        <v>6802.4</v>
      </c>
      <c r="BQ870" t="n">
        <v>7267.1</v>
      </c>
      <c r="BR870" t="n">
        <v>7764.3</v>
      </c>
      <c r="BS870" t="n">
        <v>8279</v>
      </c>
      <c r="BT870" t="n">
        <v>8791.5</v>
      </c>
      <c r="BU870" t="n">
        <v>9292.5</v>
      </c>
      <c r="BV870" t="n">
        <v>9756.299999999999</v>
      </c>
      <c r="BW870" t="n">
        <v>10196.6</v>
      </c>
      <c r="BX870" t="n">
        <v>10619.8</v>
      </c>
      <c r="BY870" t="n">
        <v>11054</v>
      </c>
      <c r="BZ870" t="n">
        <v>11518.5</v>
      </c>
      <c r="CA870" t="n">
        <v>12035.1</v>
      </c>
      <c r="CB870" t="n">
        <v>12552.1</v>
      </c>
      <c r="CC870" t="n">
        <v>13192</v>
      </c>
      <c r="CD870" t="n">
        <v>13628</v>
      </c>
    </row>
    <row r="871">
      <c r="A871" t="inlineStr">
        <is>
          <t>F00034-17-000-05|S|F|Y</t>
        </is>
      </c>
      <c r="B871" t="n">
        <v>1206.8</v>
      </c>
      <c r="C871" t="n">
        <v>1206.8</v>
      </c>
      <c r="D871" t="n">
        <v>1206.8</v>
      </c>
      <c r="E871" t="n">
        <v>1174.6</v>
      </c>
      <c r="F871" t="n">
        <v>1149.4</v>
      </c>
      <c r="G871" t="n">
        <v>1083.4</v>
      </c>
      <c r="H871" t="n">
        <v>1051.4</v>
      </c>
      <c r="I871" t="n">
        <v>1033.3</v>
      </c>
      <c r="J871" t="n">
        <v>1022.8</v>
      </c>
      <c r="K871" t="n">
        <v>1011.3</v>
      </c>
      <c r="L871" t="n">
        <v>970.3</v>
      </c>
      <c r="M871" t="n">
        <v>946.1</v>
      </c>
      <c r="N871" t="n">
        <v>958</v>
      </c>
      <c r="O871" t="n">
        <v>960.1</v>
      </c>
      <c r="P871" t="n">
        <v>978.5</v>
      </c>
      <c r="Q871" t="n">
        <v>1000.8</v>
      </c>
      <c r="R871" t="n">
        <v>1020.9</v>
      </c>
      <c r="S871" t="n">
        <v>1048.1</v>
      </c>
      <c r="T871" t="n">
        <v>1075.5</v>
      </c>
      <c r="U871" t="n">
        <v>1092.4</v>
      </c>
      <c r="V871" t="n">
        <v>1097.9</v>
      </c>
      <c r="W871" t="n">
        <v>1117.8</v>
      </c>
      <c r="X871" t="n">
        <v>1139.1</v>
      </c>
      <c r="Y871" t="n">
        <v>1170.6</v>
      </c>
      <c r="Z871" t="n">
        <v>1200.6</v>
      </c>
      <c r="AA871" t="n">
        <v>1232.4</v>
      </c>
      <c r="AB871" t="n">
        <v>1265.6</v>
      </c>
      <c r="AC871" t="n">
        <v>1299.5</v>
      </c>
      <c r="AD871" t="n">
        <v>1328.9</v>
      </c>
      <c r="AE871" t="n">
        <v>1369.4</v>
      </c>
      <c r="AF871" t="n">
        <v>1428.4</v>
      </c>
      <c r="AG871" t="n">
        <v>1478.3</v>
      </c>
      <c r="AH871" t="n">
        <v>1528</v>
      </c>
      <c r="AI871" t="n">
        <v>1589</v>
      </c>
      <c r="AJ871" t="n">
        <v>1642.8</v>
      </c>
      <c r="AK871" t="n">
        <v>1693.1</v>
      </c>
      <c r="AL871" t="n">
        <v>1741.4</v>
      </c>
      <c r="AM871" t="n">
        <v>1794.5</v>
      </c>
      <c r="AN871" t="n">
        <v>1844.6</v>
      </c>
      <c r="AO871" t="n">
        <v>1899.6</v>
      </c>
      <c r="AP871" t="n">
        <v>1941.4</v>
      </c>
      <c r="AQ871" t="n">
        <v>2015.6</v>
      </c>
      <c r="AR871" t="n">
        <v>2098.5</v>
      </c>
      <c r="AS871" t="n">
        <v>2186.9</v>
      </c>
      <c r="AT871" t="n">
        <v>2276</v>
      </c>
      <c r="AU871" t="n">
        <v>2366</v>
      </c>
      <c r="AV871" t="n">
        <v>2463.1</v>
      </c>
      <c r="AW871" t="n">
        <v>2565.5</v>
      </c>
      <c r="AX871" t="n">
        <v>2673</v>
      </c>
      <c r="AY871" t="n">
        <v>2796.4</v>
      </c>
      <c r="AZ871" t="n">
        <v>2913.5</v>
      </c>
      <c r="BA871" t="n">
        <v>3038.6</v>
      </c>
      <c r="BB871" t="n">
        <v>3154.9</v>
      </c>
      <c r="BC871" t="n">
        <v>3303.4</v>
      </c>
      <c r="BD871" t="n">
        <v>3469.9</v>
      </c>
      <c r="BE871" t="n">
        <v>3640.8</v>
      </c>
      <c r="BF871" t="n">
        <v>3805.9</v>
      </c>
      <c r="BG871" t="n">
        <v>4000.3</v>
      </c>
      <c r="BH871" t="n">
        <v>4229</v>
      </c>
      <c r="BI871" t="n">
        <v>4512</v>
      </c>
      <c r="BJ871" t="n">
        <v>4830.1</v>
      </c>
      <c r="BK871" t="n">
        <v>5090.9</v>
      </c>
      <c r="BL871" t="n">
        <v>5369.4</v>
      </c>
      <c r="BM871" t="n">
        <v>5662.6</v>
      </c>
      <c r="BN871" t="n">
        <v>5973.4</v>
      </c>
      <c r="BO871" t="n">
        <v>6355.1</v>
      </c>
      <c r="BP871" t="n">
        <v>6802.4</v>
      </c>
      <c r="BQ871" t="n">
        <v>7267.1</v>
      </c>
      <c r="BR871" t="n">
        <v>7764.3</v>
      </c>
      <c r="BS871" t="n">
        <v>8279</v>
      </c>
      <c r="BT871" t="n">
        <v>8791.5</v>
      </c>
      <c r="BU871" t="n">
        <v>9292.5</v>
      </c>
      <c r="BV871" t="n">
        <v>9756.299999999999</v>
      </c>
      <c r="BW871" t="n">
        <v>10196.6</v>
      </c>
      <c r="BX871" t="n">
        <v>10619.8</v>
      </c>
      <c r="BY871" t="n">
        <v>11054</v>
      </c>
      <c r="BZ871" t="n">
        <v>11518.5</v>
      </c>
      <c r="CA871" t="n">
        <v>12035.1</v>
      </c>
      <c r="CB871" t="n">
        <v>12552.1</v>
      </c>
      <c r="CC871" t="n">
        <v>13192</v>
      </c>
      <c r="CD871" t="n">
        <v>13628</v>
      </c>
    </row>
    <row r="872">
      <c r="A872" t="inlineStr">
        <is>
          <t>F00034-17-000-05|S|M|N</t>
        </is>
      </c>
      <c r="B872" t="n">
        <v>1206.8</v>
      </c>
      <c r="C872" t="n">
        <v>1206.8</v>
      </c>
      <c r="D872" t="n">
        <v>1206.8</v>
      </c>
      <c r="E872" t="n">
        <v>1174.6</v>
      </c>
      <c r="F872" t="n">
        <v>1149.4</v>
      </c>
      <c r="G872" t="n">
        <v>1083.4</v>
      </c>
      <c r="H872" t="n">
        <v>1051.4</v>
      </c>
      <c r="I872" t="n">
        <v>1033.3</v>
      </c>
      <c r="J872" t="n">
        <v>1022.8</v>
      </c>
      <c r="K872" t="n">
        <v>1011.3</v>
      </c>
      <c r="L872" t="n">
        <v>970.3</v>
      </c>
      <c r="M872" t="n">
        <v>946.1</v>
      </c>
      <c r="N872" t="n">
        <v>958</v>
      </c>
      <c r="O872" t="n">
        <v>960.1</v>
      </c>
      <c r="P872" t="n">
        <v>978.5</v>
      </c>
      <c r="Q872" t="n">
        <v>1000.8</v>
      </c>
      <c r="R872" t="n">
        <v>1020.9</v>
      </c>
      <c r="S872" t="n">
        <v>1048.1</v>
      </c>
      <c r="T872" t="n">
        <v>1075.5</v>
      </c>
      <c r="U872" t="n">
        <v>1092.4</v>
      </c>
      <c r="V872" t="n">
        <v>1097.9</v>
      </c>
      <c r="W872" t="n">
        <v>1117.8</v>
      </c>
      <c r="X872" t="n">
        <v>1139.1</v>
      </c>
      <c r="Y872" t="n">
        <v>1170.6</v>
      </c>
      <c r="Z872" t="n">
        <v>1200.6</v>
      </c>
      <c r="AA872" t="n">
        <v>1232.4</v>
      </c>
      <c r="AB872" t="n">
        <v>1265.6</v>
      </c>
      <c r="AC872" t="n">
        <v>1299.5</v>
      </c>
      <c r="AD872" t="n">
        <v>1328.9</v>
      </c>
      <c r="AE872" t="n">
        <v>1369.4</v>
      </c>
      <c r="AF872" t="n">
        <v>1428.4</v>
      </c>
      <c r="AG872" t="n">
        <v>1478.3</v>
      </c>
      <c r="AH872" t="n">
        <v>1528</v>
      </c>
      <c r="AI872" t="n">
        <v>1589</v>
      </c>
      <c r="AJ872" t="n">
        <v>1642.8</v>
      </c>
      <c r="AK872" t="n">
        <v>1693.1</v>
      </c>
      <c r="AL872" t="n">
        <v>1741.4</v>
      </c>
      <c r="AM872" t="n">
        <v>1794.5</v>
      </c>
      <c r="AN872" t="n">
        <v>1844.6</v>
      </c>
      <c r="AO872" t="n">
        <v>1899.6</v>
      </c>
      <c r="AP872" t="n">
        <v>1941.4</v>
      </c>
      <c r="AQ872" t="n">
        <v>2015.6</v>
      </c>
      <c r="AR872" t="n">
        <v>2098.5</v>
      </c>
      <c r="AS872" t="n">
        <v>2186.9</v>
      </c>
      <c r="AT872" t="n">
        <v>2276</v>
      </c>
      <c r="AU872" t="n">
        <v>2366</v>
      </c>
      <c r="AV872" t="n">
        <v>2463.1</v>
      </c>
      <c r="AW872" t="n">
        <v>2565.5</v>
      </c>
      <c r="AX872" t="n">
        <v>2673</v>
      </c>
      <c r="AY872" t="n">
        <v>2796.4</v>
      </c>
      <c r="AZ872" t="n">
        <v>2913.5</v>
      </c>
      <c r="BA872" t="n">
        <v>3038.6</v>
      </c>
      <c r="BB872" t="n">
        <v>3154.9</v>
      </c>
      <c r="BC872" t="n">
        <v>3303.4</v>
      </c>
      <c r="BD872" t="n">
        <v>3469.9</v>
      </c>
      <c r="BE872" t="n">
        <v>3640.8</v>
      </c>
      <c r="BF872" t="n">
        <v>3805.9</v>
      </c>
      <c r="BG872" t="n">
        <v>4000.3</v>
      </c>
      <c r="BH872" t="n">
        <v>4229</v>
      </c>
      <c r="BI872" t="n">
        <v>4512</v>
      </c>
      <c r="BJ872" t="n">
        <v>4830.1</v>
      </c>
      <c r="BK872" t="n">
        <v>5090.9</v>
      </c>
      <c r="BL872" t="n">
        <v>5369.4</v>
      </c>
      <c r="BM872" t="n">
        <v>5662.6</v>
      </c>
      <c r="BN872" t="n">
        <v>5973.4</v>
      </c>
      <c r="BO872" t="n">
        <v>6355.1</v>
      </c>
      <c r="BP872" t="n">
        <v>6802.4</v>
      </c>
      <c r="BQ872" t="n">
        <v>7267.1</v>
      </c>
      <c r="BR872" t="n">
        <v>7764.3</v>
      </c>
      <c r="BS872" t="n">
        <v>8279</v>
      </c>
      <c r="BT872" t="n">
        <v>8791.5</v>
      </c>
      <c r="BU872" t="n">
        <v>9292.5</v>
      </c>
      <c r="BV872" t="n">
        <v>9756.299999999999</v>
      </c>
      <c r="BW872" t="n">
        <v>10196.6</v>
      </c>
      <c r="BX872" t="n">
        <v>10619.8</v>
      </c>
      <c r="BY872" t="n">
        <v>11054</v>
      </c>
      <c r="BZ872" t="n">
        <v>11518.5</v>
      </c>
      <c r="CA872" t="n">
        <v>12035.1</v>
      </c>
      <c r="CB872" t="n">
        <v>12552.1</v>
      </c>
      <c r="CC872" t="n">
        <v>13192</v>
      </c>
      <c r="CD872" t="n">
        <v>13628</v>
      </c>
    </row>
    <row r="873">
      <c r="A873" t="inlineStr">
        <is>
          <t>F00034-17-000-05|S|M|Y</t>
        </is>
      </c>
      <c r="B873" t="n">
        <v>1206.8</v>
      </c>
      <c r="C873" t="n">
        <v>1206.8</v>
      </c>
      <c r="D873" t="n">
        <v>1206.8</v>
      </c>
      <c r="E873" t="n">
        <v>1174.6</v>
      </c>
      <c r="F873" t="n">
        <v>1149.4</v>
      </c>
      <c r="G873" t="n">
        <v>1083.4</v>
      </c>
      <c r="H873" t="n">
        <v>1051.4</v>
      </c>
      <c r="I873" t="n">
        <v>1033.3</v>
      </c>
      <c r="J873" t="n">
        <v>1022.8</v>
      </c>
      <c r="K873" t="n">
        <v>1011.3</v>
      </c>
      <c r="L873" t="n">
        <v>970.3</v>
      </c>
      <c r="M873" t="n">
        <v>946.1</v>
      </c>
      <c r="N873" t="n">
        <v>958</v>
      </c>
      <c r="O873" t="n">
        <v>960.1</v>
      </c>
      <c r="P873" t="n">
        <v>978.5</v>
      </c>
      <c r="Q873" t="n">
        <v>1000.8</v>
      </c>
      <c r="R873" t="n">
        <v>1020.9</v>
      </c>
      <c r="S873" t="n">
        <v>1048.1</v>
      </c>
      <c r="T873" t="n">
        <v>1075.5</v>
      </c>
      <c r="U873" t="n">
        <v>1092.4</v>
      </c>
      <c r="V873" t="n">
        <v>1097.9</v>
      </c>
      <c r="W873" t="n">
        <v>1117.8</v>
      </c>
      <c r="X873" t="n">
        <v>1139.1</v>
      </c>
      <c r="Y873" t="n">
        <v>1170.6</v>
      </c>
      <c r="Z873" t="n">
        <v>1200.6</v>
      </c>
      <c r="AA873" t="n">
        <v>1232.4</v>
      </c>
      <c r="AB873" t="n">
        <v>1265.6</v>
      </c>
      <c r="AC873" t="n">
        <v>1299.5</v>
      </c>
      <c r="AD873" t="n">
        <v>1328.9</v>
      </c>
      <c r="AE873" t="n">
        <v>1369.4</v>
      </c>
      <c r="AF873" t="n">
        <v>1428.4</v>
      </c>
      <c r="AG873" t="n">
        <v>1478.3</v>
      </c>
      <c r="AH873" t="n">
        <v>1528</v>
      </c>
      <c r="AI873" t="n">
        <v>1589</v>
      </c>
      <c r="AJ873" t="n">
        <v>1642.8</v>
      </c>
      <c r="AK873" t="n">
        <v>1693.1</v>
      </c>
      <c r="AL873" t="n">
        <v>1741.4</v>
      </c>
      <c r="AM873" t="n">
        <v>1794.5</v>
      </c>
      <c r="AN873" t="n">
        <v>1844.6</v>
      </c>
      <c r="AO873" t="n">
        <v>1899.6</v>
      </c>
      <c r="AP873" t="n">
        <v>1941.4</v>
      </c>
      <c r="AQ873" t="n">
        <v>2015.6</v>
      </c>
      <c r="AR873" t="n">
        <v>2098.5</v>
      </c>
      <c r="AS873" t="n">
        <v>2186.9</v>
      </c>
      <c r="AT873" t="n">
        <v>2276</v>
      </c>
      <c r="AU873" t="n">
        <v>2366</v>
      </c>
      <c r="AV873" t="n">
        <v>2463.1</v>
      </c>
      <c r="AW873" t="n">
        <v>2565.5</v>
      </c>
      <c r="AX873" t="n">
        <v>2673</v>
      </c>
      <c r="AY873" t="n">
        <v>2796.4</v>
      </c>
      <c r="AZ873" t="n">
        <v>2913.5</v>
      </c>
      <c r="BA873" t="n">
        <v>3038.6</v>
      </c>
      <c r="BB873" t="n">
        <v>3154.9</v>
      </c>
      <c r="BC873" t="n">
        <v>3303.4</v>
      </c>
      <c r="BD873" t="n">
        <v>3469.9</v>
      </c>
      <c r="BE873" t="n">
        <v>3640.8</v>
      </c>
      <c r="BF873" t="n">
        <v>3805.9</v>
      </c>
      <c r="BG873" t="n">
        <v>4000.3</v>
      </c>
      <c r="BH873" t="n">
        <v>4229</v>
      </c>
      <c r="BI873" t="n">
        <v>4512</v>
      </c>
      <c r="BJ873" t="n">
        <v>4830.1</v>
      </c>
      <c r="BK873" t="n">
        <v>5090.9</v>
      </c>
      <c r="BL873" t="n">
        <v>5369.4</v>
      </c>
      <c r="BM873" t="n">
        <v>5662.6</v>
      </c>
      <c r="BN873" t="n">
        <v>5973.4</v>
      </c>
      <c r="BO873" t="n">
        <v>6355.1</v>
      </c>
      <c r="BP873" t="n">
        <v>6802.4</v>
      </c>
      <c r="BQ873" t="n">
        <v>7267.1</v>
      </c>
      <c r="BR873" t="n">
        <v>7764.3</v>
      </c>
      <c r="BS873" t="n">
        <v>8279</v>
      </c>
      <c r="BT873" t="n">
        <v>8791.5</v>
      </c>
      <c r="BU873" t="n">
        <v>9292.5</v>
      </c>
      <c r="BV873" t="n">
        <v>9756.299999999999</v>
      </c>
      <c r="BW873" t="n">
        <v>10196.6</v>
      </c>
      <c r="BX873" t="n">
        <v>10619.8</v>
      </c>
      <c r="BY873" t="n">
        <v>11054</v>
      </c>
      <c r="BZ873" t="n">
        <v>11518.5</v>
      </c>
      <c r="CA873" t="n">
        <v>12035.1</v>
      </c>
      <c r="CB873" t="n">
        <v>12552.1</v>
      </c>
      <c r="CC873" t="n">
        <v>13192</v>
      </c>
      <c r="CD873" t="n">
        <v>13628</v>
      </c>
    </row>
    <row r="874">
      <c r="A874" t="inlineStr">
        <is>
          <t>F00034-18-000-05|R|F|N</t>
        </is>
      </c>
      <c r="B874" t="n">
        <v>840.9</v>
      </c>
      <c r="C874" t="n">
        <v>840.9</v>
      </c>
      <c r="D874" t="n">
        <v>840.9</v>
      </c>
      <c r="E874" t="n">
        <v>840.9</v>
      </c>
      <c r="F874" t="n">
        <v>808.6</v>
      </c>
      <c r="G874" t="n">
        <v>808.6</v>
      </c>
      <c r="H874" t="n">
        <v>776.1</v>
      </c>
      <c r="I874" t="n">
        <v>776.1</v>
      </c>
      <c r="J874" t="n">
        <v>743.4</v>
      </c>
      <c r="K874" t="n">
        <v>730</v>
      </c>
      <c r="L874" t="n">
        <v>713.6</v>
      </c>
      <c r="M874" t="n">
        <v>700.9</v>
      </c>
      <c r="N874" t="n">
        <v>688.4</v>
      </c>
      <c r="O874" t="n">
        <v>676</v>
      </c>
      <c r="P874" t="n">
        <v>686.5</v>
      </c>
      <c r="Q874" t="n">
        <v>713.1</v>
      </c>
      <c r="R874" t="n">
        <v>734.1</v>
      </c>
      <c r="S874" t="n">
        <v>740.9</v>
      </c>
      <c r="T874" t="n">
        <v>758.9</v>
      </c>
      <c r="U874" t="n">
        <v>775.5</v>
      </c>
      <c r="V874" t="n">
        <v>784.8</v>
      </c>
      <c r="W874" t="n">
        <v>804.4</v>
      </c>
      <c r="X874" t="n">
        <v>826</v>
      </c>
      <c r="Y874" t="n">
        <v>850.9</v>
      </c>
      <c r="Z874" t="n">
        <v>874.8</v>
      </c>
      <c r="AA874" t="n">
        <v>900.6</v>
      </c>
      <c r="AB874" t="n">
        <v>928.1</v>
      </c>
      <c r="AC874" t="n">
        <v>959.1</v>
      </c>
      <c r="AD874" t="n">
        <v>987.3</v>
      </c>
      <c r="AE874" t="n">
        <v>1013.8</v>
      </c>
      <c r="AF874" t="n">
        <v>1050.1</v>
      </c>
      <c r="AG874" t="n">
        <v>1075.9</v>
      </c>
      <c r="AH874" t="n">
        <v>1099.1</v>
      </c>
      <c r="AI874" t="n">
        <v>1131.9</v>
      </c>
      <c r="AJ874" t="n">
        <v>1166.6</v>
      </c>
      <c r="AK874" t="n">
        <v>1204</v>
      </c>
      <c r="AL874" t="n">
        <v>1246.8</v>
      </c>
      <c r="AM874" t="n">
        <v>1273.4</v>
      </c>
      <c r="AN874" t="n">
        <v>1312</v>
      </c>
      <c r="AO874" t="n">
        <v>1347</v>
      </c>
      <c r="AP874" t="n">
        <v>1374.5</v>
      </c>
      <c r="AQ874" t="n">
        <v>1408.6</v>
      </c>
      <c r="AR874" t="n">
        <v>1462.6</v>
      </c>
      <c r="AS874" t="n">
        <v>1522.4</v>
      </c>
      <c r="AT874" t="n">
        <v>1584</v>
      </c>
      <c r="AU874" t="n">
        <v>1647.8</v>
      </c>
      <c r="AV874" t="n">
        <v>1713.4</v>
      </c>
      <c r="AW874" t="n">
        <v>1783.3</v>
      </c>
      <c r="AX874" t="n">
        <v>1857.5</v>
      </c>
      <c r="AY874" t="n">
        <v>1936.6</v>
      </c>
      <c r="AZ874" t="n">
        <v>2017.3</v>
      </c>
      <c r="BA874" t="n">
        <v>2105.1</v>
      </c>
      <c r="BB874" t="n">
        <v>2195.3</v>
      </c>
      <c r="BC874" t="n">
        <v>2295.9</v>
      </c>
      <c r="BD874" t="n">
        <v>2406.4</v>
      </c>
      <c r="BE874" t="n">
        <v>2527.4</v>
      </c>
      <c r="BF874" t="n">
        <v>2653</v>
      </c>
      <c r="BG874" t="n">
        <v>2794.3</v>
      </c>
      <c r="BH874" t="n">
        <v>2958.6</v>
      </c>
      <c r="BI874" t="n">
        <v>3144.1</v>
      </c>
      <c r="BJ874" t="n">
        <v>3346.1</v>
      </c>
      <c r="BK874" t="n">
        <v>3544.1</v>
      </c>
      <c r="BL874" t="n">
        <v>3754.3</v>
      </c>
      <c r="BM874" t="n">
        <v>3973.1</v>
      </c>
      <c r="BN874" t="n">
        <v>4211.1</v>
      </c>
      <c r="BO874" t="n">
        <v>4464.1</v>
      </c>
      <c r="BP874" t="n">
        <v>4719.9</v>
      </c>
      <c r="BQ874" t="n">
        <v>4994.4</v>
      </c>
      <c r="BR874" t="n">
        <v>5284.5</v>
      </c>
      <c r="BS874" t="n">
        <v>5585.6</v>
      </c>
      <c r="BT874" t="n">
        <v>5898.8</v>
      </c>
      <c r="BU874" t="n">
        <v>6229</v>
      </c>
      <c r="BV874" t="n">
        <v>6554.4</v>
      </c>
      <c r="BW874" t="n">
        <v>6878.1</v>
      </c>
      <c r="BX874" t="n">
        <v>7205.8</v>
      </c>
      <c r="BY874" t="n">
        <v>7539.4</v>
      </c>
      <c r="BZ874" t="n">
        <v>7877.4</v>
      </c>
      <c r="CA874" t="n">
        <v>8232.6</v>
      </c>
      <c r="CB874" t="n">
        <v>8598.9</v>
      </c>
      <c r="CC874" t="n">
        <v>8968.5</v>
      </c>
      <c r="CD874" t="n">
        <v>9346.1</v>
      </c>
    </row>
    <row r="875">
      <c r="A875" t="inlineStr">
        <is>
          <t>F00034-18-000-05|R|F|Y</t>
        </is>
      </c>
      <c r="B875" t="n">
        <v>840.9</v>
      </c>
      <c r="C875" t="n">
        <v>840.9</v>
      </c>
      <c r="D875" t="n">
        <v>840.9</v>
      </c>
      <c r="E875" t="n">
        <v>840.9</v>
      </c>
      <c r="F875" t="n">
        <v>808.6</v>
      </c>
      <c r="G875" t="n">
        <v>808.6</v>
      </c>
      <c r="H875" t="n">
        <v>776.1</v>
      </c>
      <c r="I875" t="n">
        <v>776.1</v>
      </c>
      <c r="J875" t="n">
        <v>743.4</v>
      </c>
      <c r="K875" t="n">
        <v>730</v>
      </c>
      <c r="L875" t="n">
        <v>713.6</v>
      </c>
      <c r="M875" t="n">
        <v>700.9</v>
      </c>
      <c r="N875" t="n">
        <v>688.4</v>
      </c>
      <c r="O875" t="n">
        <v>676</v>
      </c>
      <c r="P875" t="n">
        <v>686.5</v>
      </c>
      <c r="Q875" t="n">
        <v>713.1</v>
      </c>
      <c r="R875" t="n">
        <v>734.1</v>
      </c>
      <c r="S875" t="n">
        <v>740.9</v>
      </c>
      <c r="T875" t="n">
        <v>758.9</v>
      </c>
      <c r="U875" t="n">
        <v>775.5</v>
      </c>
      <c r="V875" t="n">
        <v>784.8</v>
      </c>
      <c r="W875" t="n">
        <v>804.4</v>
      </c>
      <c r="X875" t="n">
        <v>826</v>
      </c>
      <c r="Y875" t="n">
        <v>850.9</v>
      </c>
      <c r="Z875" t="n">
        <v>874.8</v>
      </c>
      <c r="AA875" t="n">
        <v>900.6</v>
      </c>
      <c r="AB875" t="n">
        <v>928.1</v>
      </c>
      <c r="AC875" t="n">
        <v>959.1</v>
      </c>
      <c r="AD875" t="n">
        <v>987.3</v>
      </c>
      <c r="AE875" t="n">
        <v>1013.8</v>
      </c>
      <c r="AF875" t="n">
        <v>1050.1</v>
      </c>
      <c r="AG875" t="n">
        <v>1075.9</v>
      </c>
      <c r="AH875" t="n">
        <v>1099.1</v>
      </c>
      <c r="AI875" t="n">
        <v>1131.9</v>
      </c>
      <c r="AJ875" t="n">
        <v>1166.6</v>
      </c>
      <c r="AK875" t="n">
        <v>1204</v>
      </c>
      <c r="AL875" t="n">
        <v>1246.8</v>
      </c>
      <c r="AM875" t="n">
        <v>1273.4</v>
      </c>
      <c r="AN875" t="n">
        <v>1312</v>
      </c>
      <c r="AO875" t="n">
        <v>1347</v>
      </c>
      <c r="AP875" t="n">
        <v>1374.5</v>
      </c>
      <c r="AQ875" t="n">
        <v>1408.6</v>
      </c>
      <c r="AR875" t="n">
        <v>1462.6</v>
      </c>
      <c r="AS875" t="n">
        <v>1522.4</v>
      </c>
      <c r="AT875" t="n">
        <v>1584</v>
      </c>
      <c r="AU875" t="n">
        <v>1647.8</v>
      </c>
      <c r="AV875" t="n">
        <v>1713.4</v>
      </c>
      <c r="AW875" t="n">
        <v>1783.3</v>
      </c>
      <c r="AX875" t="n">
        <v>1857.5</v>
      </c>
      <c r="AY875" t="n">
        <v>1936.6</v>
      </c>
      <c r="AZ875" t="n">
        <v>2017.3</v>
      </c>
      <c r="BA875" t="n">
        <v>2105.1</v>
      </c>
      <c r="BB875" t="n">
        <v>2195.3</v>
      </c>
      <c r="BC875" t="n">
        <v>2295.9</v>
      </c>
      <c r="BD875" t="n">
        <v>2406.4</v>
      </c>
      <c r="BE875" t="n">
        <v>2527.4</v>
      </c>
      <c r="BF875" t="n">
        <v>2653</v>
      </c>
      <c r="BG875" t="n">
        <v>2794.3</v>
      </c>
      <c r="BH875" t="n">
        <v>2958.6</v>
      </c>
      <c r="BI875" t="n">
        <v>3144.1</v>
      </c>
      <c r="BJ875" t="n">
        <v>3346.1</v>
      </c>
      <c r="BK875" t="n">
        <v>3544.1</v>
      </c>
      <c r="BL875" t="n">
        <v>3754.3</v>
      </c>
      <c r="BM875" t="n">
        <v>3973.1</v>
      </c>
      <c r="BN875" t="n">
        <v>4211.1</v>
      </c>
      <c r="BO875" t="n">
        <v>4464.1</v>
      </c>
      <c r="BP875" t="n">
        <v>4719.9</v>
      </c>
      <c r="BQ875" t="n">
        <v>4994.4</v>
      </c>
      <c r="BR875" t="n">
        <v>5284.5</v>
      </c>
      <c r="BS875" t="n">
        <v>5585.6</v>
      </c>
      <c r="BT875" t="n">
        <v>5898.8</v>
      </c>
      <c r="BU875" t="n">
        <v>6229</v>
      </c>
      <c r="BV875" t="n">
        <v>6554.4</v>
      </c>
      <c r="BW875" t="n">
        <v>6878.1</v>
      </c>
      <c r="BX875" t="n">
        <v>7205.8</v>
      </c>
      <c r="BY875" t="n">
        <v>7539.4</v>
      </c>
      <c r="BZ875" t="n">
        <v>7877.4</v>
      </c>
      <c r="CA875" t="n">
        <v>8232.6</v>
      </c>
      <c r="CB875" t="n">
        <v>8598.9</v>
      </c>
      <c r="CC875" t="n">
        <v>8968.5</v>
      </c>
      <c r="CD875" t="n">
        <v>9346.1</v>
      </c>
    </row>
    <row r="876">
      <c r="A876" t="inlineStr">
        <is>
          <t>F00034-18-000-05|R|M|N</t>
        </is>
      </c>
      <c r="B876" t="n">
        <v>840.9</v>
      </c>
      <c r="C876" t="n">
        <v>840.9</v>
      </c>
      <c r="D876" t="n">
        <v>840.9</v>
      </c>
      <c r="E876" t="n">
        <v>840.9</v>
      </c>
      <c r="F876" t="n">
        <v>808.6</v>
      </c>
      <c r="G876" t="n">
        <v>808.6</v>
      </c>
      <c r="H876" t="n">
        <v>776.1</v>
      </c>
      <c r="I876" t="n">
        <v>776.1</v>
      </c>
      <c r="J876" t="n">
        <v>743.4</v>
      </c>
      <c r="K876" t="n">
        <v>730</v>
      </c>
      <c r="L876" t="n">
        <v>713.6</v>
      </c>
      <c r="M876" t="n">
        <v>700.9</v>
      </c>
      <c r="N876" t="n">
        <v>688.4</v>
      </c>
      <c r="O876" t="n">
        <v>676</v>
      </c>
      <c r="P876" t="n">
        <v>686.5</v>
      </c>
      <c r="Q876" t="n">
        <v>713.1</v>
      </c>
      <c r="R876" t="n">
        <v>734.1</v>
      </c>
      <c r="S876" t="n">
        <v>740.9</v>
      </c>
      <c r="T876" t="n">
        <v>758.9</v>
      </c>
      <c r="U876" t="n">
        <v>775.5</v>
      </c>
      <c r="V876" t="n">
        <v>784.8</v>
      </c>
      <c r="W876" t="n">
        <v>804.4</v>
      </c>
      <c r="X876" t="n">
        <v>826</v>
      </c>
      <c r="Y876" t="n">
        <v>850.9</v>
      </c>
      <c r="Z876" t="n">
        <v>874.8</v>
      </c>
      <c r="AA876" t="n">
        <v>900.6</v>
      </c>
      <c r="AB876" t="n">
        <v>928.1</v>
      </c>
      <c r="AC876" t="n">
        <v>959.1</v>
      </c>
      <c r="AD876" t="n">
        <v>987.3</v>
      </c>
      <c r="AE876" t="n">
        <v>1013.8</v>
      </c>
      <c r="AF876" t="n">
        <v>1050.1</v>
      </c>
      <c r="AG876" t="n">
        <v>1075.9</v>
      </c>
      <c r="AH876" t="n">
        <v>1099.1</v>
      </c>
      <c r="AI876" t="n">
        <v>1131.9</v>
      </c>
      <c r="AJ876" t="n">
        <v>1166.6</v>
      </c>
      <c r="AK876" t="n">
        <v>1204</v>
      </c>
      <c r="AL876" t="n">
        <v>1246.8</v>
      </c>
      <c r="AM876" t="n">
        <v>1273.4</v>
      </c>
      <c r="AN876" t="n">
        <v>1312</v>
      </c>
      <c r="AO876" t="n">
        <v>1347</v>
      </c>
      <c r="AP876" t="n">
        <v>1374.5</v>
      </c>
      <c r="AQ876" t="n">
        <v>1408.6</v>
      </c>
      <c r="AR876" t="n">
        <v>1462.6</v>
      </c>
      <c r="AS876" t="n">
        <v>1522.4</v>
      </c>
      <c r="AT876" t="n">
        <v>1584</v>
      </c>
      <c r="AU876" t="n">
        <v>1647.8</v>
      </c>
      <c r="AV876" t="n">
        <v>1713.4</v>
      </c>
      <c r="AW876" t="n">
        <v>1783.3</v>
      </c>
      <c r="AX876" t="n">
        <v>1857.5</v>
      </c>
      <c r="AY876" t="n">
        <v>1936.6</v>
      </c>
      <c r="AZ876" t="n">
        <v>2017.3</v>
      </c>
      <c r="BA876" t="n">
        <v>2105.1</v>
      </c>
      <c r="BB876" t="n">
        <v>2195.3</v>
      </c>
      <c r="BC876" t="n">
        <v>2295.9</v>
      </c>
      <c r="BD876" t="n">
        <v>2406.4</v>
      </c>
      <c r="BE876" t="n">
        <v>2527.4</v>
      </c>
      <c r="BF876" t="n">
        <v>2653</v>
      </c>
      <c r="BG876" t="n">
        <v>2794.3</v>
      </c>
      <c r="BH876" t="n">
        <v>2958.6</v>
      </c>
      <c r="BI876" t="n">
        <v>3144.1</v>
      </c>
      <c r="BJ876" t="n">
        <v>3346.1</v>
      </c>
      <c r="BK876" t="n">
        <v>3544.1</v>
      </c>
      <c r="BL876" t="n">
        <v>3754.3</v>
      </c>
      <c r="BM876" t="n">
        <v>3973.1</v>
      </c>
      <c r="BN876" t="n">
        <v>4211.1</v>
      </c>
      <c r="BO876" t="n">
        <v>4464.1</v>
      </c>
      <c r="BP876" t="n">
        <v>4719.9</v>
      </c>
      <c r="BQ876" t="n">
        <v>4994.4</v>
      </c>
      <c r="BR876" t="n">
        <v>5284.5</v>
      </c>
      <c r="BS876" t="n">
        <v>5585.6</v>
      </c>
      <c r="BT876" t="n">
        <v>5898.8</v>
      </c>
      <c r="BU876" t="n">
        <v>6229</v>
      </c>
      <c r="BV876" t="n">
        <v>6554.4</v>
      </c>
      <c r="BW876" t="n">
        <v>6878.1</v>
      </c>
      <c r="BX876" t="n">
        <v>7205.8</v>
      </c>
      <c r="BY876" t="n">
        <v>7539.4</v>
      </c>
      <c r="BZ876" t="n">
        <v>7877.4</v>
      </c>
      <c r="CA876" t="n">
        <v>8232.6</v>
      </c>
      <c r="CB876" t="n">
        <v>8598.9</v>
      </c>
      <c r="CC876" t="n">
        <v>8968.5</v>
      </c>
      <c r="CD876" t="n">
        <v>9346.1</v>
      </c>
    </row>
    <row r="877">
      <c r="A877" t="inlineStr">
        <is>
          <t>F00034-18-000-05|R|M|Y</t>
        </is>
      </c>
      <c r="B877" t="n">
        <v>840.9</v>
      </c>
      <c r="C877" t="n">
        <v>840.9</v>
      </c>
      <c r="D877" t="n">
        <v>840.9</v>
      </c>
      <c r="E877" t="n">
        <v>840.9</v>
      </c>
      <c r="F877" t="n">
        <v>808.6</v>
      </c>
      <c r="G877" t="n">
        <v>808.6</v>
      </c>
      <c r="H877" t="n">
        <v>776.1</v>
      </c>
      <c r="I877" t="n">
        <v>776.1</v>
      </c>
      <c r="J877" t="n">
        <v>743.4</v>
      </c>
      <c r="K877" t="n">
        <v>730</v>
      </c>
      <c r="L877" t="n">
        <v>713.6</v>
      </c>
      <c r="M877" t="n">
        <v>700.9</v>
      </c>
      <c r="N877" t="n">
        <v>688.4</v>
      </c>
      <c r="O877" t="n">
        <v>676</v>
      </c>
      <c r="P877" t="n">
        <v>686.5</v>
      </c>
      <c r="Q877" t="n">
        <v>713.1</v>
      </c>
      <c r="R877" t="n">
        <v>734.1</v>
      </c>
      <c r="S877" t="n">
        <v>740.9</v>
      </c>
      <c r="T877" t="n">
        <v>758.9</v>
      </c>
      <c r="U877" t="n">
        <v>775.5</v>
      </c>
      <c r="V877" t="n">
        <v>784.8</v>
      </c>
      <c r="W877" t="n">
        <v>804.4</v>
      </c>
      <c r="X877" t="n">
        <v>826</v>
      </c>
      <c r="Y877" t="n">
        <v>850.9</v>
      </c>
      <c r="Z877" t="n">
        <v>874.8</v>
      </c>
      <c r="AA877" t="n">
        <v>900.6</v>
      </c>
      <c r="AB877" t="n">
        <v>928.1</v>
      </c>
      <c r="AC877" t="n">
        <v>959.1</v>
      </c>
      <c r="AD877" t="n">
        <v>987.3</v>
      </c>
      <c r="AE877" t="n">
        <v>1013.8</v>
      </c>
      <c r="AF877" t="n">
        <v>1050.1</v>
      </c>
      <c r="AG877" t="n">
        <v>1075.9</v>
      </c>
      <c r="AH877" t="n">
        <v>1099.1</v>
      </c>
      <c r="AI877" t="n">
        <v>1131.9</v>
      </c>
      <c r="AJ877" t="n">
        <v>1166.6</v>
      </c>
      <c r="AK877" t="n">
        <v>1204</v>
      </c>
      <c r="AL877" t="n">
        <v>1246.8</v>
      </c>
      <c r="AM877" t="n">
        <v>1273.4</v>
      </c>
      <c r="AN877" t="n">
        <v>1312</v>
      </c>
      <c r="AO877" t="n">
        <v>1347</v>
      </c>
      <c r="AP877" t="n">
        <v>1374.5</v>
      </c>
      <c r="AQ877" t="n">
        <v>1408.6</v>
      </c>
      <c r="AR877" t="n">
        <v>1462.6</v>
      </c>
      <c r="AS877" t="n">
        <v>1522.4</v>
      </c>
      <c r="AT877" t="n">
        <v>1584</v>
      </c>
      <c r="AU877" t="n">
        <v>1647.8</v>
      </c>
      <c r="AV877" t="n">
        <v>1713.4</v>
      </c>
      <c r="AW877" t="n">
        <v>1783.3</v>
      </c>
      <c r="AX877" t="n">
        <v>1857.5</v>
      </c>
      <c r="AY877" t="n">
        <v>1936.6</v>
      </c>
      <c r="AZ877" t="n">
        <v>2017.3</v>
      </c>
      <c r="BA877" t="n">
        <v>2105.1</v>
      </c>
      <c r="BB877" t="n">
        <v>2195.3</v>
      </c>
      <c r="BC877" t="n">
        <v>2295.9</v>
      </c>
      <c r="BD877" t="n">
        <v>2406.4</v>
      </c>
      <c r="BE877" t="n">
        <v>2527.4</v>
      </c>
      <c r="BF877" t="n">
        <v>2653</v>
      </c>
      <c r="BG877" t="n">
        <v>2794.3</v>
      </c>
      <c r="BH877" t="n">
        <v>2958.6</v>
      </c>
      <c r="BI877" t="n">
        <v>3144.1</v>
      </c>
      <c r="BJ877" t="n">
        <v>3346.1</v>
      </c>
      <c r="BK877" t="n">
        <v>3544.1</v>
      </c>
      <c r="BL877" t="n">
        <v>3754.3</v>
      </c>
      <c r="BM877" t="n">
        <v>3973.1</v>
      </c>
      <c r="BN877" t="n">
        <v>4211.1</v>
      </c>
      <c r="BO877" t="n">
        <v>4464.1</v>
      </c>
      <c r="BP877" t="n">
        <v>4719.9</v>
      </c>
      <c r="BQ877" t="n">
        <v>4994.4</v>
      </c>
      <c r="BR877" t="n">
        <v>5284.5</v>
      </c>
      <c r="BS877" t="n">
        <v>5585.6</v>
      </c>
      <c r="BT877" t="n">
        <v>5898.8</v>
      </c>
      <c r="BU877" t="n">
        <v>6229</v>
      </c>
      <c r="BV877" t="n">
        <v>6554.4</v>
      </c>
      <c r="BW877" t="n">
        <v>6878.1</v>
      </c>
      <c r="BX877" t="n">
        <v>7205.8</v>
      </c>
      <c r="BY877" t="n">
        <v>7539.4</v>
      </c>
      <c r="BZ877" t="n">
        <v>7877.4</v>
      </c>
      <c r="CA877" t="n">
        <v>8232.6</v>
      </c>
      <c r="CB877" t="n">
        <v>8598.9</v>
      </c>
      <c r="CC877" t="n">
        <v>8968.5</v>
      </c>
      <c r="CD877" t="n">
        <v>9346.1</v>
      </c>
    </row>
    <row r="878">
      <c r="A878" t="inlineStr">
        <is>
          <t>F00034-18-000-05|S|F|N</t>
        </is>
      </c>
      <c r="B878" t="n">
        <v>840.9</v>
      </c>
      <c r="C878" t="n">
        <v>840.9</v>
      </c>
      <c r="D878" t="n">
        <v>840.9</v>
      </c>
      <c r="E878" t="n">
        <v>840.9</v>
      </c>
      <c r="F878" t="n">
        <v>808.6</v>
      </c>
      <c r="G878" t="n">
        <v>808.6</v>
      </c>
      <c r="H878" t="n">
        <v>776.1</v>
      </c>
      <c r="I878" t="n">
        <v>776.1</v>
      </c>
      <c r="J878" t="n">
        <v>743.4</v>
      </c>
      <c r="K878" t="n">
        <v>730</v>
      </c>
      <c r="L878" t="n">
        <v>713.6</v>
      </c>
      <c r="M878" t="n">
        <v>700.9</v>
      </c>
      <c r="N878" t="n">
        <v>688.4</v>
      </c>
      <c r="O878" t="n">
        <v>676</v>
      </c>
      <c r="P878" t="n">
        <v>686.5</v>
      </c>
      <c r="Q878" t="n">
        <v>713.1</v>
      </c>
      <c r="R878" t="n">
        <v>734.1</v>
      </c>
      <c r="S878" t="n">
        <v>740.9</v>
      </c>
      <c r="T878" t="n">
        <v>758.9</v>
      </c>
      <c r="U878" t="n">
        <v>775.5</v>
      </c>
      <c r="V878" t="n">
        <v>784.8</v>
      </c>
      <c r="W878" t="n">
        <v>804.4</v>
      </c>
      <c r="X878" t="n">
        <v>826</v>
      </c>
      <c r="Y878" t="n">
        <v>850.9</v>
      </c>
      <c r="Z878" t="n">
        <v>874.8</v>
      </c>
      <c r="AA878" t="n">
        <v>900.6</v>
      </c>
      <c r="AB878" t="n">
        <v>928.1</v>
      </c>
      <c r="AC878" t="n">
        <v>959.1</v>
      </c>
      <c r="AD878" t="n">
        <v>987.3</v>
      </c>
      <c r="AE878" t="n">
        <v>1013.8</v>
      </c>
      <c r="AF878" t="n">
        <v>1050.1</v>
      </c>
      <c r="AG878" t="n">
        <v>1075.9</v>
      </c>
      <c r="AH878" t="n">
        <v>1099.1</v>
      </c>
      <c r="AI878" t="n">
        <v>1131.9</v>
      </c>
      <c r="AJ878" t="n">
        <v>1166.6</v>
      </c>
      <c r="AK878" t="n">
        <v>1204</v>
      </c>
      <c r="AL878" t="n">
        <v>1246.8</v>
      </c>
      <c r="AM878" t="n">
        <v>1273.4</v>
      </c>
      <c r="AN878" t="n">
        <v>1312</v>
      </c>
      <c r="AO878" t="n">
        <v>1347</v>
      </c>
      <c r="AP878" t="n">
        <v>1374.5</v>
      </c>
      <c r="AQ878" t="n">
        <v>1408.6</v>
      </c>
      <c r="AR878" t="n">
        <v>1462.6</v>
      </c>
      <c r="AS878" t="n">
        <v>1522.4</v>
      </c>
      <c r="AT878" t="n">
        <v>1584</v>
      </c>
      <c r="AU878" t="n">
        <v>1647.8</v>
      </c>
      <c r="AV878" t="n">
        <v>1713.4</v>
      </c>
      <c r="AW878" t="n">
        <v>1783.3</v>
      </c>
      <c r="AX878" t="n">
        <v>1857.5</v>
      </c>
      <c r="AY878" t="n">
        <v>1936.6</v>
      </c>
      <c r="AZ878" t="n">
        <v>2017.3</v>
      </c>
      <c r="BA878" t="n">
        <v>2105.1</v>
      </c>
      <c r="BB878" t="n">
        <v>2195.3</v>
      </c>
      <c r="BC878" t="n">
        <v>2295.9</v>
      </c>
      <c r="BD878" t="n">
        <v>2406.4</v>
      </c>
      <c r="BE878" t="n">
        <v>2527.4</v>
      </c>
      <c r="BF878" t="n">
        <v>2653</v>
      </c>
      <c r="BG878" t="n">
        <v>2794.3</v>
      </c>
      <c r="BH878" t="n">
        <v>2958.6</v>
      </c>
      <c r="BI878" t="n">
        <v>3144.1</v>
      </c>
      <c r="BJ878" t="n">
        <v>3346.1</v>
      </c>
      <c r="BK878" t="n">
        <v>3544.1</v>
      </c>
      <c r="BL878" t="n">
        <v>3754.3</v>
      </c>
      <c r="BM878" t="n">
        <v>3973.1</v>
      </c>
      <c r="BN878" t="n">
        <v>4211.1</v>
      </c>
      <c r="BO878" t="n">
        <v>4464.1</v>
      </c>
      <c r="BP878" t="n">
        <v>4719.9</v>
      </c>
      <c r="BQ878" t="n">
        <v>4994.4</v>
      </c>
      <c r="BR878" t="n">
        <v>5284.5</v>
      </c>
      <c r="BS878" t="n">
        <v>5585.6</v>
      </c>
      <c r="BT878" t="n">
        <v>5898.8</v>
      </c>
      <c r="BU878" t="n">
        <v>6229</v>
      </c>
      <c r="BV878" t="n">
        <v>6554.4</v>
      </c>
      <c r="BW878" t="n">
        <v>6878.1</v>
      </c>
      <c r="BX878" t="n">
        <v>7205.8</v>
      </c>
      <c r="BY878" t="n">
        <v>7539.4</v>
      </c>
      <c r="BZ878" t="n">
        <v>7877.4</v>
      </c>
      <c r="CA878" t="n">
        <v>8232.6</v>
      </c>
      <c r="CB878" t="n">
        <v>8598.9</v>
      </c>
      <c r="CC878" t="n">
        <v>8968.5</v>
      </c>
      <c r="CD878" t="n">
        <v>9346.1</v>
      </c>
    </row>
    <row r="879">
      <c r="A879" t="inlineStr">
        <is>
          <t>F00034-18-000-05|S|F|Y</t>
        </is>
      </c>
      <c r="B879" t="n">
        <v>840.9</v>
      </c>
      <c r="C879" t="n">
        <v>840.9</v>
      </c>
      <c r="D879" t="n">
        <v>840.9</v>
      </c>
      <c r="E879" t="n">
        <v>840.9</v>
      </c>
      <c r="F879" t="n">
        <v>808.6</v>
      </c>
      <c r="G879" t="n">
        <v>808.6</v>
      </c>
      <c r="H879" t="n">
        <v>776.1</v>
      </c>
      <c r="I879" t="n">
        <v>776.1</v>
      </c>
      <c r="J879" t="n">
        <v>743.4</v>
      </c>
      <c r="K879" t="n">
        <v>730</v>
      </c>
      <c r="L879" t="n">
        <v>713.6</v>
      </c>
      <c r="M879" t="n">
        <v>700.9</v>
      </c>
      <c r="N879" t="n">
        <v>688.4</v>
      </c>
      <c r="O879" t="n">
        <v>676</v>
      </c>
      <c r="P879" t="n">
        <v>686.5</v>
      </c>
      <c r="Q879" t="n">
        <v>713.1</v>
      </c>
      <c r="R879" t="n">
        <v>734.1</v>
      </c>
      <c r="S879" t="n">
        <v>740.9</v>
      </c>
      <c r="T879" t="n">
        <v>758.9</v>
      </c>
      <c r="U879" t="n">
        <v>775.5</v>
      </c>
      <c r="V879" t="n">
        <v>784.8</v>
      </c>
      <c r="W879" t="n">
        <v>804.4</v>
      </c>
      <c r="X879" t="n">
        <v>826</v>
      </c>
      <c r="Y879" t="n">
        <v>850.9</v>
      </c>
      <c r="Z879" t="n">
        <v>874.8</v>
      </c>
      <c r="AA879" t="n">
        <v>900.6</v>
      </c>
      <c r="AB879" t="n">
        <v>928.1</v>
      </c>
      <c r="AC879" t="n">
        <v>959.1</v>
      </c>
      <c r="AD879" t="n">
        <v>987.3</v>
      </c>
      <c r="AE879" t="n">
        <v>1013.8</v>
      </c>
      <c r="AF879" t="n">
        <v>1050.1</v>
      </c>
      <c r="AG879" t="n">
        <v>1075.9</v>
      </c>
      <c r="AH879" t="n">
        <v>1099.1</v>
      </c>
      <c r="AI879" t="n">
        <v>1131.9</v>
      </c>
      <c r="AJ879" t="n">
        <v>1166.6</v>
      </c>
      <c r="AK879" t="n">
        <v>1204</v>
      </c>
      <c r="AL879" t="n">
        <v>1246.8</v>
      </c>
      <c r="AM879" t="n">
        <v>1273.4</v>
      </c>
      <c r="AN879" t="n">
        <v>1312</v>
      </c>
      <c r="AO879" t="n">
        <v>1347</v>
      </c>
      <c r="AP879" t="n">
        <v>1374.5</v>
      </c>
      <c r="AQ879" t="n">
        <v>1408.6</v>
      </c>
      <c r="AR879" t="n">
        <v>1462.6</v>
      </c>
      <c r="AS879" t="n">
        <v>1522.4</v>
      </c>
      <c r="AT879" t="n">
        <v>1584</v>
      </c>
      <c r="AU879" t="n">
        <v>1647.8</v>
      </c>
      <c r="AV879" t="n">
        <v>1713.4</v>
      </c>
      <c r="AW879" t="n">
        <v>1783.3</v>
      </c>
      <c r="AX879" t="n">
        <v>1857.5</v>
      </c>
      <c r="AY879" t="n">
        <v>1936.6</v>
      </c>
      <c r="AZ879" t="n">
        <v>2017.3</v>
      </c>
      <c r="BA879" t="n">
        <v>2105.1</v>
      </c>
      <c r="BB879" t="n">
        <v>2195.3</v>
      </c>
      <c r="BC879" t="n">
        <v>2295.9</v>
      </c>
      <c r="BD879" t="n">
        <v>2406.4</v>
      </c>
      <c r="BE879" t="n">
        <v>2527.4</v>
      </c>
      <c r="BF879" t="n">
        <v>2653</v>
      </c>
      <c r="BG879" t="n">
        <v>2794.3</v>
      </c>
      <c r="BH879" t="n">
        <v>2958.6</v>
      </c>
      <c r="BI879" t="n">
        <v>3144.1</v>
      </c>
      <c r="BJ879" t="n">
        <v>3346.1</v>
      </c>
      <c r="BK879" t="n">
        <v>3544.1</v>
      </c>
      <c r="BL879" t="n">
        <v>3754.3</v>
      </c>
      <c r="BM879" t="n">
        <v>3973.1</v>
      </c>
      <c r="BN879" t="n">
        <v>4211.1</v>
      </c>
      <c r="BO879" t="n">
        <v>4464.1</v>
      </c>
      <c r="BP879" t="n">
        <v>4719.9</v>
      </c>
      <c r="BQ879" t="n">
        <v>4994.4</v>
      </c>
      <c r="BR879" t="n">
        <v>5284.5</v>
      </c>
      <c r="BS879" t="n">
        <v>5585.6</v>
      </c>
      <c r="BT879" t="n">
        <v>5898.8</v>
      </c>
      <c r="BU879" t="n">
        <v>6229</v>
      </c>
      <c r="BV879" t="n">
        <v>6554.4</v>
      </c>
      <c r="BW879" t="n">
        <v>6878.1</v>
      </c>
      <c r="BX879" t="n">
        <v>7205.8</v>
      </c>
      <c r="BY879" t="n">
        <v>7539.4</v>
      </c>
      <c r="BZ879" t="n">
        <v>7877.4</v>
      </c>
      <c r="CA879" t="n">
        <v>8232.6</v>
      </c>
      <c r="CB879" t="n">
        <v>8598.9</v>
      </c>
      <c r="CC879" t="n">
        <v>8968.5</v>
      </c>
      <c r="CD879" t="n">
        <v>9346.1</v>
      </c>
    </row>
    <row r="880">
      <c r="A880" t="inlineStr">
        <is>
          <t>F00034-18-000-05|S|M|N</t>
        </is>
      </c>
      <c r="B880" t="n">
        <v>840.9</v>
      </c>
      <c r="C880" t="n">
        <v>840.9</v>
      </c>
      <c r="D880" t="n">
        <v>840.9</v>
      </c>
      <c r="E880" t="n">
        <v>840.9</v>
      </c>
      <c r="F880" t="n">
        <v>808.6</v>
      </c>
      <c r="G880" t="n">
        <v>808.6</v>
      </c>
      <c r="H880" t="n">
        <v>776.1</v>
      </c>
      <c r="I880" t="n">
        <v>776.1</v>
      </c>
      <c r="J880" t="n">
        <v>743.4</v>
      </c>
      <c r="K880" t="n">
        <v>730</v>
      </c>
      <c r="L880" t="n">
        <v>713.6</v>
      </c>
      <c r="M880" t="n">
        <v>700.9</v>
      </c>
      <c r="N880" t="n">
        <v>688.4</v>
      </c>
      <c r="O880" t="n">
        <v>676</v>
      </c>
      <c r="P880" t="n">
        <v>686.5</v>
      </c>
      <c r="Q880" t="n">
        <v>713.1</v>
      </c>
      <c r="R880" t="n">
        <v>734.1</v>
      </c>
      <c r="S880" t="n">
        <v>740.9</v>
      </c>
      <c r="T880" t="n">
        <v>758.9</v>
      </c>
      <c r="U880" t="n">
        <v>775.5</v>
      </c>
      <c r="V880" t="n">
        <v>784.8</v>
      </c>
      <c r="W880" t="n">
        <v>804.4</v>
      </c>
      <c r="X880" t="n">
        <v>826</v>
      </c>
      <c r="Y880" t="n">
        <v>850.9</v>
      </c>
      <c r="Z880" t="n">
        <v>874.8</v>
      </c>
      <c r="AA880" t="n">
        <v>900.6</v>
      </c>
      <c r="AB880" t="n">
        <v>928.1</v>
      </c>
      <c r="AC880" t="n">
        <v>959.1</v>
      </c>
      <c r="AD880" t="n">
        <v>987.3</v>
      </c>
      <c r="AE880" t="n">
        <v>1013.8</v>
      </c>
      <c r="AF880" t="n">
        <v>1050.1</v>
      </c>
      <c r="AG880" t="n">
        <v>1075.9</v>
      </c>
      <c r="AH880" t="n">
        <v>1099.1</v>
      </c>
      <c r="AI880" t="n">
        <v>1131.9</v>
      </c>
      <c r="AJ880" t="n">
        <v>1166.6</v>
      </c>
      <c r="AK880" t="n">
        <v>1204</v>
      </c>
      <c r="AL880" t="n">
        <v>1246.8</v>
      </c>
      <c r="AM880" t="n">
        <v>1273.4</v>
      </c>
      <c r="AN880" t="n">
        <v>1312</v>
      </c>
      <c r="AO880" t="n">
        <v>1347</v>
      </c>
      <c r="AP880" t="n">
        <v>1374.5</v>
      </c>
      <c r="AQ880" t="n">
        <v>1408.6</v>
      </c>
      <c r="AR880" t="n">
        <v>1462.6</v>
      </c>
      <c r="AS880" t="n">
        <v>1522.4</v>
      </c>
      <c r="AT880" t="n">
        <v>1584</v>
      </c>
      <c r="AU880" t="n">
        <v>1647.8</v>
      </c>
      <c r="AV880" t="n">
        <v>1713.4</v>
      </c>
      <c r="AW880" t="n">
        <v>1783.3</v>
      </c>
      <c r="AX880" t="n">
        <v>1857.5</v>
      </c>
      <c r="AY880" t="n">
        <v>1936.6</v>
      </c>
      <c r="AZ880" t="n">
        <v>2017.3</v>
      </c>
      <c r="BA880" t="n">
        <v>2105.1</v>
      </c>
      <c r="BB880" t="n">
        <v>2195.3</v>
      </c>
      <c r="BC880" t="n">
        <v>2295.9</v>
      </c>
      <c r="BD880" t="n">
        <v>2406.4</v>
      </c>
      <c r="BE880" t="n">
        <v>2527.4</v>
      </c>
      <c r="BF880" t="n">
        <v>2653</v>
      </c>
      <c r="BG880" t="n">
        <v>2794.3</v>
      </c>
      <c r="BH880" t="n">
        <v>2958.6</v>
      </c>
      <c r="BI880" t="n">
        <v>3144.1</v>
      </c>
      <c r="BJ880" t="n">
        <v>3346.1</v>
      </c>
      <c r="BK880" t="n">
        <v>3544.1</v>
      </c>
      <c r="BL880" t="n">
        <v>3754.3</v>
      </c>
      <c r="BM880" t="n">
        <v>3973.1</v>
      </c>
      <c r="BN880" t="n">
        <v>4211.1</v>
      </c>
      <c r="BO880" t="n">
        <v>4464.1</v>
      </c>
      <c r="BP880" t="n">
        <v>4719.9</v>
      </c>
      <c r="BQ880" t="n">
        <v>4994.4</v>
      </c>
      <c r="BR880" t="n">
        <v>5284.5</v>
      </c>
      <c r="BS880" t="n">
        <v>5585.6</v>
      </c>
      <c r="BT880" t="n">
        <v>5898.8</v>
      </c>
      <c r="BU880" t="n">
        <v>6229</v>
      </c>
      <c r="BV880" t="n">
        <v>6554.4</v>
      </c>
      <c r="BW880" t="n">
        <v>6878.1</v>
      </c>
      <c r="BX880" t="n">
        <v>7205.8</v>
      </c>
      <c r="BY880" t="n">
        <v>7539.4</v>
      </c>
      <c r="BZ880" t="n">
        <v>7877.4</v>
      </c>
      <c r="CA880" t="n">
        <v>8232.6</v>
      </c>
      <c r="CB880" t="n">
        <v>8598.9</v>
      </c>
      <c r="CC880" t="n">
        <v>8968.5</v>
      </c>
      <c r="CD880" t="n">
        <v>9346.1</v>
      </c>
    </row>
    <row r="881">
      <c r="A881" t="inlineStr">
        <is>
          <t>F00034-18-000-05|S|M|Y</t>
        </is>
      </c>
      <c r="B881" t="n">
        <v>840.9</v>
      </c>
      <c r="C881" t="n">
        <v>840.9</v>
      </c>
      <c r="D881" t="n">
        <v>840.9</v>
      </c>
      <c r="E881" t="n">
        <v>840.9</v>
      </c>
      <c r="F881" t="n">
        <v>808.6</v>
      </c>
      <c r="G881" t="n">
        <v>808.6</v>
      </c>
      <c r="H881" t="n">
        <v>776.1</v>
      </c>
      <c r="I881" t="n">
        <v>776.1</v>
      </c>
      <c r="J881" t="n">
        <v>743.4</v>
      </c>
      <c r="K881" t="n">
        <v>730</v>
      </c>
      <c r="L881" t="n">
        <v>713.6</v>
      </c>
      <c r="M881" t="n">
        <v>700.9</v>
      </c>
      <c r="N881" t="n">
        <v>688.4</v>
      </c>
      <c r="O881" t="n">
        <v>676</v>
      </c>
      <c r="P881" t="n">
        <v>686.5</v>
      </c>
      <c r="Q881" t="n">
        <v>713.1</v>
      </c>
      <c r="R881" t="n">
        <v>734.1</v>
      </c>
      <c r="S881" t="n">
        <v>740.9</v>
      </c>
      <c r="T881" t="n">
        <v>758.9</v>
      </c>
      <c r="U881" t="n">
        <v>775.5</v>
      </c>
      <c r="V881" t="n">
        <v>784.8</v>
      </c>
      <c r="W881" t="n">
        <v>804.4</v>
      </c>
      <c r="X881" t="n">
        <v>826</v>
      </c>
      <c r="Y881" t="n">
        <v>850.9</v>
      </c>
      <c r="Z881" t="n">
        <v>874.8</v>
      </c>
      <c r="AA881" t="n">
        <v>900.6</v>
      </c>
      <c r="AB881" t="n">
        <v>928.1</v>
      </c>
      <c r="AC881" t="n">
        <v>959.1</v>
      </c>
      <c r="AD881" t="n">
        <v>987.3</v>
      </c>
      <c r="AE881" t="n">
        <v>1013.8</v>
      </c>
      <c r="AF881" t="n">
        <v>1050.1</v>
      </c>
      <c r="AG881" t="n">
        <v>1075.9</v>
      </c>
      <c r="AH881" t="n">
        <v>1099.1</v>
      </c>
      <c r="AI881" t="n">
        <v>1131.9</v>
      </c>
      <c r="AJ881" t="n">
        <v>1166.6</v>
      </c>
      <c r="AK881" t="n">
        <v>1204</v>
      </c>
      <c r="AL881" t="n">
        <v>1246.8</v>
      </c>
      <c r="AM881" t="n">
        <v>1273.4</v>
      </c>
      <c r="AN881" t="n">
        <v>1312</v>
      </c>
      <c r="AO881" t="n">
        <v>1347</v>
      </c>
      <c r="AP881" t="n">
        <v>1374.5</v>
      </c>
      <c r="AQ881" t="n">
        <v>1408.6</v>
      </c>
      <c r="AR881" t="n">
        <v>1462.6</v>
      </c>
      <c r="AS881" t="n">
        <v>1522.4</v>
      </c>
      <c r="AT881" t="n">
        <v>1584</v>
      </c>
      <c r="AU881" t="n">
        <v>1647.8</v>
      </c>
      <c r="AV881" t="n">
        <v>1713.4</v>
      </c>
      <c r="AW881" t="n">
        <v>1783.3</v>
      </c>
      <c r="AX881" t="n">
        <v>1857.5</v>
      </c>
      <c r="AY881" t="n">
        <v>1936.6</v>
      </c>
      <c r="AZ881" t="n">
        <v>2017.3</v>
      </c>
      <c r="BA881" t="n">
        <v>2105.1</v>
      </c>
      <c r="BB881" t="n">
        <v>2195.3</v>
      </c>
      <c r="BC881" t="n">
        <v>2295.9</v>
      </c>
      <c r="BD881" t="n">
        <v>2406.4</v>
      </c>
      <c r="BE881" t="n">
        <v>2527.4</v>
      </c>
      <c r="BF881" t="n">
        <v>2653</v>
      </c>
      <c r="BG881" t="n">
        <v>2794.3</v>
      </c>
      <c r="BH881" t="n">
        <v>2958.6</v>
      </c>
      <c r="BI881" t="n">
        <v>3144.1</v>
      </c>
      <c r="BJ881" t="n">
        <v>3346.1</v>
      </c>
      <c r="BK881" t="n">
        <v>3544.1</v>
      </c>
      <c r="BL881" t="n">
        <v>3754.3</v>
      </c>
      <c r="BM881" t="n">
        <v>3973.1</v>
      </c>
      <c r="BN881" t="n">
        <v>4211.1</v>
      </c>
      <c r="BO881" t="n">
        <v>4464.1</v>
      </c>
      <c r="BP881" t="n">
        <v>4719.9</v>
      </c>
      <c r="BQ881" t="n">
        <v>4994.4</v>
      </c>
      <c r="BR881" t="n">
        <v>5284.5</v>
      </c>
      <c r="BS881" t="n">
        <v>5585.6</v>
      </c>
      <c r="BT881" t="n">
        <v>5898.8</v>
      </c>
      <c r="BU881" t="n">
        <v>6229</v>
      </c>
      <c r="BV881" t="n">
        <v>6554.4</v>
      </c>
      <c r="BW881" t="n">
        <v>6878.1</v>
      </c>
      <c r="BX881" t="n">
        <v>7205.8</v>
      </c>
      <c r="BY881" t="n">
        <v>7539.4</v>
      </c>
      <c r="BZ881" t="n">
        <v>7877.4</v>
      </c>
      <c r="CA881" t="n">
        <v>8232.6</v>
      </c>
      <c r="CB881" t="n">
        <v>8598.9</v>
      </c>
      <c r="CC881" t="n">
        <v>8968.5</v>
      </c>
      <c r="CD881" t="n">
        <v>9346.1</v>
      </c>
    </row>
    <row r="882">
      <c r="A882" t="inlineStr">
        <is>
          <t>F00034-19-000-03|R|F|N</t>
        </is>
      </c>
      <c r="B882" t="n">
        <v>17459</v>
      </c>
      <c r="C882" t="n">
        <v>17459</v>
      </c>
      <c r="D882" t="n">
        <v>17459</v>
      </c>
      <c r="E882" t="n">
        <v>17269</v>
      </c>
      <c r="F882" t="n">
        <v>16929</v>
      </c>
      <c r="G882" t="n">
        <v>16731</v>
      </c>
      <c r="H882" t="n">
        <v>16585</v>
      </c>
      <c r="I882" t="n">
        <v>16128</v>
      </c>
      <c r="J882" t="n">
        <v>15774</v>
      </c>
      <c r="K882" t="n">
        <v>15421</v>
      </c>
      <c r="L882" t="n">
        <v>15087</v>
      </c>
      <c r="M882" t="n">
        <v>14752</v>
      </c>
      <c r="N882" t="n">
        <v>14821</v>
      </c>
      <c r="O882" t="n">
        <v>14956</v>
      </c>
      <c r="P882" t="n">
        <v>15197</v>
      </c>
      <c r="Q882" t="n">
        <v>15551</v>
      </c>
      <c r="R882" t="n">
        <v>15946</v>
      </c>
      <c r="S882" t="n">
        <v>16330</v>
      </c>
      <c r="T882" t="n">
        <v>16938</v>
      </c>
      <c r="U882" t="n">
        <v>17408</v>
      </c>
      <c r="V882" t="n">
        <v>17906</v>
      </c>
      <c r="W882" t="n">
        <v>18442</v>
      </c>
      <c r="X882" t="n">
        <v>18937</v>
      </c>
      <c r="Y882" t="n">
        <v>19424</v>
      </c>
      <c r="Z882" t="n">
        <v>19893</v>
      </c>
      <c r="AA882" t="n">
        <v>20407</v>
      </c>
      <c r="AB882" t="n">
        <v>20901</v>
      </c>
      <c r="AC882" t="n">
        <v>21384</v>
      </c>
      <c r="AD882" t="n">
        <v>21832</v>
      </c>
      <c r="AE882" t="n">
        <v>22289</v>
      </c>
      <c r="AF882" t="n">
        <v>22743</v>
      </c>
      <c r="AG882" t="n">
        <v>23236</v>
      </c>
      <c r="AH882" t="n">
        <v>23759</v>
      </c>
      <c r="AI882" t="n">
        <v>24228</v>
      </c>
      <c r="AJ882" t="n">
        <v>24717</v>
      </c>
      <c r="AK882" t="n">
        <v>24989</v>
      </c>
      <c r="AL882" t="n">
        <v>25563</v>
      </c>
      <c r="AM882" t="n">
        <v>26083</v>
      </c>
      <c r="AN882" t="n">
        <v>26770</v>
      </c>
      <c r="AO882" t="n">
        <v>27209</v>
      </c>
      <c r="AP882" t="n">
        <v>28054</v>
      </c>
      <c r="AQ882" t="n">
        <v>28972</v>
      </c>
      <c r="AR882" t="n">
        <v>29952</v>
      </c>
      <c r="AS882" t="n">
        <v>30923</v>
      </c>
      <c r="AT882" t="n">
        <v>32104</v>
      </c>
      <c r="AU882" t="n">
        <v>33330</v>
      </c>
      <c r="AV882" t="n">
        <v>34587</v>
      </c>
      <c r="AW882" t="n">
        <v>36328</v>
      </c>
      <c r="AX882" t="n">
        <v>37859</v>
      </c>
      <c r="AY882" t="n">
        <v>38969</v>
      </c>
      <c r="AZ882" t="n">
        <v>41027</v>
      </c>
      <c r="BA882" t="n">
        <v>42834</v>
      </c>
      <c r="BB882" t="n">
        <v>44594</v>
      </c>
      <c r="BC882" t="n">
        <v>46877</v>
      </c>
      <c r="BD882" t="n">
        <v>49145</v>
      </c>
      <c r="BE882" t="n">
        <v>51598</v>
      </c>
      <c r="BF882" t="n">
        <v>54306</v>
      </c>
      <c r="BG882" t="n">
        <v>57467</v>
      </c>
      <c r="BH882" t="n">
        <v>60513</v>
      </c>
      <c r="BI882" t="n">
        <v>64192</v>
      </c>
      <c r="BJ882" t="n">
        <v>68172</v>
      </c>
      <c r="BK882" t="n">
        <v>72210</v>
      </c>
      <c r="BL882" t="n">
        <v>76503</v>
      </c>
      <c r="BM882" t="n">
        <v>81231</v>
      </c>
      <c r="BN882" t="n">
        <v>86261</v>
      </c>
      <c r="BO882" t="n">
        <v>91637</v>
      </c>
      <c r="BP882" t="n">
        <v>97232</v>
      </c>
      <c r="BQ882" t="n">
        <v>103189</v>
      </c>
      <c r="BR882" t="n">
        <v>109533</v>
      </c>
      <c r="BS882" t="n">
        <v>115910</v>
      </c>
      <c r="BT882" t="n">
        <v>122119</v>
      </c>
      <c r="BU882" t="n">
        <v>128318</v>
      </c>
      <c r="BV882" t="n">
        <v>134499</v>
      </c>
      <c r="BW882" t="n">
        <v>140917</v>
      </c>
      <c r="BX882" t="n">
        <v>146539</v>
      </c>
      <c r="BY882" t="n">
        <v>152358</v>
      </c>
      <c r="BZ882" t="n">
        <v>158429</v>
      </c>
      <c r="CA882" t="n">
        <v>164788</v>
      </c>
      <c r="CB882" t="n">
        <v>171430</v>
      </c>
      <c r="CC882" t="n">
        <v>178376</v>
      </c>
      <c r="CD882" t="n">
        <v>184864</v>
      </c>
    </row>
    <row r="883">
      <c r="A883" t="inlineStr">
        <is>
          <t>F00034-19-000-03|R|F|Y</t>
        </is>
      </c>
      <c r="B883" t="n">
        <v>17459</v>
      </c>
      <c r="C883" t="n">
        <v>17459</v>
      </c>
      <c r="D883" t="n">
        <v>17459</v>
      </c>
      <c r="E883" t="n">
        <v>17269</v>
      </c>
      <c r="F883" t="n">
        <v>16929</v>
      </c>
      <c r="G883" t="n">
        <v>16731</v>
      </c>
      <c r="H883" t="n">
        <v>16585</v>
      </c>
      <c r="I883" t="n">
        <v>16128</v>
      </c>
      <c r="J883" t="n">
        <v>15774</v>
      </c>
      <c r="K883" t="n">
        <v>15421</v>
      </c>
      <c r="L883" t="n">
        <v>15087</v>
      </c>
      <c r="M883" t="n">
        <v>14752</v>
      </c>
      <c r="N883" t="n">
        <v>14821</v>
      </c>
      <c r="O883" t="n">
        <v>14956</v>
      </c>
      <c r="P883" t="n">
        <v>15197</v>
      </c>
      <c r="Q883" t="n">
        <v>15551</v>
      </c>
      <c r="R883" t="n">
        <v>15946</v>
      </c>
      <c r="S883" t="n">
        <v>16330</v>
      </c>
      <c r="T883" t="n">
        <v>16938</v>
      </c>
      <c r="U883" t="n">
        <v>17408</v>
      </c>
      <c r="V883" t="n">
        <v>17906</v>
      </c>
      <c r="W883" t="n">
        <v>18442</v>
      </c>
      <c r="X883" t="n">
        <v>18937</v>
      </c>
      <c r="Y883" t="n">
        <v>19424</v>
      </c>
      <c r="Z883" t="n">
        <v>19893</v>
      </c>
      <c r="AA883" t="n">
        <v>20407</v>
      </c>
      <c r="AB883" t="n">
        <v>20901</v>
      </c>
      <c r="AC883" t="n">
        <v>21384</v>
      </c>
      <c r="AD883" t="n">
        <v>21832</v>
      </c>
      <c r="AE883" t="n">
        <v>22289</v>
      </c>
      <c r="AF883" t="n">
        <v>22743</v>
      </c>
      <c r="AG883" t="n">
        <v>23236</v>
      </c>
      <c r="AH883" t="n">
        <v>23759</v>
      </c>
      <c r="AI883" t="n">
        <v>24228</v>
      </c>
      <c r="AJ883" t="n">
        <v>24717</v>
      </c>
      <c r="AK883" t="n">
        <v>24989</v>
      </c>
      <c r="AL883" t="n">
        <v>25563</v>
      </c>
      <c r="AM883" t="n">
        <v>26083</v>
      </c>
      <c r="AN883" t="n">
        <v>26770</v>
      </c>
      <c r="AO883" t="n">
        <v>27209</v>
      </c>
      <c r="AP883" t="n">
        <v>28054</v>
      </c>
      <c r="AQ883" t="n">
        <v>28972</v>
      </c>
      <c r="AR883" t="n">
        <v>29952</v>
      </c>
      <c r="AS883" t="n">
        <v>30923</v>
      </c>
      <c r="AT883" t="n">
        <v>32104</v>
      </c>
      <c r="AU883" t="n">
        <v>33330</v>
      </c>
      <c r="AV883" t="n">
        <v>34587</v>
      </c>
      <c r="AW883" t="n">
        <v>36328</v>
      </c>
      <c r="AX883" t="n">
        <v>37859</v>
      </c>
      <c r="AY883" t="n">
        <v>38969</v>
      </c>
      <c r="AZ883" t="n">
        <v>41027</v>
      </c>
      <c r="BA883" t="n">
        <v>42834</v>
      </c>
      <c r="BB883" t="n">
        <v>44594</v>
      </c>
      <c r="BC883" t="n">
        <v>46877</v>
      </c>
      <c r="BD883" t="n">
        <v>49145</v>
      </c>
      <c r="BE883" t="n">
        <v>51598</v>
      </c>
      <c r="BF883" t="n">
        <v>54306</v>
      </c>
      <c r="BG883" t="n">
        <v>57467</v>
      </c>
      <c r="BH883" t="n">
        <v>60513</v>
      </c>
      <c r="BI883" t="n">
        <v>64192</v>
      </c>
      <c r="BJ883" t="n">
        <v>68172</v>
      </c>
      <c r="BK883" t="n">
        <v>72210</v>
      </c>
      <c r="BL883" t="n">
        <v>76503</v>
      </c>
      <c r="BM883" t="n">
        <v>81231</v>
      </c>
      <c r="BN883" t="n">
        <v>86261</v>
      </c>
      <c r="BO883" t="n">
        <v>91637</v>
      </c>
      <c r="BP883" t="n">
        <v>97232</v>
      </c>
      <c r="BQ883" t="n">
        <v>103189</v>
      </c>
      <c r="BR883" t="n">
        <v>109533</v>
      </c>
      <c r="BS883" t="n">
        <v>115910</v>
      </c>
      <c r="BT883" t="n">
        <v>122119</v>
      </c>
      <c r="BU883" t="n">
        <v>128318</v>
      </c>
      <c r="BV883" t="n">
        <v>134499</v>
      </c>
      <c r="BW883" t="n">
        <v>140917</v>
      </c>
      <c r="BX883" t="n">
        <v>146539</v>
      </c>
      <c r="BY883" t="n">
        <v>152358</v>
      </c>
      <c r="BZ883" t="n">
        <v>158429</v>
      </c>
      <c r="CA883" t="n">
        <v>164788</v>
      </c>
      <c r="CB883" t="n">
        <v>171430</v>
      </c>
      <c r="CC883" t="n">
        <v>178376</v>
      </c>
      <c r="CD883" t="n">
        <v>184864</v>
      </c>
    </row>
    <row r="884">
      <c r="A884" t="inlineStr">
        <is>
          <t>F00034-19-000-03|R|M|N</t>
        </is>
      </c>
      <c r="B884" t="n">
        <v>17459</v>
      </c>
      <c r="C884" t="n">
        <v>17459</v>
      </c>
      <c r="D884" t="n">
        <v>17459</v>
      </c>
      <c r="E884" t="n">
        <v>17269</v>
      </c>
      <c r="F884" t="n">
        <v>16929</v>
      </c>
      <c r="G884" t="n">
        <v>16731</v>
      </c>
      <c r="H884" t="n">
        <v>16585</v>
      </c>
      <c r="I884" t="n">
        <v>16128</v>
      </c>
      <c r="J884" t="n">
        <v>15774</v>
      </c>
      <c r="K884" t="n">
        <v>15421</v>
      </c>
      <c r="L884" t="n">
        <v>15087</v>
      </c>
      <c r="M884" t="n">
        <v>14752</v>
      </c>
      <c r="N884" t="n">
        <v>14821</v>
      </c>
      <c r="O884" t="n">
        <v>14956</v>
      </c>
      <c r="P884" t="n">
        <v>15197</v>
      </c>
      <c r="Q884" t="n">
        <v>15551</v>
      </c>
      <c r="R884" t="n">
        <v>15946</v>
      </c>
      <c r="S884" t="n">
        <v>16330</v>
      </c>
      <c r="T884" t="n">
        <v>16938</v>
      </c>
      <c r="U884" t="n">
        <v>17408</v>
      </c>
      <c r="V884" t="n">
        <v>17906</v>
      </c>
      <c r="W884" t="n">
        <v>18442</v>
      </c>
      <c r="X884" t="n">
        <v>18937</v>
      </c>
      <c r="Y884" t="n">
        <v>19424</v>
      </c>
      <c r="Z884" t="n">
        <v>19893</v>
      </c>
      <c r="AA884" t="n">
        <v>20407</v>
      </c>
      <c r="AB884" t="n">
        <v>20901</v>
      </c>
      <c r="AC884" t="n">
        <v>21384</v>
      </c>
      <c r="AD884" t="n">
        <v>21832</v>
      </c>
      <c r="AE884" t="n">
        <v>22289</v>
      </c>
      <c r="AF884" t="n">
        <v>22743</v>
      </c>
      <c r="AG884" t="n">
        <v>23236</v>
      </c>
      <c r="AH884" t="n">
        <v>23759</v>
      </c>
      <c r="AI884" t="n">
        <v>24228</v>
      </c>
      <c r="AJ884" t="n">
        <v>24717</v>
      </c>
      <c r="AK884" t="n">
        <v>24989</v>
      </c>
      <c r="AL884" t="n">
        <v>25563</v>
      </c>
      <c r="AM884" t="n">
        <v>26083</v>
      </c>
      <c r="AN884" t="n">
        <v>26770</v>
      </c>
      <c r="AO884" t="n">
        <v>27209</v>
      </c>
      <c r="AP884" t="n">
        <v>28054</v>
      </c>
      <c r="AQ884" t="n">
        <v>28972</v>
      </c>
      <c r="AR884" t="n">
        <v>29952</v>
      </c>
      <c r="AS884" t="n">
        <v>30923</v>
      </c>
      <c r="AT884" t="n">
        <v>32104</v>
      </c>
      <c r="AU884" t="n">
        <v>33330</v>
      </c>
      <c r="AV884" t="n">
        <v>34587</v>
      </c>
      <c r="AW884" t="n">
        <v>36328</v>
      </c>
      <c r="AX884" t="n">
        <v>37859</v>
      </c>
      <c r="AY884" t="n">
        <v>38969</v>
      </c>
      <c r="AZ884" t="n">
        <v>41027</v>
      </c>
      <c r="BA884" t="n">
        <v>42834</v>
      </c>
      <c r="BB884" t="n">
        <v>44594</v>
      </c>
      <c r="BC884" t="n">
        <v>46877</v>
      </c>
      <c r="BD884" t="n">
        <v>49145</v>
      </c>
      <c r="BE884" t="n">
        <v>51598</v>
      </c>
      <c r="BF884" t="n">
        <v>54306</v>
      </c>
      <c r="BG884" t="n">
        <v>57467</v>
      </c>
      <c r="BH884" t="n">
        <v>60513</v>
      </c>
      <c r="BI884" t="n">
        <v>64192</v>
      </c>
      <c r="BJ884" t="n">
        <v>68172</v>
      </c>
      <c r="BK884" t="n">
        <v>72210</v>
      </c>
      <c r="BL884" t="n">
        <v>76503</v>
      </c>
      <c r="BM884" t="n">
        <v>81231</v>
      </c>
      <c r="BN884" t="n">
        <v>86261</v>
      </c>
      <c r="BO884" t="n">
        <v>91637</v>
      </c>
      <c r="BP884" t="n">
        <v>97232</v>
      </c>
      <c r="BQ884" t="n">
        <v>103189</v>
      </c>
      <c r="BR884" t="n">
        <v>109533</v>
      </c>
      <c r="BS884" t="n">
        <v>115910</v>
      </c>
      <c r="BT884" t="n">
        <v>122119</v>
      </c>
      <c r="BU884" t="n">
        <v>128318</v>
      </c>
      <c r="BV884" t="n">
        <v>134499</v>
      </c>
      <c r="BW884" t="n">
        <v>140917</v>
      </c>
      <c r="BX884" t="n">
        <v>146539</v>
      </c>
      <c r="BY884" t="n">
        <v>152358</v>
      </c>
      <c r="BZ884" t="n">
        <v>158429</v>
      </c>
      <c r="CA884" t="n">
        <v>164788</v>
      </c>
      <c r="CB884" t="n">
        <v>171430</v>
      </c>
      <c r="CC884" t="n">
        <v>178376</v>
      </c>
      <c r="CD884" t="n">
        <v>184864</v>
      </c>
    </row>
    <row r="885">
      <c r="A885" t="inlineStr">
        <is>
          <t>F00034-19-000-03|R|M|Y</t>
        </is>
      </c>
      <c r="B885" t="n">
        <v>17459</v>
      </c>
      <c r="C885" t="n">
        <v>17459</v>
      </c>
      <c r="D885" t="n">
        <v>17459</v>
      </c>
      <c r="E885" t="n">
        <v>17269</v>
      </c>
      <c r="F885" t="n">
        <v>16929</v>
      </c>
      <c r="G885" t="n">
        <v>16731</v>
      </c>
      <c r="H885" t="n">
        <v>16585</v>
      </c>
      <c r="I885" t="n">
        <v>16128</v>
      </c>
      <c r="J885" t="n">
        <v>15774</v>
      </c>
      <c r="K885" t="n">
        <v>15421</v>
      </c>
      <c r="L885" t="n">
        <v>15087</v>
      </c>
      <c r="M885" t="n">
        <v>14752</v>
      </c>
      <c r="N885" t="n">
        <v>14821</v>
      </c>
      <c r="O885" t="n">
        <v>14956</v>
      </c>
      <c r="P885" t="n">
        <v>15197</v>
      </c>
      <c r="Q885" t="n">
        <v>15551</v>
      </c>
      <c r="R885" t="n">
        <v>15946</v>
      </c>
      <c r="S885" t="n">
        <v>16330</v>
      </c>
      <c r="T885" t="n">
        <v>16938</v>
      </c>
      <c r="U885" t="n">
        <v>17408</v>
      </c>
      <c r="V885" t="n">
        <v>17906</v>
      </c>
      <c r="W885" t="n">
        <v>18442</v>
      </c>
      <c r="X885" t="n">
        <v>18937</v>
      </c>
      <c r="Y885" t="n">
        <v>19424</v>
      </c>
      <c r="Z885" t="n">
        <v>19893</v>
      </c>
      <c r="AA885" t="n">
        <v>20407</v>
      </c>
      <c r="AB885" t="n">
        <v>20901</v>
      </c>
      <c r="AC885" t="n">
        <v>21384</v>
      </c>
      <c r="AD885" t="n">
        <v>21832</v>
      </c>
      <c r="AE885" t="n">
        <v>22289</v>
      </c>
      <c r="AF885" t="n">
        <v>22743</v>
      </c>
      <c r="AG885" t="n">
        <v>23236</v>
      </c>
      <c r="AH885" t="n">
        <v>23759</v>
      </c>
      <c r="AI885" t="n">
        <v>24228</v>
      </c>
      <c r="AJ885" t="n">
        <v>24717</v>
      </c>
      <c r="AK885" t="n">
        <v>24989</v>
      </c>
      <c r="AL885" t="n">
        <v>25563</v>
      </c>
      <c r="AM885" t="n">
        <v>26083</v>
      </c>
      <c r="AN885" t="n">
        <v>26770</v>
      </c>
      <c r="AO885" t="n">
        <v>27209</v>
      </c>
      <c r="AP885" t="n">
        <v>28054</v>
      </c>
      <c r="AQ885" t="n">
        <v>28972</v>
      </c>
      <c r="AR885" t="n">
        <v>29952</v>
      </c>
      <c r="AS885" t="n">
        <v>30923</v>
      </c>
      <c r="AT885" t="n">
        <v>32104</v>
      </c>
      <c r="AU885" t="n">
        <v>33330</v>
      </c>
      <c r="AV885" t="n">
        <v>34587</v>
      </c>
      <c r="AW885" t="n">
        <v>36328</v>
      </c>
      <c r="AX885" t="n">
        <v>37859</v>
      </c>
      <c r="AY885" t="n">
        <v>38969</v>
      </c>
      <c r="AZ885" t="n">
        <v>41027</v>
      </c>
      <c r="BA885" t="n">
        <v>42834</v>
      </c>
      <c r="BB885" t="n">
        <v>44594</v>
      </c>
      <c r="BC885" t="n">
        <v>46877</v>
      </c>
      <c r="BD885" t="n">
        <v>49145</v>
      </c>
      <c r="BE885" t="n">
        <v>51598</v>
      </c>
      <c r="BF885" t="n">
        <v>54306</v>
      </c>
      <c r="BG885" t="n">
        <v>57467</v>
      </c>
      <c r="BH885" t="n">
        <v>60513</v>
      </c>
      <c r="BI885" t="n">
        <v>64192</v>
      </c>
      <c r="BJ885" t="n">
        <v>68172</v>
      </c>
      <c r="BK885" t="n">
        <v>72210</v>
      </c>
      <c r="BL885" t="n">
        <v>76503</v>
      </c>
      <c r="BM885" t="n">
        <v>81231</v>
      </c>
      <c r="BN885" t="n">
        <v>86261</v>
      </c>
      <c r="BO885" t="n">
        <v>91637</v>
      </c>
      <c r="BP885" t="n">
        <v>97232</v>
      </c>
      <c r="BQ885" t="n">
        <v>103189</v>
      </c>
      <c r="BR885" t="n">
        <v>109533</v>
      </c>
      <c r="BS885" t="n">
        <v>115910</v>
      </c>
      <c r="BT885" t="n">
        <v>122119</v>
      </c>
      <c r="BU885" t="n">
        <v>128318</v>
      </c>
      <c r="BV885" t="n">
        <v>134499</v>
      </c>
      <c r="BW885" t="n">
        <v>140917</v>
      </c>
      <c r="BX885" t="n">
        <v>146539</v>
      </c>
      <c r="BY885" t="n">
        <v>152358</v>
      </c>
      <c r="BZ885" t="n">
        <v>158429</v>
      </c>
      <c r="CA885" t="n">
        <v>164788</v>
      </c>
      <c r="CB885" t="n">
        <v>171430</v>
      </c>
      <c r="CC885" t="n">
        <v>178376</v>
      </c>
      <c r="CD885" t="n">
        <v>184864</v>
      </c>
    </row>
    <row r="886">
      <c r="A886" t="inlineStr">
        <is>
          <t>F00034-19-000-03|S|F|N</t>
        </is>
      </c>
      <c r="B886" t="n">
        <v>17459</v>
      </c>
      <c r="C886" t="n">
        <v>17459</v>
      </c>
      <c r="D886" t="n">
        <v>17459</v>
      </c>
      <c r="E886" t="n">
        <v>17269</v>
      </c>
      <c r="F886" t="n">
        <v>16929</v>
      </c>
      <c r="G886" t="n">
        <v>16731</v>
      </c>
      <c r="H886" t="n">
        <v>16585</v>
      </c>
      <c r="I886" t="n">
        <v>16128</v>
      </c>
      <c r="J886" t="n">
        <v>15774</v>
      </c>
      <c r="K886" t="n">
        <v>15421</v>
      </c>
      <c r="L886" t="n">
        <v>15087</v>
      </c>
      <c r="M886" t="n">
        <v>14752</v>
      </c>
      <c r="N886" t="n">
        <v>14821</v>
      </c>
      <c r="O886" t="n">
        <v>14956</v>
      </c>
      <c r="P886" t="n">
        <v>15197</v>
      </c>
      <c r="Q886" t="n">
        <v>15551</v>
      </c>
      <c r="R886" t="n">
        <v>15946</v>
      </c>
      <c r="S886" t="n">
        <v>16330</v>
      </c>
      <c r="T886" t="n">
        <v>16938</v>
      </c>
      <c r="U886" t="n">
        <v>17408</v>
      </c>
      <c r="V886" t="n">
        <v>17906</v>
      </c>
      <c r="W886" t="n">
        <v>18442</v>
      </c>
      <c r="X886" t="n">
        <v>18937</v>
      </c>
      <c r="Y886" t="n">
        <v>19424</v>
      </c>
      <c r="Z886" t="n">
        <v>19893</v>
      </c>
      <c r="AA886" t="n">
        <v>20407</v>
      </c>
      <c r="AB886" t="n">
        <v>20901</v>
      </c>
      <c r="AC886" t="n">
        <v>21384</v>
      </c>
      <c r="AD886" t="n">
        <v>21832</v>
      </c>
      <c r="AE886" t="n">
        <v>22289</v>
      </c>
      <c r="AF886" t="n">
        <v>22743</v>
      </c>
      <c r="AG886" t="n">
        <v>23236</v>
      </c>
      <c r="AH886" t="n">
        <v>23759</v>
      </c>
      <c r="AI886" t="n">
        <v>24228</v>
      </c>
      <c r="AJ886" t="n">
        <v>24717</v>
      </c>
      <c r="AK886" t="n">
        <v>24989</v>
      </c>
      <c r="AL886" t="n">
        <v>25563</v>
      </c>
      <c r="AM886" t="n">
        <v>26083</v>
      </c>
      <c r="AN886" t="n">
        <v>26770</v>
      </c>
      <c r="AO886" t="n">
        <v>27209</v>
      </c>
      <c r="AP886" t="n">
        <v>28054</v>
      </c>
      <c r="AQ886" t="n">
        <v>28972</v>
      </c>
      <c r="AR886" t="n">
        <v>29952</v>
      </c>
      <c r="AS886" t="n">
        <v>30923</v>
      </c>
      <c r="AT886" t="n">
        <v>32104</v>
      </c>
      <c r="AU886" t="n">
        <v>33330</v>
      </c>
      <c r="AV886" t="n">
        <v>34587</v>
      </c>
      <c r="AW886" t="n">
        <v>36328</v>
      </c>
      <c r="AX886" t="n">
        <v>37859</v>
      </c>
      <c r="AY886" t="n">
        <v>38969</v>
      </c>
      <c r="AZ886" t="n">
        <v>41027</v>
      </c>
      <c r="BA886" t="n">
        <v>42834</v>
      </c>
      <c r="BB886" t="n">
        <v>44594</v>
      </c>
      <c r="BC886" t="n">
        <v>46877</v>
      </c>
      <c r="BD886" t="n">
        <v>49145</v>
      </c>
      <c r="BE886" t="n">
        <v>51598</v>
      </c>
      <c r="BF886" t="n">
        <v>54306</v>
      </c>
      <c r="BG886" t="n">
        <v>57467</v>
      </c>
      <c r="BH886" t="n">
        <v>60513</v>
      </c>
      <c r="BI886" t="n">
        <v>64192</v>
      </c>
      <c r="BJ886" t="n">
        <v>68172</v>
      </c>
      <c r="BK886" t="n">
        <v>72210</v>
      </c>
      <c r="BL886" t="n">
        <v>76503</v>
      </c>
      <c r="BM886" t="n">
        <v>81231</v>
      </c>
      <c r="BN886" t="n">
        <v>86261</v>
      </c>
      <c r="BO886" t="n">
        <v>91637</v>
      </c>
      <c r="BP886" t="n">
        <v>97232</v>
      </c>
      <c r="BQ886" t="n">
        <v>103189</v>
      </c>
      <c r="BR886" t="n">
        <v>109533</v>
      </c>
      <c r="BS886" t="n">
        <v>115910</v>
      </c>
      <c r="BT886" t="n">
        <v>122119</v>
      </c>
      <c r="BU886" t="n">
        <v>128318</v>
      </c>
      <c r="BV886" t="n">
        <v>134499</v>
      </c>
      <c r="BW886" t="n">
        <v>140917</v>
      </c>
      <c r="BX886" t="n">
        <v>146539</v>
      </c>
      <c r="BY886" t="n">
        <v>152358</v>
      </c>
      <c r="BZ886" t="n">
        <v>158429</v>
      </c>
      <c r="CA886" t="n">
        <v>164788</v>
      </c>
      <c r="CB886" t="n">
        <v>171430</v>
      </c>
      <c r="CC886" t="n">
        <v>178376</v>
      </c>
      <c r="CD886" t="n">
        <v>184864</v>
      </c>
    </row>
    <row r="887">
      <c r="A887" t="inlineStr">
        <is>
          <t>F00034-19-000-03|S|F|Y</t>
        </is>
      </c>
      <c r="B887" t="n">
        <v>17459</v>
      </c>
      <c r="C887" t="n">
        <v>17459</v>
      </c>
      <c r="D887" t="n">
        <v>17459</v>
      </c>
      <c r="E887" t="n">
        <v>17269</v>
      </c>
      <c r="F887" t="n">
        <v>16929</v>
      </c>
      <c r="G887" t="n">
        <v>16731</v>
      </c>
      <c r="H887" t="n">
        <v>16585</v>
      </c>
      <c r="I887" t="n">
        <v>16128</v>
      </c>
      <c r="J887" t="n">
        <v>15774</v>
      </c>
      <c r="K887" t="n">
        <v>15421</v>
      </c>
      <c r="L887" t="n">
        <v>15087</v>
      </c>
      <c r="M887" t="n">
        <v>14752</v>
      </c>
      <c r="N887" t="n">
        <v>14821</v>
      </c>
      <c r="O887" t="n">
        <v>14956</v>
      </c>
      <c r="P887" t="n">
        <v>15197</v>
      </c>
      <c r="Q887" t="n">
        <v>15551</v>
      </c>
      <c r="R887" t="n">
        <v>15946</v>
      </c>
      <c r="S887" t="n">
        <v>16330</v>
      </c>
      <c r="T887" t="n">
        <v>16938</v>
      </c>
      <c r="U887" t="n">
        <v>17408</v>
      </c>
      <c r="V887" t="n">
        <v>17906</v>
      </c>
      <c r="W887" t="n">
        <v>18442</v>
      </c>
      <c r="X887" t="n">
        <v>18937</v>
      </c>
      <c r="Y887" t="n">
        <v>19424</v>
      </c>
      <c r="Z887" t="n">
        <v>19893</v>
      </c>
      <c r="AA887" t="n">
        <v>20407</v>
      </c>
      <c r="AB887" t="n">
        <v>20901</v>
      </c>
      <c r="AC887" t="n">
        <v>21384</v>
      </c>
      <c r="AD887" t="n">
        <v>21832</v>
      </c>
      <c r="AE887" t="n">
        <v>22289</v>
      </c>
      <c r="AF887" t="n">
        <v>22743</v>
      </c>
      <c r="AG887" t="n">
        <v>23236</v>
      </c>
      <c r="AH887" t="n">
        <v>23759</v>
      </c>
      <c r="AI887" t="n">
        <v>24228</v>
      </c>
      <c r="AJ887" t="n">
        <v>24717</v>
      </c>
      <c r="AK887" t="n">
        <v>24989</v>
      </c>
      <c r="AL887" t="n">
        <v>25563</v>
      </c>
      <c r="AM887" t="n">
        <v>26083</v>
      </c>
      <c r="AN887" t="n">
        <v>26770</v>
      </c>
      <c r="AO887" t="n">
        <v>27209</v>
      </c>
      <c r="AP887" t="n">
        <v>28054</v>
      </c>
      <c r="AQ887" t="n">
        <v>28972</v>
      </c>
      <c r="AR887" t="n">
        <v>29952</v>
      </c>
      <c r="AS887" t="n">
        <v>30923</v>
      </c>
      <c r="AT887" t="n">
        <v>32104</v>
      </c>
      <c r="AU887" t="n">
        <v>33330</v>
      </c>
      <c r="AV887" t="n">
        <v>34587</v>
      </c>
      <c r="AW887" t="n">
        <v>36328</v>
      </c>
      <c r="AX887" t="n">
        <v>37859</v>
      </c>
      <c r="AY887" t="n">
        <v>38969</v>
      </c>
      <c r="AZ887" t="n">
        <v>41027</v>
      </c>
      <c r="BA887" t="n">
        <v>42834</v>
      </c>
      <c r="BB887" t="n">
        <v>44594</v>
      </c>
      <c r="BC887" t="n">
        <v>46877</v>
      </c>
      <c r="BD887" t="n">
        <v>49145</v>
      </c>
      <c r="BE887" t="n">
        <v>51598</v>
      </c>
      <c r="BF887" t="n">
        <v>54306</v>
      </c>
      <c r="BG887" t="n">
        <v>57467</v>
      </c>
      <c r="BH887" t="n">
        <v>60513</v>
      </c>
      <c r="BI887" t="n">
        <v>64192</v>
      </c>
      <c r="BJ887" t="n">
        <v>68172</v>
      </c>
      <c r="BK887" t="n">
        <v>72210</v>
      </c>
      <c r="BL887" t="n">
        <v>76503</v>
      </c>
      <c r="BM887" t="n">
        <v>81231</v>
      </c>
      <c r="BN887" t="n">
        <v>86261</v>
      </c>
      <c r="BO887" t="n">
        <v>91637</v>
      </c>
      <c r="BP887" t="n">
        <v>97232</v>
      </c>
      <c r="BQ887" t="n">
        <v>103189</v>
      </c>
      <c r="BR887" t="n">
        <v>109533</v>
      </c>
      <c r="BS887" t="n">
        <v>115910</v>
      </c>
      <c r="BT887" t="n">
        <v>122119</v>
      </c>
      <c r="BU887" t="n">
        <v>128318</v>
      </c>
      <c r="BV887" t="n">
        <v>134499</v>
      </c>
      <c r="BW887" t="n">
        <v>140917</v>
      </c>
      <c r="BX887" t="n">
        <v>146539</v>
      </c>
      <c r="BY887" t="n">
        <v>152358</v>
      </c>
      <c r="BZ887" t="n">
        <v>158429</v>
      </c>
      <c r="CA887" t="n">
        <v>164788</v>
      </c>
      <c r="CB887" t="n">
        <v>171430</v>
      </c>
      <c r="CC887" t="n">
        <v>178376</v>
      </c>
      <c r="CD887" t="n">
        <v>184864</v>
      </c>
    </row>
    <row r="888">
      <c r="A888" t="inlineStr">
        <is>
          <t>F00034-19-000-03|S|M|N</t>
        </is>
      </c>
      <c r="B888" t="n">
        <v>17459</v>
      </c>
      <c r="C888" t="n">
        <v>17459</v>
      </c>
      <c r="D888" t="n">
        <v>17459</v>
      </c>
      <c r="E888" t="n">
        <v>17269</v>
      </c>
      <c r="F888" t="n">
        <v>16929</v>
      </c>
      <c r="G888" t="n">
        <v>16731</v>
      </c>
      <c r="H888" t="n">
        <v>16585</v>
      </c>
      <c r="I888" t="n">
        <v>16128</v>
      </c>
      <c r="J888" t="n">
        <v>15774</v>
      </c>
      <c r="K888" t="n">
        <v>15421</v>
      </c>
      <c r="L888" t="n">
        <v>15087</v>
      </c>
      <c r="M888" t="n">
        <v>14752</v>
      </c>
      <c r="N888" t="n">
        <v>14821</v>
      </c>
      <c r="O888" t="n">
        <v>14956</v>
      </c>
      <c r="P888" t="n">
        <v>15197</v>
      </c>
      <c r="Q888" t="n">
        <v>15551</v>
      </c>
      <c r="R888" t="n">
        <v>15946</v>
      </c>
      <c r="S888" t="n">
        <v>16330</v>
      </c>
      <c r="T888" t="n">
        <v>16938</v>
      </c>
      <c r="U888" t="n">
        <v>17408</v>
      </c>
      <c r="V888" t="n">
        <v>17906</v>
      </c>
      <c r="W888" t="n">
        <v>18442</v>
      </c>
      <c r="X888" t="n">
        <v>18937</v>
      </c>
      <c r="Y888" t="n">
        <v>19424</v>
      </c>
      <c r="Z888" t="n">
        <v>19893</v>
      </c>
      <c r="AA888" t="n">
        <v>20407</v>
      </c>
      <c r="AB888" t="n">
        <v>20901</v>
      </c>
      <c r="AC888" t="n">
        <v>21384</v>
      </c>
      <c r="AD888" t="n">
        <v>21832</v>
      </c>
      <c r="AE888" t="n">
        <v>22289</v>
      </c>
      <c r="AF888" t="n">
        <v>22743</v>
      </c>
      <c r="AG888" t="n">
        <v>23236</v>
      </c>
      <c r="AH888" t="n">
        <v>23759</v>
      </c>
      <c r="AI888" t="n">
        <v>24228</v>
      </c>
      <c r="AJ888" t="n">
        <v>24717</v>
      </c>
      <c r="AK888" t="n">
        <v>24989</v>
      </c>
      <c r="AL888" t="n">
        <v>25563</v>
      </c>
      <c r="AM888" t="n">
        <v>26083</v>
      </c>
      <c r="AN888" t="n">
        <v>26770</v>
      </c>
      <c r="AO888" t="n">
        <v>27209</v>
      </c>
      <c r="AP888" t="n">
        <v>28054</v>
      </c>
      <c r="AQ888" t="n">
        <v>28972</v>
      </c>
      <c r="AR888" t="n">
        <v>29952</v>
      </c>
      <c r="AS888" t="n">
        <v>30923</v>
      </c>
      <c r="AT888" t="n">
        <v>32104</v>
      </c>
      <c r="AU888" t="n">
        <v>33330</v>
      </c>
      <c r="AV888" t="n">
        <v>34587</v>
      </c>
      <c r="AW888" t="n">
        <v>36328</v>
      </c>
      <c r="AX888" t="n">
        <v>37859</v>
      </c>
      <c r="AY888" t="n">
        <v>38969</v>
      </c>
      <c r="AZ888" t="n">
        <v>41027</v>
      </c>
      <c r="BA888" t="n">
        <v>42834</v>
      </c>
      <c r="BB888" t="n">
        <v>44594</v>
      </c>
      <c r="BC888" t="n">
        <v>46877</v>
      </c>
      <c r="BD888" t="n">
        <v>49145</v>
      </c>
      <c r="BE888" t="n">
        <v>51598</v>
      </c>
      <c r="BF888" t="n">
        <v>54306</v>
      </c>
      <c r="BG888" t="n">
        <v>57467</v>
      </c>
      <c r="BH888" t="n">
        <v>60513</v>
      </c>
      <c r="BI888" t="n">
        <v>64192</v>
      </c>
      <c r="BJ888" t="n">
        <v>68172</v>
      </c>
      <c r="BK888" t="n">
        <v>72210</v>
      </c>
      <c r="BL888" t="n">
        <v>76503</v>
      </c>
      <c r="BM888" t="n">
        <v>81231</v>
      </c>
      <c r="BN888" t="n">
        <v>86261</v>
      </c>
      <c r="BO888" t="n">
        <v>91637</v>
      </c>
      <c r="BP888" t="n">
        <v>97232</v>
      </c>
      <c r="BQ888" t="n">
        <v>103189</v>
      </c>
      <c r="BR888" t="n">
        <v>109533</v>
      </c>
      <c r="BS888" t="n">
        <v>115910</v>
      </c>
      <c r="BT888" t="n">
        <v>122119</v>
      </c>
      <c r="BU888" t="n">
        <v>128318</v>
      </c>
      <c r="BV888" t="n">
        <v>134499</v>
      </c>
      <c r="BW888" t="n">
        <v>140917</v>
      </c>
      <c r="BX888" t="n">
        <v>146539</v>
      </c>
      <c r="BY888" t="n">
        <v>152358</v>
      </c>
      <c r="BZ888" t="n">
        <v>158429</v>
      </c>
      <c r="CA888" t="n">
        <v>164788</v>
      </c>
      <c r="CB888" t="n">
        <v>171430</v>
      </c>
      <c r="CC888" t="n">
        <v>178376</v>
      </c>
      <c r="CD888" t="n">
        <v>184864</v>
      </c>
    </row>
    <row r="889">
      <c r="A889" t="inlineStr">
        <is>
          <t>F00034-19-000-03|S|M|Y</t>
        </is>
      </c>
      <c r="B889" t="n">
        <v>17459</v>
      </c>
      <c r="C889" t="n">
        <v>17459</v>
      </c>
      <c r="D889" t="n">
        <v>17459</v>
      </c>
      <c r="E889" t="n">
        <v>17269</v>
      </c>
      <c r="F889" t="n">
        <v>16929</v>
      </c>
      <c r="G889" t="n">
        <v>16731</v>
      </c>
      <c r="H889" t="n">
        <v>16585</v>
      </c>
      <c r="I889" t="n">
        <v>16128</v>
      </c>
      <c r="J889" t="n">
        <v>15774</v>
      </c>
      <c r="K889" t="n">
        <v>15421</v>
      </c>
      <c r="L889" t="n">
        <v>15087</v>
      </c>
      <c r="M889" t="n">
        <v>14752</v>
      </c>
      <c r="N889" t="n">
        <v>14821</v>
      </c>
      <c r="O889" t="n">
        <v>14956</v>
      </c>
      <c r="P889" t="n">
        <v>15197</v>
      </c>
      <c r="Q889" t="n">
        <v>15551</v>
      </c>
      <c r="R889" t="n">
        <v>15946</v>
      </c>
      <c r="S889" t="n">
        <v>16330</v>
      </c>
      <c r="T889" t="n">
        <v>16938</v>
      </c>
      <c r="U889" t="n">
        <v>17408</v>
      </c>
      <c r="V889" t="n">
        <v>17906</v>
      </c>
      <c r="W889" t="n">
        <v>18442</v>
      </c>
      <c r="X889" t="n">
        <v>18937</v>
      </c>
      <c r="Y889" t="n">
        <v>19424</v>
      </c>
      <c r="Z889" t="n">
        <v>19893</v>
      </c>
      <c r="AA889" t="n">
        <v>20407</v>
      </c>
      <c r="AB889" t="n">
        <v>20901</v>
      </c>
      <c r="AC889" t="n">
        <v>21384</v>
      </c>
      <c r="AD889" t="n">
        <v>21832</v>
      </c>
      <c r="AE889" t="n">
        <v>22289</v>
      </c>
      <c r="AF889" t="n">
        <v>22743</v>
      </c>
      <c r="AG889" t="n">
        <v>23236</v>
      </c>
      <c r="AH889" t="n">
        <v>23759</v>
      </c>
      <c r="AI889" t="n">
        <v>24228</v>
      </c>
      <c r="AJ889" t="n">
        <v>24717</v>
      </c>
      <c r="AK889" t="n">
        <v>24989</v>
      </c>
      <c r="AL889" t="n">
        <v>25563</v>
      </c>
      <c r="AM889" t="n">
        <v>26083</v>
      </c>
      <c r="AN889" t="n">
        <v>26770</v>
      </c>
      <c r="AO889" t="n">
        <v>27209</v>
      </c>
      <c r="AP889" t="n">
        <v>28054</v>
      </c>
      <c r="AQ889" t="n">
        <v>28972</v>
      </c>
      <c r="AR889" t="n">
        <v>29952</v>
      </c>
      <c r="AS889" t="n">
        <v>30923</v>
      </c>
      <c r="AT889" t="n">
        <v>32104</v>
      </c>
      <c r="AU889" t="n">
        <v>33330</v>
      </c>
      <c r="AV889" t="n">
        <v>34587</v>
      </c>
      <c r="AW889" t="n">
        <v>36328</v>
      </c>
      <c r="AX889" t="n">
        <v>37859</v>
      </c>
      <c r="AY889" t="n">
        <v>38969</v>
      </c>
      <c r="AZ889" t="n">
        <v>41027</v>
      </c>
      <c r="BA889" t="n">
        <v>42834</v>
      </c>
      <c r="BB889" t="n">
        <v>44594</v>
      </c>
      <c r="BC889" t="n">
        <v>46877</v>
      </c>
      <c r="BD889" t="n">
        <v>49145</v>
      </c>
      <c r="BE889" t="n">
        <v>51598</v>
      </c>
      <c r="BF889" t="n">
        <v>54306</v>
      </c>
      <c r="BG889" t="n">
        <v>57467</v>
      </c>
      <c r="BH889" t="n">
        <v>60513</v>
      </c>
      <c r="BI889" t="n">
        <v>64192</v>
      </c>
      <c r="BJ889" t="n">
        <v>68172</v>
      </c>
      <c r="BK889" t="n">
        <v>72210</v>
      </c>
      <c r="BL889" t="n">
        <v>76503</v>
      </c>
      <c r="BM889" t="n">
        <v>81231</v>
      </c>
      <c r="BN889" t="n">
        <v>86261</v>
      </c>
      <c r="BO889" t="n">
        <v>91637</v>
      </c>
      <c r="BP889" t="n">
        <v>97232</v>
      </c>
      <c r="BQ889" t="n">
        <v>103189</v>
      </c>
      <c r="BR889" t="n">
        <v>109533</v>
      </c>
      <c r="BS889" t="n">
        <v>115910</v>
      </c>
      <c r="BT889" t="n">
        <v>122119</v>
      </c>
      <c r="BU889" t="n">
        <v>128318</v>
      </c>
      <c r="BV889" t="n">
        <v>134499</v>
      </c>
      <c r="BW889" t="n">
        <v>140917</v>
      </c>
      <c r="BX889" t="n">
        <v>146539</v>
      </c>
      <c r="BY889" t="n">
        <v>152358</v>
      </c>
      <c r="BZ889" t="n">
        <v>158429</v>
      </c>
      <c r="CA889" t="n">
        <v>164788</v>
      </c>
      <c r="CB889" t="n">
        <v>171430</v>
      </c>
      <c r="CC889" t="n">
        <v>178376</v>
      </c>
      <c r="CD889" t="n">
        <v>184864</v>
      </c>
    </row>
    <row r="890">
      <c r="A890" t="inlineStr">
        <is>
          <t>F00034-20-000-03|R|F|N</t>
        </is>
      </c>
      <c r="B890" t="n">
        <v>12464</v>
      </c>
      <c r="C890" t="n">
        <v>12464</v>
      </c>
      <c r="D890" t="n">
        <v>12464</v>
      </c>
      <c r="E890" t="n">
        <v>12185</v>
      </c>
      <c r="F890" t="n">
        <v>11961</v>
      </c>
      <c r="G890" t="n">
        <v>11326</v>
      </c>
      <c r="H890" t="n">
        <v>11045</v>
      </c>
      <c r="I890" t="n">
        <v>10871</v>
      </c>
      <c r="J890" t="n">
        <v>10777</v>
      </c>
      <c r="K890" t="n">
        <v>10687</v>
      </c>
      <c r="L890" t="n">
        <v>10319</v>
      </c>
      <c r="M890" t="n">
        <v>10087</v>
      </c>
      <c r="N890" t="n">
        <v>10208</v>
      </c>
      <c r="O890" t="n">
        <v>10226</v>
      </c>
      <c r="P890" t="n">
        <v>10415</v>
      </c>
      <c r="Q890" t="n">
        <v>10643</v>
      </c>
      <c r="R890" t="n">
        <v>10825</v>
      </c>
      <c r="S890" t="n">
        <v>11075</v>
      </c>
      <c r="T890" t="n">
        <v>11352</v>
      </c>
      <c r="U890" t="n">
        <v>11536</v>
      </c>
      <c r="V890" t="n">
        <v>11716</v>
      </c>
      <c r="W890" t="n">
        <v>11958</v>
      </c>
      <c r="X890" t="n">
        <v>12220</v>
      </c>
      <c r="Y890" t="n">
        <v>12552</v>
      </c>
      <c r="Z890" t="n">
        <v>12849</v>
      </c>
      <c r="AA890" t="n">
        <v>13176</v>
      </c>
      <c r="AB890" t="n">
        <v>13495</v>
      </c>
      <c r="AC890" t="n">
        <v>13824</v>
      </c>
      <c r="AD890" t="n">
        <v>14068</v>
      </c>
      <c r="AE890" t="n">
        <v>14454</v>
      </c>
      <c r="AF890" t="n">
        <v>14896</v>
      </c>
      <c r="AG890" t="n">
        <v>15371</v>
      </c>
      <c r="AH890" t="n">
        <v>15822</v>
      </c>
      <c r="AI890" t="n">
        <v>16392</v>
      </c>
      <c r="AJ890" t="n">
        <v>16855</v>
      </c>
      <c r="AK890" t="n">
        <v>17284</v>
      </c>
      <c r="AL890" t="n">
        <v>17687</v>
      </c>
      <c r="AM890" t="n">
        <v>18140</v>
      </c>
      <c r="AN890" t="n">
        <v>18693</v>
      </c>
      <c r="AO890" t="n">
        <v>19290</v>
      </c>
      <c r="AP890" t="n">
        <v>19932</v>
      </c>
      <c r="AQ890" t="n">
        <v>20729</v>
      </c>
      <c r="AR890" t="n">
        <v>21608</v>
      </c>
      <c r="AS890" t="n">
        <v>22475</v>
      </c>
      <c r="AT890" t="n">
        <v>23351</v>
      </c>
      <c r="AU890" t="n">
        <v>24232</v>
      </c>
      <c r="AV890" t="n">
        <v>25180</v>
      </c>
      <c r="AW890" t="n">
        <v>26175</v>
      </c>
      <c r="AX890" t="n">
        <v>27284</v>
      </c>
      <c r="AY890" t="n">
        <v>28536</v>
      </c>
      <c r="AZ890" t="n">
        <v>29732</v>
      </c>
      <c r="BA890" t="n">
        <v>31000</v>
      </c>
      <c r="BB890" t="n">
        <v>32187</v>
      </c>
      <c r="BC890" t="n">
        <v>33652</v>
      </c>
      <c r="BD890" t="n">
        <v>35284</v>
      </c>
      <c r="BE890" t="n">
        <v>36950</v>
      </c>
      <c r="BF890" t="n">
        <v>38570</v>
      </c>
      <c r="BG890" t="n">
        <v>40455</v>
      </c>
      <c r="BH890" t="n">
        <v>42678</v>
      </c>
      <c r="BI890" t="n">
        <v>45393</v>
      </c>
      <c r="BJ890" t="n">
        <v>48433</v>
      </c>
      <c r="BK890" t="n">
        <v>50945</v>
      </c>
      <c r="BL890" t="n">
        <v>53622</v>
      </c>
      <c r="BM890" t="n">
        <v>56306</v>
      </c>
      <c r="BN890" t="n">
        <v>59153</v>
      </c>
      <c r="BO890" t="n">
        <v>62686</v>
      </c>
      <c r="BP890" t="n">
        <v>66867</v>
      </c>
      <c r="BQ890" t="n">
        <v>71201</v>
      </c>
      <c r="BR890" t="n">
        <v>75833</v>
      </c>
      <c r="BS890" t="n">
        <v>80617</v>
      </c>
      <c r="BT890" t="n">
        <v>85362</v>
      </c>
      <c r="BU890" t="n">
        <v>89979</v>
      </c>
      <c r="BV890" t="n">
        <v>94222</v>
      </c>
      <c r="BW890" t="n">
        <v>98227</v>
      </c>
      <c r="BX890" t="n">
        <v>102061</v>
      </c>
      <c r="BY890" t="n">
        <v>105990</v>
      </c>
      <c r="BZ890" t="n">
        <v>110206</v>
      </c>
      <c r="CA890" t="n">
        <v>114910</v>
      </c>
      <c r="CB890" t="n">
        <v>119607</v>
      </c>
      <c r="CC890" t="n">
        <v>125465</v>
      </c>
      <c r="CD890" t="n">
        <v>129377</v>
      </c>
    </row>
    <row r="891">
      <c r="A891" t="inlineStr">
        <is>
          <t>F00034-20-000-03|R|F|Y</t>
        </is>
      </c>
      <c r="B891" t="n">
        <v>12464</v>
      </c>
      <c r="C891" t="n">
        <v>12464</v>
      </c>
      <c r="D891" t="n">
        <v>12464</v>
      </c>
      <c r="E891" t="n">
        <v>12185</v>
      </c>
      <c r="F891" t="n">
        <v>11961</v>
      </c>
      <c r="G891" t="n">
        <v>11326</v>
      </c>
      <c r="H891" t="n">
        <v>11045</v>
      </c>
      <c r="I891" t="n">
        <v>10871</v>
      </c>
      <c r="J891" t="n">
        <v>10777</v>
      </c>
      <c r="K891" t="n">
        <v>10687</v>
      </c>
      <c r="L891" t="n">
        <v>10319</v>
      </c>
      <c r="M891" t="n">
        <v>10087</v>
      </c>
      <c r="N891" t="n">
        <v>10208</v>
      </c>
      <c r="O891" t="n">
        <v>10226</v>
      </c>
      <c r="P891" t="n">
        <v>10415</v>
      </c>
      <c r="Q891" t="n">
        <v>10643</v>
      </c>
      <c r="R891" t="n">
        <v>10825</v>
      </c>
      <c r="S891" t="n">
        <v>11075</v>
      </c>
      <c r="T891" t="n">
        <v>11352</v>
      </c>
      <c r="U891" t="n">
        <v>11536</v>
      </c>
      <c r="V891" t="n">
        <v>11716</v>
      </c>
      <c r="W891" t="n">
        <v>11958</v>
      </c>
      <c r="X891" t="n">
        <v>12220</v>
      </c>
      <c r="Y891" t="n">
        <v>12552</v>
      </c>
      <c r="Z891" t="n">
        <v>12849</v>
      </c>
      <c r="AA891" t="n">
        <v>13176</v>
      </c>
      <c r="AB891" t="n">
        <v>13495</v>
      </c>
      <c r="AC891" t="n">
        <v>13824</v>
      </c>
      <c r="AD891" t="n">
        <v>14068</v>
      </c>
      <c r="AE891" t="n">
        <v>14454</v>
      </c>
      <c r="AF891" t="n">
        <v>14896</v>
      </c>
      <c r="AG891" t="n">
        <v>15371</v>
      </c>
      <c r="AH891" t="n">
        <v>15822</v>
      </c>
      <c r="AI891" t="n">
        <v>16392</v>
      </c>
      <c r="AJ891" t="n">
        <v>16855</v>
      </c>
      <c r="AK891" t="n">
        <v>17284</v>
      </c>
      <c r="AL891" t="n">
        <v>17687</v>
      </c>
      <c r="AM891" t="n">
        <v>18140</v>
      </c>
      <c r="AN891" t="n">
        <v>18693</v>
      </c>
      <c r="AO891" t="n">
        <v>19290</v>
      </c>
      <c r="AP891" t="n">
        <v>19932</v>
      </c>
      <c r="AQ891" t="n">
        <v>20729</v>
      </c>
      <c r="AR891" t="n">
        <v>21608</v>
      </c>
      <c r="AS891" t="n">
        <v>22475</v>
      </c>
      <c r="AT891" t="n">
        <v>23351</v>
      </c>
      <c r="AU891" t="n">
        <v>24232</v>
      </c>
      <c r="AV891" t="n">
        <v>25180</v>
      </c>
      <c r="AW891" t="n">
        <v>26175</v>
      </c>
      <c r="AX891" t="n">
        <v>27284</v>
      </c>
      <c r="AY891" t="n">
        <v>28536</v>
      </c>
      <c r="AZ891" t="n">
        <v>29732</v>
      </c>
      <c r="BA891" t="n">
        <v>31000</v>
      </c>
      <c r="BB891" t="n">
        <v>32187</v>
      </c>
      <c r="BC891" t="n">
        <v>33652</v>
      </c>
      <c r="BD891" t="n">
        <v>35284</v>
      </c>
      <c r="BE891" t="n">
        <v>36950</v>
      </c>
      <c r="BF891" t="n">
        <v>38570</v>
      </c>
      <c r="BG891" t="n">
        <v>40455</v>
      </c>
      <c r="BH891" t="n">
        <v>42678</v>
      </c>
      <c r="BI891" t="n">
        <v>45393</v>
      </c>
      <c r="BJ891" t="n">
        <v>48433</v>
      </c>
      <c r="BK891" t="n">
        <v>50945</v>
      </c>
      <c r="BL891" t="n">
        <v>53622</v>
      </c>
      <c r="BM891" t="n">
        <v>56306</v>
      </c>
      <c r="BN891" t="n">
        <v>59153</v>
      </c>
      <c r="BO891" t="n">
        <v>62686</v>
      </c>
      <c r="BP891" t="n">
        <v>66867</v>
      </c>
      <c r="BQ891" t="n">
        <v>71201</v>
      </c>
      <c r="BR891" t="n">
        <v>75833</v>
      </c>
      <c r="BS891" t="n">
        <v>80617</v>
      </c>
      <c r="BT891" t="n">
        <v>85362</v>
      </c>
      <c r="BU891" t="n">
        <v>89979</v>
      </c>
      <c r="BV891" t="n">
        <v>94222</v>
      </c>
      <c r="BW891" t="n">
        <v>98227</v>
      </c>
      <c r="BX891" t="n">
        <v>102061</v>
      </c>
      <c r="BY891" t="n">
        <v>105990</v>
      </c>
      <c r="BZ891" t="n">
        <v>110206</v>
      </c>
      <c r="CA891" t="n">
        <v>114910</v>
      </c>
      <c r="CB891" t="n">
        <v>119607</v>
      </c>
      <c r="CC891" t="n">
        <v>125465</v>
      </c>
      <c r="CD891" t="n">
        <v>129377</v>
      </c>
    </row>
    <row r="892">
      <c r="A892" t="inlineStr">
        <is>
          <t>F00034-20-000-03|R|M|N</t>
        </is>
      </c>
      <c r="B892" t="n">
        <v>12464</v>
      </c>
      <c r="C892" t="n">
        <v>12464</v>
      </c>
      <c r="D892" t="n">
        <v>12464</v>
      </c>
      <c r="E892" t="n">
        <v>12185</v>
      </c>
      <c r="F892" t="n">
        <v>11961</v>
      </c>
      <c r="G892" t="n">
        <v>11326</v>
      </c>
      <c r="H892" t="n">
        <v>11045</v>
      </c>
      <c r="I892" t="n">
        <v>10871</v>
      </c>
      <c r="J892" t="n">
        <v>10777</v>
      </c>
      <c r="K892" t="n">
        <v>10687</v>
      </c>
      <c r="L892" t="n">
        <v>10319</v>
      </c>
      <c r="M892" t="n">
        <v>10087</v>
      </c>
      <c r="N892" t="n">
        <v>10208</v>
      </c>
      <c r="O892" t="n">
        <v>10226</v>
      </c>
      <c r="P892" t="n">
        <v>10415</v>
      </c>
      <c r="Q892" t="n">
        <v>10643</v>
      </c>
      <c r="R892" t="n">
        <v>10825</v>
      </c>
      <c r="S892" t="n">
        <v>11075</v>
      </c>
      <c r="T892" t="n">
        <v>11352</v>
      </c>
      <c r="U892" t="n">
        <v>11536</v>
      </c>
      <c r="V892" t="n">
        <v>11716</v>
      </c>
      <c r="W892" t="n">
        <v>11958</v>
      </c>
      <c r="X892" t="n">
        <v>12220</v>
      </c>
      <c r="Y892" t="n">
        <v>12552</v>
      </c>
      <c r="Z892" t="n">
        <v>12849</v>
      </c>
      <c r="AA892" t="n">
        <v>13176</v>
      </c>
      <c r="AB892" t="n">
        <v>13495</v>
      </c>
      <c r="AC892" t="n">
        <v>13824</v>
      </c>
      <c r="AD892" t="n">
        <v>14068</v>
      </c>
      <c r="AE892" t="n">
        <v>14454</v>
      </c>
      <c r="AF892" t="n">
        <v>14896</v>
      </c>
      <c r="AG892" t="n">
        <v>15371</v>
      </c>
      <c r="AH892" t="n">
        <v>15822</v>
      </c>
      <c r="AI892" t="n">
        <v>16392</v>
      </c>
      <c r="AJ892" t="n">
        <v>16855</v>
      </c>
      <c r="AK892" t="n">
        <v>17284</v>
      </c>
      <c r="AL892" t="n">
        <v>17687</v>
      </c>
      <c r="AM892" t="n">
        <v>18140</v>
      </c>
      <c r="AN892" t="n">
        <v>18693</v>
      </c>
      <c r="AO892" t="n">
        <v>19290</v>
      </c>
      <c r="AP892" t="n">
        <v>19932</v>
      </c>
      <c r="AQ892" t="n">
        <v>20729</v>
      </c>
      <c r="AR892" t="n">
        <v>21608</v>
      </c>
      <c r="AS892" t="n">
        <v>22475</v>
      </c>
      <c r="AT892" t="n">
        <v>23351</v>
      </c>
      <c r="AU892" t="n">
        <v>24232</v>
      </c>
      <c r="AV892" t="n">
        <v>25180</v>
      </c>
      <c r="AW892" t="n">
        <v>26175</v>
      </c>
      <c r="AX892" t="n">
        <v>27284</v>
      </c>
      <c r="AY892" t="n">
        <v>28536</v>
      </c>
      <c r="AZ892" t="n">
        <v>29732</v>
      </c>
      <c r="BA892" t="n">
        <v>31000</v>
      </c>
      <c r="BB892" t="n">
        <v>32187</v>
      </c>
      <c r="BC892" t="n">
        <v>33652</v>
      </c>
      <c r="BD892" t="n">
        <v>35284</v>
      </c>
      <c r="BE892" t="n">
        <v>36950</v>
      </c>
      <c r="BF892" t="n">
        <v>38570</v>
      </c>
      <c r="BG892" t="n">
        <v>40455</v>
      </c>
      <c r="BH892" t="n">
        <v>42678</v>
      </c>
      <c r="BI892" t="n">
        <v>45393</v>
      </c>
      <c r="BJ892" t="n">
        <v>48433</v>
      </c>
      <c r="BK892" t="n">
        <v>50945</v>
      </c>
      <c r="BL892" t="n">
        <v>53622</v>
      </c>
      <c r="BM892" t="n">
        <v>56306</v>
      </c>
      <c r="BN892" t="n">
        <v>59153</v>
      </c>
      <c r="BO892" t="n">
        <v>62686</v>
      </c>
      <c r="BP892" t="n">
        <v>66867</v>
      </c>
      <c r="BQ892" t="n">
        <v>71201</v>
      </c>
      <c r="BR892" t="n">
        <v>75833</v>
      </c>
      <c r="BS892" t="n">
        <v>80617</v>
      </c>
      <c r="BT892" t="n">
        <v>85362</v>
      </c>
      <c r="BU892" t="n">
        <v>89979</v>
      </c>
      <c r="BV892" t="n">
        <v>94222</v>
      </c>
      <c r="BW892" t="n">
        <v>98227</v>
      </c>
      <c r="BX892" t="n">
        <v>102061</v>
      </c>
      <c r="BY892" t="n">
        <v>105990</v>
      </c>
      <c r="BZ892" t="n">
        <v>110206</v>
      </c>
      <c r="CA892" t="n">
        <v>114910</v>
      </c>
      <c r="CB892" t="n">
        <v>119607</v>
      </c>
      <c r="CC892" t="n">
        <v>125465</v>
      </c>
      <c r="CD892" t="n">
        <v>129377</v>
      </c>
    </row>
    <row r="893">
      <c r="A893" t="inlineStr">
        <is>
          <t>F00034-20-000-03|R|M|Y</t>
        </is>
      </c>
      <c r="B893" t="n">
        <v>12464</v>
      </c>
      <c r="C893" t="n">
        <v>12464</v>
      </c>
      <c r="D893" t="n">
        <v>12464</v>
      </c>
      <c r="E893" t="n">
        <v>12185</v>
      </c>
      <c r="F893" t="n">
        <v>11961</v>
      </c>
      <c r="G893" t="n">
        <v>11326</v>
      </c>
      <c r="H893" t="n">
        <v>11045</v>
      </c>
      <c r="I893" t="n">
        <v>10871</v>
      </c>
      <c r="J893" t="n">
        <v>10777</v>
      </c>
      <c r="K893" t="n">
        <v>10687</v>
      </c>
      <c r="L893" t="n">
        <v>10319</v>
      </c>
      <c r="M893" t="n">
        <v>10087</v>
      </c>
      <c r="N893" t="n">
        <v>10208</v>
      </c>
      <c r="O893" t="n">
        <v>10226</v>
      </c>
      <c r="P893" t="n">
        <v>10415</v>
      </c>
      <c r="Q893" t="n">
        <v>10643</v>
      </c>
      <c r="R893" t="n">
        <v>10825</v>
      </c>
      <c r="S893" t="n">
        <v>11075</v>
      </c>
      <c r="T893" t="n">
        <v>11352</v>
      </c>
      <c r="U893" t="n">
        <v>11536</v>
      </c>
      <c r="V893" t="n">
        <v>11716</v>
      </c>
      <c r="W893" t="n">
        <v>11958</v>
      </c>
      <c r="X893" t="n">
        <v>12220</v>
      </c>
      <c r="Y893" t="n">
        <v>12552</v>
      </c>
      <c r="Z893" t="n">
        <v>12849</v>
      </c>
      <c r="AA893" t="n">
        <v>13176</v>
      </c>
      <c r="AB893" t="n">
        <v>13495</v>
      </c>
      <c r="AC893" t="n">
        <v>13824</v>
      </c>
      <c r="AD893" t="n">
        <v>14068</v>
      </c>
      <c r="AE893" t="n">
        <v>14454</v>
      </c>
      <c r="AF893" t="n">
        <v>14896</v>
      </c>
      <c r="AG893" t="n">
        <v>15371</v>
      </c>
      <c r="AH893" t="n">
        <v>15822</v>
      </c>
      <c r="AI893" t="n">
        <v>16392</v>
      </c>
      <c r="AJ893" t="n">
        <v>16855</v>
      </c>
      <c r="AK893" t="n">
        <v>17284</v>
      </c>
      <c r="AL893" t="n">
        <v>17687</v>
      </c>
      <c r="AM893" t="n">
        <v>18140</v>
      </c>
      <c r="AN893" t="n">
        <v>18693</v>
      </c>
      <c r="AO893" t="n">
        <v>19290</v>
      </c>
      <c r="AP893" t="n">
        <v>19932</v>
      </c>
      <c r="AQ893" t="n">
        <v>20729</v>
      </c>
      <c r="AR893" t="n">
        <v>21608</v>
      </c>
      <c r="AS893" t="n">
        <v>22475</v>
      </c>
      <c r="AT893" t="n">
        <v>23351</v>
      </c>
      <c r="AU893" t="n">
        <v>24232</v>
      </c>
      <c r="AV893" t="n">
        <v>25180</v>
      </c>
      <c r="AW893" t="n">
        <v>26175</v>
      </c>
      <c r="AX893" t="n">
        <v>27284</v>
      </c>
      <c r="AY893" t="n">
        <v>28536</v>
      </c>
      <c r="AZ893" t="n">
        <v>29732</v>
      </c>
      <c r="BA893" t="n">
        <v>31000</v>
      </c>
      <c r="BB893" t="n">
        <v>32187</v>
      </c>
      <c r="BC893" t="n">
        <v>33652</v>
      </c>
      <c r="BD893" t="n">
        <v>35284</v>
      </c>
      <c r="BE893" t="n">
        <v>36950</v>
      </c>
      <c r="BF893" t="n">
        <v>38570</v>
      </c>
      <c r="BG893" t="n">
        <v>40455</v>
      </c>
      <c r="BH893" t="n">
        <v>42678</v>
      </c>
      <c r="BI893" t="n">
        <v>45393</v>
      </c>
      <c r="BJ893" t="n">
        <v>48433</v>
      </c>
      <c r="BK893" t="n">
        <v>50945</v>
      </c>
      <c r="BL893" t="n">
        <v>53622</v>
      </c>
      <c r="BM893" t="n">
        <v>56306</v>
      </c>
      <c r="BN893" t="n">
        <v>59153</v>
      </c>
      <c r="BO893" t="n">
        <v>62686</v>
      </c>
      <c r="BP893" t="n">
        <v>66867</v>
      </c>
      <c r="BQ893" t="n">
        <v>71201</v>
      </c>
      <c r="BR893" t="n">
        <v>75833</v>
      </c>
      <c r="BS893" t="n">
        <v>80617</v>
      </c>
      <c r="BT893" t="n">
        <v>85362</v>
      </c>
      <c r="BU893" t="n">
        <v>89979</v>
      </c>
      <c r="BV893" t="n">
        <v>94222</v>
      </c>
      <c r="BW893" t="n">
        <v>98227</v>
      </c>
      <c r="BX893" t="n">
        <v>102061</v>
      </c>
      <c r="BY893" t="n">
        <v>105990</v>
      </c>
      <c r="BZ893" t="n">
        <v>110206</v>
      </c>
      <c r="CA893" t="n">
        <v>114910</v>
      </c>
      <c r="CB893" t="n">
        <v>119607</v>
      </c>
      <c r="CC893" t="n">
        <v>125465</v>
      </c>
      <c r="CD893" t="n">
        <v>129377</v>
      </c>
    </row>
    <row r="894">
      <c r="A894" t="inlineStr">
        <is>
          <t>F00034-20-000-03|S|F|N</t>
        </is>
      </c>
      <c r="B894" t="n">
        <v>12464</v>
      </c>
      <c r="C894" t="n">
        <v>12464</v>
      </c>
      <c r="D894" t="n">
        <v>12464</v>
      </c>
      <c r="E894" t="n">
        <v>12185</v>
      </c>
      <c r="F894" t="n">
        <v>11961</v>
      </c>
      <c r="G894" t="n">
        <v>11326</v>
      </c>
      <c r="H894" t="n">
        <v>11045</v>
      </c>
      <c r="I894" t="n">
        <v>10871</v>
      </c>
      <c r="J894" t="n">
        <v>10777</v>
      </c>
      <c r="K894" t="n">
        <v>10687</v>
      </c>
      <c r="L894" t="n">
        <v>10319</v>
      </c>
      <c r="M894" t="n">
        <v>10087</v>
      </c>
      <c r="N894" t="n">
        <v>10208</v>
      </c>
      <c r="O894" t="n">
        <v>10226</v>
      </c>
      <c r="P894" t="n">
        <v>10415</v>
      </c>
      <c r="Q894" t="n">
        <v>10643</v>
      </c>
      <c r="R894" t="n">
        <v>10825</v>
      </c>
      <c r="S894" t="n">
        <v>11075</v>
      </c>
      <c r="T894" t="n">
        <v>11352</v>
      </c>
      <c r="U894" t="n">
        <v>11536</v>
      </c>
      <c r="V894" t="n">
        <v>11716</v>
      </c>
      <c r="W894" t="n">
        <v>11958</v>
      </c>
      <c r="X894" t="n">
        <v>12220</v>
      </c>
      <c r="Y894" t="n">
        <v>12552</v>
      </c>
      <c r="Z894" t="n">
        <v>12849</v>
      </c>
      <c r="AA894" t="n">
        <v>13176</v>
      </c>
      <c r="AB894" t="n">
        <v>13495</v>
      </c>
      <c r="AC894" t="n">
        <v>13824</v>
      </c>
      <c r="AD894" t="n">
        <v>14068</v>
      </c>
      <c r="AE894" t="n">
        <v>14454</v>
      </c>
      <c r="AF894" t="n">
        <v>14896</v>
      </c>
      <c r="AG894" t="n">
        <v>15371</v>
      </c>
      <c r="AH894" t="n">
        <v>15822</v>
      </c>
      <c r="AI894" t="n">
        <v>16392</v>
      </c>
      <c r="AJ894" t="n">
        <v>16855</v>
      </c>
      <c r="AK894" t="n">
        <v>17284</v>
      </c>
      <c r="AL894" t="n">
        <v>17687</v>
      </c>
      <c r="AM894" t="n">
        <v>18140</v>
      </c>
      <c r="AN894" t="n">
        <v>18693</v>
      </c>
      <c r="AO894" t="n">
        <v>19290</v>
      </c>
      <c r="AP894" t="n">
        <v>19932</v>
      </c>
      <c r="AQ894" t="n">
        <v>20729</v>
      </c>
      <c r="AR894" t="n">
        <v>21608</v>
      </c>
      <c r="AS894" t="n">
        <v>22475</v>
      </c>
      <c r="AT894" t="n">
        <v>23351</v>
      </c>
      <c r="AU894" t="n">
        <v>24232</v>
      </c>
      <c r="AV894" t="n">
        <v>25180</v>
      </c>
      <c r="AW894" t="n">
        <v>26175</v>
      </c>
      <c r="AX894" t="n">
        <v>27284</v>
      </c>
      <c r="AY894" t="n">
        <v>28536</v>
      </c>
      <c r="AZ894" t="n">
        <v>29732</v>
      </c>
      <c r="BA894" t="n">
        <v>31000</v>
      </c>
      <c r="BB894" t="n">
        <v>32187</v>
      </c>
      <c r="BC894" t="n">
        <v>33652</v>
      </c>
      <c r="BD894" t="n">
        <v>35284</v>
      </c>
      <c r="BE894" t="n">
        <v>36950</v>
      </c>
      <c r="BF894" t="n">
        <v>38570</v>
      </c>
      <c r="BG894" t="n">
        <v>40455</v>
      </c>
      <c r="BH894" t="n">
        <v>42678</v>
      </c>
      <c r="BI894" t="n">
        <v>45393</v>
      </c>
      <c r="BJ894" t="n">
        <v>48433</v>
      </c>
      <c r="BK894" t="n">
        <v>50945</v>
      </c>
      <c r="BL894" t="n">
        <v>53622</v>
      </c>
      <c r="BM894" t="n">
        <v>56306</v>
      </c>
      <c r="BN894" t="n">
        <v>59153</v>
      </c>
      <c r="BO894" t="n">
        <v>62686</v>
      </c>
      <c r="BP894" t="n">
        <v>66867</v>
      </c>
      <c r="BQ894" t="n">
        <v>71201</v>
      </c>
      <c r="BR894" t="n">
        <v>75833</v>
      </c>
      <c r="BS894" t="n">
        <v>80617</v>
      </c>
      <c r="BT894" t="n">
        <v>85362</v>
      </c>
      <c r="BU894" t="n">
        <v>89979</v>
      </c>
      <c r="BV894" t="n">
        <v>94222</v>
      </c>
      <c r="BW894" t="n">
        <v>98227</v>
      </c>
      <c r="BX894" t="n">
        <v>102061</v>
      </c>
      <c r="BY894" t="n">
        <v>105990</v>
      </c>
      <c r="BZ894" t="n">
        <v>110206</v>
      </c>
      <c r="CA894" t="n">
        <v>114910</v>
      </c>
      <c r="CB894" t="n">
        <v>119607</v>
      </c>
      <c r="CC894" t="n">
        <v>125465</v>
      </c>
      <c r="CD894" t="n">
        <v>129377</v>
      </c>
    </row>
    <row r="895">
      <c r="A895" t="inlineStr">
        <is>
          <t>F00034-20-000-03|S|F|Y</t>
        </is>
      </c>
      <c r="B895" t="n">
        <v>12464</v>
      </c>
      <c r="C895" t="n">
        <v>12464</v>
      </c>
      <c r="D895" t="n">
        <v>12464</v>
      </c>
      <c r="E895" t="n">
        <v>12185</v>
      </c>
      <c r="F895" t="n">
        <v>11961</v>
      </c>
      <c r="G895" t="n">
        <v>11326</v>
      </c>
      <c r="H895" t="n">
        <v>11045</v>
      </c>
      <c r="I895" t="n">
        <v>10871</v>
      </c>
      <c r="J895" t="n">
        <v>10777</v>
      </c>
      <c r="K895" t="n">
        <v>10687</v>
      </c>
      <c r="L895" t="n">
        <v>10319</v>
      </c>
      <c r="M895" t="n">
        <v>10087</v>
      </c>
      <c r="N895" t="n">
        <v>10208</v>
      </c>
      <c r="O895" t="n">
        <v>10226</v>
      </c>
      <c r="P895" t="n">
        <v>10415</v>
      </c>
      <c r="Q895" t="n">
        <v>10643</v>
      </c>
      <c r="R895" t="n">
        <v>10825</v>
      </c>
      <c r="S895" t="n">
        <v>11075</v>
      </c>
      <c r="T895" t="n">
        <v>11352</v>
      </c>
      <c r="U895" t="n">
        <v>11536</v>
      </c>
      <c r="V895" t="n">
        <v>11716</v>
      </c>
      <c r="W895" t="n">
        <v>11958</v>
      </c>
      <c r="X895" t="n">
        <v>12220</v>
      </c>
      <c r="Y895" t="n">
        <v>12552</v>
      </c>
      <c r="Z895" t="n">
        <v>12849</v>
      </c>
      <c r="AA895" t="n">
        <v>13176</v>
      </c>
      <c r="AB895" t="n">
        <v>13495</v>
      </c>
      <c r="AC895" t="n">
        <v>13824</v>
      </c>
      <c r="AD895" t="n">
        <v>14068</v>
      </c>
      <c r="AE895" t="n">
        <v>14454</v>
      </c>
      <c r="AF895" t="n">
        <v>14896</v>
      </c>
      <c r="AG895" t="n">
        <v>15371</v>
      </c>
      <c r="AH895" t="n">
        <v>15822</v>
      </c>
      <c r="AI895" t="n">
        <v>16392</v>
      </c>
      <c r="AJ895" t="n">
        <v>16855</v>
      </c>
      <c r="AK895" t="n">
        <v>17284</v>
      </c>
      <c r="AL895" t="n">
        <v>17687</v>
      </c>
      <c r="AM895" t="n">
        <v>18140</v>
      </c>
      <c r="AN895" t="n">
        <v>18693</v>
      </c>
      <c r="AO895" t="n">
        <v>19290</v>
      </c>
      <c r="AP895" t="n">
        <v>19932</v>
      </c>
      <c r="AQ895" t="n">
        <v>20729</v>
      </c>
      <c r="AR895" t="n">
        <v>21608</v>
      </c>
      <c r="AS895" t="n">
        <v>22475</v>
      </c>
      <c r="AT895" t="n">
        <v>23351</v>
      </c>
      <c r="AU895" t="n">
        <v>24232</v>
      </c>
      <c r="AV895" t="n">
        <v>25180</v>
      </c>
      <c r="AW895" t="n">
        <v>26175</v>
      </c>
      <c r="AX895" t="n">
        <v>27284</v>
      </c>
      <c r="AY895" t="n">
        <v>28536</v>
      </c>
      <c r="AZ895" t="n">
        <v>29732</v>
      </c>
      <c r="BA895" t="n">
        <v>31000</v>
      </c>
      <c r="BB895" t="n">
        <v>32187</v>
      </c>
      <c r="BC895" t="n">
        <v>33652</v>
      </c>
      <c r="BD895" t="n">
        <v>35284</v>
      </c>
      <c r="BE895" t="n">
        <v>36950</v>
      </c>
      <c r="BF895" t="n">
        <v>38570</v>
      </c>
      <c r="BG895" t="n">
        <v>40455</v>
      </c>
      <c r="BH895" t="n">
        <v>42678</v>
      </c>
      <c r="BI895" t="n">
        <v>45393</v>
      </c>
      <c r="BJ895" t="n">
        <v>48433</v>
      </c>
      <c r="BK895" t="n">
        <v>50945</v>
      </c>
      <c r="BL895" t="n">
        <v>53622</v>
      </c>
      <c r="BM895" t="n">
        <v>56306</v>
      </c>
      <c r="BN895" t="n">
        <v>59153</v>
      </c>
      <c r="BO895" t="n">
        <v>62686</v>
      </c>
      <c r="BP895" t="n">
        <v>66867</v>
      </c>
      <c r="BQ895" t="n">
        <v>71201</v>
      </c>
      <c r="BR895" t="n">
        <v>75833</v>
      </c>
      <c r="BS895" t="n">
        <v>80617</v>
      </c>
      <c r="BT895" t="n">
        <v>85362</v>
      </c>
      <c r="BU895" t="n">
        <v>89979</v>
      </c>
      <c r="BV895" t="n">
        <v>94222</v>
      </c>
      <c r="BW895" t="n">
        <v>98227</v>
      </c>
      <c r="BX895" t="n">
        <v>102061</v>
      </c>
      <c r="BY895" t="n">
        <v>105990</v>
      </c>
      <c r="BZ895" t="n">
        <v>110206</v>
      </c>
      <c r="CA895" t="n">
        <v>114910</v>
      </c>
      <c r="CB895" t="n">
        <v>119607</v>
      </c>
      <c r="CC895" t="n">
        <v>125465</v>
      </c>
      <c r="CD895" t="n">
        <v>129377</v>
      </c>
    </row>
    <row r="896">
      <c r="A896" t="inlineStr">
        <is>
          <t>F00034-20-000-03|S|M|N</t>
        </is>
      </c>
      <c r="B896" t="n">
        <v>12464</v>
      </c>
      <c r="C896" t="n">
        <v>12464</v>
      </c>
      <c r="D896" t="n">
        <v>12464</v>
      </c>
      <c r="E896" t="n">
        <v>12185</v>
      </c>
      <c r="F896" t="n">
        <v>11961</v>
      </c>
      <c r="G896" t="n">
        <v>11326</v>
      </c>
      <c r="H896" t="n">
        <v>11045</v>
      </c>
      <c r="I896" t="n">
        <v>10871</v>
      </c>
      <c r="J896" t="n">
        <v>10777</v>
      </c>
      <c r="K896" t="n">
        <v>10687</v>
      </c>
      <c r="L896" t="n">
        <v>10319</v>
      </c>
      <c r="M896" t="n">
        <v>10087</v>
      </c>
      <c r="N896" t="n">
        <v>10208</v>
      </c>
      <c r="O896" t="n">
        <v>10226</v>
      </c>
      <c r="P896" t="n">
        <v>10415</v>
      </c>
      <c r="Q896" t="n">
        <v>10643</v>
      </c>
      <c r="R896" t="n">
        <v>10825</v>
      </c>
      <c r="S896" t="n">
        <v>11075</v>
      </c>
      <c r="T896" t="n">
        <v>11352</v>
      </c>
      <c r="U896" t="n">
        <v>11536</v>
      </c>
      <c r="V896" t="n">
        <v>11716</v>
      </c>
      <c r="W896" t="n">
        <v>11958</v>
      </c>
      <c r="X896" t="n">
        <v>12220</v>
      </c>
      <c r="Y896" t="n">
        <v>12552</v>
      </c>
      <c r="Z896" t="n">
        <v>12849</v>
      </c>
      <c r="AA896" t="n">
        <v>13176</v>
      </c>
      <c r="AB896" t="n">
        <v>13495</v>
      </c>
      <c r="AC896" t="n">
        <v>13824</v>
      </c>
      <c r="AD896" t="n">
        <v>14068</v>
      </c>
      <c r="AE896" t="n">
        <v>14454</v>
      </c>
      <c r="AF896" t="n">
        <v>14896</v>
      </c>
      <c r="AG896" t="n">
        <v>15371</v>
      </c>
      <c r="AH896" t="n">
        <v>15822</v>
      </c>
      <c r="AI896" t="n">
        <v>16392</v>
      </c>
      <c r="AJ896" t="n">
        <v>16855</v>
      </c>
      <c r="AK896" t="n">
        <v>17284</v>
      </c>
      <c r="AL896" t="n">
        <v>17687</v>
      </c>
      <c r="AM896" t="n">
        <v>18140</v>
      </c>
      <c r="AN896" t="n">
        <v>18693</v>
      </c>
      <c r="AO896" t="n">
        <v>19290</v>
      </c>
      <c r="AP896" t="n">
        <v>19932</v>
      </c>
      <c r="AQ896" t="n">
        <v>20729</v>
      </c>
      <c r="AR896" t="n">
        <v>21608</v>
      </c>
      <c r="AS896" t="n">
        <v>22475</v>
      </c>
      <c r="AT896" t="n">
        <v>23351</v>
      </c>
      <c r="AU896" t="n">
        <v>24232</v>
      </c>
      <c r="AV896" t="n">
        <v>25180</v>
      </c>
      <c r="AW896" t="n">
        <v>26175</v>
      </c>
      <c r="AX896" t="n">
        <v>27284</v>
      </c>
      <c r="AY896" t="n">
        <v>28536</v>
      </c>
      <c r="AZ896" t="n">
        <v>29732</v>
      </c>
      <c r="BA896" t="n">
        <v>31000</v>
      </c>
      <c r="BB896" t="n">
        <v>32187</v>
      </c>
      <c r="BC896" t="n">
        <v>33652</v>
      </c>
      <c r="BD896" t="n">
        <v>35284</v>
      </c>
      <c r="BE896" t="n">
        <v>36950</v>
      </c>
      <c r="BF896" t="n">
        <v>38570</v>
      </c>
      <c r="BG896" t="n">
        <v>40455</v>
      </c>
      <c r="BH896" t="n">
        <v>42678</v>
      </c>
      <c r="BI896" t="n">
        <v>45393</v>
      </c>
      <c r="BJ896" t="n">
        <v>48433</v>
      </c>
      <c r="BK896" t="n">
        <v>50945</v>
      </c>
      <c r="BL896" t="n">
        <v>53622</v>
      </c>
      <c r="BM896" t="n">
        <v>56306</v>
      </c>
      <c r="BN896" t="n">
        <v>59153</v>
      </c>
      <c r="BO896" t="n">
        <v>62686</v>
      </c>
      <c r="BP896" t="n">
        <v>66867</v>
      </c>
      <c r="BQ896" t="n">
        <v>71201</v>
      </c>
      <c r="BR896" t="n">
        <v>75833</v>
      </c>
      <c r="BS896" t="n">
        <v>80617</v>
      </c>
      <c r="BT896" t="n">
        <v>85362</v>
      </c>
      <c r="BU896" t="n">
        <v>89979</v>
      </c>
      <c r="BV896" t="n">
        <v>94222</v>
      </c>
      <c r="BW896" t="n">
        <v>98227</v>
      </c>
      <c r="BX896" t="n">
        <v>102061</v>
      </c>
      <c r="BY896" t="n">
        <v>105990</v>
      </c>
      <c r="BZ896" t="n">
        <v>110206</v>
      </c>
      <c r="CA896" t="n">
        <v>114910</v>
      </c>
      <c r="CB896" t="n">
        <v>119607</v>
      </c>
      <c r="CC896" t="n">
        <v>125465</v>
      </c>
      <c r="CD896" t="n">
        <v>129377</v>
      </c>
    </row>
    <row r="897">
      <c r="A897" t="inlineStr">
        <is>
          <t>F00034-20-000-03|S|M|Y</t>
        </is>
      </c>
      <c r="B897" t="n">
        <v>12464</v>
      </c>
      <c r="C897" t="n">
        <v>12464</v>
      </c>
      <c r="D897" t="n">
        <v>12464</v>
      </c>
      <c r="E897" t="n">
        <v>12185</v>
      </c>
      <c r="F897" t="n">
        <v>11961</v>
      </c>
      <c r="G897" t="n">
        <v>11326</v>
      </c>
      <c r="H897" t="n">
        <v>11045</v>
      </c>
      <c r="I897" t="n">
        <v>10871</v>
      </c>
      <c r="J897" t="n">
        <v>10777</v>
      </c>
      <c r="K897" t="n">
        <v>10687</v>
      </c>
      <c r="L897" t="n">
        <v>10319</v>
      </c>
      <c r="M897" t="n">
        <v>10087</v>
      </c>
      <c r="N897" t="n">
        <v>10208</v>
      </c>
      <c r="O897" t="n">
        <v>10226</v>
      </c>
      <c r="P897" t="n">
        <v>10415</v>
      </c>
      <c r="Q897" t="n">
        <v>10643</v>
      </c>
      <c r="R897" t="n">
        <v>10825</v>
      </c>
      <c r="S897" t="n">
        <v>11075</v>
      </c>
      <c r="T897" t="n">
        <v>11352</v>
      </c>
      <c r="U897" t="n">
        <v>11536</v>
      </c>
      <c r="V897" t="n">
        <v>11716</v>
      </c>
      <c r="W897" t="n">
        <v>11958</v>
      </c>
      <c r="X897" t="n">
        <v>12220</v>
      </c>
      <c r="Y897" t="n">
        <v>12552</v>
      </c>
      <c r="Z897" t="n">
        <v>12849</v>
      </c>
      <c r="AA897" t="n">
        <v>13176</v>
      </c>
      <c r="AB897" t="n">
        <v>13495</v>
      </c>
      <c r="AC897" t="n">
        <v>13824</v>
      </c>
      <c r="AD897" t="n">
        <v>14068</v>
      </c>
      <c r="AE897" t="n">
        <v>14454</v>
      </c>
      <c r="AF897" t="n">
        <v>14896</v>
      </c>
      <c r="AG897" t="n">
        <v>15371</v>
      </c>
      <c r="AH897" t="n">
        <v>15822</v>
      </c>
      <c r="AI897" t="n">
        <v>16392</v>
      </c>
      <c r="AJ897" t="n">
        <v>16855</v>
      </c>
      <c r="AK897" t="n">
        <v>17284</v>
      </c>
      <c r="AL897" t="n">
        <v>17687</v>
      </c>
      <c r="AM897" t="n">
        <v>18140</v>
      </c>
      <c r="AN897" t="n">
        <v>18693</v>
      </c>
      <c r="AO897" t="n">
        <v>19290</v>
      </c>
      <c r="AP897" t="n">
        <v>19932</v>
      </c>
      <c r="AQ897" t="n">
        <v>20729</v>
      </c>
      <c r="AR897" t="n">
        <v>21608</v>
      </c>
      <c r="AS897" t="n">
        <v>22475</v>
      </c>
      <c r="AT897" t="n">
        <v>23351</v>
      </c>
      <c r="AU897" t="n">
        <v>24232</v>
      </c>
      <c r="AV897" t="n">
        <v>25180</v>
      </c>
      <c r="AW897" t="n">
        <v>26175</v>
      </c>
      <c r="AX897" t="n">
        <v>27284</v>
      </c>
      <c r="AY897" t="n">
        <v>28536</v>
      </c>
      <c r="AZ897" t="n">
        <v>29732</v>
      </c>
      <c r="BA897" t="n">
        <v>31000</v>
      </c>
      <c r="BB897" t="n">
        <v>32187</v>
      </c>
      <c r="BC897" t="n">
        <v>33652</v>
      </c>
      <c r="BD897" t="n">
        <v>35284</v>
      </c>
      <c r="BE897" t="n">
        <v>36950</v>
      </c>
      <c r="BF897" t="n">
        <v>38570</v>
      </c>
      <c r="BG897" t="n">
        <v>40455</v>
      </c>
      <c r="BH897" t="n">
        <v>42678</v>
      </c>
      <c r="BI897" t="n">
        <v>45393</v>
      </c>
      <c r="BJ897" t="n">
        <v>48433</v>
      </c>
      <c r="BK897" t="n">
        <v>50945</v>
      </c>
      <c r="BL897" t="n">
        <v>53622</v>
      </c>
      <c r="BM897" t="n">
        <v>56306</v>
      </c>
      <c r="BN897" t="n">
        <v>59153</v>
      </c>
      <c r="BO897" t="n">
        <v>62686</v>
      </c>
      <c r="BP897" t="n">
        <v>66867</v>
      </c>
      <c r="BQ897" t="n">
        <v>71201</v>
      </c>
      <c r="BR897" t="n">
        <v>75833</v>
      </c>
      <c r="BS897" t="n">
        <v>80617</v>
      </c>
      <c r="BT897" t="n">
        <v>85362</v>
      </c>
      <c r="BU897" t="n">
        <v>89979</v>
      </c>
      <c r="BV897" t="n">
        <v>94222</v>
      </c>
      <c r="BW897" t="n">
        <v>98227</v>
      </c>
      <c r="BX897" t="n">
        <v>102061</v>
      </c>
      <c r="BY897" t="n">
        <v>105990</v>
      </c>
      <c r="BZ897" t="n">
        <v>110206</v>
      </c>
      <c r="CA897" t="n">
        <v>114910</v>
      </c>
      <c r="CB897" t="n">
        <v>119607</v>
      </c>
      <c r="CC897" t="n">
        <v>125465</v>
      </c>
      <c r="CD897" t="n">
        <v>129377</v>
      </c>
    </row>
    <row r="898">
      <c r="A898" t="inlineStr">
        <is>
          <t>F00034-21-000-03|R|F|N</t>
        </is>
      </c>
      <c r="B898" t="n">
        <v>9450</v>
      </c>
      <c r="C898" t="n">
        <v>9450</v>
      </c>
      <c r="D898" t="n">
        <v>9450</v>
      </c>
      <c r="E898" t="n">
        <v>9450</v>
      </c>
      <c r="F898" t="n">
        <v>9225</v>
      </c>
      <c r="G898" t="n">
        <v>9225</v>
      </c>
      <c r="H898" t="n">
        <v>8967</v>
      </c>
      <c r="I898" t="n">
        <v>8967</v>
      </c>
      <c r="J898" t="n">
        <v>8620</v>
      </c>
      <c r="K898" t="n">
        <v>8498</v>
      </c>
      <c r="L898" t="n">
        <v>8367</v>
      </c>
      <c r="M898" t="n">
        <v>8249</v>
      </c>
      <c r="N898" t="n">
        <v>8095</v>
      </c>
      <c r="O898" t="n">
        <v>7946</v>
      </c>
      <c r="P898" t="n">
        <v>8061</v>
      </c>
      <c r="Q898" t="n">
        <v>8363</v>
      </c>
      <c r="R898" t="n">
        <v>8569</v>
      </c>
      <c r="S898" t="n">
        <v>8601</v>
      </c>
      <c r="T898" t="n">
        <v>8796</v>
      </c>
      <c r="U898" t="n">
        <v>8996</v>
      </c>
      <c r="V898" t="n">
        <v>9201</v>
      </c>
      <c r="W898" t="n">
        <v>9466</v>
      </c>
      <c r="X898" t="n">
        <v>9760</v>
      </c>
      <c r="Y898" t="n">
        <v>10052</v>
      </c>
      <c r="Z898" t="n">
        <v>10299</v>
      </c>
      <c r="AA898" t="n">
        <v>10588</v>
      </c>
      <c r="AB898" t="n">
        <v>10673</v>
      </c>
      <c r="AC898" t="n">
        <v>10993</v>
      </c>
      <c r="AD898" t="n">
        <v>11237</v>
      </c>
      <c r="AE898" t="n">
        <v>11491</v>
      </c>
      <c r="AF898" t="n">
        <v>11750</v>
      </c>
      <c r="AG898" t="n">
        <v>11986</v>
      </c>
      <c r="AH898" t="n">
        <v>12171</v>
      </c>
      <c r="AI898" t="n">
        <v>12465</v>
      </c>
      <c r="AJ898" t="n">
        <v>12748</v>
      </c>
      <c r="AK898" t="n">
        <v>13062</v>
      </c>
      <c r="AL898" t="n">
        <v>13423</v>
      </c>
      <c r="AM898" t="n">
        <v>13615</v>
      </c>
      <c r="AN898" t="n">
        <v>14081</v>
      </c>
      <c r="AO898" t="n">
        <v>14499</v>
      </c>
      <c r="AP898" t="n">
        <v>14968</v>
      </c>
      <c r="AQ898" t="n">
        <v>15376</v>
      </c>
      <c r="AR898" t="n">
        <v>15993</v>
      </c>
      <c r="AS898" t="n">
        <v>16603</v>
      </c>
      <c r="AT898" t="n">
        <v>17231</v>
      </c>
      <c r="AU898" t="n">
        <v>17876</v>
      </c>
      <c r="AV898" t="n">
        <v>18537</v>
      </c>
      <c r="AW898" t="n">
        <v>19240</v>
      </c>
      <c r="AX898" t="n">
        <v>20051</v>
      </c>
      <c r="AY898" t="n">
        <v>20899</v>
      </c>
      <c r="AZ898" t="n">
        <v>21767</v>
      </c>
      <c r="BA898" t="n">
        <v>22704</v>
      </c>
      <c r="BB898" t="n">
        <v>23679</v>
      </c>
      <c r="BC898" t="n">
        <v>24711</v>
      </c>
      <c r="BD898" t="n">
        <v>25828</v>
      </c>
      <c r="BE898" t="n">
        <v>27055</v>
      </c>
      <c r="BF898" t="n">
        <v>28338</v>
      </c>
      <c r="BG898" t="n">
        <v>29757</v>
      </c>
      <c r="BH898" t="n">
        <v>31407</v>
      </c>
      <c r="BI898" t="n">
        <v>33224</v>
      </c>
      <c r="BJ898" t="n">
        <v>35181</v>
      </c>
      <c r="BK898" t="n">
        <v>37153</v>
      </c>
      <c r="BL898" t="n">
        <v>39237</v>
      </c>
      <c r="BM898" t="n">
        <v>41257</v>
      </c>
      <c r="BN898" t="n">
        <v>43461</v>
      </c>
      <c r="BO898" t="n">
        <v>45802</v>
      </c>
      <c r="BP898" t="n">
        <v>48177</v>
      </c>
      <c r="BQ898" t="n">
        <v>50727</v>
      </c>
      <c r="BR898" t="n">
        <v>53422</v>
      </c>
      <c r="BS898" t="n">
        <v>56211</v>
      </c>
      <c r="BT898" t="n">
        <v>59105</v>
      </c>
      <c r="BU898" t="n">
        <v>62155</v>
      </c>
      <c r="BV898" t="n">
        <v>65142</v>
      </c>
      <c r="BW898" t="n">
        <v>68103</v>
      </c>
      <c r="BX898" t="n">
        <v>71087</v>
      </c>
      <c r="BY898" t="n">
        <v>74122</v>
      </c>
      <c r="BZ898" t="n">
        <v>77190</v>
      </c>
      <c r="CA898" t="n">
        <v>80417</v>
      </c>
      <c r="CB898" t="n">
        <v>83736</v>
      </c>
      <c r="CC898" t="n">
        <v>87084</v>
      </c>
      <c r="CD898" t="n">
        <v>90498</v>
      </c>
    </row>
    <row r="899">
      <c r="A899" t="inlineStr">
        <is>
          <t>F00034-21-000-03|R|F|Y</t>
        </is>
      </c>
      <c r="B899" t="n">
        <v>9450</v>
      </c>
      <c r="C899" t="n">
        <v>9450</v>
      </c>
      <c r="D899" t="n">
        <v>9450</v>
      </c>
      <c r="E899" t="n">
        <v>9450</v>
      </c>
      <c r="F899" t="n">
        <v>9225</v>
      </c>
      <c r="G899" t="n">
        <v>9225</v>
      </c>
      <c r="H899" t="n">
        <v>8967</v>
      </c>
      <c r="I899" t="n">
        <v>8967</v>
      </c>
      <c r="J899" t="n">
        <v>8620</v>
      </c>
      <c r="K899" t="n">
        <v>8498</v>
      </c>
      <c r="L899" t="n">
        <v>8367</v>
      </c>
      <c r="M899" t="n">
        <v>8249</v>
      </c>
      <c r="N899" t="n">
        <v>8095</v>
      </c>
      <c r="O899" t="n">
        <v>7946</v>
      </c>
      <c r="P899" t="n">
        <v>8061</v>
      </c>
      <c r="Q899" t="n">
        <v>8363</v>
      </c>
      <c r="R899" t="n">
        <v>8569</v>
      </c>
      <c r="S899" t="n">
        <v>8601</v>
      </c>
      <c r="T899" t="n">
        <v>8796</v>
      </c>
      <c r="U899" t="n">
        <v>8996</v>
      </c>
      <c r="V899" t="n">
        <v>9201</v>
      </c>
      <c r="W899" t="n">
        <v>9466</v>
      </c>
      <c r="X899" t="n">
        <v>9760</v>
      </c>
      <c r="Y899" t="n">
        <v>10052</v>
      </c>
      <c r="Z899" t="n">
        <v>10299</v>
      </c>
      <c r="AA899" t="n">
        <v>10588</v>
      </c>
      <c r="AB899" t="n">
        <v>10673</v>
      </c>
      <c r="AC899" t="n">
        <v>10993</v>
      </c>
      <c r="AD899" t="n">
        <v>11237</v>
      </c>
      <c r="AE899" t="n">
        <v>11491</v>
      </c>
      <c r="AF899" t="n">
        <v>11750</v>
      </c>
      <c r="AG899" t="n">
        <v>11986</v>
      </c>
      <c r="AH899" t="n">
        <v>12171</v>
      </c>
      <c r="AI899" t="n">
        <v>12465</v>
      </c>
      <c r="AJ899" t="n">
        <v>12748</v>
      </c>
      <c r="AK899" t="n">
        <v>13062</v>
      </c>
      <c r="AL899" t="n">
        <v>13423</v>
      </c>
      <c r="AM899" t="n">
        <v>13615</v>
      </c>
      <c r="AN899" t="n">
        <v>14081</v>
      </c>
      <c r="AO899" t="n">
        <v>14499</v>
      </c>
      <c r="AP899" t="n">
        <v>14968</v>
      </c>
      <c r="AQ899" t="n">
        <v>15376</v>
      </c>
      <c r="AR899" t="n">
        <v>15993</v>
      </c>
      <c r="AS899" t="n">
        <v>16603</v>
      </c>
      <c r="AT899" t="n">
        <v>17231</v>
      </c>
      <c r="AU899" t="n">
        <v>17876</v>
      </c>
      <c r="AV899" t="n">
        <v>18537</v>
      </c>
      <c r="AW899" t="n">
        <v>19240</v>
      </c>
      <c r="AX899" t="n">
        <v>20051</v>
      </c>
      <c r="AY899" t="n">
        <v>20899</v>
      </c>
      <c r="AZ899" t="n">
        <v>21767</v>
      </c>
      <c r="BA899" t="n">
        <v>22704</v>
      </c>
      <c r="BB899" t="n">
        <v>23679</v>
      </c>
      <c r="BC899" t="n">
        <v>24711</v>
      </c>
      <c r="BD899" t="n">
        <v>25828</v>
      </c>
      <c r="BE899" t="n">
        <v>27055</v>
      </c>
      <c r="BF899" t="n">
        <v>28338</v>
      </c>
      <c r="BG899" t="n">
        <v>29757</v>
      </c>
      <c r="BH899" t="n">
        <v>31407</v>
      </c>
      <c r="BI899" t="n">
        <v>33224</v>
      </c>
      <c r="BJ899" t="n">
        <v>35181</v>
      </c>
      <c r="BK899" t="n">
        <v>37153</v>
      </c>
      <c r="BL899" t="n">
        <v>39237</v>
      </c>
      <c r="BM899" t="n">
        <v>41257</v>
      </c>
      <c r="BN899" t="n">
        <v>43461</v>
      </c>
      <c r="BO899" t="n">
        <v>45802</v>
      </c>
      <c r="BP899" t="n">
        <v>48177</v>
      </c>
      <c r="BQ899" t="n">
        <v>50727</v>
      </c>
      <c r="BR899" t="n">
        <v>53422</v>
      </c>
      <c r="BS899" t="n">
        <v>56211</v>
      </c>
      <c r="BT899" t="n">
        <v>59105</v>
      </c>
      <c r="BU899" t="n">
        <v>62155</v>
      </c>
      <c r="BV899" t="n">
        <v>65142</v>
      </c>
      <c r="BW899" t="n">
        <v>68103</v>
      </c>
      <c r="BX899" t="n">
        <v>71087</v>
      </c>
      <c r="BY899" t="n">
        <v>74122</v>
      </c>
      <c r="BZ899" t="n">
        <v>77190</v>
      </c>
      <c r="CA899" t="n">
        <v>80417</v>
      </c>
      <c r="CB899" t="n">
        <v>83736</v>
      </c>
      <c r="CC899" t="n">
        <v>87084</v>
      </c>
      <c r="CD899" t="n">
        <v>90498</v>
      </c>
    </row>
    <row r="900">
      <c r="A900" t="inlineStr">
        <is>
          <t>F00034-21-000-03|R|M|N</t>
        </is>
      </c>
      <c r="B900" t="n">
        <v>9450</v>
      </c>
      <c r="C900" t="n">
        <v>9450</v>
      </c>
      <c r="D900" t="n">
        <v>9450</v>
      </c>
      <c r="E900" t="n">
        <v>9450</v>
      </c>
      <c r="F900" t="n">
        <v>9225</v>
      </c>
      <c r="G900" t="n">
        <v>9225</v>
      </c>
      <c r="H900" t="n">
        <v>8967</v>
      </c>
      <c r="I900" t="n">
        <v>8967</v>
      </c>
      <c r="J900" t="n">
        <v>8620</v>
      </c>
      <c r="K900" t="n">
        <v>8498</v>
      </c>
      <c r="L900" t="n">
        <v>8367</v>
      </c>
      <c r="M900" t="n">
        <v>8249</v>
      </c>
      <c r="N900" t="n">
        <v>8095</v>
      </c>
      <c r="O900" t="n">
        <v>7946</v>
      </c>
      <c r="P900" t="n">
        <v>8061</v>
      </c>
      <c r="Q900" t="n">
        <v>8363</v>
      </c>
      <c r="R900" t="n">
        <v>8569</v>
      </c>
      <c r="S900" t="n">
        <v>8601</v>
      </c>
      <c r="T900" t="n">
        <v>8796</v>
      </c>
      <c r="U900" t="n">
        <v>8996</v>
      </c>
      <c r="V900" t="n">
        <v>9201</v>
      </c>
      <c r="W900" t="n">
        <v>9466</v>
      </c>
      <c r="X900" t="n">
        <v>9760</v>
      </c>
      <c r="Y900" t="n">
        <v>10052</v>
      </c>
      <c r="Z900" t="n">
        <v>10299</v>
      </c>
      <c r="AA900" t="n">
        <v>10588</v>
      </c>
      <c r="AB900" t="n">
        <v>10673</v>
      </c>
      <c r="AC900" t="n">
        <v>10993</v>
      </c>
      <c r="AD900" t="n">
        <v>11237</v>
      </c>
      <c r="AE900" t="n">
        <v>11491</v>
      </c>
      <c r="AF900" t="n">
        <v>11750</v>
      </c>
      <c r="AG900" t="n">
        <v>11986</v>
      </c>
      <c r="AH900" t="n">
        <v>12171</v>
      </c>
      <c r="AI900" t="n">
        <v>12465</v>
      </c>
      <c r="AJ900" t="n">
        <v>12748</v>
      </c>
      <c r="AK900" t="n">
        <v>13062</v>
      </c>
      <c r="AL900" t="n">
        <v>13423</v>
      </c>
      <c r="AM900" t="n">
        <v>13615</v>
      </c>
      <c r="AN900" t="n">
        <v>14081</v>
      </c>
      <c r="AO900" t="n">
        <v>14499</v>
      </c>
      <c r="AP900" t="n">
        <v>14968</v>
      </c>
      <c r="AQ900" t="n">
        <v>15376</v>
      </c>
      <c r="AR900" t="n">
        <v>15993</v>
      </c>
      <c r="AS900" t="n">
        <v>16603</v>
      </c>
      <c r="AT900" t="n">
        <v>17231</v>
      </c>
      <c r="AU900" t="n">
        <v>17876</v>
      </c>
      <c r="AV900" t="n">
        <v>18537</v>
      </c>
      <c r="AW900" t="n">
        <v>19240</v>
      </c>
      <c r="AX900" t="n">
        <v>20051</v>
      </c>
      <c r="AY900" t="n">
        <v>20899</v>
      </c>
      <c r="AZ900" t="n">
        <v>21767</v>
      </c>
      <c r="BA900" t="n">
        <v>22704</v>
      </c>
      <c r="BB900" t="n">
        <v>23679</v>
      </c>
      <c r="BC900" t="n">
        <v>24711</v>
      </c>
      <c r="BD900" t="n">
        <v>25828</v>
      </c>
      <c r="BE900" t="n">
        <v>27055</v>
      </c>
      <c r="BF900" t="n">
        <v>28338</v>
      </c>
      <c r="BG900" t="n">
        <v>29757</v>
      </c>
      <c r="BH900" t="n">
        <v>31407</v>
      </c>
      <c r="BI900" t="n">
        <v>33224</v>
      </c>
      <c r="BJ900" t="n">
        <v>35181</v>
      </c>
      <c r="BK900" t="n">
        <v>37153</v>
      </c>
      <c r="BL900" t="n">
        <v>39237</v>
      </c>
      <c r="BM900" t="n">
        <v>41257</v>
      </c>
      <c r="BN900" t="n">
        <v>43461</v>
      </c>
      <c r="BO900" t="n">
        <v>45802</v>
      </c>
      <c r="BP900" t="n">
        <v>48177</v>
      </c>
      <c r="BQ900" t="n">
        <v>50727</v>
      </c>
      <c r="BR900" t="n">
        <v>53422</v>
      </c>
      <c r="BS900" t="n">
        <v>56211</v>
      </c>
      <c r="BT900" t="n">
        <v>59105</v>
      </c>
      <c r="BU900" t="n">
        <v>62155</v>
      </c>
      <c r="BV900" t="n">
        <v>65142</v>
      </c>
      <c r="BW900" t="n">
        <v>68103</v>
      </c>
      <c r="BX900" t="n">
        <v>71087</v>
      </c>
      <c r="BY900" t="n">
        <v>74122</v>
      </c>
      <c r="BZ900" t="n">
        <v>77190</v>
      </c>
      <c r="CA900" t="n">
        <v>80417</v>
      </c>
      <c r="CB900" t="n">
        <v>83736</v>
      </c>
      <c r="CC900" t="n">
        <v>87084</v>
      </c>
      <c r="CD900" t="n">
        <v>90498</v>
      </c>
    </row>
    <row r="901">
      <c r="A901" t="inlineStr">
        <is>
          <t>F00034-21-000-03|R|M|Y</t>
        </is>
      </c>
      <c r="B901" t="n">
        <v>9450</v>
      </c>
      <c r="C901" t="n">
        <v>9450</v>
      </c>
      <c r="D901" t="n">
        <v>9450</v>
      </c>
      <c r="E901" t="n">
        <v>9450</v>
      </c>
      <c r="F901" t="n">
        <v>9225</v>
      </c>
      <c r="G901" t="n">
        <v>9225</v>
      </c>
      <c r="H901" t="n">
        <v>8967</v>
      </c>
      <c r="I901" t="n">
        <v>8967</v>
      </c>
      <c r="J901" t="n">
        <v>8620</v>
      </c>
      <c r="K901" t="n">
        <v>8498</v>
      </c>
      <c r="L901" t="n">
        <v>8367</v>
      </c>
      <c r="M901" t="n">
        <v>8249</v>
      </c>
      <c r="N901" t="n">
        <v>8095</v>
      </c>
      <c r="O901" t="n">
        <v>7946</v>
      </c>
      <c r="P901" t="n">
        <v>8061</v>
      </c>
      <c r="Q901" t="n">
        <v>8363</v>
      </c>
      <c r="R901" t="n">
        <v>8569</v>
      </c>
      <c r="S901" t="n">
        <v>8601</v>
      </c>
      <c r="T901" t="n">
        <v>8796</v>
      </c>
      <c r="U901" t="n">
        <v>8996</v>
      </c>
      <c r="V901" t="n">
        <v>9201</v>
      </c>
      <c r="W901" t="n">
        <v>9466</v>
      </c>
      <c r="X901" t="n">
        <v>9760</v>
      </c>
      <c r="Y901" t="n">
        <v>10052</v>
      </c>
      <c r="Z901" t="n">
        <v>10299</v>
      </c>
      <c r="AA901" t="n">
        <v>10588</v>
      </c>
      <c r="AB901" t="n">
        <v>10673</v>
      </c>
      <c r="AC901" t="n">
        <v>10993</v>
      </c>
      <c r="AD901" t="n">
        <v>11237</v>
      </c>
      <c r="AE901" t="n">
        <v>11491</v>
      </c>
      <c r="AF901" t="n">
        <v>11750</v>
      </c>
      <c r="AG901" t="n">
        <v>11986</v>
      </c>
      <c r="AH901" t="n">
        <v>12171</v>
      </c>
      <c r="AI901" t="n">
        <v>12465</v>
      </c>
      <c r="AJ901" t="n">
        <v>12748</v>
      </c>
      <c r="AK901" t="n">
        <v>13062</v>
      </c>
      <c r="AL901" t="n">
        <v>13423</v>
      </c>
      <c r="AM901" t="n">
        <v>13615</v>
      </c>
      <c r="AN901" t="n">
        <v>14081</v>
      </c>
      <c r="AO901" t="n">
        <v>14499</v>
      </c>
      <c r="AP901" t="n">
        <v>14968</v>
      </c>
      <c r="AQ901" t="n">
        <v>15376</v>
      </c>
      <c r="AR901" t="n">
        <v>15993</v>
      </c>
      <c r="AS901" t="n">
        <v>16603</v>
      </c>
      <c r="AT901" t="n">
        <v>17231</v>
      </c>
      <c r="AU901" t="n">
        <v>17876</v>
      </c>
      <c r="AV901" t="n">
        <v>18537</v>
      </c>
      <c r="AW901" t="n">
        <v>19240</v>
      </c>
      <c r="AX901" t="n">
        <v>20051</v>
      </c>
      <c r="AY901" t="n">
        <v>20899</v>
      </c>
      <c r="AZ901" t="n">
        <v>21767</v>
      </c>
      <c r="BA901" t="n">
        <v>22704</v>
      </c>
      <c r="BB901" t="n">
        <v>23679</v>
      </c>
      <c r="BC901" t="n">
        <v>24711</v>
      </c>
      <c r="BD901" t="n">
        <v>25828</v>
      </c>
      <c r="BE901" t="n">
        <v>27055</v>
      </c>
      <c r="BF901" t="n">
        <v>28338</v>
      </c>
      <c r="BG901" t="n">
        <v>29757</v>
      </c>
      <c r="BH901" t="n">
        <v>31407</v>
      </c>
      <c r="BI901" t="n">
        <v>33224</v>
      </c>
      <c r="BJ901" t="n">
        <v>35181</v>
      </c>
      <c r="BK901" t="n">
        <v>37153</v>
      </c>
      <c r="BL901" t="n">
        <v>39237</v>
      </c>
      <c r="BM901" t="n">
        <v>41257</v>
      </c>
      <c r="BN901" t="n">
        <v>43461</v>
      </c>
      <c r="BO901" t="n">
        <v>45802</v>
      </c>
      <c r="BP901" t="n">
        <v>48177</v>
      </c>
      <c r="BQ901" t="n">
        <v>50727</v>
      </c>
      <c r="BR901" t="n">
        <v>53422</v>
      </c>
      <c r="BS901" t="n">
        <v>56211</v>
      </c>
      <c r="BT901" t="n">
        <v>59105</v>
      </c>
      <c r="BU901" t="n">
        <v>62155</v>
      </c>
      <c r="BV901" t="n">
        <v>65142</v>
      </c>
      <c r="BW901" t="n">
        <v>68103</v>
      </c>
      <c r="BX901" t="n">
        <v>71087</v>
      </c>
      <c r="BY901" t="n">
        <v>74122</v>
      </c>
      <c r="BZ901" t="n">
        <v>77190</v>
      </c>
      <c r="CA901" t="n">
        <v>80417</v>
      </c>
      <c r="CB901" t="n">
        <v>83736</v>
      </c>
      <c r="CC901" t="n">
        <v>87084</v>
      </c>
      <c r="CD901" t="n">
        <v>90498</v>
      </c>
    </row>
    <row r="902">
      <c r="A902" t="inlineStr">
        <is>
          <t>F00034-21-000-03|S|F|N</t>
        </is>
      </c>
      <c r="B902" t="n">
        <v>9450</v>
      </c>
      <c r="C902" t="n">
        <v>9450</v>
      </c>
      <c r="D902" t="n">
        <v>9450</v>
      </c>
      <c r="E902" t="n">
        <v>9450</v>
      </c>
      <c r="F902" t="n">
        <v>9225</v>
      </c>
      <c r="G902" t="n">
        <v>9225</v>
      </c>
      <c r="H902" t="n">
        <v>8967</v>
      </c>
      <c r="I902" t="n">
        <v>8967</v>
      </c>
      <c r="J902" t="n">
        <v>8620</v>
      </c>
      <c r="K902" t="n">
        <v>8498</v>
      </c>
      <c r="L902" t="n">
        <v>8367</v>
      </c>
      <c r="M902" t="n">
        <v>8249</v>
      </c>
      <c r="N902" t="n">
        <v>8095</v>
      </c>
      <c r="O902" t="n">
        <v>7946</v>
      </c>
      <c r="P902" t="n">
        <v>8061</v>
      </c>
      <c r="Q902" t="n">
        <v>8363</v>
      </c>
      <c r="R902" t="n">
        <v>8569</v>
      </c>
      <c r="S902" t="n">
        <v>8601</v>
      </c>
      <c r="T902" t="n">
        <v>8796</v>
      </c>
      <c r="U902" t="n">
        <v>8996</v>
      </c>
      <c r="V902" t="n">
        <v>9201</v>
      </c>
      <c r="W902" t="n">
        <v>9466</v>
      </c>
      <c r="X902" t="n">
        <v>9760</v>
      </c>
      <c r="Y902" t="n">
        <v>10052</v>
      </c>
      <c r="Z902" t="n">
        <v>10299</v>
      </c>
      <c r="AA902" t="n">
        <v>10588</v>
      </c>
      <c r="AB902" t="n">
        <v>10673</v>
      </c>
      <c r="AC902" t="n">
        <v>10993</v>
      </c>
      <c r="AD902" t="n">
        <v>11237</v>
      </c>
      <c r="AE902" t="n">
        <v>11491</v>
      </c>
      <c r="AF902" t="n">
        <v>11750</v>
      </c>
      <c r="AG902" t="n">
        <v>11986</v>
      </c>
      <c r="AH902" t="n">
        <v>12171</v>
      </c>
      <c r="AI902" t="n">
        <v>12465</v>
      </c>
      <c r="AJ902" t="n">
        <v>12748</v>
      </c>
      <c r="AK902" t="n">
        <v>13062</v>
      </c>
      <c r="AL902" t="n">
        <v>13423</v>
      </c>
      <c r="AM902" t="n">
        <v>13615</v>
      </c>
      <c r="AN902" t="n">
        <v>14081</v>
      </c>
      <c r="AO902" t="n">
        <v>14499</v>
      </c>
      <c r="AP902" t="n">
        <v>14968</v>
      </c>
      <c r="AQ902" t="n">
        <v>15376</v>
      </c>
      <c r="AR902" t="n">
        <v>15993</v>
      </c>
      <c r="AS902" t="n">
        <v>16603</v>
      </c>
      <c r="AT902" t="n">
        <v>17231</v>
      </c>
      <c r="AU902" t="n">
        <v>17876</v>
      </c>
      <c r="AV902" t="n">
        <v>18537</v>
      </c>
      <c r="AW902" t="n">
        <v>19240</v>
      </c>
      <c r="AX902" t="n">
        <v>20051</v>
      </c>
      <c r="AY902" t="n">
        <v>20899</v>
      </c>
      <c r="AZ902" t="n">
        <v>21767</v>
      </c>
      <c r="BA902" t="n">
        <v>22704</v>
      </c>
      <c r="BB902" t="n">
        <v>23679</v>
      </c>
      <c r="BC902" t="n">
        <v>24711</v>
      </c>
      <c r="BD902" t="n">
        <v>25828</v>
      </c>
      <c r="BE902" t="n">
        <v>27055</v>
      </c>
      <c r="BF902" t="n">
        <v>28338</v>
      </c>
      <c r="BG902" t="n">
        <v>29757</v>
      </c>
      <c r="BH902" t="n">
        <v>31407</v>
      </c>
      <c r="BI902" t="n">
        <v>33224</v>
      </c>
      <c r="BJ902" t="n">
        <v>35181</v>
      </c>
      <c r="BK902" t="n">
        <v>37153</v>
      </c>
      <c r="BL902" t="n">
        <v>39237</v>
      </c>
      <c r="BM902" t="n">
        <v>41257</v>
      </c>
      <c r="BN902" t="n">
        <v>43461</v>
      </c>
      <c r="BO902" t="n">
        <v>45802</v>
      </c>
      <c r="BP902" t="n">
        <v>48177</v>
      </c>
      <c r="BQ902" t="n">
        <v>50727</v>
      </c>
      <c r="BR902" t="n">
        <v>53422</v>
      </c>
      <c r="BS902" t="n">
        <v>56211</v>
      </c>
      <c r="BT902" t="n">
        <v>59105</v>
      </c>
      <c r="BU902" t="n">
        <v>62155</v>
      </c>
      <c r="BV902" t="n">
        <v>65142</v>
      </c>
      <c r="BW902" t="n">
        <v>68103</v>
      </c>
      <c r="BX902" t="n">
        <v>71087</v>
      </c>
      <c r="BY902" t="n">
        <v>74122</v>
      </c>
      <c r="BZ902" t="n">
        <v>77190</v>
      </c>
      <c r="CA902" t="n">
        <v>80417</v>
      </c>
      <c r="CB902" t="n">
        <v>83736</v>
      </c>
      <c r="CC902" t="n">
        <v>87084</v>
      </c>
      <c r="CD902" t="n">
        <v>90498</v>
      </c>
    </row>
    <row r="903">
      <c r="A903" t="inlineStr">
        <is>
          <t>F00034-21-000-03|S|F|Y</t>
        </is>
      </c>
      <c r="B903" t="n">
        <v>9450</v>
      </c>
      <c r="C903" t="n">
        <v>9450</v>
      </c>
      <c r="D903" t="n">
        <v>9450</v>
      </c>
      <c r="E903" t="n">
        <v>9450</v>
      </c>
      <c r="F903" t="n">
        <v>9225</v>
      </c>
      <c r="G903" t="n">
        <v>9225</v>
      </c>
      <c r="H903" t="n">
        <v>8967</v>
      </c>
      <c r="I903" t="n">
        <v>8967</v>
      </c>
      <c r="J903" t="n">
        <v>8620</v>
      </c>
      <c r="K903" t="n">
        <v>8498</v>
      </c>
      <c r="L903" t="n">
        <v>8367</v>
      </c>
      <c r="M903" t="n">
        <v>8249</v>
      </c>
      <c r="N903" t="n">
        <v>8095</v>
      </c>
      <c r="O903" t="n">
        <v>7946</v>
      </c>
      <c r="P903" t="n">
        <v>8061</v>
      </c>
      <c r="Q903" t="n">
        <v>8363</v>
      </c>
      <c r="R903" t="n">
        <v>8569</v>
      </c>
      <c r="S903" t="n">
        <v>8601</v>
      </c>
      <c r="T903" t="n">
        <v>8796</v>
      </c>
      <c r="U903" t="n">
        <v>8996</v>
      </c>
      <c r="V903" t="n">
        <v>9201</v>
      </c>
      <c r="W903" t="n">
        <v>9466</v>
      </c>
      <c r="X903" t="n">
        <v>9760</v>
      </c>
      <c r="Y903" t="n">
        <v>10052</v>
      </c>
      <c r="Z903" t="n">
        <v>10299</v>
      </c>
      <c r="AA903" t="n">
        <v>10588</v>
      </c>
      <c r="AB903" t="n">
        <v>10673</v>
      </c>
      <c r="AC903" t="n">
        <v>10993</v>
      </c>
      <c r="AD903" t="n">
        <v>11237</v>
      </c>
      <c r="AE903" t="n">
        <v>11491</v>
      </c>
      <c r="AF903" t="n">
        <v>11750</v>
      </c>
      <c r="AG903" t="n">
        <v>11986</v>
      </c>
      <c r="AH903" t="n">
        <v>12171</v>
      </c>
      <c r="AI903" t="n">
        <v>12465</v>
      </c>
      <c r="AJ903" t="n">
        <v>12748</v>
      </c>
      <c r="AK903" t="n">
        <v>13062</v>
      </c>
      <c r="AL903" t="n">
        <v>13423</v>
      </c>
      <c r="AM903" t="n">
        <v>13615</v>
      </c>
      <c r="AN903" t="n">
        <v>14081</v>
      </c>
      <c r="AO903" t="n">
        <v>14499</v>
      </c>
      <c r="AP903" t="n">
        <v>14968</v>
      </c>
      <c r="AQ903" t="n">
        <v>15376</v>
      </c>
      <c r="AR903" t="n">
        <v>15993</v>
      </c>
      <c r="AS903" t="n">
        <v>16603</v>
      </c>
      <c r="AT903" t="n">
        <v>17231</v>
      </c>
      <c r="AU903" t="n">
        <v>17876</v>
      </c>
      <c r="AV903" t="n">
        <v>18537</v>
      </c>
      <c r="AW903" t="n">
        <v>19240</v>
      </c>
      <c r="AX903" t="n">
        <v>20051</v>
      </c>
      <c r="AY903" t="n">
        <v>20899</v>
      </c>
      <c r="AZ903" t="n">
        <v>21767</v>
      </c>
      <c r="BA903" t="n">
        <v>22704</v>
      </c>
      <c r="BB903" t="n">
        <v>23679</v>
      </c>
      <c r="BC903" t="n">
        <v>24711</v>
      </c>
      <c r="BD903" t="n">
        <v>25828</v>
      </c>
      <c r="BE903" t="n">
        <v>27055</v>
      </c>
      <c r="BF903" t="n">
        <v>28338</v>
      </c>
      <c r="BG903" t="n">
        <v>29757</v>
      </c>
      <c r="BH903" t="n">
        <v>31407</v>
      </c>
      <c r="BI903" t="n">
        <v>33224</v>
      </c>
      <c r="BJ903" t="n">
        <v>35181</v>
      </c>
      <c r="BK903" t="n">
        <v>37153</v>
      </c>
      <c r="BL903" t="n">
        <v>39237</v>
      </c>
      <c r="BM903" t="n">
        <v>41257</v>
      </c>
      <c r="BN903" t="n">
        <v>43461</v>
      </c>
      <c r="BO903" t="n">
        <v>45802</v>
      </c>
      <c r="BP903" t="n">
        <v>48177</v>
      </c>
      <c r="BQ903" t="n">
        <v>50727</v>
      </c>
      <c r="BR903" t="n">
        <v>53422</v>
      </c>
      <c r="BS903" t="n">
        <v>56211</v>
      </c>
      <c r="BT903" t="n">
        <v>59105</v>
      </c>
      <c r="BU903" t="n">
        <v>62155</v>
      </c>
      <c r="BV903" t="n">
        <v>65142</v>
      </c>
      <c r="BW903" t="n">
        <v>68103</v>
      </c>
      <c r="BX903" t="n">
        <v>71087</v>
      </c>
      <c r="BY903" t="n">
        <v>74122</v>
      </c>
      <c r="BZ903" t="n">
        <v>77190</v>
      </c>
      <c r="CA903" t="n">
        <v>80417</v>
      </c>
      <c r="CB903" t="n">
        <v>83736</v>
      </c>
      <c r="CC903" t="n">
        <v>87084</v>
      </c>
      <c r="CD903" t="n">
        <v>90498</v>
      </c>
    </row>
    <row r="904">
      <c r="A904" t="inlineStr">
        <is>
          <t>F00034-21-000-03|S|M|N</t>
        </is>
      </c>
      <c r="B904" t="n">
        <v>9450</v>
      </c>
      <c r="C904" t="n">
        <v>9450</v>
      </c>
      <c r="D904" t="n">
        <v>9450</v>
      </c>
      <c r="E904" t="n">
        <v>9450</v>
      </c>
      <c r="F904" t="n">
        <v>9225</v>
      </c>
      <c r="G904" t="n">
        <v>9225</v>
      </c>
      <c r="H904" t="n">
        <v>8967</v>
      </c>
      <c r="I904" t="n">
        <v>8967</v>
      </c>
      <c r="J904" t="n">
        <v>8620</v>
      </c>
      <c r="K904" t="n">
        <v>8498</v>
      </c>
      <c r="L904" t="n">
        <v>8367</v>
      </c>
      <c r="M904" t="n">
        <v>8249</v>
      </c>
      <c r="N904" t="n">
        <v>8095</v>
      </c>
      <c r="O904" t="n">
        <v>7946</v>
      </c>
      <c r="P904" t="n">
        <v>8061</v>
      </c>
      <c r="Q904" t="n">
        <v>8363</v>
      </c>
      <c r="R904" t="n">
        <v>8569</v>
      </c>
      <c r="S904" t="n">
        <v>8601</v>
      </c>
      <c r="T904" t="n">
        <v>8796</v>
      </c>
      <c r="U904" t="n">
        <v>8996</v>
      </c>
      <c r="V904" t="n">
        <v>9201</v>
      </c>
      <c r="W904" t="n">
        <v>9466</v>
      </c>
      <c r="X904" t="n">
        <v>9760</v>
      </c>
      <c r="Y904" t="n">
        <v>10052</v>
      </c>
      <c r="Z904" t="n">
        <v>10299</v>
      </c>
      <c r="AA904" t="n">
        <v>10588</v>
      </c>
      <c r="AB904" t="n">
        <v>10673</v>
      </c>
      <c r="AC904" t="n">
        <v>10993</v>
      </c>
      <c r="AD904" t="n">
        <v>11237</v>
      </c>
      <c r="AE904" t="n">
        <v>11491</v>
      </c>
      <c r="AF904" t="n">
        <v>11750</v>
      </c>
      <c r="AG904" t="n">
        <v>11986</v>
      </c>
      <c r="AH904" t="n">
        <v>12171</v>
      </c>
      <c r="AI904" t="n">
        <v>12465</v>
      </c>
      <c r="AJ904" t="n">
        <v>12748</v>
      </c>
      <c r="AK904" t="n">
        <v>13062</v>
      </c>
      <c r="AL904" t="n">
        <v>13423</v>
      </c>
      <c r="AM904" t="n">
        <v>13615</v>
      </c>
      <c r="AN904" t="n">
        <v>14081</v>
      </c>
      <c r="AO904" t="n">
        <v>14499</v>
      </c>
      <c r="AP904" t="n">
        <v>14968</v>
      </c>
      <c r="AQ904" t="n">
        <v>15376</v>
      </c>
      <c r="AR904" t="n">
        <v>15993</v>
      </c>
      <c r="AS904" t="n">
        <v>16603</v>
      </c>
      <c r="AT904" t="n">
        <v>17231</v>
      </c>
      <c r="AU904" t="n">
        <v>17876</v>
      </c>
      <c r="AV904" t="n">
        <v>18537</v>
      </c>
      <c r="AW904" t="n">
        <v>19240</v>
      </c>
      <c r="AX904" t="n">
        <v>20051</v>
      </c>
      <c r="AY904" t="n">
        <v>20899</v>
      </c>
      <c r="AZ904" t="n">
        <v>21767</v>
      </c>
      <c r="BA904" t="n">
        <v>22704</v>
      </c>
      <c r="BB904" t="n">
        <v>23679</v>
      </c>
      <c r="BC904" t="n">
        <v>24711</v>
      </c>
      <c r="BD904" t="n">
        <v>25828</v>
      </c>
      <c r="BE904" t="n">
        <v>27055</v>
      </c>
      <c r="BF904" t="n">
        <v>28338</v>
      </c>
      <c r="BG904" t="n">
        <v>29757</v>
      </c>
      <c r="BH904" t="n">
        <v>31407</v>
      </c>
      <c r="BI904" t="n">
        <v>33224</v>
      </c>
      <c r="BJ904" t="n">
        <v>35181</v>
      </c>
      <c r="BK904" t="n">
        <v>37153</v>
      </c>
      <c r="BL904" t="n">
        <v>39237</v>
      </c>
      <c r="BM904" t="n">
        <v>41257</v>
      </c>
      <c r="BN904" t="n">
        <v>43461</v>
      </c>
      <c r="BO904" t="n">
        <v>45802</v>
      </c>
      <c r="BP904" t="n">
        <v>48177</v>
      </c>
      <c r="BQ904" t="n">
        <v>50727</v>
      </c>
      <c r="BR904" t="n">
        <v>53422</v>
      </c>
      <c r="BS904" t="n">
        <v>56211</v>
      </c>
      <c r="BT904" t="n">
        <v>59105</v>
      </c>
      <c r="BU904" t="n">
        <v>62155</v>
      </c>
      <c r="BV904" t="n">
        <v>65142</v>
      </c>
      <c r="BW904" t="n">
        <v>68103</v>
      </c>
      <c r="BX904" t="n">
        <v>71087</v>
      </c>
      <c r="BY904" t="n">
        <v>74122</v>
      </c>
      <c r="BZ904" t="n">
        <v>77190</v>
      </c>
      <c r="CA904" t="n">
        <v>80417</v>
      </c>
      <c r="CB904" t="n">
        <v>83736</v>
      </c>
      <c r="CC904" t="n">
        <v>87084</v>
      </c>
      <c r="CD904" t="n">
        <v>90498</v>
      </c>
    </row>
    <row r="905">
      <c r="A905" t="inlineStr">
        <is>
          <t>F00034-21-000-03|S|M|Y</t>
        </is>
      </c>
      <c r="B905" t="n">
        <v>9450</v>
      </c>
      <c r="C905" t="n">
        <v>9450</v>
      </c>
      <c r="D905" t="n">
        <v>9450</v>
      </c>
      <c r="E905" t="n">
        <v>9450</v>
      </c>
      <c r="F905" t="n">
        <v>9225</v>
      </c>
      <c r="G905" t="n">
        <v>9225</v>
      </c>
      <c r="H905" t="n">
        <v>8967</v>
      </c>
      <c r="I905" t="n">
        <v>8967</v>
      </c>
      <c r="J905" t="n">
        <v>8620</v>
      </c>
      <c r="K905" t="n">
        <v>8498</v>
      </c>
      <c r="L905" t="n">
        <v>8367</v>
      </c>
      <c r="M905" t="n">
        <v>8249</v>
      </c>
      <c r="N905" t="n">
        <v>8095</v>
      </c>
      <c r="O905" t="n">
        <v>7946</v>
      </c>
      <c r="P905" t="n">
        <v>8061</v>
      </c>
      <c r="Q905" t="n">
        <v>8363</v>
      </c>
      <c r="R905" t="n">
        <v>8569</v>
      </c>
      <c r="S905" t="n">
        <v>8601</v>
      </c>
      <c r="T905" t="n">
        <v>8796</v>
      </c>
      <c r="U905" t="n">
        <v>8996</v>
      </c>
      <c r="V905" t="n">
        <v>9201</v>
      </c>
      <c r="W905" t="n">
        <v>9466</v>
      </c>
      <c r="X905" t="n">
        <v>9760</v>
      </c>
      <c r="Y905" t="n">
        <v>10052</v>
      </c>
      <c r="Z905" t="n">
        <v>10299</v>
      </c>
      <c r="AA905" t="n">
        <v>10588</v>
      </c>
      <c r="AB905" t="n">
        <v>10673</v>
      </c>
      <c r="AC905" t="n">
        <v>10993</v>
      </c>
      <c r="AD905" t="n">
        <v>11237</v>
      </c>
      <c r="AE905" t="n">
        <v>11491</v>
      </c>
      <c r="AF905" t="n">
        <v>11750</v>
      </c>
      <c r="AG905" t="n">
        <v>11986</v>
      </c>
      <c r="AH905" t="n">
        <v>12171</v>
      </c>
      <c r="AI905" t="n">
        <v>12465</v>
      </c>
      <c r="AJ905" t="n">
        <v>12748</v>
      </c>
      <c r="AK905" t="n">
        <v>13062</v>
      </c>
      <c r="AL905" t="n">
        <v>13423</v>
      </c>
      <c r="AM905" t="n">
        <v>13615</v>
      </c>
      <c r="AN905" t="n">
        <v>14081</v>
      </c>
      <c r="AO905" t="n">
        <v>14499</v>
      </c>
      <c r="AP905" t="n">
        <v>14968</v>
      </c>
      <c r="AQ905" t="n">
        <v>15376</v>
      </c>
      <c r="AR905" t="n">
        <v>15993</v>
      </c>
      <c r="AS905" t="n">
        <v>16603</v>
      </c>
      <c r="AT905" t="n">
        <v>17231</v>
      </c>
      <c r="AU905" t="n">
        <v>17876</v>
      </c>
      <c r="AV905" t="n">
        <v>18537</v>
      </c>
      <c r="AW905" t="n">
        <v>19240</v>
      </c>
      <c r="AX905" t="n">
        <v>20051</v>
      </c>
      <c r="AY905" t="n">
        <v>20899</v>
      </c>
      <c r="AZ905" t="n">
        <v>21767</v>
      </c>
      <c r="BA905" t="n">
        <v>22704</v>
      </c>
      <c r="BB905" t="n">
        <v>23679</v>
      </c>
      <c r="BC905" t="n">
        <v>24711</v>
      </c>
      <c r="BD905" t="n">
        <v>25828</v>
      </c>
      <c r="BE905" t="n">
        <v>27055</v>
      </c>
      <c r="BF905" t="n">
        <v>28338</v>
      </c>
      <c r="BG905" t="n">
        <v>29757</v>
      </c>
      <c r="BH905" t="n">
        <v>31407</v>
      </c>
      <c r="BI905" t="n">
        <v>33224</v>
      </c>
      <c r="BJ905" t="n">
        <v>35181</v>
      </c>
      <c r="BK905" t="n">
        <v>37153</v>
      </c>
      <c r="BL905" t="n">
        <v>39237</v>
      </c>
      <c r="BM905" t="n">
        <v>41257</v>
      </c>
      <c r="BN905" t="n">
        <v>43461</v>
      </c>
      <c r="BO905" t="n">
        <v>45802</v>
      </c>
      <c r="BP905" t="n">
        <v>48177</v>
      </c>
      <c r="BQ905" t="n">
        <v>50727</v>
      </c>
      <c r="BR905" t="n">
        <v>53422</v>
      </c>
      <c r="BS905" t="n">
        <v>56211</v>
      </c>
      <c r="BT905" t="n">
        <v>59105</v>
      </c>
      <c r="BU905" t="n">
        <v>62155</v>
      </c>
      <c r="BV905" t="n">
        <v>65142</v>
      </c>
      <c r="BW905" t="n">
        <v>68103</v>
      </c>
      <c r="BX905" t="n">
        <v>71087</v>
      </c>
      <c r="BY905" t="n">
        <v>74122</v>
      </c>
      <c r="BZ905" t="n">
        <v>77190</v>
      </c>
      <c r="CA905" t="n">
        <v>80417</v>
      </c>
      <c r="CB905" t="n">
        <v>83736</v>
      </c>
      <c r="CC905" t="n">
        <v>87084</v>
      </c>
      <c r="CD905" t="n">
        <v>90498</v>
      </c>
    </row>
    <row r="906">
      <c r="A906" t="inlineStr">
        <is>
          <t>F00034-22-000-03|R|F|N</t>
        </is>
      </c>
      <c r="B906" t="n">
        <v>2182.4</v>
      </c>
      <c r="C906" t="n">
        <v>2182.4</v>
      </c>
      <c r="D906" t="n">
        <v>2182.4</v>
      </c>
      <c r="E906" t="n">
        <v>2158.6</v>
      </c>
      <c r="F906" t="n">
        <v>2116.1</v>
      </c>
      <c r="G906" t="n">
        <v>2091.4</v>
      </c>
      <c r="H906" t="n">
        <v>2073.1</v>
      </c>
      <c r="I906" t="n">
        <v>2016</v>
      </c>
      <c r="J906" t="n">
        <v>1971.8</v>
      </c>
      <c r="K906" t="n">
        <v>1927.6</v>
      </c>
      <c r="L906" t="n">
        <v>1885.9</v>
      </c>
      <c r="M906" t="n">
        <v>1844</v>
      </c>
      <c r="N906" t="n">
        <v>1852.6</v>
      </c>
      <c r="O906" t="n">
        <v>1869.5</v>
      </c>
      <c r="P906" t="n">
        <v>1899.6</v>
      </c>
      <c r="Q906" t="n">
        <v>1943.9</v>
      </c>
      <c r="R906" t="n">
        <v>1993.3</v>
      </c>
      <c r="S906" t="n">
        <v>2041.3</v>
      </c>
      <c r="T906" t="n">
        <v>2117.3</v>
      </c>
      <c r="U906" t="n">
        <v>2176</v>
      </c>
      <c r="V906" t="n">
        <v>2238.3</v>
      </c>
      <c r="W906" t="n">
        <v>2305.3</v>
      </c>
      <c r="X906" t="n">
        <v>2367.1</v>
      </c>
      <c r="Y906" t="n">
        <v>2428</v>
      </c>
      <c r="Z906" t="n">
        <v>2486.6</v>
      </c>
      <c r="AA906" t="n">
        <v>2550.9</v>
      </c>
      <c r="AB906" t="n">
        <v>2612.6</v>
      </c>
      <c r="AC906" t="n">
        <v>2673</v>
      </c>
      <c r="AD906" t="n">
        <v>2729</v>
      </c>
      <c r="AE906" t="n">
        <v>2786.1</v>
      </c>
      <c r="AF906" t="n">
        <v>2842.9</v>
      </c>
      <c r="AG906" t="n">
        <v>2904.5</v>
      </c>
      <c r="AH906" t="n">
        <v>2969.9</v>
      </c>
      <c r="AI906" t="n">
        <v>3028.5</v>
      </c>
      <c r="AJ906" t="n">
        <v>3089.6</v>
      </c>
      <c r="AK906" t="n">
        <v>3123.6</v>
      </c>
      <c r="AL906" t="n">
        <v>3195.4</v>
      </c>
      <c r="AM906" t="n">
        <v>3260.4</v>
      </c>
      <c r="AN906" t="n">
        <v>3346.3</v>
      </c>
      <c r="AO906" t="n">
        <v>3401.1</v>
      </c>
      <c r="AP906" t="n">
        <v>3506.8</v>
      </c>
      <c r="AQ906" t="n">
        <v>3621.5</v>
      </c>
      <c r="AR906" t="n">
        <v>3744</v>
      </c>
      <c r="AS906" t="n">
        <v>3865.4</v>
      </c>
      <c r="AT906" t="n">
        <v>4013</v>
      </c>
      <c r="AU906" t="n">
        <v>4166.3</v>
      </c>
      <c r="AV906" t="n">
        <v>4323.4</v>
      </c>
      <c r="AW906" t="n">
        <v>4541</v>
      </c>
      <c r="AX906" t="n">
        <v>4732.4</v>
      </c>
      <c r="AY906" t="n">
        <v>4871.1</v>
      </c>
      <c r="AZ906" t="n">
        <v>5128.4</v>
      </c>
      <c r="BA906" t="n">
        <v>5354.3</v>
      </c>
      <c r="BB906" t="n">
        <v>5574.3</v>
      </c>
      <c r="BC906" t="n">
        <v>5859.6</v>
      </c>
      <c r="BD906" t="n">
        <v>6143.1</v>
      </c>
      <c r="BE906" t="n">
        <v>6449.8</v>
      </c>
      <c r="BF906" t="n">
        <v>6788.3</v>
      </c>
      <c r="BG906" t="n">
        <v>7183.4</v>
      </c>
      <c r="BH906" t="n">
        <v>7564.1</v>
      </c>
      <c r="BI906" t="n">
        <v>8024</v>
      </c>
      <c r="BJ906" t="n">
        <v>8521.5</v>
      </c>
      <c r="BK906" t="n">
        <v>9026.299999999999</v>
      </c>
      <c r="BL906" t="n">
        <v>9562.9</v>
      </c>
      <c r="BM906" t="n">
        <v>10153.9</v>
      </c>
      <c r="BN906" t="n">
        <v>10782.6</v>
      </c>
      <c r="BO906" t="n">
        <v>11454.6</v>
      </c>
      <c r="BP906" t="n">
        <v>12154</v>
      </c>
      <c r="BQ906" t="n">
        <v>12898.6</v>
      </c>
      <c r="BR906" t="n">
        <v>13691.6</v>
      </c>
      <c r="BS906" t="n">
        <v>14488.8</v>
      </c>
      <c r="BT906" t="n">
        <v>15264.9</v>
      </c>
      <c r="BU906" t="n">
        <v>16039.8</v>
      </c>
      <c r="BV906" t="n">
        <v>16812.4</v>
      </c>
      <c r="BW906" t="n">
        <v>17614.6</v>
      </c>
      <c r="BX906" t="n">
        <v>18317.4</v>
      </c>
      <c r="BY906" t="n">
        <v>19044.8</v>
      </c>
      <c r="BZ906" t="n">
        <v>19803.6</v>
      </c>
      <c r="CA906" t="n">
        <v>20598.5</v>
      </c>
      <c r="CB906" t="n">
        <v>21428.8</v>
      </c>
      <c r="CC906" t="n">
        <v>22297</v>
      </c>
      <c r="CD906" t="n">
        <v>23108</v>
      </c>
    </row>
    <row r="907">
      <c r="A907" t="inlineStr">
        <is>
          <t>F00034-22-000-03|R|F|Y</t>
        </is>
      </c>
      <c r="B907" t="n">
        <v>2182.4</v>
      </c>
      <c r="C907" t="n">
        <v>2182.4</v>
      </c>
      <c r="D907" t="n">
        <v>2182.4</v>
      </c>
      <c r="E907" t="n">
        <v>2158.6</v>
      </c>
      <c r="F907" t="n">
        <v>2116.1</v>
      </c>
      <c r="G907" t="n">
        <v>2091.4</v>
      </c>
      <c r="H907" t="n">
        <v>2073.1</v>
      </c>
      <c r="I907" t="n">
        <v>2016</v>
      </c>
      <c r="J907" t="n">
        <v>1971.8</v>
      </c>
      <c r="K907" t="n">
        <v>1927.6</v>
      </c>
      <c r="L907" t="n">
        <v>1885.9</v>
      </c>
      <c r="M907" t="n">
        <v>1844</v>
      </c>
      <c r="N907" t="n">
        <v>1852.6</v>
      </c>
      <c r="O907" t="n">
        <v>1869.5</v>
      </c>
      <c r="P907" t="n">
        <v>1899.6</v>
      </c>
      <c r="Q907" t="n">
        <v>1943.9</v>
      </c>
      <c r="R907" t="n">
        <v>1993.3</v>
      </c>
      <c r="S907" t="n">
        <v>2041.3</v>
      </c>
      <c r="T907" t="n">
        <v>2117.3</v>
      </c>
      <c r="U907" t="n">
        <v>2176</v>
      </c>
      <c r="V907" t="n">
        <v>2238.3</v>
      </c>
      <c r="W907" t="n">
        <v>2305.3</v>
      </c>
      <c r="X907" t="n">
        <v>2367.1</v>
      </c>
      <c r="Y907" t="n">
        <v>2428</v>
      </c>
      <c r="Z907" t="n">
        <v>2486.6</v>
      </c>
      <c r="AA907" t="n">
        <v>2550.9</v>
      </c>
      <c r="AB907" t="n">
        <v>2612.6</v>
      </c>
      <c r="AC907" t="n">
        <v>2673</v>
      </c>
      <c r="AD907" t="n">
        <v>2729</v>
      </c>
      <c r="AE907" t="n">
        <v>2786.1</v>
      </c>
      <c r="AF907" t="n">
        <v>2842.9</v>
      </c>
      <c r="AG907" t="n">
        <v>2904.5</v>
      </c>
      <c r="AH907" t="n">
        <v>2969.9</v>
      </c>
      <c r="AI907" t="n">
        <v>3028.5</v>
      </c>
      <c r="AJ907" t="n">
        <v>3089.6</v>
      </c>
      <c r="AK907" t="n">
        <v>3123.6</v>
      </c>
      <c r="AL907" t="n">
        <v>3195.4</v>
      </c>
      <c r="AM907" t="n">
        <v>3260.4</v>
      </c>
      <c r="AN907" t="n">
        <v>3346.3</v>
      </c>
      <c r="AO907" t="n">
        <v>3401.1</v>
      </c>
      <c r="AP907" t="n">
        <v>3506.8</v>
      </c>
      <c r="AQ907" t="n">
        <v>3621.5</v>
      </c>
      <c r="AR907" t="n">
        <v>3744</v>
      </c>
      <c r="AS907" t="n">
        <v>3865.4</v>
      </c>
      <c r="AT907" t="n">
        <v>4013</v>
      </c>
      <c r="AU907" t="n">
        <v>4166.3</v>
      </c>
      <c r="AV907" t="n">
        <v>4323.4</v>
      </c>
      <c r="AW907" t="n">
        <v>4541</v>
      </c>
      <c r="AX907" t="n">
        <v>4732.4</v>
      </c>
      <c r="AY907" t="n">
        <v>4871.1</v>
      </c>
      <c r="AZ907" t="n">
        <v>5128.4</v>
      </c>
      <c r="BA907" t="n">
        <v>5354.3</v>
      </c>
      <c r="BB907" t="n">
        <v>5574.3</v>
      </c>
      <c r="BC907" t="n">
        <v>5859.6</v>
      </c>
      <c r="BD907" t="n">
        <v>6143.1</v>
      </c>
      <c r="BE907" t="n">
        <v>6449.8</v>
      </c>
      <c r="BF907" t="n">
        <v>6788.3</v>
      </c>
      <c r="BG907" t="n">
        <v>7183.4</v>
      </c>
      <c r="BH907" t="n">
        <v>7564.1</v>
      </c>
      <c r="BI907" t="n">
        <v>8024</v>
      </c>
      <c r="BJ907" t="n">
        <v>8521.5</v>
      </c>
      <c r="BK907" t="n">
        <v>9026.299999999999</v>
      </c>
      <c r="BL907" t="n">
        <v>9562.9</v>
      </c>
      <c r="BM907" t="n">
        <v>10153.9</v>
      </c>
      <c r="BN907" t="n">
        <v>10782.6</v>
      </c>
      <c r="BO907" t="n">
        <v>11454.6</v>
      </c>
      <c r="BP907" t="n">
        <v>12154</v>
      </c>
      <c r="BQ907" t="n">
        <v>12898.6</v>
      </c>
      <c r="BR907" t="n">
        <v>13691.6</v>
      </c>
      <c r="BS907" t="n">
        <v>14488.8</v>
      </c>
      <c r="BT907" t="n">
        <v>15264.9</v>
      </c>
      <c r="BU907" t="n">
        <v>16039.8</v>
      </c>
      <c r="BV907" t="n">
        <v>16812.4</v>
      </c>
      <c r="BW907" t="n">
        <v>17614.6</v>
      </c>
      <c r="BX907" t="n">
        <v>18317.4</v>
      </c>
      <c r="BY907" t="n">
        <v>19044.8</v>
      </c>
      <c r="BZ907" t="n">
        <v>19803.6</v>
      </c>
      <c r="CA907" t="n">
        <v>20598.5</v>
      </c>
      <c r="CB907" t="n">
        <v>21428.8</v>
      </c>
      <c r="CC907" t="n">
        <v>22297</v>
      </c>
      <c r="CD907" t="n">
        <v>23108</v>
      </c>
    </row>
    <row r="908">
      <c r="A908" t="inlineStr">
        <is>
          <t>F00034-22-000-03|R|M|N</t>
        </is>
      </c>
      <c r="B908" t="n">
        <v>2182.4</v>
      </c>
      <c r="C908" t="n">
        <v>2182.4</v>
      </c>
      <c r="D908" t="n">
        <v>2182.4</v>
      </c>
      <c r="E908" t="n">
        <v>2158.6</v>
      </c>
      <c r="F908" t="n">
        <v>2116.1</v>
      </c>
      <c r="G908" t="n">
        <v>2091.4</v>
      </c>
      <c r="H908" t="n">
        <v>2073.1</v>
      </c>
      <c r="I908" t="n">
        <v>2016</v>
      </c>
      <c r="J908" t="n">
        <v>1971.8</v>
      </c>
      <c r="K908" t="n">
        <v>1927.6</v>
      </c>
      <c r="L908" t="n">
        <v>1885.9</v>
      </c>
      <c r="M908" t="n">
        <v>1844</v>
      </c>
      <c r="N908" t="n">
        <v>1852.6</v>
      </c>
      <c r="O908" t="n">
        <v>1869.5</v>
      </c>
      <c r="P908" t="n">
        <v>1899.6</v>
      </c>
      <c r="Q908" t="n">
        <v>1943.9</v>
      </c>
      <c r="R908" t="n">
        <v>1993.3</v>
      </c>
      <c r="S908" t="n">
        <v>2041.3</v>
      </c>
      <c r="T908" t="n">
        <v>2117.3</v>
      </c>
      <c r="U908" t="n">
        <v>2176</v>
      </c>
      <c r="V908" t="n">
        <v>2238.3</v>
      </c>
      <c r="W908" t="n">
        <v>2305.3</v>
      </c>
      <c r="X908" t="n">
        <v>2367.1</v>
      </c>
      <c r="Y908" t="n">
        <v>2428</v>
      </c>
      <c r="Z908" t="n">
        <v>2486.6</v>
      </c>
      <c r="AA908" t="n">
        <v>2550.9</v>
      </c>
      <c r="AB908" t="n">
        <v>2612.6</v>
      </c>
      <c r="AC908" t="n">
        <v>2673</v>
      </c>
      <c r="AD908" t="n">
        <v>2729</v>
      </c>
      <c r="AE908" t="n">
        <v>2786.1</v>
      </c>
      <c r="AF908" t="n">
        <v>2842.9</v>
      </c>
      <c r="AG908" t="n">
        <v>2904.5</v>
      </c>
      <c r="AH908" t="n">
        <v>2969.9</v>
      </c>
      <c r="AI908" t="n">
        <v>3028.5</v>
      </c>
      <c r="AJ908" t="n">
        <v>3089.6</v>
      </c>
      <c r="AK908" t="n">
        <v>3123.6</v>
      </c>
      <c r="AL908" t="n">
        <v>3195.4</v>
      </c>
      <c r="AM908" t="n">
        <v>3260.4</v>
      </c>
      <c r="AN908" t="n">
        <v>3346.3</v>
      </c>
      <c r="AO908" t="n">
        <v>3401.1</v>
      </c>
      <c r="AP908" t="n">
        <v>3506.8</v>
      </c>
      <c r="AQ908" t="n">
        <v>3621.5</v>
      </c>
      <c r="AR908" t="n">
        <v>3744</v>
      </c>
      <c r="AS908" t="n">
        <v>3865.4</v>
      </c>
      <c r="AT908" t="n">
        <v>4013</v>
      </c>
      <c r="AU908" t="n">
        <v>4166.3</v>
      </c>
      <c r="AV908" t="n">
        <v>4323.4</v>
      </c>
      <c r="AW908" t="n">
        <v>4541</v>
      </c>
      <c r="AX908" t="n">
        <v>4732.4</v>
      </c>
      <c r="AY908" t="n">
        <v>4871.1</v>
      </c>
      <c r="AZ908" t="n">
        <v>5128.4</v>
      </c>
      <c r="BA908" t="n">
        <v>5354.3</v>
      </c>
      <c r="BB908" t="n">
        <v>5574.3</v>
      </c>
      <c r="BC908" t="n">
        <v>5859.6</v>
      </c>
      <c r="BD908" t="n">
        <v>6143.1</v>
      </c>
      <c r="BE908" t="n">
        <v>6449.8</v>
      </c>
      <c r="BF908" t="n">
        <v>6788.3</v>
      </c>
      <c r="BG908" t="n">
        <v>7183.4</v>
      </c>
      <c r="BH908" t="n">
        <v>7564.1</v>
      </c>
      <c r="BI908" t="n">
        <v>8024</v>
      </c>
      <c r="BJ908" t="n">
        <v>8521.5</v>
      </c>
      <c r="BK908" t="n">
        <v>9026.299999999999</v>
      </c>
      <c r="BL908" t="n">
        <v>9562.9</v>
      </c>
      <c r="BM908" t="n">
        <v>10153.9</v>
      </c>
      <c r="BN908" t="n">
        <v>10782.6</v>
      </c>
      <c r="BO908" t="n">
        <v>11454.6</v>
      </c>
      <c r="BP908" t="n">
        <v>12154</v>
      </c>
      <c r="BQ908" t="n">
        <v>12898.6</v>
      </c>
      <c r="BR908" t="n">
        <v>13691.6</v>
      </c>
      <c r="BS908" t="n">
        <v>14488.8</v>
      </c>
      <c r="BT908" t="n">
        <v>15264.9</v>
      </c>
      <c r="BU908" t="n">
        <v>16039.8</v>
      </c>
      <c r="BV908" t="n">
        <v>16812.4</v>
      </c>
      <c r="BW908" t="n">
        <v>17614.6</v>
      </c>
      <c r="BX908" t="n">
        <v>18317.4</v>
      </c>
      <c r="BY908" t="n">
        <v>19044.8</v>
      </c>
      <c r="BZ908" t="n">
        <v>19803.6</v>
      </c>
      <c r="CA908" t="n">
        <v>20598.5</v>
      </c>
      <c r="CB908" t="n">
        <v>21428.8</v>
      </c>
      <c r="CC908" t="n">
        <v>22297</v>
      </c>
      <c r="CD908" t="n">
        <v>23108</v>
      </c>
    </row>
    <row r="909">
      <c r="A909" t="inlineStr">
        <is>
          <t>F00034-22-000-03|R|M|Y</t>
        </is>
      </c>
      <c r="B909" t="n">
        <v>2182.4</v>
      </c>
      <c r="C909" t="n">
        <v>2182.4</v>
      </c>
      <c r="D909" t="n">
        <v>2182.4</v>
      </c>
      <c r="E909" t="n">
        <v>2158.6</v>
      </c>
      <c r="F909" t="n">
        <v>2116.1</v>
      </c>
      <c r="G909" t="n">
        <v>2091.4</v>
      </c>
      <c r="H909" t="n">
        <v>2073.1</v>
      </c>
      <c r="I909" t="n">
        <v>2016</v>
      </c>
      <c r="J909" t="n">
        <v>1971.8</v>
      </c>
      <c r="K909" t="n">
        <v>1927.6</v>
      </c>
      <c r="L909" t="n">
        <v>1885.9</v>
      </c>
      <c r="M909" t="n">
        <v>1844</v>
      </c>
      <c r="N909" t="n">
        <v>1852.6</v>
      </c>
      <c r="O909" t="n">
        <v>1869.5</v>
      </c>
      <c r="P909" t="n">
        <v>1899.6</v>
      </c>
      <c r="Q909" t="n">
        <v>1943.9</v>
      </c>
      <c r="R909" t="n">
        <v>1993.3</v>
      </c>
      <c r="S909" t="n">
        <v>2041.3</v>
      </c>
      <c r="T909" t="n">
        <v>2117.3</v>
      </c>
      <c r="U909" t="n">
        <v>2176</v>
      </c>
      <c r="V909" t="n">
        <v>2238.3</v>
      </c>
      <c r="W909" t="n">
        <v>2305.3</v>
      </c>
      <c r="X909" t="n">
        <v>2367.1</v>
      </c>
      <c r="Y909" t="n">
        <v>2428</v>
      </c>
      <c r="Z909" t="n">
        <v>2486.6</v>
      </c>
      <c r="AA909" t="n">
        <v>2550.9</v>
      </c>
      <c r="AB909" t="n">
        <v>2612.6</v>
      </c>
      <c r="AC909" t="n">
        <v>2673</v>
      </c>
      <c r="AD909" t="n">
        <v>2729</v>
      </c>
      <c r="AE909" t="n">
        <v>2786.1</v>
      </c>
      <c r="AF909" t="n">
        <v>2842.9</v>
      </c>
      <c r="AG909" t="n">
        <v>2904.5</v>
      </c>
      <c r="AH909" t="n">
        <v>2969.9</v>
      </c>
      <c r="AI909" t="n">
        <v>3028.5</v>
      </c>
      <c r="AJ909" t="n">
        <v>3089.6</v>
      </c>
      <c r="AK909" t="n">
        <v>3123.6</v>
      </c>
      <c r="AL909" t="n">
        <v>3195.4</v>
      </c>
      <c r="AM909" t="n">
        <v>3260.4</v>
      </c>
      <c r="AN909" t="n">
        <v>3346.3</v>
      </c>
      <c r="AO909" t="n">
        <v>3401.1</v>
      </c>
      <c r="AP909" t="n">
        <v>3506.8</v>
      </c>
      <c r="AQ909" t="n">
        <v>3621.5</v>
      </c>
      <c r="AR909" t="n">
        <v>3744</v>
      </c>
      <c r="AS909" t="n">
        <v>3865.4</v>
      </c>
      <c r="AT909" t="n">
        <v>4013</v>
      </c>
      <c r="AU909" t="n">
        <v>4166.3</v>
      </c>
      <c r="AV909" t="n">
        <v>4323.4</v>
      </c>
      <c r="AW909" t="n">
        <v>4541</v>
      </c>
      <c r="AX909" t="n">
        <v>4732.4</v>
      </c>
      <c r="AY909" t="n">
        <v>4871.1</v>
      </c>
      <c r="AZ909" t="n">
        <v>5128.4</v>
      </c>
      <c r="BA909" t="n">
        <v>5354.3</v>
      </c>
      <c r="BB909" t="n">
        <v>5574.3</v>
      </c>
      <c r="BC909" t="n">
        <v>5859.6</v>
      </c>
      <c r="BD909" t="n">
        <v>6143.1</v>
      </c>
      <c r="BE909" t="n">
        <v>6449.8</v>
      </c>
      <c r="BF909" t="n">
        <v>6788.3</v>
      </c>
      <c r="BG909" t="n">
        <v>7183.4</v>
      </c>
      <c r="BH909" t="n">
        <v>7564.1</v>
      </c>
      <c r="BI909" t="n">
        <v>8024</v>
      </c>
      <c r="BJ909" t="n">
        <v>8521.5</v>
      </c>
      <c r="BK909" t="n">
        <v>9026.299999999999</v>
      </c>
      <c r="BL909" t="n">
        <v>9562.9</v>
      </c>
      <c r="BM909" t="n">
        <v>10153.9</v>
      </c>
      <c r="BN909" t="n">
        <v>10782.6</v>
      </c>
      <c r="BO909" t="n">
        <v>11454.6</v>
      </c>
      <c r="BP909" t="n">
        <v>12154</v>
      </c>
      <c r="BQ909" t="n">
        <v>12898.6</v>
      </c>
      <c r="BR909" t="n">
        <v>13691.6</v>
      </c>
      <c r="BS909" t="n">
        <v>14488.8</v>
      </c>
      <c r="BT909" t="n">
        <v>15264.9</v>
      </c>
      <c r="BU909" t="n">
        <v>16039.8</v>
      </c>
      <c r="BV909" t="n">
        <v>16812.4</v>
      </c>
      <c r="BW909" t="n">
        <v>17614.6</v>
      </c>
      <c r="BX909" t="n">
        <v>18317.4</v>
      </c>
      <c r="BY909" t="n">
        <v>19044.8</v>
      </c>
      <c r="BZ909" t="n">
        <v>19803.6</v>
      </c>
      <c r="CA909" t="n">
        <v>20598.5</v>
      </c>
      <c r="CB909" t="n">
        <v>21428.8</v>
      </c>
      <c r="CC909" t="n">
        <v>22297</v>
      </c>
      <c r="CD909" t="n">
        <v>23108</v>
      </c>
    </row>
    <row r="910">
      <c r="A910" t="inlineStr">
        <is>
          <t>F00034-22-000-03|S|F|N</t>
        </is>
      </c>
      <c r="B910" t="n">
        <v>2182.4</v>
      </c>
      <c r="C910" t="n">
        <v>2182.4</v>
      </c>
      <c r="D910" t="n">
        <v>2182.4</v>
      </c>
      <c r="E910" t="n">
        <v>2158.6</v>
      </c>
      <c r="F910" t="n">
        <v>2116.1</v>
      </c>
      <c r="G910" t="n">
        <v>2091.4</v>
      </c>
      <c r="H910" t="n">
        <v>2073.1</v>
      </c>
      <c r="I910" t="n">
        <v>2016</v>
      </c>
      <c r="J910" t="n">
        <v>1971.8</v>
      </c>
      <c r="K910" t="n">
        <v>1927.6</v>
      </c>
      <c r="L910" t="n">
        <v>1885.9</v>
      </c>
      <c r="M910" t="n">
        <v>1844</v>
      </c>
      <c r="N910" t="n">
        <v>1852.6</v>
      </c>
      <c r="O910" t="n">
        <v>1869.5</v>
      </c>
      <c r="P910" t="n">
        <v>1899.6</v>
      </c>
      <c r="Q910" t="n">
        <v>1943.9</v>
      </c>
      <c r="R910" t="n">
        <v>1993.3</v>
      </c>
      <c r="S910" t="n">
        <v>2041.3</v>
      </c>
      <c r="T910" t="n">
        <v>2117.3</v>
      </c>
      <c r="U910" t="n">
        <v>2176</v>
      </c>
      <c r="V910" t="n">
        <v>2238.3</v>
      </c>
      <c r="W910" t="n">
        <v>2305.3</v>
      </c>
      <c r="X910" t="n">
        <v>2367.1</v>
      </c>
      <c r="Y910" t="n">
        <v>2428</v>
      </c>
      <c r="Z910" t="n">
        <v>2486.6</v>
      </c>
      <c r="AA910" t="n">
        <v>2550.9</v>
      </c>
      <c r="AB910" t="n">
        <v>2612.6</v>
      </c>
      <c r="AC910" t="n">
        <v>2673</v>
      </c>
      <c r="AD910" t="n">
        <v>2729</v>
      </c>
      <c r="AE910" t="n">
        <v>2786.1</v>
      </c>
      <c r="AF910" t="n">
        <v>2842.9</v>
      </c>
      <c r="AG910" t="n">
        <v>2904.5</v>
      </c>
      <c r="AH910" t="n">
        <v>2969.9</v>
      </c>
      <c r="AI910" t="n">
        <v>3028.5</v>
      </c>
      <c r="AJ910" t="n">
        <v>3089.6</v>
      </c>
      <c r="AK910" t="n">
        <v>3123.6</v>
      </c>
      <c r="AL910" t="n">
        <v>3195.4</v>
      </c>
      <c r="AM910" t="n">
        <v>3260.4</v>
      </c>
      <c r="AN910" t="n">
        <v>3346.3</v>
      </c>
      <c r="AO910" t="n">
        <v>3401.1</v>
      </c>
      <c r="AP910" t="n">
        <v>3506.8</v>
      </c>
      <c r="AQ910" t="n">
        <v>3621.5</v>
      </c>
      <c r="AR910" t="n">
        <v>3744</v>
      </c>
      <c r="AS910" t="n">
        <v>3865.4</v>
      </c>
      <c r="AT910" t="n">
        <v>4013</v>
      </c>
      <c r="AU910" t="n">
        <v>4166.3</v>
      </c>
      <c r="AV910" t="n">
        <v>4323.4</v>
      </c>
      <c r="AW910" t="n">
        <v>4541</v>
      </c>
      <c r="AX910" t="n">
        <v>4732.4</v>
      </c>
      <c r="AY910" t="n">
        <v>4871.1</v>
      </c>
      <c r="AZ910" t="n">
        <v>5128.4</v>
      </c>
      <c r="BA910" t="n">
        <v>5354.3</v>
      </c>
      <c r="BB910" t="n">
        <v>5574.3</v>
      </c>
      <c r="BC910" t="n">
        <v>5859.6</v>
      </c>
      <c r="BD910" t="n">
        <v>6143.1</v>
      </c>
      <c r="BE910" t="n">
        <v>6449.8</v>
      </c>
      <c r="BF910" t="n">
        <v>6788.3</v>
      </c>
      <c r="BG910" t="n">
        <v>7183.4</v>
      </c>
      <c r="BH910" t="n">
        <v>7564.1</v>
      </c>
      <c r="BI910" t="n">
        <v>8024</v>
      </c>
      <c r="BJ910" t="n">
        <v>8521.5</v>
      </c>
      <c r="BK910" t="n">
        <v>9026.299999999999</v>
      </c>
      <c r="BL910" t="n">
        <v>9562.9</v>
      </c>
      <c r="BM910" t="n">
        <v>10153.9</v>
      </c>
      <c r="BN910" t="n">
        <v>10782.6</v>
      </c>
      <c r="BO910" t="n">
        <v>11454.6</v>
      </c>
      <c r="BP910" t="n">
        <v>12154</v>
      </c>
      <c r="BQ910" t="n">
        <v>12898.6</v>
      </c>
      <c r="BR910" t="n">
        <v>13691.6</v>
      </c>
      <c r="BS910" t="n">
        <v>14488.8</v>
      </c>
      <c r="BT910" t="n">
        <v>15264.9</v>
      </c>
      <c r="BU910" t="n">
        <v>16039.8</v>
      </c>
      <c r="BV910" t="n">
        <v>16812.4</v>
      </c>
      <c r="BW910" t="n">
        <v>17614.6</v>
      </c>
      <c r="BX910" t="n">
        <v>18317.4</v>
      </c>
      <c r="BY910" t="n">
        <v>19044.8</v>
      </c>
      <c r="BZ910" t="n">
        <v>19803.6</v>
      </c>
      <c r="CA910" t="n">
        <v>20598.5</v>
      </c>
      <c r="CB910" t="n">
        <v>21428.8</v>
      </c>
      <c r="CC910" t="n">
        <v>22297</v>
      </c>
      <c r="CD910" t="n">
        <v>23108</v>
      </c>
    </row>
    <row r="911">
      <c r="A911" t="inlineStr">
        <is>
          <t>F00034-22-000-03|S|F|Y</t>
        </is>
      </c>
      <c r="B911" t="n">
        <v>2182.4</v>
      </c>
      <c r="C911" t="n">
        <v>2182.4</v>
      </c>
      <c r="D911" t="n">
        <v>2182.4</v>
      </c>
      <c r="E911" t="n">
        <v>2158.6</v>
      </c>
      <c r="F911" t="n">
        <v>2116.1</v>
      </c>
      <c r="G911" t="n">
        <v>2091.4</v>
      </c>
      <c r="H911" t="n">
        <v>2073.1</v>
      </c>
      <c r="I911" t="n">
        <v>2016</v>
      </c>
      <c r="J911" t="n">
        <v>1971.8</v>
      </c>
      <c r="K911" t="n">
        <v>1927.6</v>
      </c>
      <c r="L911" t="n">
        <v>1885.9</v>
      </c>
      <c r="M911" t="n">
        <v>1844</v>
      </c>
      <c r="N911" t="n">
        <v>1852.6</v>
      </c>
      <c r="O911" t="n">
        <v>1869.5</v>
      </c>
      <c r="P911" t="n">
        <v>1899.6</v>
      </c>
      <c r="Q911" t="n">
        <v>1943.9</v>
      </c>
      <c r="R911" t="n">
        <v>1993.3</v>
      </c>
      <c r="S911" t="n">
        <v>2041.3</v>
      </c>
      <c r="T911" t="n">
        <v>2117.3</v>
      </c>
      <c r="U911" t="n">
        <v>2176</v>
      </c>
      <c r="V911" t="n">
        <v>2238.3</v>
      </c>
      <c r="W911" t="n">
        <v>2305.3</v>
      </c>
      <c r="X911" t="n">
        <v>2367.1</v>
      </c>
      <c r="Y911" t="n">
        <v>2428</v>
      </c>
      <c r="Z911" t="n">
        <v>2486.6</v>
      </c>
      <c r="AA911" t="n">
        <v>2550.9</v>
      </c>
      <c r="AB911" t="n">
        <v>2612.6</v>
      </c>
      <c r="AC911" t="n">
        <v>2673</v>
      </c>
      <c r="AD911" t="n">
        <v>2729</v>
      </c>
      <c r="AE911" t="n">
        <v>2786.1</v>
      </c>
      <c r="AF911" t="n">
        <v>2842.9</v>
      </c>
      <c r="AG911" t="n">
        <v>2904.5</v>
      </c>
      <c r="AH911" t="n">
        <v>2969.9</v>
      </c>
      <c r="AI911" t="n">
        <v>3028.5</v>
      </c>
      <c r="AJ911" t="n">
        <v>3089.6</v>
      </c>
      <c r="AK911" t="n">
        <v>3123.6</v>
      </c>
      <c r="AL911" t="n">
        <v>3195.4</v>
      </c>
      <c r="AM911" t="n">
        <v>3260.4</v>
      </c>
      <c r="AN911" t="n">
        <v>3346.3</v>
      </c>
      <c r="AO911" t="n">
        <v>3401.1</v>
      </c>
      <c r="AP911" t="n">
        <v>3506.8</v>
      </c>
      <c r="AQ911" t="n">
        <v>3621.5</v>
      </c>
      <c r="AR911" t="n">
        <v>3744</v>
      </c>
      <c r="AS911" t="n">
        <v>3865.4</v>
      </c>
      <c r="AT911" t="n">
        <v>4013</v>
      </c>
      <c r="AU911" t="n">
        <v>4166.3</v>
      </c>
      <c r="AV911" t="n">
        <v>4323.4</v>
      </c>
      <c r="AW911" t="n">
        <v>4541</v>
      </c>
      <c r="AX911" t="n">
        <v>4732.4</v>
      </c>
      <c r="AY911" t="n">
        <v>4871.1</v>
      </c>
      <c r="AZ911" t="n">
        <v>5128.4</v>
      </c>
      <c r="BA911" t="n">
        <v>5354.3</v>
      </c>
      <c r="BB911" t="n">
        <v>5574.3</v>
      </c>
      <c r="BC911" t="n">
        <v>5859.6</v>
      </c>
      <c r="BD911" t="n">
        <v>6143.1</v>
      </c>
      <c r="BE911" t="n">
        <v>6449.8</v>
      </c>
      <c r="BF911" t="n">
        <v>6788.3</v>
      </c>
      <c r="BG911" t="n">
        <v>7183.4</v>
      </c>
      <c r="BH911" t="n">
        <v>7564.1</v>
      </c>
      <c r="BI911" t="n">
        <v>8024</v>
      </c>
      <c r="BJ911" t="n">
        <v>8521.5</v>
      </c>
      <c r="BK911" t="n">
        <v>9026.299999999999</v>
      </c>
      <c r="BL911" t="n">
        <v>9562.9</v>
      </c>
      <c r="BM911" t="n">
        <v>10153.9</v>
      </c>
      <c r="BN911" t="n">
        <v>10782.6</v>
      </c>
      <c r="BO911" t="n">
        <v>11454.6</v>
      </c>
      <c r="BP911" t="n">
        <v>12154</v>
      </c>
      <c r="BQ911" t="n">
        <v>12898.6</v>
      </c>
      <c r="BR911" t="n">
        <v>13691.6</v>
      </c>
      <c r="BS911" t="n">
        <v>14488.8</v>
      </c>
      <c r="BT911" t="n">
        <v>15264.9</v>
      </c>
      <c r="BU911" t="n">
        <v>16039.8</v>
      </c>
      <c r="BV911" t="n">
        <v>16812.4</v>
      </c>
      <c r="BW911" t="n">
        <v>17614.6</v>
      </c>
      <c r="BX911" t="n">
        <v>18317.4</v>
      </c>
      <c r="BY911" t="n">
        <v>19044.8</v>
      </c>
      <c r="BZ911" t="n">
        <v>19803.6</v>
      </c>
      <c r="CA911" t="n">
        <v>20598.5</v>
      </c>
      <c r="CB911" t="n">
        <v>21428.8</v>
      </c>
      <c r="CC911" t="n">
        <v>22297</v>
      </c>
      <c r="CD911" t="n">
        <v>23108</v>
      </c>
    </row>
    <row r="912">
      <c r="A912" t="inlineStr">
        <is>
          <t>F00034-22-000-03|S|M|N</t>
        </is>
      </c>
      <c r="B912" t="n">
        <v>2182.4</v>
      </c>
      <c r="C912" t="n">
        <v>2182.4</v>
      </c>
      <c r="D912" t="n">
        <v>2182.4</v>
      </c>
      <c r="E912" t="n">
        <v>2158.6</v>
      </c>
      <c r="F912" t="n">
        <v>2116.1</v>
      </c>
      <c r="G912" t="n">
        <v>2091.4</v>
      </c>
      <c r="H912" t="n">
        <v>2073.1</v>
      </c>
      <c r="I912" t="n">
        <v>2016</v>
      </c>
      <c r="J912" t="n">
        <v>1971.8</v>
      </c>
      <c r="K912" t="n">
        <v>1927.6</v>
      </c>
      <c r="L912" t="n">
        <v>1885.9</v>
      </c>
      <c r="M912" t="n">
        <v>1844</v>
      </c>
      <c r="N912" t="n">
        <v>1852.6</v>
      </c>
      <c r="O912" t="n">
        <v>1869.5</v>
      </c>
      <c r="P912" t="n">
        <v>1899.6</v>
      </c>
      <c r="Q912" t="n">
        <v>1943.9</v>
      </c>
      <c r="R912" t="n">
        <v>1993.3</v>
      </c>
      <c r="S912" t="n">
        <v>2041.3</v>
      </c>
      <c r="T912" t="n">
        <v>2117.3</v>
      </c>
      <c r="U912" t="n">
        <v>2176</v>
      </c>
      <c r="V912" t="n">
        <v>2238.3</v>
      </c>
      <c r="W912" t="n">
        <v>2305.3</v>
      </c>
      <c r="X912" t="n">
        <v>2367.1</v>
      </c>
      <c r="Y912" t="n">
        <v>2428</v>
      </c>
      <c r="Z912" t="n">
        <v>2486.6</v>
      </c>
      <c r="AA912" t="n">
        <v>2550.9</v>
      </c>
      <c r="AB912" t="n">
        <v>2612.6</v>
      </c>
      <c r="AC912" t="n">
        <v>2673</v>
      </c>
      <c r="AD912" t="n">
        <v>2729</v>
      </c>
      <c r="AE912" t="n">
        <v>2786.1</v>
      </c>
      <c r="AF912" t="n">
        <v>2842.9</v>
      </c>
      <c r="AG912" t="n">
        <v>2904.5</v>
      </c>
      <c r="AH912" t="n">
        <v>2969.9</v>
      </c>
      <c r="AI912" t="n">
        <v>3028.5</v>
      </c>
      <c r="AJ912" t="n">
        <v>3089.6</v>
      </c>
      <c r="AK912" t="n">
        <v>3123.6</v>
      </c>
      <c r="AL912" t="n">
        <v>3195.4</v>
      </c>
      <c r="AM912" t="n">
        <v>3260.4</v>
      </c>
      <c r="AN912" t="n">
        <v>3346.3</v>
      </c>
      <c r="AO912" t="n">
        <v>3401.1</v>
      </c>
      <c r="AP912" t="n">
        <v>3506.8</v>
      </c>
      <c r="AQ912" t="n">
        <v>3621.5</v>
      </c>
      <c r="AR912" t="n">
        <v>3744</v>
      </c>
      <c r="AS912" t="n">
        <v>3865.4</v>
      </c>
      <c r="AT912" t="n">
        <v>4013</v>
      </c>
      <c r="AU912" t="n">
        <v>4166.3</v>
      </c>
      <c r="AV912" t="n">
        <v>4323.4</v>
      </c>
      <c r="AW912" t="n">
        <v>4541</v>
      </c>
      <c r="AX912" t="n">
        <v>4732.4</v>
      </c>
      <c r="AY912" t="n">
        <v>4871.1</v>
      </c>
      <c r="AZ912" t="n">
        <v>5128.4</v>
      </c>
      <c r="BA912" t="n">
        <v>5354.3</v>
      </c>
      <c r="BB912" t="n">
        <v>5574.3</v>
      </c>
      <c r="BC912" t="n">
        <v>5859.6</v>
      </c>
      <c r="BD912" t="n">
        <v>6143.1</v>
      </c>
      <c r="BE912" t="n">
        <v>6449.8</v>
      </c>
      <c r="BF912" t="n">
        <v>6788.3</v>
      </c>
      <c r="BG912" t="n">
        <v>7183.4</v>
      </c>
      <c r="BH912" t="n">
        <v>7564.1</v>
      </c>
      <c r="BI912" t="n">
        <v>8024</v>
      </c>
      <c r="BJ912" t="n">
        <v>8521.5</v>
      </c>
      <c r="BK912" t="n">
        <v>9026.299999999999</v>
      </c>
      <c r="BL912" t="n">
        <v>9562.9</v>
      </c>
      <c r="BM912" t="n">
        <v>10153.9</v>
      </c>
      <c r="BN912" t="n">
        <v>10782.6</v>
      </c>
      <c r="BO912" t="n">
        <v>11454.6</v>
      </c>
      <c r="BP912" t="n">
        <v>12154</v>
      </c>
      <c r="BQ912" t="n">
        <v>12898.6</v>
      </c>
      <c r="BR912" t="n">
        <v>13691.6</v>
      </c>
      <c r="BS912" t="n">
        <v>14488.8</v>
      </c>
      <c r="BT912" t="n">
        <v>15264.9</v>
      </c>
      <c r="BU912" t="n">
        <v>16039.8</v>
      </c>
      <c r="BV912" t="n">
        <v>16812.4</v>
      </c>
      <c r="BW912" t="n">
        <v>17614.6</v>
      </c>
      <c r="BX912" t="n">
        <v>18317.4</v>
      </c>
      <c r="BY912" t="n">
        <v>19044.8</v>
      </c>
      <c r="BZ912" t="n">
        <v>19803.6</v>
      </c>
      <c r="CA912" t="n">
        <v>20598.5</v>
      </c>
      <c r="CB912" t="n">
        <v>21428.8</v>
      </c>
      <c r="CC912" t="n">
        <v>22297</v>
      </c>
      <c r="CD912" t="n">
        <v>23108</v>
      </c>
    </row>
    <row r="913">
      <c r="A913" t="inlineStr">
        <is>
          <t>F00034-22-000-03|S|M|Y</t>
        </is>
      </c>
      <c r="B913" t="n">
        <v>2182.4</v>
      </c>
      <c r="C913" t="n">
        <v>2182.4</v>
      </c>
      <c r="D913" t="n">
        <v>2182.4</v>
      </c>
      <c r="E913" t="n">
        <v>2158.6</v>
      </c>
      <c r="F913" t="n">
        <v>2116.1</v>
      </c>
      <c r="G913" t="n">
        <v>2091.4</v>
      </c>
      <c r="H913" t="n">
        <v>2073.1</v>
      </c>
      <c r="I913" t="n">
        <v>2016</v>
      </c>
      <c r="J913" t="n">
        <v>1971.8</v>
      </c>
      <c r="K913" t="n">
        <v>1927.6</v>
      </c>
      <c r="L913" t="n">
        <v>1885.9</v>
      </c>
      <c r="M913" t="n">
        <v>1844</v>
      </c>
      <c r="N913" t="n">
        <v>1852.6</v>
      </c>
      <c r="O913" t="n">
        <v>1869.5</v>
      </c>
      <c r="P913" t="n">
        <v>1899.6</v>
      </c>
      <c r="Q913" t="n">
        <v>1943.9</v>
      </c>
      <c r="R913" t="n">
        <v>1993.3</v>
      </c>
      <c r="S913" t="n">
        <v>2041.3</v>
      </c>
      <c r="T913" t="n">
        <v>2117.3</v>
      </c>
      <c r="U913" t="n">
        <v>2176</v>
      </c>
      <c r="V913" t="n">
        <v>2238.3</v>
      </c>
      <c r="W913" t="n">
        <v>2305.3</v>
      </c>
      <c r="X913" t="n">
        <v>2367.1</v>
      </c>
      <c r="Y913" t="n">
        <v>2428</v>
      </c>
      <c r="Z913" t="n">
        <v>2486.6</v>
      </c>
      <c r="AA913" t="n">
        <v>2550.9</v>
      </c>
      <c r="AB913" t="n">
        <v>2612.6</v>
      </c>
      <c r="AC913" t="n">
        <v>2673</v>
      </c>
      <c r="AD913" t="n">
        <v>2729</v>
      </c>
      <c r="AE913" t="n">
        <v>2786.1</v>
      </c>
      <c r="AF913" t="n">
        <v>2842.9</v>
      </c>
      <c r="AG913" t="n">
        <v>2904.5</v>
      </c>
      <c r="AH913" t="n">
        <v>2969.9</v>
      </c>
      <c r="AI913" t="n">
        <v>3028.5</v>
      </c>
      <c r="AJ913" t="n">
        <v>3089.6</v>
      </c>
      <c r="AK913" t="n">
        <v>3123.6</v>
      </c>
      <c r="AL913" t="n">
        <v>3195.4</v>
      </c>
      <c r="AM913" t="n">
        <v>3260.4</v>
      </c>
      <c r="AN913" t="n">
        <v>3346.3</v>
      </c>
      <c r="AO913" t="n">
        <v>3401.1</v>
      </c>
      <c r="AP913" t="n">
        <v>3506.8</v>
      </c>
      <c r="AQ913" t="n">
        <v>3621.5</v>
      </c>
      <c r="AR913" t="n">
        <v>3744</v>
      </c>
      <c r="AS913" t="n">
        <v>3865.4</v>
      </c>
      <c r="AT913" t="n">
        <v>4013</v>
      </c>
      <c r="AU913" t="n">
        <v>4166.3</v>
      </c>
      <c r="AV913" t="n">
        <v>4323.4</v>
      </c>
      <c r="AW913" t="n">
        <v>4541</v>
      </c>
      <c r="AX913" t="n">
        <v>4732.4</v>
      </c>
      <c r="AY913" t="n">
        <v>4871.1</v>
      </c>
      <c r="AZ913" t="n">
        <v>5128.4</v>
      </c>
      <c r="BA913" t="n">
        <v>5354.3</v>
      </c>
      <c r="BB913" t="n">
        <v>5574.3</v>
      </c>
      <c r="BC913" t="n">
        <v>5859.6</v>
      </c>
      <c r="BD913" t="n">
        <v>6143.1</v>
      </c>
      <c r="BE913" t="n">
        <v>6449.8</v>
      </c>
      <c r="BF913" t="n">
        <v>6788.3</v>
      </c>
      <c r="BG913" t="n">
        <v>7183.4</v>
      </c>
      <c r="BH913" t="n">
        <v>7564.1</v>
      </c>
      <c r="BI913" t="n">
        <v>8024</v>
      </c>
      <c r="BJ913" t="n">
        <v>8521.5</v>
      </c>
      <c r="BK913" t="n">
        <v>9026.299999999999</v>
      </c>
      <c r="BL913" t="n">
        <v>9562.9</v>
      </c>
      <c r="BM913" t="n">
        <v>10153.9</v>
      </c>
      <c r="BN913" t="n">
        <v>10782.6</v>
      </c>
      <c r="BO913" t="n">
        <v>11454.6</v>
      </c>
      <c r="BP913" t="n">
        <v>12154</v>
      </c>
      <c r="BQ913" t="n">
        <v>12898.6</v>
      </c>
      <c r="BR913" t="n">
        <v>13691.6</v>
      </c>
      <c r="BS913" t="n">
        <v>14488.8</v>
      </c>
      <c r="BT913" t="n">
        <v>15264.9</v>
      </c>
      <c r="BU913" t="n">
        <v>16039.8</v>
      </c>
      <c r="BV913" t="n">
        <v>16812.4</v>
      </c>
      <c r="BW913" t="n">
        <v>17614.6</v>
      </c>
      <c r="BX913" t="n">
        <v>18317.4</v>
      </c>
      <c r="BY913" t="n">
        <v>19044.8</v>
      </c>
      <c r="BZ913" t="n">
        <v>19803.6</v>
      </c>
      <c r="CA913" t="n">
        <v>20598.5</v>
      </c>
      <c r="CB913" t="n">
        <v>21428.8</v>
      </c>
      <c r="CC913" t="n">
        <v>22297</v>
      </c>
      <c r="CD913" t="n">
        <v>23108</v>
      </c>
    </row>
    <row r="914">
      <c r="A914" t="inlineStr">
        <is>
          <t>F00034-23-000-03|R|F|N</t>
        </is>
      </c>
      <c r="B914" t="n">
        <v>1558</v>
      </c>
      <c r="C914" t="n">
        <v>1558</v>
      </c>
      <c r="D914" t="n">
        <v>1558</v>
      </c>
      <c r="E914" t="n">
        <v>1523.1</v>
      </c>
      <c r="F914" t="n">
        <v>1495.1</v>
      </c>
      <c r="G914" t="n">
        <v>1415.8</v>
      </c>
      <c r="H914" t="n">
        <v>1380.6</v>
      </c>
      <c r="I914" t="n">
        <v>1358.9</v>
      </c>
      <c r="J914" t="n">
        <v>1347.1</v>
      </c>
      <c r="K914" t="n">
        <v>1335.9</v>
      </c>
      <c r="L914" t="n">
        <v>1289.9</v>
      </c>
      <c r="M914" t="n">
        <v>1260.9</v>
      </c>
      <c r="N914" t="n">
        <v>1276</v>
      </c>
      <c r="O914" t="n">
        <v>1278.3</v>
      </c>
      <c r="P914" t="n">
        <v>1301.9</v>
      </c>
      <c r="Q914" t="n">
        <v>1330.4</v>
      </c>
      <c r="R914" t="n">
        <v>1353.1</v>
      </c>
      <c r="S914" t="n">
        <v>1384.4</v>
      </c>
      <c r="T914" t="n">
        <v>1419</v>
      </c>
      <c r="U914" t="n">
        <v>1442</v>
      </c>
      <c r="V914" t="n">
        <v>1464.5</v>
      </c>
      <c r="W914" t="n">
        <v>1494.8</v>
      </c>
      <c r="X914" t="n">
        <v>1527.5</v>
      </c>
      <c r="Y914" t="n">
        <v>1569</v>
      </c>
      <c r="Z914" t="n">
        <v>1606.1</v>
      </c>
      <c r="AA914" t="n">
        <v>1647</v>
      </c>
      <c r="AB914" t="n">
        <v>1686.9</v>
      </c>
      <c r="AC914" t="n">
        <v>1728</v>
      </c>
      <c r="AD914" t="n">
        <v>1758.5</v>
      </c>
      <c r="AE914" t="n">
        <v>1806.8</v>
      </c>
      <c r="AF914" t="n">
        <v>1862</v>
      </c>
      <c r="AG914" t="n">
        <v>1921.4</v>
      </c>
      <c r="AH914" t="n">
        <v>1977.8</v>
      </c>
      <c r="AI914" t="n">
        <v>2049</v>
      </c>
      <c r="AJ914" t="n">
        <v>2106.9</v>
      </c>
      <c r="AK914" t="n">
        <v>2160.5</v>
      </c>
      <c r="AL914" t="n">
        <v>2210.9</v>
      </c>
      <c r="AM914" t="n">
        <v>2267.5</v>
      </c>
      <c r="AN914" t="n">
        <v>2336.6</v>
      </c>
      <c r="AO914" t="n">
        <v>2411.3</v>
      </c>
      <c r="AP914" t="n">
        <v>2491.5</v>
      </c>
      <c r="AQ914" t="n">
        <v>2591.1</v>
      </c>
      <c r="AR914" t="n">
        <v>2701</v>
      </c>
      <c r="AS914" t="n">
        <v>2809.4</v>
      </c>
      <c r="AT914" t="n">
        <v>2918.9</v>
      </c>
      <c r="AU914" t="n">
        <v>3029</v>
      </c>
      <c r="AV914" t="n">
        <v>3147.5</v>
      </c>
      <c r="AW914" t="n">
        <v>3271.9</v>
      </c>
      <c r="AX914" t="n">
        <v>3410.5</v>
      </c>
      <c r="AY914" t="n">
        <v>3567</v>
      </c>
      <c r="AZ914" t="n">
        <v>3716.5</v>
      </c>
      <c r="BA914" t="n">
        <v>3875</v>
      </c>
      <c r="BB914" t="n">
        <v>4023.4</v>
      </c>
      <c r="BC914" t="n">
        <v>4206.5</v>
      </c>
      <c r="BD914" t="n">
        <v>4410.5</v>
      </c>
      <c r="BE914" t="n">
        <v>4618.8</v>
      </c>
      <c r="BF914" t="n">
        <v>4821.3</v>
      </c>
      <c r="BG914" t="n">
        <v>5056.9</v>
      </c>
      <c r="BH914" t="n">
        <v>5334.8</v>
      </c>
      <c r="BI914" t="n">
        <v>5674.1</v>
      </c>
      <c r="BJ914" t="n">
        <v>6054.1</v>
      </c>
      <c r="BK914" t="n">
        <v>6368.1</v>
      </c>
      <c r="BL914" t="n">
        <v>6702.8</v>
      </c>
      <c r="BM914" t="n">
        <v>7038.3</v>
      </c>
      <c r="BN914" t="n">
        <v>7394.1</v>
      </c>
      <c r="BO914" t="n">
        <v>7835.8</v>
      </c>
      <c r="BP914" t="n">
        <v>8358.4</v>
      </c>
      <c r="BQ914" t="n">
        <v>8900.1</v>
      </c>
      <c r="BR914" t="n">
        <v>9479.1</v>
      </c>
      <c r="BS914" t="n">
        <v>10077.1</v>
      </c>
      <c r="BT914" t="n">
        <v>10670.3</v>
      </c>
      <c r="BU914" t="n">
        <v>11247.4</v>
      </c>
      <c r="BV914" t="n">
        <v>11777.8</v>
      </c>
      <c r="BW914" t="n">
        <v>12278.4</v>
      </c>
      <c r="BX914" t="n">
        <v>12757.6</v>
      </c>
      <c r="BY914" t="n">
        <v>13248.8</v>
      </c>
      <c r="BZ914" t="n">
        <v>13775.8</v>
      </c>
      <c r="CA914" t="n">
        <v>14363.8</v>
      </c>
      <c r="CB914" t="n">
        <v>14950.9</v>
      </c>
      <c r="CC914" t="n">
        <v>15683.1</v>
      </c>
      <c r="CD914" t="n">
        <v>16172.1</v>
      </c>
    </row>
    <row r="915">
      <c r="A915" t="inlineStr">
        <is>
          <t>F00034-23-000-03|R|F|Y</t>
        </is>
      </c>
      <c r="B915" t="n">
        <v>1558</v>
      </c>
      <c r="C915" t="n">
        <v>1558</v>
      </c>
      <c r="D915" t="n">
        <v>1558</v>
      </c>
      <c r="E915" t="n">
        <v>1523.1</v>
      </c>
      <c r="F915" t="n">
        <v>1495.1</v>
      </c>
      <c r="G915" t="n">
        <v>1415.8</v>
      </c>
      <c r="H915" t="n">
        <v>1380.6</v>
      </c>
      <c r="I915" t="n">
        <v>1358.9</v>
      </c>
      <c r="J915" t="n">
        <v>1347.1</v>
      </c>
      <c r="K915" t="n">
        <v>1335.9</v>
      </c>
      <c r="L915" t="n">
        <v>1289.9</v>
      </c>
      <c r="M915" t="n">
        <v>1260.9</v>
      </c>
      <c r="N915" t="n">
        <v>1276</v>
      </c>
      <c r="O915" t="n">
        <v>1278.3</v>
      </c>
      <c r="P915" t="n">
        <v>1301.9</v>
      </c>
      <c r="Q915" t="n">
        <v>1330.4</v>
      </c>
      <c r="R915" t="n">
        <v>1353.1</v>
      </c>
      <c r="S915" t="n">
        <v>1384.4</v>
      </c>
      <c r="T915" t="n">
        <v>1419</v>
      </c>
      <c r="U915" t="n">
        <v>1442</v>
      </c>
      <c r="V915" t="n">
        <v>1464.5</v>
      </c>
      <c r="W915" t="n">
        <v>1494.8</v>
      </c>
      <c r="X915" t="n">
        <v>1527.5</v>
      </c>
      <c r="Y915" t="n">
        <v>1569</v>
      </c>
      <c r="Z915" t="n">
        <v>1606.1</v>
      </c>
      <c r="AA915" t="n">
        <v>1647</v>
      </c>
      <c r="AB915" t="n">
        <v>1686.9</v>
      </c>
      <c r="AC915" t="n">
        <v>1728</v>
      </c>
      <c r="AD915" t="n">
        <v>1758.5</v>
      </c>
      <c r="AE915" t="n">
        <v>1806.8</v>
      </c>
      <c r="AF915" t="n">
        <v>1862</v>
      </c>
      <c r="AG915" t="n">
        <v>1921.4</v>
      </c>
      <c r="AH915" t="n">
        <v>1977.8</v>
      </c>
      <c r="AI915" t="n">
        <v>2049</v>
      </c>
      <c r="AJ915" t="n">
        <v>2106.9</v>
      </c>
      <c r="AK915" t="n">
        <v>2160.5</v>
      </c>
      <c r="AL915" t="n">
        <v>2210.9</v>
      </c>
      <c r="AM915" t="n">
        <v>2267.5</v>
      </c>
      <c r="AN915" t="n">
        <v>2336.6</v>
      </c>
      <c r="AO915" t="n">
        <v>2411.3</v>
      </c>
      <c r="AP915" t="n">
        <v>2491.5</v>
      </c>
      <c r="AQ915" t="n">
        <v>2591.1</v>
      </c>
      <c r="AR915" t="n">
        <v>2701</v>
      </c>
      <c r="AS915" t="n">
        <v>2809.4</v>
      </c>
      <c r="AT915" t="n">
        <v>2918.9</v>
      </c>
      <c r="AU915" t="n">
        <v>3029</v>
      </c>
      <c r="AV915" t="n">
        <v>3147.5</v>
      </c>
      <c r="AW915" t="n">
        <v>3271.9</v>
      </c>
      <c r="AX915" t="n">
        <v>3410.5</v>
      </c>
      <c r="AY915" t="n">
        <v>3567</v>
      </c>
      <c r="AZ915" t="n">
        <v>3716.5</v>
      </c>
      <c r="BA915" t="n">
        <v>3875</v>
      </c>
      <c r="BB915" t="n">
        <v>4023.4</v>
      </c>
      <c r="BC915" t="n">
        <v>4206.5</v>
      </c>
      <c r="BD915" t="n">
        <v>4410.5</v>
      </c>
      <c r="BE915" t="n">
        <v>4618.8</v>
      </c>
      <c r="BF915" t="n">
        <v>4821.3</v>
      </c>
      <c r="BG915" t="n">
        <v>5056.9</v>
      </c>
      <c r="BH915" t="n">
        <v>5334.8</v>
      </c>
      <c r="BI915" t="n">
        <v>5674.1</v>
      </c>
      <c r="BJ915" t="n">
        <v>6054.1</v>
      </c>
      <c r="BK915" t="n">
        <v>6368.1</v>
      </c>
      <c r="BL915" t="n">
        <v>6702.8</v>
      </c>
      <c r="BM915" t="n">
        <v>7038.3</v>
      </c>
      <c r="BN915" t="n">
        <v>7394.1</v>
      </c>
      <c r="BO915" t="n">
        <v>7835.8</v>
      </c>
      <c r="BP915" t="n">
        <v>8358.4</v>
      </c>
      <c r="BQ915" t="n">
        <v>8900.1</v>
      </c>
      <c r="BR915" t="n">
        <v>9479.1</v>
      </c>
      <c r="BS915" t="n">
        <v>10077.1</v>
      </c>
      <c r="BT915" t="n">
        <v>10670.3</v>
      </c>
      <c r="BU915" t="n">
        <v>11247.4</v>
      </c>
      <c r="BV915" t="n">
        <v>11777.8</v>
      </c>
      <c r="BW915" t="n">
        <v>12278.4</v>
      </c>
      <c r="BX915" t="n">
        <v>12757.6</v>
      </c>
      <c r="BY915" t="n">
        <v>13248.8</v>
      </c>
      <c r="BZ915" t="n">
        <v>13775.8</v>
      </c>
      <c r="CA915" t="n">
        <v>14363.8</v>
      </c>
      <c r="CB915" t="n">
        <v>14950.9</v>
      </c>
      <c r="CC915" t="n">
        <v>15683.1</v>
      </c>
      <c r="CD915" t="n">
        <v>16172.1</v>
      </c>
    </row>
    <row r="916">
      <c r="A916" t="inlineStr">
        <is>
          <t>F00034-23-000-03|R|M|N</t>
        </is>
      </c>
      <c r="B916" t="n">
        <v>1558</v>
      </c>
      <c r="C916" t="n">
        <v>1558</v>
      </c>
      <c r="D916" t="n">
        <v>1558</v>
      </c>
      <c r="E916" t="n">
        <v>1523.1</v>
      </c>
      <c r="F916" t="n">
        <v>1495.1</v>
      </c>
      <c r="G916" t="n">
        <v>1415.8</v>
      </c>
      <c r="H916" t="n">
        <v>1380.6</v>
      </c>
      <c r="I916" t="n">
        <v>1358.9</v>
      </c>
      <c r="J916" t="n">
        <v>1347.1</v>
      </c>
      <c r="K916" t="n">
        <v>1335.9</v>
      </c>
      <c r="L916" t="n">
        <v>1289.9</v>
      </c>
      <c r="M916" t="n">
        <v>1260.9</v>
      </c>
      <c r="N916" t="n">
        <v>1276</v>
      </c>
      <c r="O916" t="n">
        <v>1278.3</v>
      </c>
      <c r="P916" t="n">
        <v>1301.9</v>
      </c>
      <c r="Q916" t="n">
        <v>1330.4</v>
      </c>
      <c r="R916" t="n">
        <v>1353.1</v>
      </c>
      <c r="S916" t="n">
        <v>1384.4</v>
      </c>
      <c r="T916" t="n">
        <v>1419</v>
      </c>
      <c r="U916" t="n">
        <v>1442</v>
      </c>
      <c r="V916" t="n">
        <v>1464.5</v>
      </c>
      <c r="W916" t="n">
        <v>1494.8</v>
      </c>
      <c r="X916" t="n">
        <v>1527.5</v>
      </c>
      <c r="Y916" t="n">
        <v>1569</v>
      </c>
      <c r="Z916" t="n">
        <v>1606.1</v>
      </c>
      <c r="AA916" t="n">
        <v>1647</v>
      </c>
      <c r="AB916" t="n">
        <v>1686.9</v>
      </c>
      <c r="AC916" t="n">
        <v>1728</v>
      </c>
      <c r="AD916" t="n">
        <v>1758.5</v>
      </c>
      <c r="AE916" t="n">
        <v>1806.8</v>
      </c>
      <c r="AF916" t="n">
        <v>1862</v>
      </c>
      <c r="AG916" t="n">
        <v>1921.4</v>
      </c>
      <c r="AH916" t="n">
        <v>1977.8</v>
      </c>
      <c r="AI916" t="n">
        <v>2049</v>
      </c>
      <c r="AJ916" t="n">
        <v>2106.9</v>
      </c>
      <c r="AK916" t="n">
        <v>2160.5</v>
      </c>
      <c r="AL916" t="n">
        <v>2210.9</v>
      </c>
      <c r="AM916" t="n">
        <v>2267.5</v>
      </c>
      <c r="AN916" t="n">
        <v>2336.6</v>
      </c>
      <c r="AO916" t="n">
        <v>2411.3</v>
      </c>
      <c r="AP916" t="n">
        <v>2491.5</v>
      </c>
      <c r="AQ916" t="n">
        <v>2591.1</v>
      </c>
      <c r="AR916" t="n">
        <v>2701</v>
      </c>
      <c r="AS916" t="n">
        <v>2809.4</v>
      </c>
      <c r="AT916" t="n">
        <v>2918.9</v>
      </c>
      <c r="AU916" t="n">
        <v>3029</v>
      </c>
      <c r="AV916" t="n">
        <v>3147.5</v>
      </c>
      <c r="AW916" t="n">
        <v>3271.9</v>
      </c>
      <c r="AX916" t="n">
        <v>3410.5</v>
      </c>
      <c r="AY916" t="n">
        <v>3567</v>
      </c>
      <c r="AZ916" t="n">
        <v>3716.5</v>
      </c>
      <c r="BA916" t="n">
        <v>3875</v>
      </c>
      <c r="BB916" t="n">
        <v>4023.4</v>
      </c>
      <c r="BC916" t="n">
        <v>4206.5</v>
      </c>
      <c r="BD916" t="n">
        <v>4410.5</v>
      </c>
      <c r="BE916" t="n">
        <v>4618.8</v>
      </c>
      <c r="BF916" t="n">
        <v>4821.3</v>
      </c>
      <c r="BG916" t="n">
        <v>5056.9</v>
      </c>
      <c r="BH916" t="n">
        <v>5334.8</v>
      </c>
      <c r="BI916" t="n">
        <v>5674.1</v>
      </c>
      <c r="BJ916" t="n">
        <v>6054.1</v>
      </c>
      <c r="BK916" t="n">
        <v>6368.1</v>
      </c>
      <c r="BL916" t="n">
        <v>6702.8</v>
      </c>
      <c r="BM916" t="n">
        <v>7038.3</v>
      </c>
      <c r="BN916" t="n">
        <v>7394.1</v>
      </c>
      <c r="BO916" t="n">
        <v>7835.8</v>
      </c>
      <c r="BP916" t="n">
        <v>8358.4</v>
      </c>
      <c r="BQ916" t="n">
        <v>8900.1</v>
      </c>
      <c r="BR916" t="n">
        <v>9479.1</v>
      </c>
      <c r="BS916" t="n">
        <v>10077.1</v>
      </c>
      <c r="BT916" t="n">
        <v>10670.3</v>
      </c>
      <c r="BU916" t="n">
        <v>11247.4</v>
      </c>
      <c r="BV916" t="n">
        <v>11777.8</v>
      </c>
      <c r="BW916" t="n">
        <v>12278.4</v>
      </c>
      <c r="BX916" t="n">
        <v>12757.6</v>
      </c>
      <c r="BY916" t="n">
        <v>13248.8</v>
      </c>
      <c r="BZ916" t="n">
        <v>13775.8</v>
      </c>
      <c r="CA916" t="n">
        <v>14363.8</v>
      </c>
      <c r="CB916" t="n">
        <v>14950.9</v>
      </c>
      <c r="CC916" t="n">
        <v>15683.1</v>
      </c>
      <c r="CD916" t="n">
        <v>16172.1</v>
      </c>
    </row>
    <row r="917">
      <c r="A917" t="inlineStr">
        <is>
          <t>F00034-23-000-03|R|M|Y</t>
        </is>
      </c>
      <c r="B917" t="n">
        <v>1558</v>
      </c>
      <c r="C917" t="n">
        <v>1558</v>
      </c>
      <c r="D917" t="n">
        <v>1558</v>
      </c>
      <c r="E917" t="n">
        <v>1523.1</v>
      </c>
      <c r="F917" t="n">
        <v>1495.1</v>
      </c>
      <c r="G917" t="n">
        <v>1415.8</v>
      </c>
      <c r="H917" t="n">
        <v>1380.6</v>
      </c>
      <c r="I917" t="n">
        <v>1358.9</v>
      </c>
      <c r="J917" t="n">
        <v>1347.1</v>
      </c>
      <c r="K917" t="n">
        <v>1335.9</v>
      </c>
      <c r="L917" t="n">
        <v>1289.9</v>
      </c>
      <c r="M917" t="n">
        <v>1260.9</v>
      </c>
      <c r="N917" t="n">
        <v>1276</v>
      </c>
      <c r="O917" t="n">
        <v>1278.3</v>
      </c>
      <c r="P917" t="n">
        <v>1301.9</v>
      </c>
      <c r="Q917" t="n">
        <v>1330.4</v>
      </c>
      <c r="R917" t="n">
        <v>1353.1</v>
      </c>
      <c r="S917" t="n">
        <v>1384.4</v>
      </c>
      <c r="T917" t="n">
        <v>1419</v>
      </c>
      <c r="U917" t="n">
        <v>1442</v>
      </c>
      <c r="V917" t="n">
        <v>1464.5</v>
      </c>
      <c r="W917" t="n">
        <v>1494.8</v>
      </c>
      <c r="X917" t="n">
        <v>1527.5</v>
      </c>
      <c r="Y917" t="n">
        <v>1569</v>
      </c>
      <c r="Z917" t="n">
        <v>1606.1</v>
      </c>
      <c r="AA917" t="n">
        <v>1647</v>
      </c>
      <c r="AB917" t="n">
        <v>1686.9</v>
      </c>
      <c r="AC917" t="n">
        <v>1728</v>
      </c>
      <c r="AD917" t="n">
        <v>1758.5</v>
      </c>
      <c r="AE917" t="n">
        <v>1806.8</v>
      </c>
      <c r="AF917" t="n">
        <v>1862</v>
      </c>
      <c r="AG917" t="n">
        <v>1921.4</v>
      </c>
      <c r="AH917" t="n">
        <v>1977.8</v>
      </c>
      <c r="AI917" t="n">
        <v>2049</v>
      </c>
      <c r="AJ917" t="n">
        <v>2106.9</v>
      </c>
      <c r="AK917" t="n">
        <v>2160.5</v>
      </c>
      <c r="AL917" t="n">
        <v>2210.9</v>
      </c>
      <c r="AM917" t="n">
        <v>2267.5</v>
      </c>
      <c r="AN917" t="n">
        <v>2336.6</v>
      </c>
      <c r="AO917" t="n">
        <v>2411.3</v>
      </c>
      <c r="AP917" t="n">
        <v>2491.5</v>
      </c>
      <c r="AQ917" t="n">
        <v>2591.1</v>
      </c>
      <c r="AR917" t="n">
        <v>2701</v>
      </c>
      <c r="AS917" t="n">
        <v>2809.4</v>
      </c>
      <c r="AT917" t="n">
        <v>2918.9</v>
      </c>
      <c r="AU917" t="n">
        <v>3029</v>
      </c>
      <c r="AV917" t="n">
        <v>3147.5</v>
      </c>
      <c r="AW917" t="n">
        <v>3271.9</v>
      </c>
      <c r="AX917" t="n">
        <v>3410.5</v>
      </c>
      <c r="AY917" t="n">
        <v>3567</v>
      </c>
      <c r="AZ917" t="n">
        <v>3716.5</v>
      </c>
      <c r="BA917" t="n">
        <v>3875</v>
      </c>
      <c r="BB917" t="n">
        <v>4023.4</v>
      </c>
      <c r="BC917" t="n">
        <v>4206.5</v>
      </c>
      <c r="BD917" t="n">
        <v>4410.5</v>
      </c>
      <c r="BE917" t="n">
        <v>4618.8</v>
      </c>
      <c r="BF917" t="n">
        <v>4821.3</v>
      </c>
      <c r="BG917" t="n">
        <v>5056.9</v>
      </c>
      <c r="BH917" t="n">
        <v>5334.8</v>
      </c>
      <c r="BI917" t="n">
        <v>5674.1</v>
      </c>
      <c r="BJ917" t="n">
        <v>6054.1</v>
      </c>
      <c r="BK917" t="n">
        <v>6368.1</v>
      </c>
      <c r="BL917" t="n">
        <v>6702.8</v>
      </c>
      <c r="BM917" t="n">
        <v>7038.3</v>
      </c>
      <c r="BN917" t="n">
        <v>7394.1</v>
      </c>
      <c r="BO917" t="n">
        <v>7835.8</v>
      </c>
      <c r="BP917" t="n">
        <v>8358.4</v>
      </c>
      <c r="BQ917" t="n">
        <v>8900.1</v>
      </c>
      <c r="BR917" t="n">
        <v>9479.1</v>
      </c>
      <c r="BS917" t="n">
        <v>10077.1</v>
      </c>
      <c r="BT917" t="n">
        <v>10670.3</v>
      </c>
      <c r="BU917" t="n">
        <v>11247.4</v>
      </c>
      <c r="BV917" t="n">
        <v>11777.8</v>
      </c>
      <c r="BW917" t="n">
        <v>12278.4</v>
      </c>
      <c r="BX917" t="n">
        <v>12757.6</v>
      </c>
      <c r="BY917" t="n">
        <v>13248.8</v>
      </c>
      <c r="BZ917" t="n">
        <v>13775.8</v>
      </c>
      <c r="CA917" t="n">
        <v>14363.8</v>
      </c>
      <c r="CB917" t="n">
        <v>14950.9</v>
      </c>
      <c r="CC917" t="n">
        <v>15683.1</v>
      </c>
      <c r="CD917" t="n">
        <v>16172.1</v>
      </c>
    </row>
    <row r="918">
      <c r="A918" t="inlineStr">
        <is>
          <t>F00034-23-000-03|S|F|N</t>
        </is>
      </c>
      <c r="B918" t="n">
        <v>1558</v>
      </c>
      <c r="C918" t="n">
        <v>1558</v>
      </c>
      <c r="D918" t="n">
        <v>1558</v>
      </c>
      <c r="E918" t="n">
        <v>1523.1</v>
      </c>
      <c r="F918" t="n">
        <v>1495.1</v>
      </c>
      <c r="G918" t="n">
        <v>1415.8</v>
      </c>
      <c r="H918" t="n">
        <v>1380.6</v>
      </c>
      <c r="I918" t="n">
        <v>1358.9</v>
      </c>
      <c r="J918" t="n">
        <v>1347.1</v>
      </c>
      <c r="K918" t="n">
        <v>1335.9</v>
      </c>
      <c r="L918" t="n">
        <v>1289.9</v>
      </c>
      <c r="M918" t="n">
        <v>1260.9</v>
      </c>
      <c r="N918" t="n">
        <v>1276</v>
      </c>
      <c r="O918" t="n">
        <v>1278.3</v>
      </c>
      <c r="P918" t="n">
        <v>1301.9</v>
      </c>
      <c r="Q918" t="n">
        <v>1330.4</v>
      </c>
      <c r="R918" t="n">
        <v>1353.1</v>
      </c>
      <c r="S918" t="n">
        <v>1384.4</v>
      </c>
      <c r="T918" t="n">
        <v>1419</v>
      </c>
      <c r="U918" t="n">
        <v>1442</v>
      </c>
      <c r="V918" t="n">
        <v>1464.5</v>
      </c>
      <c r="W918" t="n">
        <v>1494.8</v>
      </c>
      <c r="X918" t="n">
        <v>1527.5</v>
      </c>
      <c r="Y918" t="n">
        <v>1569</v>
      </c>
      <c r="Z918" t="n">
        <v>1606.1</v>
      </c>
      <c r="AA918" t="n">
        <v>1647</v>
      </c>
      <c r="AB918" t="n">
        <v>1686.9</v>
      </c>
      <c r="AC918" t="n">
        <v>1728</v>
      </c>
      <c r="AD918" t="n">
        <v>1758.5</v>
      </c>
      <c r="AE918" t="n">
        <v>1806.8</v>
      </c>
      <c r="AF918" t="n">
        <v>1862</v>
      </c>
      <c r="AG918" t="n">
        <v>1921.4</v>
      </c>
      <c r="AH918" t="n">
        <v>1977.8</v>
      </c>
      <c r="AI918" t="n">
        <v>2049</v>
      </c>
      <c r="AJ918" t="n">
        <v>2106.9</v>
      </c>
      <c r="AK918" t="n">
        <v>2160.5</v>
      </c>
      <c r="AL918" t="n">
        <v>2210.9</v>
      </c>
      <c r="AM918" t="n">
        <v>2267.5</v>
      </c>
      <c r="AN918" t="n">
        <v>2336.6</v>
      </c>
      <c r="AO918" t="n">
        <v>2411.3</v>
      </c>
      <c r="AP918" t="n">
        <v>2491.5</v>
      </c>
      <c r="AQ918" t="n">
        <v>2591.1</v>
      </c>
      <c r="AR918" t="n">
        <v>2701</v>
      </c>
      <c r="AS918" t="n">
        <v>2809.4</v>
      </c>
      <c r="AT918" t="n">
        <v>2918.9</v>
      </c>
      <c r="AU918" t="n">
        <v>3029</v>
      </c>
      <c r="AV918" t="n">
        <v>3147.5</v>
      </c>
      <c r="AW918" t="n">
        <v>3271.9</v>
      </c>
      <c r="AX918" t="n">
        <v>3410.5</v>
      </c>
      <c r="AY918" t="n">
        <v>3567</v>
      </c>
      <c r="AZ918" t="n">
        <v>3716.5</v>
      </c>
      <c r="BA918" t="n">
        <v>3875</v>
      </c>
      <c r="BB918" t="n">
        <v>4023.4</v>
      </c>
      <c r="BC918" t="n">
        <v>4206.5</v>
      </c>
      <c r="BD918" t="n">
        <v>4410.5</v>
      </c>
      <c r="BE918" t="n">
        <v>4618.8</v>
      </c>
      <c r="BF918" t="n">
        <v>4821.3</v>
      </c>
      <c r="BG918" t="n">
        <v>5056.9</v>
      </c>
      <c r="BH918" t="n">
        <v>5334.8</v>
      </c>
      <c r="BI918" t="n">
        <v>5674.1</v>
      </c>
      <c r="BJ918" t="n">
        <v>6054.1</v>
      </c>
      <c r="BK918" t="n">
        <v>6368.1</v>
      </c>
      <c r="BL918" t="n">
        <v>6702.8</v>
      </c>
      <c r="BM918" t="n">
        <v>7038.3</v>
      </c>
      <c r="BN918" t="n">
        <v>7394.1</v>
      </c>
      <c r="BO918" t="n">
        <v>7835.8</v>
      </c>
      <c r="BP918" t="n">
        <v>8358.4</v>
      </c>
      <c r="BQ918" t="n">
        <v>8900.1</v>
      </c>
      <c r="BR918" t="n">
        <v>9479.1</v>
      </c>
      <c r="BS918" t="n">
        <v>10077.1</v>
      </c>
      <c r="BT918" t="n">
        <v>10670.3</v>
      </c>
      <c r="BU918" t="n">
        <v>11247.4</v>
      </c>
      <c r="BV918" t="n">
        <v>11777.8</v>
      </c>
      <c r="BW918" t="n">
        <v>12278.4</v>
      </c>
      <c r="BX918" t="n">
        <v>12757.6</v>
      </c>
      <c r="BY918" t="n">
        <v>13248.8</v>
      </c>
      <c r="BZ918" t="n">
        <v>13775.8</v>
      </c>
      <c r="CA918" t="n">
        <v>14363.8</v>
      </c>
      <c r="CB918" t="n">
        <v>14950.9</v>
      </c>
      <c r="CC918" t="n">
        <v>15683.1</v>
      </c>
      <c r="CD918" t="n">
        <v>16172.1</v>
      </c>
    </row>
    <row r="919">
      <c r="A919" t="inlineStr">
        <is>
          <t>F00034-23-000-03|S|F|Y</t>
        </is>
      </c>
      <c r="B919" t="n">
        <v>1558</v>
      </c>
      <c r="C919" t="n">
        <v>1558</v>
      </c>
      <c r="D919" t="n">
        <v>1558</v>
      </c>
      <c r="E919" t="n">
        <v>1523.1</v>
      </c>
      <c r="F919" t="n">
        <v>1495.1</v>
      </c>
      <c r="G919" t="n">
        <v>1415.8</v>
      </c>
      <c r="H919" t="n">
        <v>1380.6</v>
      </c>
      <c r="I919" t="n">
        <v>1358.9</v>
      </c>
      <c r="J919" t="n">
        <v>1347.1</v>
      </c>
      <c r="K919" t="n">
        <v>1335.9</v>
      </c>
      <c r="L919" t="n">
        <v>1289.9</v>
      </c>
      <c r="M919" t="n">
        <v>1260.9</v>
      </c>
      <c r="N919" t="n">
        <v>1276</v>
      </c>
      <c r="O919" t="n">
        <v>1278.3</v>
      </c>
      <c r="P919" t="n">
        <v>1301.9</v>
      </c>
      <c r="Q919" t="n">
        <v>1330.4</v>
      </c>
      <c r="R919" t="n">
        <v>1353.1</v>
      </c>
      <c r="S919" t="n">
        <v>1384.4</v>
      </c>
      <c r="T919" t="n">
        <v>1419</v>
      </c>
      <c r="U919" t="n">
        <v>1442</v>
      </c>
      <c r="V919" t="n">
        <v>1464.5</v>
      </c>
      <c r="W919" t="n">
        <v>1494.8</v>
      </c>
      <c r="X919" t="n">
        <v>1527.5</v>
      </c>
      <c r="Y919" t="n">
        <v>1569</v>
      </c>
      <c r="Z919" t="n">
        <v>1606.1</v>
      </c>
      <c r="AA919" t="n">
        <v>1647</v>
      </c>
      <c r="AB919" t="n">
        <v>1686.9</v>
      </c>
      <c r="AC919" t="n">
        <v>1728</v>
      </c>
      <c r="AD919" t="n">
        <v>1758.5</v>
      </c>
      <c r="AE919" t="n">
        <v>1806.8</v>
      </c>
      <c r="AF919" t="n">
        <v>1862</v>
      </c>
      <c r="AG919" t="n">
        <v>1921.4</v>
      </c>
      <c r="AH919" t="n">
        <v>1977.8</v>
      </c>
      <c r="AI919" t="n">
        <v>2049</v>
      </c>
      <c r="AJ919" t="n">
        <v>2106.9</v>
      </c>
      <c r="AK919" t="n">
        <v>2160.5</v>
      </c>
      <c r="AL919" t="n">
        <v>2210.9</v>
      </c>
      <c r="AM919" t="n">
        <v>2267.5</v>
      </c>
      <c r="AN919" t="n">
        <v>2336.6</v>
      </c>
      <c r="AO919" t="n">
        <v>2411.3</v>
      </c>
      <c r="AP919" t="n">
        <v>2491.5</v>
      </c>
      <c r="AQ919" t="n">
        <v>2591.1</v>
      </c>
      <c r="AR919" t="n">
        <v>2701</v>
      </c>
      <c r="AS919" t="n">
        <v>2809.4</v>
      </c>
      <c r="AT919" t="n">
        <v>2918.9</v>
      </c>
      <c r="AU919" t="n">
        <v>3029</v>
      </c>
      <c r="AV919" t="n">
        <v>3147.5</v>
      </c>
      <c r="AW919" t="n">
        <v>3271.9</v>
      </c>
      <c r="AX919" t="n">
        <v>3410.5</v>
      </c>
      <c r="AY919" t="n">
        <v>3567</v>
      </c>
      <c r="AZ919" t="n">
        <v>3716.5</v>
      </c>
      <c r="BA919" t="n">
        <v>3875</v>
      </c>
      <c r="BB919" t="n">
        <v>4023.4</v>
      </c>
      <c r="BC919" t="n">
        <v>4206.5</v>
      </c>
      <c r="BD919" t="n">
        <v>4410.5</v>
      </c>
      <c r="BE919" t="n">
        <v>4618.8</v>
      </c>
      <c r="BF919" t="n">
        <v>4821.3</v>
      </c>
      <c r="BG919" t="n">
        <v>5056.9</v>
      </c>
      <c r="BH919" t="n">
        <v>5334.8</v>
      </c>
      <c r="BI919" t="n">
        <v>5674.1</v>
      </c>
      <c r="BJ919" t="n">
        <v>6054.1</v>
      </c>
      <c r="BK919" t="n">
        <v>6368.1</v>
      </c>
      <c r="BL919" t="n">
        <v>6702.8</v>
      </c>
      <c r="BM919" t="n">
        <v>7038.3</v>
      </c>
      <c r="BN919" t="n">
        <v>7394.1</v>
      </c>
      <c r="BO919" t="n">
        <v>7835.8</v>
      </c>
      <c r="BP919" t="n">
        <v>8358.4</v>
      </c>
      <c r="BQ919" t="n">
        <v>8900.1</v>
      </c>
      <c r="BR919" t="n">
        <v>9479.1</v>
      </c>
      <c r="BS919" t="n">
        <v>10077.1</v>
      </c>
      <c r="BT919" t="n">
        <v>10670.3</v>
      </c>
      <c r="BU919" t="n">
        <v>11247.4</v>
      </c>
      <c r="BV919" t="n">
        <v>11777.8</v>
      </c>
      <c r="BW919" t="n">
        <v>12278.4</v>
      </c>
      <c r="BX919" t="n">
        <v>12757.6</v>
      </c>
      <c r="BY919" t="n">
        <v>13248.8</v>
      </c>
      <c r="BZ919" t="n">
        <v>13775.8</v>
      </c>
      <c r="CA919" t="n">
        <v>14363.8</v>
      </c>
      <c r="CB919" t="n">
        <v>14950.9</v>
      </c>
      <c r="CC919" t="n">
        <v>15683.1</v>
      </c>
      <c r="CD919" t="n">
        <v>16172.1</v>
      </c>
    </row>
    <row r="920">
      <c r="A920" t="inlineStr">
        <is>
          <t>F00034-23-000-03|S|M|N</t>
        </is>
      </c>
      <c r="B920" t="n">
        <v>1558</v>
      </c>
      <c r="C920" t="n">
        <v>1558</v>
      </c>
      <c r="D920" t="n">
        <v>1558</v>
      </c>
      <c r="E920" t="n">
        <v>1523.1</v>
      </c>
      <c r="F920" t="n">
        <v>1495.1</v>
      </c>
      <c r="G920" t="n">
        <v>1415.8</v>
      </c>
      <c r="H920" t="n">
        <v>1380.6</v>
      </c>
      <c r="I920" t="n">
        <v>1358.9</v>
      </c>
      <c r="J920" t="n">
        <v>1347.1</v>
      </c>
      <c r="K920" t="n">
        <v>1335.9</v>
      </c>
      <c r="L920" t="n">
        <v>1289.9</v>
      </c>
      <c r="M920" t="n">
        <v>1260.9</v>
      </c>
      <c r="N920" t="n">
        <v>1276</v>
      </c>
      <c r="O920" t="n">
        <v>1278.3</v>
      </c>
      <c r="P920" t="n">
        <v>1301.9</v>
      </c>
      <c r="Q920" t="n">
        <v>1330.4</v>
      </c>
      <c r="R920" t="n">
        <v>1353.1</v>
      </c>
      <c r="S920" t="n">
        <v>1384.4</v>
      </c>
      <c r="T920" t="n">
        <v>1419</v>
      </c>
      <c r="U920" t="n">
        <v>1442</v>
      </c>
      <c r="V920" t="n">
        <v>1464.5</v>
      </c>
      <c r="W920" t="n">
        <v>1494.8</v>
      </c>
      <c r="X920" t="n">
        <v>1527.5</v>
      </c>
      <c r="Y920" t="n">
        <v>1569</v>
      </c>
      <c r="Z920" t="n">
        <v>1606.1</v>
      </c>
      <c r="AA920" t="n">
        <v>1647</v>
      </c>
      <c r="AB920" t="n">
        <v>1686.9</v>
      </c>
      <c r="AC920" t="n">
        <v>1728</v>
      </c>
      <c r="AD920" t="n">
        <v>1758.5</v>
      </c>
      <c r="AE920" t="n">
        <v>1806.8</v>
      </c>
      <c r="AF920" t="n">
        <v>1862</v>
      </c>
      <c r="AG920" t="n">
        <v>1921.4</v>
      </c>
      <c r="AH920" t="n">
        <v>1977.8</v>
      </c>
      <c r="AI920" t="n">
        <v>2049</v>
      </c>
      <c r="AJ920" t="n">
        <v>2106.9</v>
      </c>
      <c r="AK920" t="n">
        <v>2160.5</v>
      </c>
      <c r="AL920" t="n">
        <v>2210.9</v>
      </c>
      <c r="AM920" t="n">
        <v>2267.5</v>
      </c>
      <c r="AN920" t="n">
        <v>2336.6</v>
      </c>
      <c r="AO920" t="n">
        <v>2411.3</v>
      </c>
      <c r="AP920" t="n">
        <v>2491.5</v>
      </c>
      <c r="AQ920" t="n">
        <v>2591.1</v>
      </c>
      <c r="AR920" t="n">
        <v>2701</v>
      </c>
      <c r="AS920" t="n">
        <v>2809.4</v>
      </c>
      <c r="AT920" t="n">
        <v>2918.9</v>
      </c>
      <c r="AU920" t="n">
        <v>3029</v>
      </c>
      <c r="AV920" t="n">
        <v>3147.5</v>
      </c>
      <c r="AW920" t="n">
        <v>3271.9</v>
      </c>
      <c r="AX920" t="n">
        <v>3410.5</v>
      </c>
      <c r="AY920" t="n">
        <v>3567</v>
      </c>
      <c r="AZ920" t="n">
        <v>3716.5</v>
      </c>
      <c r="BA920" t="n">
        <v>3875</v>
      </c>
      <c r="BB920" t="n">
        <v>4023.4</v>
      </c>
      <c r="BC920" t="n">
        <v>4206.5</v>
      </c>
      <c r="BD920" t="n">
        <v>4410.5</v>
      </c>
      <c r="BE920" t="n">
        <v>4618.8</v>
      </c>
      <c r="BF920" t="n">
        <v>4821.3</v>
      </c>
      <c r="BG920" t="n">
        <v>5056.9</v>
      </c>
      <c r="BH920" t="n">
        <v>5334.8</v>
      </c>
      <c r="BI920" t="n">
        <v>5674.1</v>
      </c>
      <c r="BJ920" t="n">
        <v>6054.1</v>
      </c>
      <c r="BK920" t="n">
        <v>6368.1</v>
      </c>
      <c r="BL920" t="n">
        <v>6702.8</v>
      </c>
      <c r="BM920" t="n">
        <v>7038.3</v>
      </c>
      <c r="BN920" t="n">
        <v>7394.1</v>
      </c>
      <c r="BO920" t="n">
        <v>7835.8</v>
      </c>
      <c r="BP920" t="n">
        <v>8358.4</v>
      </c>
      <c r="BQ920" t="n">
        <v>8900.1</v>
      </c>
      <c r="BR920" t="n">
        <v>9479.1</v>
      </c>
      <c r="BS920" t="n">
        <v>10077.1</v>
      </c>
      <c r="BT920" t="n">
        <v>10670.3</v>
      </c>
      <c r="BU920" t="n">
        <v>11247.4</v>
      </c>
      <c r="BV920" t="n">
        <v>11777.8</v>
      </c>
      <c r="BW920" t="n">
        <v>12278.4</v>
      </c>
      <c r="BX920" t="n">
        <v>12757.6</v>
      </c>
      <c r="BY920" t="n">
        <v>13248.8</v>
      </c>
      <c r="BZ920" t="n">
        <v>13775.8</v>
      </c>
      <c r="CA920" t="n">
        <v>14363.8</v>
      </c>
      <c r="CB920" t="n">
        <v>14950.9</v>
      </c>
      <c r="CC920" t="n">
        <v>15683.1</v>
      </c>
      <c r="CD920" t="n">
        <v>16172.1</v>
      </c>
    </row>
    <row r="921">
      <c r="A921" t="inlineStr">
        <is>
          <t>F00034-23-000-03|S|M|Y</t>
        </is>
      </c>
      <c r="B921" t="n">
        <v>1558</v>
      </c>
      <c r="C921" t="n">
        <v>1558</v>
      </c>
      <c r="D921" t="n">
        <v>1558</v>
      </c>
      <c r="E921" t="n">
        <v>1523.1</v>
      </c>
      <c r="F921" t="n">
        <v>1495.1</v>
      </c>
      <c r="G921" t="n">
        <v>1415.8</v>
      </c>
      <c r="H921" t="n">
        <v>1380.6</v>
      </c>
      <c r="I921" t="n">
        <v>1358.9</v>
      </c>
      <c r="J921" t="n">
        <v>1347.1</v>
      </c>
      <c r="K921" t="n">
        <v>1335.9</v>
      </c>
      <c r="L921" t="n">
        <v>1289.9</v>
      </c>
      <c r="M921" t="n">
        <v>1260.9</v>
      </c>
      <c r="N921" t="n">
        <v>1276</v>
      </c>
      <c r="O921" t="n">
        <v>1278.3</v>
      </c>
      <c r="P921" t="n">
        <v>1301.9</v>
      </c>
      <c r="Q921" t="n">
        <v>1330.4</v>
      </c>
      <c r="R921" t="n">
        <v>1353.1</v>
      </c>
      <c r="S921" t="n">
        <v>1384.4</v>
      </c>
      <c r="T921" t="n">
        <v>1419</v>
      </c>
      <c r="U921" t="n">
        <v>1442</v>
      </c>
      <c r="V921" t="n">
        <v>1464.5</v>
      </c>
      <c r="W921" t="n">
        <v>1494.8</v>
      </c>
      <c r="X921" t="n">
        <v>1527.5</v>
      </c>
      <c r="Y921" t="n">
        <v>1569</v>
      </c>
      <c r="Z921" t="n">
        <v>1606.1</v>
      </c>
      <c r="AA921" t="n">
        <v>1647</v>
      </c>
      <c r="AB921" t="n">
        <v>1686.9</v>
      </c>
      <c r="AC921" t="n">
        <v>1728</v>
      </c>
      <c r="AD921" t="n">
        <v>1758.5</v>
      </c>
      <c r="AE921" t="n">
        <v>1806.8</v>
      </c>
      <c r="AF921" t="n">
        <v>1862</v>
      </c>
      <c r="AG921" t="n">
        <v>1921.4</v>
      </c>
      <c r="AH921" t="n">
        <v>1977.8</v>
      </c>
      <c r="AI921" t="n">
        <v>2049</v>
      </c>
      <c r="AJ921" t="n">
        <v>2106.9</v>
      </c>
      <c r="AK921" t="n">
        <v>2160.5</v>
      </c>
      <c r="AL921" t="n">
        <v>2210.9</v>
      </c>
      <c r="AM921" t="n">
        <v>2267.5</v>
      </c>
      <c r="AN921" t="n">
        <v>2336.6</v>
      </c>
      <c r="AO921" t="n">
        <v>2411.3</v>
      </c>
      <c r="AP921" t="n">
        <v>2491.5</v>
      </c>
      <c r="AQ921" t="n">
        <v>2591.1</v>
      </c>
      <c r="AR921" t="n">
        <v>2701</v>
      </c>
      <c r="AS921" t="n">
        <v>2809.4</v>
      </c>
      <c r="AT921" t="n">
        <v>2918.9</v>
      </c>
      <c r="AU921" t="n">
        <v>3029</v>
      </c>
      <c r="AV921" t="n">
        <v>3147.5</v>
      </c>
      <c r="AW921" t="n">
        <v>3271.9</v>
      </c>
      <c r="AX921" t="n">
        <v>3410.5</v>
      </c>
      <c r="AY921" t="n">
        <v>3567</v>
      </c>
      <c r="AZ921" t="n">
        <v>3716.5</v>
      </c>
      <c r="BA921" t="n">
        <v>3875</v>
      </c>
      <c r="BB921" t="n">
        <v>4023.4</v>
      </c>
      <c r="BC921" t="n">
        <v>4206.5</v>
      </c>
      <c r="BD921" t="n">
        <v>4410.5</v>
      </c>
      <c r="BE921" t="n">
        <v>4618.8</v>
      </c>
      <c r="BF921" t="n">
        <v>4821.3</v>
      </c>
      <c r="BG921" t="n">
        <v>5056.9</v>
      </c>
      <c r="BH921" t="n">
        <v>5334.8</v>
      </c>
      <c r="BI921" t="n">
        <v>5674.1</v>
      </c>
      <c r="BJ921" t="n">
        <v>6054.1</v>
      </c>
      <c r="BK921" t="n">
        <v>6368.1</v>
      </c>
      <c r="BL921" t="n">
        <v>6702.8</v>
      </c>
      <c r="BM921" t="n">
        <v>7038.3</v>
      </c>
      <c r="BN921" t="n">
        <v>7394.1</v>
      </c>
      <c r="BO921" t="n">
        <v>7835.8</v>
      </c>
      <c r="BP921" t="n">
        <v>8358.4</v>
      </c>
      <c r="BQ921" t="n">
        <v>8900.1</v>
      </c>
      <c r="BR921" t="n">
        <v>9479.1</v>
      </c>
      <c r="BS921" t="n">
        <v>10077.1</v>
      </c>
      <c r="BT921" t="n">
        <v>10670.3</v>
      </c>
      <c r="BU921" t="n">
        <v>11247.4</v>
      </c>
      <c r="BV921" t="n">
        <v>11777.8</v>
      </c>
      <c r="BW921" t="n">
        <v>12278.4</v>
      </c>
      <c r="BX921" t="n">
        <v>12757.6</v>
      </c>
      <c r="BY921" t="n">
        <v>13248.8</v>
      </c>
      <c r="BZ921" t="n">
        <v>13775.8</v>
      </c>
      <c r="CA921" t="n">
        <v>14363.8</v>
      </c>
      <c r="CB921" t="n">
        <v>14950.9</v>
      </c>
      <c r="CC921" t="n">
        <v>15683.1</v>
      </c>
      <c r="CD921" t="n">
        <v>16172.1</v>
      </c>
    </row>
    <row r="922">
      <c r="A922" t="inlineStr">
        <is>
          <t>F00034-24-000-03|R|F|N</t>
        </is>
      </c>
      <c r="B922" t="n">
        <v>1181.3</v>
      </c>
      <c r="C922" t="n">
        <v>1181.3</v>
      </c>
      <c r="D922" t="n">
        <v>1181.3</v>
      </c>
      <c r="E922" t="n">
        <v>1181.3</v>
      </c>
      <c r="F922" t="n">
        <v>1153.1</v>
      </c>
      <c r="G922" t="n">
        <v>1153.1</v>
      </c>
      <c r="H922" t="n">
        <v>1120.9</v>
      </c>
      <c r="I922" t="n">
        <v>1120.9</v>
      </c>
      <c r="J922" t="n">
        <v>1077.5</v>
      </c>
      <c r="K922" t="n">
        <v>1062.3</v>
      </c>
      <c r="L922" t="n">
        <v>1045.9</v>
      </c>
      <c r="M922" t="n">
        <v>1031.1</v>
      </c>
      <c r="N922" t="n">
        <v>1011.9</v>
      </c>
      <c r="O922" t="n">
        <v>993.3</v>
      </c>
      <c r="P922" t="n">
        <v>1007.6</v>
      </c>
      <c r="Q922" t="n">
        <v>1045.4</v>
      </c>
      <c r="R922" t="n">
        <v>1071.1</v>
      </c>
      <c r="S922" t="n">
        <v>1075.1</v>
      </c>
      <c r="T922" t="n">
        <v>1099.5</v>
      </c>
      <c r="U922" t="n">
        <v>1124.5</v>
      </c>
      <c r="V922" t="n">
        <v>1150.1</v>
      </c>
      <c r="W922" t="n">
        <v>1183.3</v>
      </c>
      <c r="X922" t="n">
        <v>1220</v>
      </c>
      <c r="Y922" t="n">
        <v>1256.5</v>
      </c>
      <c r="Z922" t="n">
        <v>1287.4</v>
      </c>
      <c r="AA922" t="n">
        <v>1323.5</v>
      </c>
      <c r="AB922" t="n">
        <v>1334.1</v>
      </c>
      <c r="AC922" t="n">
        <v>1374.1</v>
      </c>
      <c r="AD922" t="n">
        <v>1404.6</v>
      </c>
      <c r="AE922" t="n">
        <v>1436.4</v>
      </c>
      <c r="AF922" t="n">
        <v>1468.8</v>
      </c>
      <c r="AG922" t="n">
        <v>1498.3</v>
      </c>
      <c r="AH922" t="n">
        <v>1521.4</v>
      </c>
      <c r="AI922" t="n">
        <v>1558.1</v>
      </c>
      <c r="AJ922" t="n">
        <v>1593.5</v>
      </c>
      <c r="AK922" t="n">
        <v>1632.8</v>
      </c>
      <c r="AL922" t="n">
        <v>1677.9</v>
      </c>
      <c r="AM922" t="n">
        <v>1701.9</v>
      </c>
      <c r="AN922" t="n">
        <v>1760.1</v>
      </c>
      <c r="AO922" t="n">
        <v>1812.4</v>
      </c>
      <c r="AP922" t="n">
        <v>1871</v>
      </c>
      <c r="AQ922" t="n">
        <v>1922</v>
      </c>
      <c r="AR922" t="n">
        <v>1999.1</v>
      </c>
      <c r="AS922" t="n">
        <v>2075.4</v>
      </c>
      <c r="AT922" t="n">
        <v>2153.9</v>
      </c>
      <c r="AU922" t="n">
        <v>2234.5</v>
      </c>
      <c r="AV922" t="n">
        <v>2317.1</v>
      </c>
      <c r="AW922" t="n">
        <v>2405</v>
      </c>
      <c r="AX922" t="n">
        <v>2506.4</v>
      </c>
      <c r="AY922" t="n">
        <v>2612.4</v>
      </c>
      <c r="AZ922" t="n">
        <v>2720.9</v>
      </c>
      <c r="BA922" t="n">
        <v>2838</v>
      </c>
      <c r="BB922" t="n">
        <v>2959.9</v>
      </c>
      <c r="BC922" t="n">
        <v>3088.9</v>
      </c>
      <c r="BD922" t="n">
        <v>3228.5</v>
      </c>
      <c r="BE922" t="n">
        <v>3381.9</v>
      </c>
      <c r="BF922" t="n">
        <v>3542.3</v>
      </c>
      <c r="BG922" t="n">
        <v>3719.6</v>
      </c>
      <c r="BH922" t="n">
        <v>3925.9</v>
      </c>
      <c r="BI922" t="n">
        <v>4153</v>
      </c>
      <c r="BJ922" t="n">
        <v>4397.6</v>
      </c>
      <c r="BK922" t="n">
        <v>4644.1</v>
      </c>
      <c r="BL922" t="n">
        <v>4904.6</v>
      </c>
      <c r="BM922" t="n">
        <v>5157.1</v>
      </c>
      <c r="BN922" t="n">
        <v>5432.6</v>
      </c>
      <c r="BO922" t="n">
        <v>5725.3</v>
      </c>
      <c r="BP922" t="n">
        <v>6022.1</v>
      </c>
      <c r="BQ922" t="n">
        <v>6340.9</v>
      </c>
      <c r="BR922" t="n">
        <v>6677.8</v>
      </c>
      <c r="BS922" t="n">
        <v>7026.4</v>
      </c>
      <c r="BT922" t="n">
        <v>7388.1</v>
      </c>
      <c r="BU922" t="n">
        <v>7769.4</v>
      </c>
      <c r="BV922" t="n">
        <v>8142.8</v>
      </c>
      <c r="BW922" t="n">
        <v>8512.9</v>
      </c>
      <c r="BX922" t="n">
        <v>8885.9</v>
      </c>
      <c r="BY922" t="n">
        <v>9265.299999999999</v>
      </c>
      <c r="BZ922" t="n">
        <v>9648.799999999999</v>
      </c>
      <c r="CA922" t="n">
        <v>10052.1</v>
      </c>
      <c r="CB922" t="n">
        <v>10467</v>
      </c>
      <c r="CC922" t="n">
        <v>10885.5</v>
      </c>
      <c r="CD922" t="n">
        <v>11312.3</v>
      </c>
    </row>
    <row r="923">
      <c r="A923" t="inlineStr">
        <is>
          <t>F00034-24-000-03|R|F|Y</t>
        </is>
      </c>
      <c r="B923" t="n">
        <v>1181.3</v>
      </c>
      <c r="C923" t="n">
        <v>1181.3</v>
      </c>
      <c r="D923" t="n">
        <v>1181.3</v>
      </c>
      <c r="E923" t="n">
        <v>1181.3</v>
      </c>
      <c r="F923" t="n">
        <v>1153.1</v>
      </c>
      <c r="G923" t="n">
        <v>1153.1</v>
      </c>
      <c r="H923" t="n">
        <v>1120.9</v>
      </c>
      <c r="I923" t="n">
        <v>1120.9</v>
      </c>
      <c r="J923" t="n">
        <v>1077.5</v>
      </c>
      <c r="K923" t="n">
        <v>1062.3</v>
      </c>
      <c r="L923" t="n">
        <v>1045.9</v>
      </c>
      <c r="M923" t="n">
        <v>1031.1</v>
      </c>
      <c r="N923" t="n">
        <v>1011.9</v>
      </c>
      <c r="O923" t="n">
        <v>993.3</v>
      </c>
      <c r="P923" t="n">
        <v>1007.6</v>
      </c>
      <c r="Q923" t="n">
        <v>1045.4</v>
      </c>
      <c r="R923" t="n">
        <v>1071.1</v>
      </c>
      <c r="S923" t="n">
        <v>1075.1</v>
      </c>
      <c r="T923" t="n">
        <v>1099.5</v>
      </c>
      <c r="U923" t="n">
        <v>1124.5</v>
      </c>
      <c r="V923" t="n">
        <v>1150.1</v>
      </c>
      <c r="W923" t="n">
        <v>1183.3</v>
      </c>
      <c r="X923" t="n">
        <v>1220</v>
      </c>
      <c r="Y923" t="n">
        <v>1256.5</v>
      </c>
      <c r="Z923" t="n">
        <v>1287.4</v>
      </c>
      <c r="AA923" t="n">
        <v>1323.5</v>
      </c>
      <c r="AB923" t="n">
        <v>1334.1</v>
      </c>
      <c r="AC923" t="n">
        <v>1374.1</v>
      </c>
      <c r="AD923" t="n">
        <v>1404.6</v>
      </c>
      <c r="AE923" t="n">
        <v>1436.4</v>
      </c>
      <c r="AF923" t="n">
        <v>1468.8</v>
      </c>
      <c r="AG923" t="n">
        <v>1498.3</v>
      </c>
      <c r="AH923" t="n">
        <v>1521.4</v>
      </c>
      <c r="AI923" t="n">
        <v>1558.1</v>
      </c>
      <c r="AJ923" t="n">
        <v>1593.5</v>
      </c>
      <c r="AK923" t="n">
        <v>1632.8</v>
      </c>
      <c r="AL923" t="n">
        <v>1677.9</v>
      </c>
      <c r="AM923" t="n">
        <v>1701.9</v>
      </c>
      <c r="AN923" t="n">
        <v>1760.1</v>
      </c>
      <c r="AO923" t="n">
        <v>1812.4</v>
      </c>
      <c r="AP923" t="n">
        <v>1871</v>
      </c>
      <c r="AQ923" t="n">
        <v>1922</v>
      </c>
      <c r="AR923" t="n">
        <v>1999.1</v>
      </c>
      <c r="AS923" t="n">
        <v>2075.4</v>
      </c>
      <c r="AT923" t="n">
        <v>2153.9</v>
      </c>
      <c r="AU923" t="n">
        <v>2234.5</v>
      </c>
      <c r="AV923" t="n">
        <v>2317.1</v>
      </c>
      <c r="AW923" t="n">
        <v>2405</v>
      </c>
      <c r="AX923" t="n">
        <v>2506.4</v>
      </c>
      <c r="AY923" t="n">
        <v>2612.4</v>
      </c>
      <c r="AZ923" t="n">
        <v>2720.9</v>
      </c>
      <c r="BA923" t="n">
        <v>2838</v>
      </c>
      <c r="BB923" t="n">
        <v>2959.9</v>
      </c>
      <c r="BC923" t="n">
        <v>3088.9</v>
      </c>
      <c r="BD923" t="n">
        <v>3228.5</v>
      </c>
      <c r="BE923" t="n">
        <v>3381.9</v>
      </c>
      <c r="BF923" t="n">
        <v>3542.3</v>
      </c>
      <c r="BG923" t="n">
        <v>3719.6</v>
      </c>
      <c r="BH923" t="n">
        <v>3925.9</v>
      </c>
      <c r="BI923" t="n">
        <v>4153</v>
      </c>
      <c r="BJ923" t="n">
        <v>4397.6</v>
      </c>
      <c r="BK923" t="n">
        <v>4644.1</v>
      </c>
      <c r="BL923" t="n">
        <v>4904.6</v>
      </c>
      <c r="BM923" t="n">
        <v>5157.1</v>
      </c>
      <c r="BN923" t="n">
        <v>5432.6</v>
      </c>
      <c r="BO923" t="n">
        <v>5725.3</v>
      </c>
      <c r="BP923" t="n">
        <v>6022.1</v>
      </c>
      <c r="BQ923" t="n">
        <v>6340.9</v>
      </c>
      <c r="BR923" t="n">
        <v>6677.8</v>
      </c>
      <c r="BS923" t="n">
        <v>7026.4</v>
      </c>
      <c r="BT923" t="n">
        <v>7388.1</v>
      </c>
      <c r="BU923" t="n">
        <v>7769.4</v>
      </c>
      <c r="BV923" t="n">
        <v>8142.8</v>
      </c>
      <c r="BW923" t="n">
        <v>8512.9</v>
      </c>
      <c r="BX923" t="n">
        <v>8885.9</v>
      </c>
      <c r="BY923" t="n">
        <v>9265.299999999999</v>
      </c>
      <c r="BZ923" t="n">
        <v>9648.799999999999</v>
      </c>
      <c r="CA923" t="n">
        <v>10052.1</v>
      </c>
      <c r="CB923" t="n">
        <v>10467</v>
      </c>
      <c r="CC923" t="n">
        <v>10885.5</v>
      </c>
      <c r="CD923" t="n">
        <v>11312.3</v>
      </c>
    </row>
    <row r="924">
      <c r="A924" t="inlineStr">
        <is>
          <t>F00034-24-000-03|R|M|N</t>
        </is>
      </c>
      <c r="B924" t="n">
        <v>1181.3</v>
      </c>
      <c r="C924" t="n">
        <v>1181.3</v>
      </c>
      <c r="D924" t="n">
        <v>1181.3</v>
      </c>
      <c r="E924" t="n">
        <v>1181.3</v>
      </c>
      <c r="F924" t="n">
        <v>1153.1</v>
      </c>
      <c r="G924" t="n">
        <v>1153.1</v>
      </c>
      <c r="H924" t="n">
        <v>1120.9</v>
      </c>
      <c r="I924" t="n">
        <v>1120.9</v>
      </c>
      <c r="J924" t="n">
        <v>1077.5</v>
      </c>
      <c r="K924" t="n">
        <v>1062.3</v>
      </c>
      <c r="L924" t="n">
        <v>1045.9</v>
      </c>
      <c r="M924" t="n">
        <v>1031.1</v>
      </c>
      <c r="N924" t="n">
        <v>1011.9</v>
      </c>
      <c r="O924" t="n">
        <v>993.3</v>
      </c>
      <c r="P924" t="n">
        <v>1007.6</v>
      </c>
      <c r="Q924" t="n">
        <v>1045.4</v>
      </c>
      <c r="R924" t="n">
        <v>1071.1</v>
      </c>
      <c r="S924" t="n">
        <v>1075.1</v>
      </c>
      <c r="T924" t="n">
        <v>1099.5</v>
      </c>
      <c r="U924" t="n">
        <v>1124.5</v>
      </c>
      <c r="V924" t="n">
        <v>1150.1</v>
      </c>
      <c r="W924" t="n">
        <v>1183.3</v>
      </c>
      <c r="X924" t="n">
        <v>1220</v>
      </c>
      <c r="Y924" t="n">
        <v>1256.5</v>
      </c>
      <c r="Z924" t="n">
        <v>1287.4</v>
      </c>
      <c r="AA924" t="n">
        <v>1323.5</v>
      </c>
      <c r="AB924" t="n">
        <v>1334.1</v>
      </c>
      <c r="AC924" t="n">
        <v>1374.1</v>
      </c>
      <c r="AD924" t="n">
        <v>1404.6</v>
      </c>
      <c r="AE924" t="n">
        <v>1436.4</v>
      </c>
      <c r="AF924" t="n">
        <v>1468.8</v>
      </c>
      <c r="AG924" t="n">
        <v>1498.3</v>
      </c>
      <c r="AH924" t="n">
        <v>1521.4</v>
      </c>
      <c r="AI924" t="n">
        <v>1558.1</v>
      </c>
      <c r="AJ924" t="n">
        <v>1593.5</v>
      </c>
      <c r="AK924" t="n">
        <v>1632.8</v>
      </c>
      <c r="AL924" t="n">
        <v>1677.9</v>
      </c>
      <c r="AM924" t="n">
        <v>1701.9</v>
      </c>
      <c r="AN924" t="n">
        <v>1760.1</v>
      </c>
      <c r="AO924" t="n">
        <v>1812.4</v>
      </c>
      <c r="AP924" t="n">
        <v>1871</v>
      </c>
      <c r="AQ924" t="n">
        <v>1922</v>
      </c>
      <c r="AR924" t="n">
        <v>1999.1</v>
      </c>
      <c r="AS924" t="n">
        <v>2075.4</v>
      </c>
      <c r="AT924" t="n">
        <v>2153.9</v>
      </c>
      <c r="AU924" t="n">
        <v>2234.5</v>
      </c>
      <c r="AV924" t="n">
        <v>2317.1</v>
      </c>
      <c r="AW924" t="n">
        <v>2405</v>
      </c>
      <c r="AX924" t="n">
        <v>2506.4</v>
      </c>
      <c r="AY924" t="n">
        <v>2612.4</v>
      </c>
      <c r="AZ924" t="n">
        <v>2720.9</v>
      </c>
      <c r="BA924" t="n">
        <v>2838</v>
      </c>
      <c r="BB924" t="n">
        <v>2959.9</v>
      </c>
      <c r="BC924" t="n">
        <v>3088.9</v>
      </c>
      <c r="BD924" t="n">
        <v>3228.5</v>
      </c>
      <c r="BE924" t="n">
        <v>3381.9</v>
      </c>
      <c r="BF924" t="n">
        <v>3542.3</v>
      </c>
      <c r="BG924" t="n">
        <v>3719.6</v>
      </c>
      <c r="BH924" t="n">
        <v>3925.9</v>
      </c>
      <c r="BI924" t="n">
        <v>4153</v>
      </c>
      <c r="BJ924" t="n">
        <v>4397.6</v>
      </c>
      <c r="BK924" t="n">
        <v>4644.1</v>
      </c>
      <c r="BL924" t="n">
        <v>4904.6</v>
      </c>
      <c r="BM924" t="n">
        <v>5157.1</v>
      </c>
      <c r="BN924" t="n">
        <v>5432.6</v>
      </c>
      <c r="BO924" t="n">
        <v>5725.3</v>
      </c>
      <c r="BP924" t="n">
        <v>6022.1</v>
      </c>
      <c r="BQ924" t="n">
        <v>6340.9</v>
      </c>
      <c r="BR924" t="n">
        <v>6677.8</v>
      </c>
      <c r="BS924" t="n">
        <v>7026.4</v>
      </c>
      <c r="BT924" t="n">
        <v>7388.1</v>
      </c>
      <c r="BU924" t="n">
        <v>7769.4</v>
      </c>
      <c r="BV924" t="n">
        <v>8142.8</v>
      </c>
      <c r="BW924" t="n">
        <v>8512.9</v>
      </c>
      <c r="BX924" t="n">
        <v>8885.9</v>
      </c>
      <c r="BY924" t="n">
        <v>9265.299999999999</v>
      </c>
      <c r="BZ924" t="n">
        <v>9648.799999999999</v>
      </c>
      <c r="CA924" t="n">
        <v>10052.1</v>
      </c>
      <c r="CB924" t="n">
        <v>10467</v>
      </c>
      <c r="CC924" t="n">
        <v>10885.5</v>
      </c>
      <c r="CD924" t="n">
        <v>11312.3</v>
      </c>
    </row>
    <row r="925">
      <c r="A925" t="inlineStr">
        <is>
          <t>F00034-24-000-03|R|M|Y</t>
        </is>
      </c>
      <c r="B925" t="n">
        <v>1181.3</v>
      </c>
      <c r="C925" t="n">
        <v>1181.3</v>
      </c>
      <c r="D925" t="n">
        <v>1181.3</v>
      </c>
      <c r="E925" t="n">
        <v>1181.3</v>
      </c>
      <c r="F925" t="n">
        <v>1153.1</v>
      </c>
      <c r="G925" t="n">
        <v>1153.1</v>
      </c>
      <c r="H925" t="n">
        <v>1120.9</v>
      </c>
      <c r="I925" t="n">
        <v>1120.9</v>
      </c>
      <c r="J925" t="n">
        <v>1077.5</v>
      </c>
      <c r="K925" t="n">
        <v>1062.3</v>
      </c>
      <c r="L925" t="n">
        <v>1045.9</v>
      </c>
      <c r="M925" t="n">
        <v>1031.1</v>
      </c>
      <c r="N925" t="n">
        <v>1011.9</v>
      </c>
      <c r="O925" t="n">
        <v>993.3</v>
      </c>
      <c r="P925" t="n">
        <v>1007.6</v>
      </c>
      <c r="Q925" t="n">
        <v>1045.4</v>
      </c>
      <c r="R925" t="n">
        <v>1071.1</v>
      </c>
      <c r="S925" t="n">
        <v>1075.1</v>
      </c>
      <c r="T925" t="n">
        <v>1099.5</v>
      </c>
      <c r="U925" t="n">
        <v>1124.5</v>
      </c>
      <c r="V925" t="n">
        <v>1150.1</v>
      </c>
      <c r="W925" t="n">
        <v>1183.3</v>
      </c>
      <c r="X925" t="n">
        <v>1220</v>
      </c>
      <c r="Y925" t="n">
        <v>1256.5</v>
      </c>
      <c r="Z925" t="n">
        <v>1287.4</v>
      </c>
      <c r="AA925" t="n">
        <v>1323.5</v>
      </c>
      <c r="AB925" t="n">
        <v>1334.1</v>
      </c>
      <c r="AC925" t="n">
        <v>1374.1</v>
      </c>
      <c r="AD925" t="n">
        <v>1404.6</v>
      </c>
      <c r="AE925" t="n">
        <v>1436.4</v>
      </c>
      <c r="AF925" t="n">
        <v>1468.8</v>
      </c>
      <c r="AG925" t="n">
        <v>1498.3</v>
      </c>
      <c r="AH925" t="n">
        <v>1521.4</v>
      </c>
      <c r="AI925" t="n">
        <v>1558.1</v>
      </c>
      <c r="AJ925" t="n">
        <v>1593.5</v>
      </c>
      <c r="AK925" t="n">
        <v>1632.8</v>
      </c>
      <c r="AL925" t="n">
        <v>1677.9</v>
      </c>
      <c r="AM925" t="n">
        <v>1701.9</v>
      </c>
      <c r="AN925" t="n">
        <v>1760.1</v>
      </c>
      <c r="AO925" t="n">
        <v>1812.4</v>
      </c>
      <c r="AP925" t="n">
        <v>1871</v>
      </c>
      <c r="AQ925" t="n">
        <v>1922</v>
      </c>
      <c r="AR925" t="n">
        <v>1999.1</v>
      </c>
      <c r="AS925" t="n">
        <v>2075.4</v>
      </c>
      <c r="AT925" t="n">
        <v>2153.9</v>
      </c>
      <c r="AU925" t="n">
        <v>2234.5</v>
      </c>
      <c r="AV925" t="n">
        <v>2317.1</v>
      </c>
      <c r="AW925" t="n">
        <v>2405</v>
      </c>
      <c r="AX925" t="n">
        <v>2506.4</v>
      </c>
      <c r="AY925" t="n">
        <v>2612.4</v>
      </c>
      <c r="AZ925" t="n">
        <v>2720.9</v>
      </c>
      <c r="BA925" t="n">
        <v>2838</v>
      </c>
      <c r="BB925" t="n">
        <v>2959.9</v>
      </c>
      <c r="BC925" t="n">
        <v>3088.9</v>
      </c>
      <c r="BD925" t="n">
        <v>3228.5</v>
      </c>
      <c r="BE925" t="n">
        <v>3381.9</v>
      </c>
      <c r="BF925" t="n">
        <v>3542.3</v>
      </c>
      <c r="BG925" t="n">
        <v>3719.6</v>
      </c>
      <c r="BH925" t="n">
        <v>3925.9</v>
      </c>
      <c r="BI925" t="n">
        <v>4153</v>
      </c>
      <c r="BJ925" t="n">
        <v>4397.6</v>
      </c>
      <c r="BK925" t="n">
        <v>4644.1</v>
      </c>
      <c r="BL925" t="n">
        <v>4904.6</v>
      </c>
      <c r="BM925" t="n">
        <v>5157.1</v>
      </c>
      <c r="BN925" t="n">
        <v>5432.6</v>
      </c>
      <c r="BO925" t="n">
        <v>5725.3</v>
      </c>
      <c r="BP925" t="n">
        <v>6022.1</v>
      </c>
      <c r="BQ925" t="n">
        <v>6340.9</v>
      </c>
      <c r="BR925" t="n">
        <v>6677.8</v>
      </c>
      <c r="BS925" t="n">
        <v>7026.4</v>
      </c>
      <c r="BT925" t="n">
        <v>7388.1</v>
      </c>
      <c r="BU925" t="n">
        <v>7769.4</v>
      </c>
      <c r="BV925" t="n">
        <v>8142.8</v>
      </c>
      <c r="BW925" t="n">
        <v>8512.9</v>
      </c>
      <c r="BX925" t="n">
        <v>8885.9</v>
      </c>
      <c r="BY925" t="n">
        <v>9265.299999999999</v>
      </c>
      <c r="BZ925" t="n">
        <v>9648.799999999999</v>
      </c>
      <c r="CA925" t="n">
        <v>10052.1</v>
      </c>
      <c r="CB925" t="n">
        <v>10467</v>
      </c>
      <c r="CC925" t="n">
        <v>10885.5</v>
      </c>
      <c r="CD925" t="n">
        <v>11312.3</v>
      </c>
    </row>
    <row r="926">
      <c r="A926" t="inlineStr">
        <is>
          <t>F00034-24-000-03|S|F|N</t>
        </is>
      </c>
      <c r="B926" t="n">
        <v>1181.3</v>
      </c>
      <c r="C926" t="n">
        <v>1181.3</v>
      </c>
      <c r="D926" t="n">
        <v>1181.3</v>
      </c>
      <c r="E926" t="n">
        <v>1181.3</v>
      </c>
      <c r="F926" t="n">
        <v>1153.1</v>
      </c>
      <c r="G926" t="n">
        <v>1153.1</v>
      </c>
      <c r="H926" t="n">
        <v>1120.9</v>
      </c>
      <c r="I926" t="n">
        <v>1120.9</v>
      </c>
      <c r="J926" t="n">
        <v>1077.5</v>
      </c>
      <c r="K926" t="n">
        <v>1062.3</v>
      </c>
      <c r="L926" t="n">
        <v>1045.9</v>
      </c>
      <c r="M926" t="n">
        <v>1031.1</v>
      </c>
      <c r="N926" t="n">
        <v>1011.9</v>
      </c>
      <c r="O926" t="n">
        <v>993.3</v>
      </c>
      <c r="P926" t="n">
        <v>1007.6</v>
      </c>
      <c r="Q926" t="n">
        <v>1045.4</v>
      </c>
      <c r="R926" t="n">
        <v>1071.1</v>
      </c>
      <c r="S926" t="n">
        <v>1075.1</v>
      </c>
      <c r="T926" t="n">
        <v>1099.5</v>
      </c>
      <c r="U926" t="n">
        <v>1124.5</v>
      </c>
      <c r="V926" t="n">
        <v>1150.1</v>
      </c>
      <c r="W926" t="n">
        <v>1183.3</v>
      </c>
      <c r="X926" t="n">
        <v>1220</v>
      </c>
      <c r="Y926" t="n">
        <v>1256.5</v>
      </c>
      <c r="Z926" t="n">
        <v>1287.4</v>
      </c>
      <c r="AA926" t="n">
        <v>1323.5</v>
      </c>
      <c r="AB926" t="n">
        <v>1334.1</v>
      </c>
      <c r="AC926" t="n">
        <v>1374.1</v>
      </c>
      <c r="AD926" t="n">
        <v>1404.6</v>
      </c>
      <c r="AE926" t="n">
        <v>1436.4</v>
      </c>
      <c r="AF926" t="n">
        <v>1468.8</v>
      </c>
      <c r="AG926" t="n">
        <v>1498.3</v>
      </c>
      <c r="AH926" t="n">
        <v>1521.4</v>
      </c>
      <c r="AI926" t="n">
        <v>1558.1</v>
      </c>
      <c r="AJ926" t="n">
        <v>1593.5</v>
      </c>
      <c r="AK926" t="n">
        <v>1632.8</v>
      </c>
      <c r="AL926" t="n">
        <v>1677.9</v>
      </c>
      <c r="AM926" t="n">
        <v>1701.9</v>
      </c>
      <c r="AN926" t="n">
        <v>1760.1</v>
      </c>
      <c r="AO926" t="n">
        <v>1812.4</v>
      </c>
      <c r="AP926" t="n">
        <v>1871</v>
      </c>
      <c r="AQ926" t="n">
        <v>1922</v>
      </c>
      <c r="AR926" t="n">
        <v>1999.1</v>
      </c>
      <c r="AS926" t="n">
        <v>2075.4</v>
      </c>
      <c r="AT926" t="n">
        <v>2153.9</v>
      </c>
      <c r="AU926" t="n">
        <v>2234.5</v>
      </c>
      <c r="AV926" t="n">
        <v>2317.1</v>
      </c>
      <c r="AW926" t="n">
        <v>2405</v>
      </c>
      <c r="AX926" t="n">
        <v>2506.4</v>
      </c>
      <c r="AY926" t="n">
        <v>2612.4</v>
      </c>
      <c r="AZ926" t="n">
        <v>2720.9</v>
      </c>
      <c r="BA926" t="n">
        <v>2838</v>
      </c>
      <c r="BB926" t="n">
        <v>2959.9</v>
      </c>
      <c r="BC926" t="n">
        <v>3088.9</v>
      </c>
      <c r="BD926" t="n">
        <v>3228.5</v>
      </c>
      <c r="BE926" t="n">
        <v>3381.9</v>
      </c>
      <c r="BF926" t="n">
        <v>3542.3</v>
      </c>
      <c r="BG926" t="n">
        <v>3719.6</v>
      </c>
      <c r="BH926" t="n">
        <v>3925.9</v>
      </c>
      <c r="BI926" t="n">
        <v>4153</v>
      </c>
      <c r="BJ926" t="n">
        <v>4397.6</v>
      </c>
      <c r="BK926" t="n">
        <v>4644.1</v>
      </c>
      <c r="BL926" t="n">
        <v>4904.6</v>
      </c>
      <c r="BM926" t="n">
        <v>5157.1</v>
      </c>
      <c r="BN926" t="n">
        <v>5432.6</v>
      </c>
      <c r="BO926" t="n">
        <v>5725.3</v>
      </c>
      <c r="BP926" t="n">
        <v>6022.1</v>
      </c>
      <c r="BQ926" t="n">
        <v>6340.9</v>
      </c>
      <c r="BR926" t="n">
        <v>6677.8</v>
      </c>
      <c r="BS926" t="n">
        <v>7026.4</v>
      </c>
      <c r="BT926" t="n">
        <v>7388.1</v>
      </c>
      <c r="BU926" t="n">
        <v>7769.4</v>
      </c>
      <c r="BV926" t="n">
        <v>8142.8</v>
      </c>
      <c r="BW926" t="n">
        <v>8512.9</v>
      </c>
      <c r="BX926" t="n">
        <v>8885.9</v>
      </c>
      <c r="BY926" t="n">
        <v>9265.299999999999</v>
      </c>
      <c r="BZ926" t="n">
        <v>9648.799999999999</v>
      </c>
      <c r="CA926" t="n">
        <v>10052.1</v>
      </c>
      <c r="CB926" t="n">
        <v>10467</v>
      </c>
      <c r="CC926" t="n">
        <v>10885.5</v>
      </c>
      <c r="CD926" t="n">
        <v>11312.3</v>
      </c>
    </row>
    <row r="927">
      <c r="A927" t="inlineStr">
        <is>
          <t>F00034-24-000-03|S|F|Y</t>
        </is>
      </c>
      <c r="B927" t="n">
        <v>1181.3</v>
      </c>
      <c r="C927" t="n">
        <v>1181.3</v>
      </c>
      <c r="D927" t="n">
        <v>1181.3</v>
      </c>
      <c r="E927" t="n">
        <v>1181.3</v>
      </c>
      <c r="F927" t="n">
        <v>1153.1</v>
      </c>
      <c r="G927" t="n">
        <v>1153.1</v>
      </c>
      <c r="H927" t="n">
        <v>1120.9</v>
      </c>
      <c r="I927" t="n">
        <v>1120.9</v>
      </c>
      <c r="J927" t="n">
        <v>1077.5</v>
      </c>
      <c r="K927" t="n">
        <v>1062.3</v>
      </c>
      <c r="L927" t="n">
        <v>1045.9</v>
      </c>
      <c r="M927" t="n">
        <v>1031.1</v>
      </c>
      <c r="N927" t="n">
        <v>1011.9</v>
      </c>
      <c r="O927" t="n">
        <v>993.3</v>
      </c>
      <c r="P927" t="n">
        <v>1007.6</v>
      </c>
      <c r="Q927" t="n">
        <v>1045.4</v>
      </c>
      <c r="R927" t="n">
        <v>1071.1</v>
      </c>
      <c r="S927" t="n">
        <v>1075.1</v>
      </c>
      <c r="T927" t="n">
        <v>1099.5</v>
      </c>
      <c r="U927" t="n">
        <v>1124.5</v>
      </c>
      <c r="V927" t="n">
        <v>1150.1</v>
      </c>
      <c r="W927" t="n">
        <v>1183.3</v>
      </c>
      <c r="X927" t="n">
        <v>1220</v>
      </c>
      <c r="Y927" t="n">
        <v>1256.5</v>
      </c>
      <c r="Z927" t="n">
        <v>1287.4</v>
      </c>
      <c r="AA927" t="n">
        <v>1323.5</v>
      </c>
      <c r="AB927" t="n">
        <v>1334.1</v>
      </c>
      <c r="AC927" t="n">
        <v>1374.1</v>
      </c>
      <c r="AD927" t="n">
        <v>1404.6</v>
      </c>
      <c r="AE927" t="n">
        <v>1436.4</v>
      </c>
      <c r="AF927" t="n">
        <v>1468.8</v>
      </c>
      <c r="AG927" t="n">
        <v>1498.3</v>
      </c>
      <c r="AH927" t="n">
        <v>1521.4</v>
      </c>
      <c r="AI927" t="n">
        <v>1558.1</v>
      </c>
      <c r="AJ927" t="n">
        <v>1593.5</v>
      </c>
      <c r="AK927" t="n">
        <v>1632.8</v>
      </c>
      <c r="AL927" t="n">
        <v>1677.9</v>
      </c>
      <c r="AM927" t="n">
        <v>1701.9</v>
      </c>
      <c r="AN927" t="n">
        <v>1760.1</v>
      </c>
      <c r="AO927" t="n">
        <v>1812.4</v>
      </c>
      <c r="AP927" t="n">
        <v>1871</v>
      </c>
      <c r="AQ927" t="n">
        <v>1922</v>
      </c>
      <c r="AR927" t="n">
        <v>1999.1</v>
      </c>
      <c r="AS927" t="n">
        <v>2075.4</v>
      </c>
      <c r="AT927" t="n">
        <v>2153.9</v>
      </c>
      <c r="AU927" t="n">
        <v>2234.5</v>
      </c>
      <c r="AV927" t="n">
        <v>2317.1</v>
      </c>
      <c r="AW927" t="n">
        <v>2405</v>
      </c>
      <c r="AX927" t="n">
        <v>2506.4</v>
      </c>
      <c r="AY927" t="n">
        <v>2612.4</v>
      </c>
      <c r="AZ927" t="n">
        <v>2720.9</v>
      </c>
      <c r="BA927" t="n">
        <v>2838</v>
      </c>
      <c r="BB927" t="n">
        <v>2959.9</v>
      </c>
      <c r="BC927" t="n">
        <v>3088.9</v>
      </c>
      <c r="BD927" t="n">
        <v>3228.5</v>
      </c>
      <c r="BE927" t="n">
        <v>3381.9</v>
      </c>
      <c r="BF927" t="n">
        <v>3542.3</v>
      </c>
      <c r="BG927" t="n">
        <v>3719.6</v>
      </c>
      <c r="BH927" t="n">
        <v>3925.9</v>
      </c>
      <c r="BI927" t="n">
        <v>4153</v>
      </c>
      <c r="BJ927" t="n">
        <v>4397.6</v>
      </c>
      <c r="BK927" t="n">
        <v>4644.1</v>
      </c>
      <c r="BL927" t="n">
        <v>4904.6</v>
      </c>
      <c r="BM927" t="n">
        <v>5157.1</v>
      </c>
      <c r="BN927" t="n">
        <v>5432.6</v>
      </c>
      <c r="BO927" t="n">
        <v>5725.3</v>
      </c>
      <c r="BP927" t="n">
        <v>6022.1</v>
      </c>
      <c r="BQ927" t="n">
        <v>6340.9</v>
      </c>
      <c r="BR927" t="n">
        <v>6677.8</v>
      </c>
      <c r="BS927" t="n">
        <v>7026.4</v>
      </c>
      <c r="BT927" t="n">
        <v>7388.1</v>
      </c>
      <c r="BU927" t="n">
        <v>7769.4</v>
      </c>
      <c r="BV927" t="n">
        <v>8142.8</v>
      </c>
      <c r="BW927" t="n">
        <v>8512.9</v>
      </c>
      <c r="BX927" t="n">
        <v>8885.9</v>
      </c>
      <c r="BY927" t="n">
        <v>9265.299999999999</v>
      </c>
      <c r="BZ927" t="n">
        <v>9648.799999999999</v>
      </c>
      <c r="CA927" t="n">
        <v>10052.1</v>
      </c>
      <c r="CB927" t="n">
        <v>10467</v>
      </c>
      <c r="CC927" t="n">
        <v>10885.5</v>
      </c>
      <c r="CD927" t="n">
        <v>11312.3</v>
      </c>
    </row>
    <row r="928">
      <c r="A928" t="inlineStr">
        <is>
          <t>F00034-24-000-03|S|M|N</t>
        </is>
      </c>
      <c r="B928" t="n">
        <v>1181.3</v>
      </c>
      <c r="C928" t="n">
        <v>1181.3</v>
      </c>
      <c r="D928" t="n">
        <v>1181.3</v>
      </c>
      <c r="E928" t="n">
        <v>1181.3</v>
      </c>
      <c r="F928" t="n">
        <v>1153.1</v>
      </c>
      <c r="G928" t="n">
        <v>1153.1</v>
      </c>
      <c r="H928" t="n">
        <v>1120.9</v>
      </c>
      <c r="I928" t="n">
        <v>1120.9</v>
      </c>
      <c r="J928" t="n">
        <v>1077.5</v>
      </c>
      <c r="K928" t="n">
        <v>1062.3</v>
      </c>
      <c r="L928" t="n">
        <v>1045.9</v>
      </c>
      <c r="M928" t="n">
        <v>1031.1</v>
      </c>
      <c r="N928" t="n">
        <v>1011.9</v>
      </c>
      <c r="O928" t="n">
        <v>993.3</v>
      </c>
      <c r="P928" t="n">
        <v>1007.6</v>
      </c>
      <c r="Q928" t="n">
        <v>1045.4</v>
      </c>
      <c r="R928" t="n">
        <v>1071.1</v>
      </c>
      <c r="S928" t="n">
        <v>1075.1</v>
      </c>
      <c r="T928" t="n">
        <v>1099.5</v>
      </c>
      <c r="U928" t="n">
        <v>1124.5</v>
      </c>
      <c r="V928" t="n">
        <v>1150.1</v>
      </c>
      <c r="W928" t="n">
        <v>1183.3</v>
      </c>
      <c r="X928" t="n">
        <v>1220</v>
      </c>
      <c r="Y928" t="n">
        <v>1256.5</v>
      </c>
      <c r="Z928" t="n">
        <v>1287.4</v>
      </c>
      <c r="AA928" t="n">
        <v>1323.5</v>
      </c>
      <c r="AB928" t="n">
        <v>1334.1</v>
      </c>
      <c r="AC928" t="n">
        <v>1374.1</v>
      </c>
      <c r="AD928" t="n">
        <v>1404.6</v>
      </c>
      <c r="AE928" t="n">
        <v>1436.4</v>
      </c>
      <c r="AF928" t="n">
        <v>1468.8</v>
      </c>
      <c r="AG928" t="n">
        <v>1498.3</v>
      </c>
      <c r="AH928" t="n">
        <v>1521.4</v>
      </c>
      <c r="AI928" t="n">
        <v>1558.1</v>
      </c>
      <c r="AJ928" t="n">
        <v>1593.5</v>
      </c>
      <c r="AK928" t="n">
        <v>1632.8</v>
      </c>
      <c r="AL928" t="n">
        <v>1677.9</v>
      </c>
      <c r="AM928" t="n">
        <v>1701.9</v>
      </c>
      <c r="AN928" t="n">
        <v>1760.1</v>
      </c>
      <c r="AO928" t="n">
        <v>1812.4</v>
      </c>
      <c r="AP928" t="n">
        <v>1871</v>
      </c>
      <c r="AQ928" t="n">
        <v>1922</v>
      </c>
      <c r="AR928" t="n">
        <v>1999.1</v>
      </c>
      <c r="AS928" t="n">
        <v>2075.4</v>
      </c>
      <c r="AT928" t="n">
        <v>2153.9</v>
      </c>
      <c r="AU928" t="n">
        <v>2234.5</v>
      </c>
      <c r="AV928" t="n">
        <v>2317.1</v>
      </c>
      <c r="AW928" t="n">
        <v>2405</v>
      </c>
      <c r="AX928" t="n">
        <v>2506.4</v>
      </c>
      <c r="AY928" t="n">
        <v>2612.4</v>
      </c>
      <c r="AZ928" t="n">
        <v>2720.9</v>
      </c>
      <c r="BA928" t="n">
        <v>2838</v>
      </c>
      <c r="BB928" t="n">
        <v>2959.9</v>
      </c>
      <c r="BC928" t="n">
        <v>3088.9</v>
      </c>
      <c r="BD928" t="n">
        <v>3228.5</v>
      </c>
      <c r="BE928" t="n">
        <v>3381.9</v>
      </c>
      <c r="BF928" t="n">
        <v>3542.3</v>
      </c>
      <c r="BG928" t="n">
        <v>3719.6</v>
      </c>
      <c r="BH928" t="n">
        <v>3925.9</v>
      </c>
      <c r="BI928" t="n">
        <v>4153</v>
      </c>
      <c r="BJ928" t="n">
        <v>4397.6</v>
      </c>
      <c r="BK928" t="n">
        <v>4644.1</v>
      </c>
      <c r="BL928" t="n">
        <v>4904.6</v>
      </c>
      <c r="BM928" t="n">
        <v>5157.1</v>
      </c>
      <c r="BN928" t="n">
        <v>5432.6</v>
      </c>
      <c r="BO928" t="n">
        <v>5725.3</v>
      </c>
      <c r="BP928" t="n">
        <v>6022.1</v>
      </c>
      <c r="BQ928" t="n">
        <v>6340.9</v>
      </c>
      <c r="BR928" t="n">
        <v>6677.8</v>
      </c>
      <c r="BS928" t="n">
        <v>7026.4</v>
      </c>
      <c r="BT928" t="n">
        <v>7388.1</v>
      </c>
      <c r="BU928" t="n">
        <v>7769.4</v>
      </c>
      <c r="BV928" t="n">
        <v>8142.8</v>
      </c>
      <c r="BW928" t="n">
        <v>8512.9</v>
      </c>
      <c r="BX928" t="n">
        <v>8885.9</v>
      </c>
      <c r="BY928" t="n">
        <v>9265.299999999999</v>
      </c>
      <c r="BZ928" t="n">
        <v>9648.799999999999</v>
      </c>
      <c r="CA928" t="n">
        <v>10052.1</v>
      </c>
      <c r="CB928" t="n">
        <v>10467</v>
      </c>
      <c r="CC928" t="n">
        <v>10885.5</v>
      </c>
      <c r="CD928" t="n">
        <v>11312.3</v>
      </c>
    </row>
    <row r="929">
      <c r="A929" t="inlineStr">
        <is>
          <t>F00034-24-000-03|S|M|Y</t>
        </is>
      </c>
      <c r="B929" t="n">
        <v>1181.3</v>
      </c>
      <c r="C929" t="n">
        <v>1181.3</v>
      </c>
      <c r="D929" t="n">
        <v>1181.3</v>
      </c>
      <c r="E929" t="n">
        <v>1181.3</v>
      </c>
      <c r="F929" t="n">
        <v>1153.1</v>
      </c>
      <c r="G929" t="n">
        <v>1153.1</v>
      </c>
      <c r="H929" t="n">
        <v>1120.9</v>
      </c>
      <c r="I929" t="n">
        <v>1120.9</v>
      </c>
      <c r="J929" t="n">
        <v>1077.5</v>
      </c>
      <c r="K929" t="n">
        <v>1062.3</v>
      </c>
      <c r="L929" t="n">
        <v>1045.9</v>
      </c>
      <c r="M929" t="n">
        <v>1031.1</v>
      </c>
      <c r="N929" t="n">
        <v>1011.9</v>
      </c>
      <c r="O929" t="n">
        <v>993.3</v>
      </c>
      <c r="P929" t="n">
        <v>1007.6</v>
      </c>
      <c r="Q929" t="n">
        <v>1045.4</v>
      </c>
      <c r="R929" t="n">
        <v>1071.1</v>
      </c>
      <c r="S929" t="n">
        <v>1075.1</v>
      </c>
      <c r="T929" t="n">
        <v>1099.5</v>
      </c>
      <c r="U929" t="n">
        <v>1124.5</v>
      </c>
      <c r="V929" t="n">
        <v>1150.1</v>
      </c>
      <c r="W929" t="n">
        <v>1183.3</v>
      </c>
      <c r="X929" t="n">
        <v>1220</v>
      </c>
      <c r="Y929" t="n">
        <v>1256.5</v>
      </c>
      <c r="Z929" t="n">
        <v>1287.4</v>
      </c>
      <c r="AA929" t="n">
        <v>1323.5</v>
      </c>
      <c r="AB929" t="n">
        <v>1334.1</v>
      </c>
      <c r="AC929" t="n">
        <v>1374.1</v>
      </c>
      <c r="AD929" t="n">
        <v>1404.6</v>
      </c>
      <c r="AE929" t="n">
        <v>1436.4</v>
      </c>
      <c r="AF929" t="n">
        <v>1468.8</v>
      </c>
      <c r="AG929" t="n">
        <v>1498.3</v>
      </c>
      <c r="AH929" t="n">
        <v>1521.4</v>
      </c>
      <c r="AI929" t="n">
        <v>1558.1</v>
      </c>
      <c r="AJ929" t="n">
        <v>1593.5</v>
      </c>
      <c r="AK929" t="n">
        <v>1632.8</v>
      </c>
      <c r="AL929" t="n">
        <v>1677.9</v>
      </c>
      <c r="AM929" t="n">
        <v>1701.9</v>
      </c>
      <c r="AN929" t="n">
        <v>1760.1</v>
      </c>
      <c r="AO929" t="n">
        <v>1812.4</v>
      </c>
      <c r="AP929" t="n">
        <v>1871</v>
      </c>
      <c r="AQ929" t="n">
        <v>1922</v>
      </c>
      <c r="AR929" t="n">
        <v>1999.1</v>
      </c>
      <c r="AS929" t="n">
        <v>2075.4</v>
      </c>
      <c r="AT929" t="n">
        <v>2153.9</v>
      </c>
      <c r="AU929" t="n">
        <v>2234.5</v>
      </c>
      <c r="AV929" t="n">
        <v>2317.1</v>
      </c>
      <c r="AW929" t="n">
        <v>2405</v>
      </c>
      <c r="AX929" t="n">
        <v>2506.4</v>
      </c>
      <c r="AY929" t="n">
        <v>2612.4</v>
      </c>
      <c r="AZ929" t="n">
        <v>2720.9</v>
      </c>
      <c r="BA929" t="n">
        <v>2838</v>
      </c>
      <c r="BB929" t="n">
        <v>2959.9</v>
      </c>
      <c r="BC929" t="n">
        <v>3088.9</v>
      </c>
      <c r="BD929" t="n">
        <v>3228.5</v>
      </c>
      <c r="BE929" t="n">
        <v>3381.9</v>
      </c>
      <c r="BF929" t="n">
        <v>3542.3</v>
      </c>
      <c r="BG929" t="n">
        <v>3719.6</v>
      </c>
      <c r="BH929" t="n">
        <v>3925.9</v>
      </c>
      <c r="BI929" t="n">
        <v>4153</v>
      </c>
      <c r="BJ929" t="n">
        <v>4397.6</v>
      </c>
      <c r="BK929" t="n">
        <v>4644.1</v>
      </c>
      <c r="BL929" t="n">
        <v>4904.6</v>
      </c>
      <c r="BM929" t="n">
        <v>5157.1</v>
      </c>
      <c r="BN929" t="n">
        <v>5432.6</v>
      </c>
      <c r="BO929" t="n">
        <v>5725.3</v>
      </c>
      <c r="BP929" t="n">
        <v>6022.1</v>
      </c>
      <c r="BQ929" t="n">
        <v>6340.9</v>
      </c>
      <c r="BR929" t="n">
        <v>6677.8</v>
      </c>
      <c r="BS929" t="n">
        <v>7026.4</v>
      </c>
      <c r="BT929" t="n">
        <v>7388.1</v>
      </c>
      <c r="BU929" t="n">
        <v>7769.4</v>
      </c>
      <c r="BV929" t="n">
        <v>8142.8</v>
      </c>
      <c r="BW929" t="n">
        <v>8512.9</v>
      </c>
      <c r="BX929" t="n">
        <v>8885.9</v>
      </c>
      <c r="BY929" t="n">
        <v>9265.299999999999</v>
      </c>
      <c r="BZ929" t="n">
        <v>9648.799999999999</v>
      </c>
      <c r="CA929" t="n">
        <v>10052.1</v>
      </c>
      <c r="CB929" t="n">
        <v>10467</v>
      </c>
      <c r="CC929" t="n">
        <v>10885.5</v>
      </c>
      <c r="CD929" t="n">
        <v>11312.3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207100</v>
      </c>
      <c r="BV1266" t="n">
        <v>207100</v>
      </c>
      <c r="BW1266" t="n">
        <v>207100</v>
      </c>
      <c r="BX1266" t="n">
        <v>207100</v>
      </c>
      <c r="BY1266" t="n">
        <v>207100</v>
      </c>
      <c r="BZ1266" t="n">
        <v>247032</v>
      </c>
      <c r="CA1266" t="n">
        <v>247032</v>
      </c>
      <c r="CB1266" t="n">
        <v>247032</v>
      </c>
      <c r="CC1266" t="n">
        <v>247032</v>
      </c>
      <c r="CD1266" t="n">
        <v>247032</v>
      </c>
      <c r="CE1266" t="n">
        <v>284893</v>
      </c>
      <c r="CF1266" t="n">
        <v>284893</v>
      </c>
      <c r="CG1266" t="n">
        <v>284893</v>
      </c>
      <c r="CH1266" t="n">
        <v>284893</v>
      </c>
      <c r="CI1266" t="n">
        <v>284893</v>
      </c>
      <c r="CJ1266" t="n">
        <v>312391</v>
      </c>
      <c r="CK1266" t="n">
        <v>312391</v>
      </c>
      <c r="CL1266" t="n">
        <v>312391</v>
      </c>
      <c r="CM1266" t="n">
        <v>312391</v>
      </c>
      <c r="CN1266" t="n">
        <v>312391</v>
      </c>
      <c r="CO1266" t="n">
        <v>331165</v>
      </c>
      <c r="CP1266" t="n">
        <v>331165</v>
      </c>
      <c r="CQ1266" t="n">
        <v>331165</v>
      </c>
      <c r="CR1266" t="n">
        <v>331165</v>
      </c>
      <c r="CS1266" t="n">
        <v>331165</v>
      </c>
      <c r="CT1266" t="n">
        <v>347667</v>
      </c>
      <c r="CU1266" t="n">
        <v>347667</v>
      </c>
      <c r="CV1266" t="n">
        <v>347667</v>
      </c>
      <c r="CW1266" t="n">
        <v>355419</v>
      </c>
      <c r="CX1266" t="n">
        <v>355419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207100</v>
      </c>
      <c r="BV1267" t="n">
        <v>207100</v>
      </c>
      <c r="BW1267" t="n">
        <v>207100</v>
      </c>
      <c r="BX1267" t="n">
        <v>207100</v>
      </c>
      <c r="BY1267" t="n">
        <v>207100</v>
      </c>
      <c r="BZ1267" t="n">
        <v>247032</v>
      </c>
      <c r="CA1267" t="n">
        <v>247032</v>
      </c>
      <c r="CB1267" t="n">
        <v>247032</v>
      </c>
      <c r="CC1267" t="n">
        <v>247032</v>
      </c>
      <c r="CD1267" t="n">
        <v>247032</v>
      </c>
      <c r="CE1267" t="n">
        <v>284893</v>
      </c>
      <c r="CF1267" t="n">
        <v>284893</v>
      </c>
      <c r="CG1267" t="n">
        <v>284893</v>
      </c>
      <c r="CH1267" t="n">
        <v>284893</v>
      </c>
      <c r="CI1267" t="n">
        <v>284893</v>
      </c>
      <c r="CJ1267" t="n">
        <v>312391</v>
      </c>
      <c r="CK1267" t="n">
        <v>312391</v>
      </c>
      <c r="CL1267" t="n">
        <v>312391</v>
      </c>
      <c r="CM1267" t="n">
        <v>312391</v>
      </c>
      <c r="CN1267" t="n">
        <v>312391</v>
      </c>
      <c r="CO1267" t="n">
        <v>331165</v>
      </c>
      <c r="CP1267" t="n">
        <v>331165</v>
      </c>
      <c r="CQ1267" t="n">
        <v>331165</v>
      </c>
      <c r="CR1267" t="n">
        <v>331165</v>
      </c>
      <c r="CS1267" t="n">
        <v>331165</v>
      </c>
      <c r="CT1267" t="n">
        <v>347667</v>
      </c>
      <c r="CU1267" t="n">
        <v>347667</v>
      </c>
      <c r="CV1267" t="n">
        <v>347667</v>
      </c>
      <c r="CW1267" t="n">
        <v>355419</v>
      </c>
      <c r="CX1267" t="n">
        <v>355419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207100</v>
      </c>
      <c r="BV1268" t="n">
        <v>207100</v>
      </c>
      <c r="BW1268" t="n">
        <v>207100</v>
      </c>
      <c r="BX1268" t="n">
        <v>207100</v>
      </c>
      <c r="BY1268" t="n">
        <v>207100</v>
      </c>
      <c r="BZ1268" t="n">
        <v>247032</v>
      </c>
      <c r="CA1268" t="n">
        <v>247032</v>
      </c>
      <c r="CB1268" t="n">
        <v>247032</v>
      </c>
      <c r="CC1268" t="n">
        <v>247032</v>
      </c>
      <c r="CD1268" t="n">
        <v>247032</v>
      </c>
      <c r="CE1268" t="n">
        <v>284893</v>
      </c>
      <c r="CF1268" t="n">
        <v>284893</v>
      </c>
      <c r="CG1268" t="n">
        <v>284893</v>
      </c>
      <c r="CH1268" t="n">
        <v>284893</v>
      </c>
      <c r="CI1268" t="n">
        <v>284893</v>
      </c>
      <c r="CJ1268" t="n">
        <v>312391</v>
      </c>
      <c r="CK1268" t="n">
        <v>312391</v>
      </c>
      <c r="CL1268" t="n">
        <v>312391</v>
      </c>
      <c r="CM1268" t="n">
        <v>312391</v>
      </c>
      <c r="CN1268" t="n">
        <v>312391</v>
      </c>
      <c r="CO1268" t="n">
        <v>331165</v>
      </c>
      <c r="CP1268" t="n">
        <v>331165</v>
      </c>
      <c r="CQ1268" t="n">
        <v>331165</v>
      </c>
      <c r="CR1268" t="n">
        <v>331165</v>
      </c>
      <c r="CS1268" t="n">
        <v>331165</v>
      </c>
      <c r="CT1268" t="n">
        <v>347667</v>
      </c>
      <c r="CU1268" t="n">
        <v>347667</v>
      </c>
      <c r="CV1268" t="n">
        <v>347667</v>
      </c>
      <c r="CW1268" t="n">
        <v>355419</v>
      </c>
      <c r="CX1268" t="n">
        <v>355419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207100</v>
      </c>
      <c r="BV1269" t="n">
        <v>207100</v>
      </c>
      <c r="BW1269" t="n">
        <v>207100</v>
      </c>
      <c r="BX1269" t="n">
        <v>207100</v>
      </c>
      <c r="BY1269" t="n">
        <v>207100</v>
      </c>
      <c r="BZ1269" t="n">
        <v>247032</v>
      </c>
      <c r="CA1269" t="n">
        <v>247032</v>
      </c>
      <c r="CB1269" t="n">
        <v>247032</v>
      </c>
      <c r="CC1269" t="n">
        <v>247032</v>
      </c>
      <c r="CD1269" t="n">
        <v>247032</v>
      </c>
      <c r="CE1269" t="n">
        <v>284893</v>
      </c>
      <c r="CF1269" t="n">
        <v>284893</v>
      </c>
      <c r="CG1269" t="n">
        <v>284893</v>
      </c>
      <c r="CH1269" t="n">
        <v>284893</v>
      </c>
      <c r="CI1269" t="n">
        <v>284893</v>
      </c>
      <c r="CJ1269" t="n">
        <v>312391</v>
      </c>
      <c r="CK1269" t="n">
        <v>312391</v>
      </c>
      <c r="CL1269" t="n">
        <v>312391</v>
      </c>
      <c r="CM1269" t="n">
        <v>312391</v>
      </c>
      <c r="CN1269" t="n">
        <v>312391</v>
      </c>
      <c r="CO1269" t="n">
        <v>331165</v>
      </c>
      <c r="CP1269" t="n">
        <v>331165</v>
      </c>
      <c r="CQ1269" t="n">
        <v>331165</v>
      </c>
      <c r="CR1269" t="n">
        <v>331165</v>
      </c>
      <c r="CS1269" t="n">
        <v>331165</v>
      </c>
      <c r="CT1269" t="n">
        <v>347667</v>
      </c>
      <c r="CU1269" t="n">
        <v>347667</v>
      </c>
      <c r="CV1269" t="n">
        <v>347667</v>
      </c>
      <c r="CW1269" t="n">
        <v>355419</v>
      </c>
      <c r="CX1269" t="n">
        <v>355419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124483</v>
      </c>
      <c r="BV1278" t="n">
        <v>124483</v>
      </c>
      <c r="BW1278" t="n">
        <v>124483</v>
      </c>
      <c r="BX1278" t="n">
        <v>124483</v>
      </c>
      <c r="BY1278" t="n">
        <v>124483</v>
      </c>
      <c r="BZ1278" t="n">
        <v>148580</v>
      </c>
      <c r="CA1278" t="n">
        <v>148580</v>
      </c>
      <c r="CB1278" t="n">
        <v>148580</v>
      </c>
      <c r="CC1278" t="n">
        <v>148580</v>
      </c>
      <c r="CD1278" t="n">
        <v>148580</v>
      </c>
      <c r="CE1278" t="n">
        <v>171432</v>
      </c>
      <c r="CF1278" t="n">
        <v>171432</v>
      </c>
      <c r="CG1278" t="n">
        <v>171432</v>
      </c>
      <c r="CH1278" t="n">
        <v>171432</v>
      </c>
      <c r="CI1278" t="n">
        <v>171432</v>
      </c>
      <c r="CJ1278" t="n">
        <v>188063</v>
      </c>
      <c r="CK1278" t="n">
        <v>188063</v>
      </c>
      <c r="CL1278" t="n">
        <v>188063</v>
      </c>
      <c r="CM1278" t="n">
        <v>188063</v>
      </c>
      <c r="CN1278" t="n">
        <v>188063</v>
      </c>
      <c r="CO1278" t="n">
        <v>199454</v>
      </c>
      <c r="CP1278" t="n">
        <v>199454</v>
      </c>
      <c r="CQ1278" t="n">
        <v>199454</v>
      </c>
      <c r="CR1278" t="n">
        <v>199454</v>
      </c>
      <c r="CS1278" t="n">
        <v>199454</v>
      </c>
      <c r="CT1278" t="n">
        <v>209484</v>
      </c>
      <c r="CU1278" t="n">
        <v>209484</v>
      </c>
      <c r="CV1278" t="n">
        <v>209484</v>
      </c>
      <c r="CW1278" t="n">
        <v>214144</v>
      </c>
      <c r="CX1278" t="n">
        <v>214144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124483</v>
      </c>
      <c r="BV1279" t="n">
        <v>124483</v>
      </c>
      <c r="BW1279" t="n">
        <v>124483</v>
      </c>
      <c r="BX1279" t="n">
        <v>124483</v>
      </c>
      <c r="BY1279" t="n">
        <v>124483</v>
      </c>
      <c r="BZ1279" t="n">
        <v>148580</v>
      </c>
      <c r="CA1279" t="n">
        <v>148580</v>
      </c>
      <c r="CB1279" t="n">
        <v>148580</v>
      </c>
      <c r="CC1279" t="n">
        <v>148580</v>
      </c>
      <c r="CD1279" t="n">
        <v>148580</v>
      </c>
      <c r="CE1279" t="n">
        <v>171432</v>
      </c>
      <c r="CF1279" t="n">
        <v>171432</v>
      </c>
      <c r="CG1279" t="n">
        <v>171432</v>
      </c>
      <c r="CH1279" t="n">
        <v>171432</v>
      </c>
      <c r="CI1279" t="n">
        <v>171432</v>
      </c>
      <c r="CJ1279" t="n">
        <v>188063</v>
      </c>
      <c r="CK1279" t="n">
        <v>188063</v>
      </c>
      <c r="CL1279" t="n">
        <v>188063</v>
      </c>
      <c r="CM1279" t="n">
        <v>188063</v>
      </c>
      <c r="CN1279" t="n">
        <v>188063</v>
      </c>
      <c r="CO1279" t="n">
        <v>199454</v>
      </c>
      <c r="CP1279" t="n">
        <v>199454</v>
      </c>
      <c r="CQ1279" t="n">
        <v>199454</v>
      </c>
      <c r="CR1279" t="n">
        <v>199454</v>
      </c>
      <c r="CS1279" t="n">
        <v>199454</v>
      </c>
      <c r="CT1279" t="n">
        <v>209484</v>
      </c>
      <c r="CU1279" t="n">
        <v>209484</v>
      </c>
      <c r="CV1279" t="n">
        <v>209484</v>
      </c>
      <c r="CW1279" t="n">
        <v>214144</v>
      </c>
      <c r="CX1279" t="n">
        <v>214144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124483</v>
      </c>
      <c r="BV1280" t="n">
        <v>124483</v>
      </c>
      <c r="BW1280" t="n">
        <v>124483</v>
      </c>
      <c r="BX1280" t="n">
        <v>124483</v>
      </c>
      <c r="BY1280" t="n">
        <v>124483</v>
      </c>
      <c r="BZ1280" t="n">
        <v>148580</v>
      </c>
      <c r="CA1280" t="n">
        <v>148580</v>
      </c>
      <c r="CB1280" t="n">
        <v>148580</v>
      </c>
      <c r="CC1280" t="n">
        <v>148580</v>
      </c>
      <c r="CD1280" t="n">
        <v>148580</v>
      </c>
      <c r="CE1280" t="n">
        <v>171432</v>
      </c>
      <c r="CF1280" t="n">
        <v>171432</v>
      </c>
      <c r="CG1280" t="n">
        <v>171432</v>
      </c>
      <c r="CH1280" t="n">
        <v>171432</v>
      </c>
      <c r="CI1280" t="n">
        <v>171432</v>
      </c>
      <c r="CJ1280" t="n">
        <v>188063</v>
      </c>
      <c r="CK1280" t="n">
        <v>188063</v>
      </c>
      <c r="CL1280" t="n">
        <v>188063</v>
      </c>
      <c r="CM1280" t="n">
        <v>188063</v>
      </c>
      <c r="CN1280" t="n">
        <v>188063</v>
      </c>
      <c r="CO1280" t="n">
        <v>199454</v>
      </c>
      <c r="CP1280" t="n">
        <v>199454</v>
      </c>
      <c r="CQ1280" t="n">
        <v>199454</v>
      </c>
      <c r="CR1280" t="n">
        <v>199454</v>
      </c>
      <c r="CS1280" t="n">
        <v>199454</v>
      </c>
      <c r="CT1280" t="n">
        <v>209484</v>
      </c>
      <c r="CU1280" t="n">
        <v>209484</v>
      </c>
      <c r="CV1280" t="n">
        <v>209484</v>
      </c>
      <c r="CW1280" t="n">
        <v>214144</v>
      </c>
      <c r="CX1280" t="n">
        <v>214144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124483</v>
      </c>
      <c r="BV1281" t="n">
        <v>124483</v>
      </c>
      <c r="BW1281" t="n">
        <v>124483</v>
      </c>
      <c r="BX1281" t="n">
        <v>124483</v>
      </c>
      <c r="BY1281" t="n">
        <v>124483</v>
      </c>
      <c r="BZ1281" t="n">
        <v>148580</v>
      </c>
      <c r="CA1281" t="n">
        <v>148580</v>
      </c>
      <c r="CB1281" t="n">
        <v>148580</v>
      </c>
      <c r="CC1281" t="n">
        <v>148580</v>
      </c>
      <c r="CD1281" t="n">
        <v>148580</v>
      </c>
      <c r="CE1281" t="n">
        <v>171432</v>
      </c>
      <c r="CF1281" t="n">
        <v>171432</v>
      </c>
      <c r="CG1281" t="n">
        <v>171432</v>
      </c>
      <c r="CH1281" t="n">
        <v>171432</v>
      </c>
      <c r="CI1281" t="n">
        <v>171432</v>
      </c>
      <c r="CJ1281" t="n">
        <v>188063</v>
      </c>
      <c r="CK1281" t="n">
        <v>188063</v>
      </c>
      <c r="CL1281" t="n">
        <v>188063</v>
      </c>
      <c r="CM1281" t="n">
        <v>188063</v>
      </c>
      <c r="CN1281" t="n">
        <v>188063</v>
      </c>
      <c r="CO1281" t="n">
        <v>199454</v>
      </c>
      <c r="CP1281" t="n">
        <v>199454</v>
      </c>
      <c r="CQ1281" t="n">
        <v>199454</v>
      </c>
      <c r="CR1281" t="n">
        <v>199454</v>
      </c>
      <c r="CS1281" t="n">
        <v>199454</v>
      </c>
      <c r="CT1281" t="n">
        <v>209484</v>
      </c>
      <c r="CU1281" t="n">
        <v>209484</v>
      </c>
      <c r="CV1281" t="n">
        <v>209484</v>
      </c>
      <c r="CW1281" t="n">
        <v>214144</v>
      </c>
      <c r="CX1281" t="n">
        <v>214144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76132</v>
      </c>
      <c r="BV1290" t="n">
        <v>76132</v>
      </c>
      <c r="BW1290" t="n">
        <v>76132</v>
      </c>
      <c r="BX1290" t="n">
        <v>76132</v>
      </c>
      <c r="BY1290" t="n">
        <v>76132</v>
      </c>
      <c r="BZ1290" t="n">
        <v>90859</v>
      </c>
      <c r="CA1290" t="n">
        <v>90859</v>
      </c>
      <c r="CB1290" t="n">
        <v>90859</v>
      </c>
      <c r="CC1290" t="n">
        <v>90859</v>
      </c>
      <c r="CD1290" t="n">
        <v>90859</v>
      </c>
      <c r="CE1290" t="n">
        <v>104826</v>
      </c>
      <c r="CF1290" t="n">
        <v>104826</v>
      </c>
      <c r="CG1290" t="n">
        <v>104826</v>
      </c>
      <c r="CH1290" t="n">
        <v>104826</v>
      </c>
      <c r="CI1290" t="n">
        <v>104826</v>
      </c>
      <c r="CJ1290" t="n">
        <v>114987</v>
      </c>
      <c r="CK1290" t="n">
        <v>114987</v>
      </c>
      <c r="CL1290" t="n">
        <v>114987</v>
      </c>
      <c r="CM1290" t="n">
        <v>114987</v>
      </c>
      <c r="CN1290" t="n">
        <v>114987</v>
      </c>
      <c r="CO1290" t="n">
        <v>121943</v>
      </c>
      <c r="CP1290" t="n">
        <v>121943</v>
      </c>
      <c r="CQ1290" t="n">
        <v>121943</v>
      </c>
      <c r="CR1290" t="n">
        <v>121943</v>
      </c>
      <c r="CS1290" t="n">
        <v>121943</v>
      </c>
      <c r="CT1290" t="n">
        <v>128067</v>
      </c>
      <c r="CU1290" t="n">
        <v>128067</v>
      </c>
      <c r="CV1290" t="n">
        <v>128067</v>
      </c>
      <c r="CW1290" t="n">
        <v>130919</v>
      </c>
      <c r="CX1290" t="n">
        <v>130919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76132</v>
      </c>
      <c r="BV1291" t="n">
        <v>76132</v>
      </c>
      <c r="BW1291" t="n">
        <v>76132</v>
      </c>
      <c r="BX1291" t="n">
        <v>76132</v>
      </c>
      <c r="BY1291" t="n">
        <v>76132</v>
      </c>
      <c r="BZ1291" t="n">
        <v>90859</v>
      </c>
      <c r="CA1291" t="n">
        <v>90859</v>
      </c>
      <c r="CB1291" t="n">
        <v>90859</v>
      </c>
      <c r="CC1291" t="n">
        <v>90859</v>
      </c>
      <c r="CD1291" t="n">
        <v>90859</v>
      </c>
      <c r="CE1291" t="n">
        <v>104826</v>
      </c>
      <c r="CF1291" t="n">
        <v>104826</v>
      </c>
      <c r="CG1291" t="n">
        <v>104826</v>
      </c>
      <c r="CH1291" t="n">
        <v>104826</v>
      </c>
      <c r="CI1291" t="n">
        <v>104826</v>
      </c>
      <c r="CJ1291" t="n">
        <v>114987</v>
      </c>
      <c r="CK1291" t="n">
        <v>114987</v>
      </c>
      <c r="CL1291" t="n">
        <v>114987</v>
      </c>
      <c r="CM1291" t="n">
        <v>114987</v>
      </c>
      <c r="CN1291" t="n">
        <v>114987</v>
      </c>
      <c r="CO1291" t="n">
        <v>121943</v>
      </c>
      <c r="CP1291" t="n">
        <v>121943</v>
      </c>
      <c r="CQ1291" t="n">
        <v>121943</v>
      </c>
      <c r="CR1291" t="n">
        <v>121943</v>
      </c>
      <c r="CS1291" t="n">
        <v>121943</v>
      </c>
      <c r="CT1291" t="n">
        <v>128067</v>
      </c>
      <c r="CU1291" t="n">
        <v>128067</v>
      </c>
      <c r="CV1291" t="n">
        <v>128067</v>
      </c>
      <c r="CW1291" t="n">
        <v>130919</v>
      </c>
      <c r="CX1291" t="n">
        <v>130919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76132</v>
      </c>
      <c r="BV1292" t="n">
        <v>76132</v>
      </c>
      <c r="BW1292" t="n">
        <v>76132</v>
      </c>
      <c r="BX1292" t="n">
        <v>76132</v>
      </c>
      <c r="BY1292" t="n">
        <v>76132</v>
      </c>
      <c r="BZ1292" t="n">
        <v>90859</v>
      </c>
      <c r="CA1292" t="n">
        <v>90859</v>
      </c>
      <c r="CB1292" t="n">
        <v>90859</v>
      </c>
      <c r="CC1292" t="n">
        <v>90859</v>
      </c>
      <c r="CD1292" t="n">
        <v>90859</v>
      </c>
      <c r="CE1292" t="n">
        <v>104826</v>
      </c>
      <c r="CF1292" t="n">
        <v>104826</v>
      </c>
      <c r="CG1292" t="n">
        <v>104826</v>
      </c>
      <c r="CH1292" t="n">
        <v>104826</v>
      </c>
      <c r="CI1292" t="n">
        <v>104826</v>
      </c>
      <c r="CJ1292" t="n">
        <v>114987</v>
      </c>
      <c r="CK1292" t="n">
        <v>114987</v>
      </c>
      <c r="CL1292" t="n">
        <v>114987</v>
      </c>
      <c r="CM1292" t="n">
        <v>114987</v>
      </c>
      <c r="CN1292" t="n">
        <v>114987</v>
      </c>
      <c r="CO1292" t="n">
        <v>121943</v>
      </c>
      <c r="CP1292" t="n">
        <v>121943</v>
      </c>
      <c r="CQ1292" t="n">
        <v>121943</v>
      </c>
      <c r="CR1292" t="n">
        <v>121943</v>
      </c>
      <c r="CS1292" t="n">
        <v>121943</v>
      </c>
      <c r="CT1292" t="n">
        <v>128067</v>
      </c>
      <c r="CU1292" t="n">
        <v>128067</v>
      </c>
      <c r="CV1292" t="n">
        <v>128067</v>
      </c>
      <c r="CW1292" t="n">
        <v>130919</v>
      </c>
      <c r="CX1292" t="n">
        <v>130919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76132</v>
      </c>
      <c r="BV1293" t="n">
        <v>76132</v>
      </c>
      <c r="BW1293" t="n">
        <v>76132</v>
      </c>
      <c r="BX1293" t="n">
        <v>76132</v>
      </c>
      <c r="BY1293" t="n">
        <v>76132</v>
      </c>
      <c r="BZ1293" t="n">
        <v>90859</v>
      </c>
      <c r="CA1293" t="n">
        <v>90859</v>
      </c>
      <c r="CB1293" t="n">
        <v>90859</v>
      </c>
      <c r="CC1293" t="n">
        <v>90859</v>
      </c>
      <c r="CD1293" t="n">
        <v>90859</v>
      </c>
      <c r="CE1293" t="n">
        <v>104826</v>
      </c>
      <c r="CF1293" t="n">
        <v>104826</v>
      </c>
      <c r="CG1293" t="n">
        <v>104826</v>
      </c>
      <c r="CH1293" t="n">
        <v>104826</v>
      </c>
      <c r="CI1293" t="n">
        <v>104826</v>
      </c>
      <c r="CJ1293" t="n">
        <v>114987</v>
      </c>
      <c r="CK1293" t="n">
        <v>114987</v>
      </c>
      <c r="CL1293" t="n">
        <v>114987</v>
      </c>
      <c r="CM1293" t="n">
        <v>114987</v>
      </c>
      <c r="CN1293" t="n">
        <v>114987</v>
      </c>
      <c r="CO1293" t="n">
        <v>121943</v>
      </c>
      <c r="CP1293" t="n">
        <v>121943</v>
      </c>
      <c r="CQ1293" t="n">
        <v>121943</v>
      </c>
      <c r="CR1293" t="n">
        <v>121943</v>
      </c>
      <c r="CS1293" t="n">
        <v>121943</v>
      </c>
      <c r="CT1293" t="n">
        <v>128067</v>
      </c>
      <c r="CU1293" t="n">
        <v>128067</v>
      </c>
      <c r="CV1293" t="n">
        <v>128067</v>
      </c>
      <c r="CW1293" t="n">
        <v>130919</v>
      </c>
      <c r="CX1293" t="n">
        <v>130919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2026-09-28 01:20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2026-09-09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come from the plan PDF first; if the PDF only confirms a restriction without naming it ('(see doc)'), the certified plan label is used instead when it names one. Standard Plan variants (all 33 insurers) fill any remaining gap from the government-mandated terms: Worldwide, no ward restriction, HKD420,000 annual limit, no deductible, 30% coinsurance, no lifetime limit. Manual entries in the Benefits sheet override all of the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2026-09-28T01:20:23Z</dcterms:created>
  <dcterms:modified xsi:type="dcterms:W3CDTF">2026-09-28T01:20:24Z</dcterms:modified>
</cp:coreProperties>
</file>