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BF8D" lockStructure="1"/>
  <bookViews>
    <workbookView xWindow="120" yWindow="30" windowWidth="15480" windowHeight="11325" tabRatio="825"/>
  </bookViews>
  <sheets>
    <sheet name="NBP Assessment Form" sheetId="1" r:id="rId1"/>
    <sheet name="Credit" sheetId="2" r:id="rId2"/>
    <sheet name="Market" sheetId="3" r:id="rId3"/>
    <sheet name="Liquidity" sheetId="4" r:id="rId4"/>
    <sheet name="Admin" sheetId="5" r:id="rId5"/>
    <sheet name="System" sheetId="6" r:id="rId6"/>
    <sheet name="Personel" sheetId="7" r:id="rId7"/>
    <sheet name="Tangible Asset" sheetId="8" r:id="rId8"/>
    <sheet name="Legal &amp; Compliance" sheetId="9" r:id="rId9"/>
    <sheet name="Customer" sheetId="10" r:id="rId10"/>
    <sheet name="Others" sheetId="11" r:id="rId11"/>
    <sheet name="Sheet9" sheetId="12" state="hidden" r:id="rId12"/>
  </sheets>
  <definedNames>
    <definedName name="cross">Sheet9!$A$1:$A$3</definedName>
    <definedName name="Departmentz">Sheet9!$C$1:$C$23</definedName>
    <definedName name="_xlnm.Print_Area" localSheetId="0">'NBP Assessment Form'!$A$1:$E$27</definedName>
    <definedName name="_xlnm.Print_Titles" localSheetId="1">Credit!$1:$2</definedName>
  </definedNames>
  <calcPr calcId="145621"/>
</workbook>
</file>

<file path=xl/calcChain.xml><?xml version="1.0" encoding="utf-8"?>
<calcChain xmlns="http://schemas.openxmlformats.org/spreadsheetml/2006/main">
  <c r="A2" i="1" l="1"/>
  <c r="E4" i="11"/>
  <c r="E5" i="11"/>
  <c r="E6" i="11"/>
  <c r="E7" i="11"/>
  <c r="E8" i="11"/>
  <c r="E9" i="11"/>
  <c r="E10" i="11"/>
  <c r="E11" i="11"/>
  <c r="E12" i="11"/>
  <c r="E13" i="11"/>
  <c r="E14" i="11"/>
  <c r="E15" i="11"/>
  <c r="E16" i="11"/>
  <c r="E17" i="11"/>
  <c r="E18" i="11"/>
  <c r="E19" i="11"/>
  <c r="E20" i="11"/>
  <c r="E3" i="11"/>
  <c r="E4" i="10"/>
  <c r="E5" i="10"/>
  <c r="E6" i="10"/>
  <c r="E7" i="10"/>
  <c r="E8" i="10"/>
  <c r="E9" i="10"/>
  <c r="E10" i="10"/>
  <c r="E11" i="10"/>
  <c r="E12" i="10"/>
  <c r="E13" i="10"/>
  <c r="E3" i="10"/>
  <c r="E4" i="9"/>
  <c r="E5" i="9"/>
  <c r="E6" i="9"/>
  <c r="E7" i="9"/>
  <c r="E8" i="9"/>
  <c r="E9" i="9"/>
  <c r="E10" i="9"/>
  <c r="E11" i="9"/>
  <c r="E12" i="9"/>
  <c r="E13" i="9"/>
  <c r="E14" i="9"/>
  <c r="E15" i="9"/>
  <c r="E16" i="9"/>
  <c r="E17" i="9"/>
  <c r="E18" i="9"/>
  <c r="E19" i="9"/>
  <c r="E20" i="9"/>
  <c r="E21" i="9"/>
  <c r="E3" i="9"/>
  <c r="E4" i="8"/>
  <c r="E5" i="8"/>
  <c r="E6" i="8"/>
  <c r="E7" i="8"/>
  <c r="E8" i="8"/>
  <c r="E9" i="8"/>
  <c r="E3" i="8"/>
  <c r="E4" i="7"/>
  <c r="E5" i="7"/>
  <c r="E6" i="7"/>
  <c r="E7" i="7"/>
  <c r="E8" i="7"/>
  <c r="E9" i="7"/>
  <c r="E10" i="7"/>
  <c r="E3" i="7"/>
  <c r="E4" i="6"/>
  <c r="E5" i="6"/>
  <c r="E6" i="6"/>
  <c r="E7" i="6"/>
  <c r="E8" i="6"/>
  <c r="E9" i="6"/>
  <c r="E10" i="6"/>
  <c r="E11" i="6"/>
  <c r="E3" i="6"/>
  <c r="E4" i="5"/>
  <c r="E5" i="5"/>
  <c r="E6" i="5"/>
  <c r="E7" i="5"/>
  <c r="E8" i="5"/>
  <c r="E9" i="5"/>
  <c r="E10" i="5"/>
  <c r="E11" i="5"/>
  <c r="E12" i="5"/>
  <c r="E13" i="5"/>
  <c r="E14" i="5"/>
  <c r="E15" i="5"/>
  <c r="E16" i="5"/>
  <c r="E17" i="5"/>
  <c r="E18" i="5"/>
  <c r="E19" i="5"/>
  <c r="E20" i="5"/>
  <c r="E21" i="5"/>
  <c r="E3" i="5"/>
  <c r="E4" i="4"/>
  <c r="E5" i="4"/>
  <c r="E6" i="4"/>
  <c r="E7" i="4"/>
  <c r="E8" i="4"/>
  <c r="E9" i="4"/>
  <c r="E10" i="4"/>
  <c r="E11" i="4"/>
  <c r="E12" i="4"/>
  <c r="E13" i="4"/>
  <c r="E3" i="4"/>
  <c r="E4" i="3"/>
  <c r="E5" i="3"/>
  <c r="E6" i="3"/>
  <c r="E7" i="3"/>
  <c r="E8" i="3"/>
  <c r="E9" i="3"/>
  <c r="E10" i="3"/>
  <c r="E11" i="3"/>
  <c r="E12" i="3"/>
  <c r="E13" i="3"/>
  <c r="E14" i="3"/>
  <c r="E15" i="3"/>
  <c r="E3" i="3"/>
  <c r="E4" i="2"/>
  <c r="E23" i="2" s="1"/>
  <c r="F9" i="1" s="1"/>
  <c r="E5" i="2"/>
  <c r="E6" i="2"/>
  <c r="E7" i="2"/>
  <c r="E8" i="2"/>
  <c r="E9" i="2"/>
  <c r="E10" i="2"/>
  <c r="E11" i="2"/>
  <c r="E12" i="2"/>
  <c r="E13" i="2"/>
  <c r="E14" i="2"/>
  <c r="E15" i="2"/>
  <c r="E16" i="2"/>
  <c r="E17" i="2"/>
  <c r="E18" i="2"/>
  <c r="E19" i="2"/>
  <c r="E20" i="2"/>
  <c r="E21" i="2"/>
  <c r="E22" i="2"/>
  <c r="E3" i="2"/>
  <c r="E10" i="8"/>
  <c r="F15" i="1" s="1"/>
  <c r="E21" i="11"/>
  <c r="F18" i="1" s="1"/>
  <c r="C9" i="1"/>
  <c r="C18" i="1"/>
  <c r="C17" i="1"/>
  <c r="C16" i="1"/>
  <c r="C15" i="1"/>
  <c r="C14" i="1"/>
  <c r="C13" i="1"/>
  <c r="C12" i="1"/>
  <c r="C11" i="1"/>
  <c r="C10" i="1"/>
  <c r="D15" i="1" l="1"/>
  <c r="E15" i="1"/>
  <c r="D18" i="1"/>
  <c r="E18" i="1"/>
  <c r="E16" i="3"/>
  <c r="F10" i="1" s="1"/>
  <c r="E14" i="4"/>
  <c r="F11" i="1" s="1"/>
  <c r="E22" i="5"/>
  <c r="F12" i="1" s="1"/>
  <c r="E12" i="6"/>
  <c r="F13" i="1" s="1"/>
  <c r="D13" i="1" s="1"/>
  <c r="E11" i="7"/>
  <c r="F14" i="1" s="1"/>
  <c r="E14" i="10"/>
  <c r="F17" i="1" s="1"/>
  <c r="D17" i="1" s="1"/>
  <c r="E22" i="9"/>
  <c r="F16" i="1" s="1"/>
  <c r="E16" i="1" s="1"/>
  <c r="E17" i="1"/>
  <c r="D14" i="1"/>
  <c r="E14" i="1"/>
  <c r="D10" i="1"/>
  <c r="D12" i="1"/>
  <c r="E12" i="1"/>
  <c r="D11" i="1"/>
  <c r="E13" i="1" l="1"/>
  <c r="D16" i="1"/>
</calcChain>
</file>

<file path=xl/sharedStrings.xml><?xml version="1.0" encoding="utf-8"?>
<sst xmlns="http://schemas.openxmlformats.org/spreadsheetml/2006/main" count="425" uniqueCount="328">
  <si>
    <t>Date</t>
  </si>
  <si>
    <t>Item Name</t>
  </si>
  <si>
    <t>Application Department</t>
  </si>
  <si>
    <t>No</t>
  </si>
  <si>
    <t>Risk Type</t>
  </si>
  <si>
    <t>Related</t>
  </si>
  <si>
    <t>Risk Valuation</t>
  </si>
  <si>
    <t>Mitigation</t>
  </si>
  <si>
    <t>Credit</t>
  </si>
  <si>
    <t xml:space="preserve">Market </t>
  </si>
  <si>
    <t>Liquidity</t>
  </si>
  <si>
    <t>Administration</t>
  </si>
  <si>
    <t>System</t>
  </si>
  <si>
    <t>Personnel</t>
  </si>
  <si>
    <t>Tangible Asset</t>
  </si>
  <si>
    <t>Legal &amp; Compliance</t>
  </si>
  <si>
    <t>Other relevant 
Customer protection</t>
  </si>
  <si>
    <t>Asset, Finance and 
others</t>
  </si>
  <si>
    <t>Risk that does't fall
into above</t>
  </si>
  <si>
    <t>Prepared by</t>
  </si>
  <si>
    <t>Approved by</t>
  </si>
  <si>
    <t xml:space="preserve">Reviewed by </t>
  </si>
  <si>
    <t>Designation :</t>
  </si>
  <si>
    <t xml:space="preserve">Name          : </t>
  </si>
  <si>
    <t>Dept            :</t>
  </si>
  <si>
    <t>Date            :</t>
  </si>
  <si>
    <t>Dept            : Risk Management</t>
  </si>
  <si>
    <t xml:space="preserve">   Outline of application / projects</t>
  </si>
  <si>
    <t xml:space="preserve">   Risk Assessment</t>
  </si>
  <si>
    <t xml:space="preserve">   Feedback from Risk Management</t>
  </si>
  <si>
    <t>Credit Risk Factor Checklist</t>
  </si>
  <si>
    <t>Existence of risk</t>
  </si>
  <si>
    <t>Check item</t>
  </si>
  <si>
    <t>Credit policies/regulation</t>
  </si>
  <si>
    <t>Screening Criteria</t>
  </si>
  <si>
    <t>Credit Rating</t>
  </si>
  <si>
    <t>This product need new Credit rating?this product need to change the existence credit rating?</t>
  </si>
  <si>
    <t>Self assessment</t>
  </si>
  <si>
    <t>Write-offs and provisions</t>
  </si>
  <si>
    <t>Credit limits management</t>
  </si>
  <si>
    <t>Transactions group</t>
  </si>
  <si>
    <t>Is this product/business is toward AEON Group Transactions group?</t>
  </si>
  <si>
    <t>Facilitate financing support</t>
  </si>
  <si>
    <t>Authorities report</t>
  </si>
  <si>
    <t>Large credit facility</t>
  </si>
  <si>
    <t>this product need to be attention regarding large credit facility?</t>
  </si>
  <si>
    <t>This product/business need to be calculating credit risk weighted asset?</t>
  </si>
  <si>
    <t>The amount of business</t>
  </si>
  <si>
    <t>Other</t>
  </si>
  <si>
    <t>this product/business increase credit risk?</t>
  </si>
  <si>
    <t>*Adequacy of the item, it aims to review the business and each product.</t>
  </si>
  <si>
    <t>Market Risk Factor Checklist</t>
  </si>
  <si>
    <t>Interest bank account</t>
  </si>
  <si>
    <t>other, Products/business to affect the interest rate risk limits relating to bank accounts?</t>
  </si>
  <si>
    <t>Interest securities</t>
  </si>
  <si>
    <t>Products/Business contained the interest rate risk related to investments in securities?</t>
  </si>
  <si>
    <t>Other,Products/Business to affect the interest rate risk limits relating to investment securities?</t>
  </si>
  <si>
    <t>Securities price 
fluctuations</t>
  </si>
  <si>
    <t>Products/Business contained the risk of price fluctuations related to investments in securities</t>
  </si>
  <si>
    <t>Other, Products/Business to affect the price fluctuation risk limits relating to investment securities</t>
  </si>
  <si>
    <t>Product/business risk of exchange rate fluctuations is contained</t>
  </si>
  <si>
    <t>Liquidity Risk Factor Checklist</t>
  </si>
  <si>
    <t>Cash management</t>
  </si>
  <si>
    <t xml:space="preserve">Products/Business include of large transfer of funds? </t>
  </si>
  <si>
    <t>Product/Business need Funding of market?</t>
  </si>
  <si>
    <t>Product/Business received border and set credit limits on new contract?</t>
  </si>
  <si>
    <t>Procurement and investment destination products/business are concentrated?</t>
  </si>
  <si>
    <t>This product/business that may increase the amount of operation according to the finance?</t>
  </si>
  <si>
    <t>Other,Products/business increased risk financing</t>
  </si>
  <si>
    <t>Market liquidity</t>
  </si>
  <si>
    <t>Other,Product/business to increase the market liquidity risk</t>
  </si>
  <si>
    <t>Other, Products/Business increased liquidity risk</t>
  </si>
  <si>
    <t>Administration Risk Factor Checklist</t>
  </si>
  <si>
    <t>Business processes 
(New processes add on)</t>
  </si>
  <si>
    <t>Business processes
(important processes change)</t>
  </si>
  <si>
    <t>Business Process 
(other change)</t>
  </si>
  <si>
    <t xml:space="preserve">Business processes
corresponding laws and regulation) </t>
  </si>
  <si>
    <t>Business Amount (Store)</t>
  </si>
  <si>
    <t>products/Business Increase the amount of business store?</t>
  </si>
  <si>
    <t>Business Amount
（Outsource）</t>
  </si>
  <si>
    <t>Product/business to increase the amount of business-related affairs outsource?</t>
  </si>
  <si>
    <t>Other administration Risk</t>
  </si>
  <si>
    <t>Other, Increase administration risk?</t>
  </si>
  <si>
    <t>Settlement process
（Whole）</t>
  </si>
  <si>
    <t>Settlement process</t>
  </si>
  <si>
    <t>Financial market
 transactions</t>
  </si>
  <si>
    <t>Product/business occur Settlement of financial market transactions?</t>
  </si>
  <si>
    <t>Settlement process
(Accident response)</t>
  </si>
  <si>
    <t>Settlement transaction 
amount</t>
  </si>
  <si>
    <t xml:space="preserve">Products/business occurs of large transfer of funds </t>
  </si>
  <si>
    <t>Volume settlement 
transactions</t>
  </si>
  <si>
    <t>Securities</t>
  </si>
  <si>
    <t>Product/ business need Additional collateral on the settlement.</t>
  </si>
  <si>
    <t>Other risk relating to 
settlement</t>
  </si>
  <si>
    <t>Products/business increased risk according to the settlement.</t>
  </si>
  <si>
    <t>Outsource</t>
  </si>
  <si>
    <t xml:space="preserve">Products/business need to  select new subcontractors.?Products/business to change the existing </t>
  </si>
  <si>
    <t>Other related outsource</t>
  </si>
  <si>
    <t>Products/business must be careful in managing outsourced</t>
  </si>
  <si>
    <t>System Risk Factor Checklist</t>
  </si>
  <si>
    <t>Reliability 
(risk of failure)</t>
  </si>
  <si>
    <t>Availability 
(uptime risk)</t>
  </si>
  <si>
    <t>Maintainability
 (risk disaster recovery)</t>
  </si>
  <si>
    <t>Confidentiality 
(disclosure risk tampering)</t>
  </si>
  <si>
    <t>Risks associated with 
changes in the 
amount of data</t>
  </si>
  <si>
    <t>Other, system risk</t>
  </si>
  <si>
    <t>Other, Business/products to increase the risk of system</t>
  </si>
  <si>
    <t>Personal information</t>
  </si>
  <si>
    <t>Business/products that is required to respond to the new personal information management?</t>
  </si>
  <si>
    <t>Outsource system-related</t>
  </si>
  <si>
    <t>Which outsource the work of system-related?</t>
  </si>
  <si>
    <t>Personnel Risk Factor Checklist</t>
  </si>
  <si>
    <t>Personnel number</t>
  </si>
  <si>
    <t>Products/Business that require additional personnel in the commercial sector?</t>
  </si>
  <si>
    <t>Products/business significantly increased work volume in a specific department?</t>
  </si>
  <si>
    <t>Personnel management</t>
  </si>
  <si>
    <t>Acceptance of products/business, such as personnel, such as the labor dispatch is required</t>
  </si>
  <si>
    <t>Work environment</t>
  </si>
  <si>
    <t>product/business changes in working conditions.（New construction and relocation of office）</t>
  </si>
  <si>
    <t>HR management</t>
  </si>
  <si>
    <t>Expertise</t>
  </si>
  <si>
    <t>Products/business ensure personnel with new expertise is required?</t>
  </si>
  <si>
    <t>Education personnel</t>
  </si>
  <si>
    <t>Products/business training is required</t>
  </si>
  <si>
    <t>other</t>
  </si>
  <si>
    <t>Other, products/Business to increase the risk of human</t>
  </si>
  <si>
    <t>Tangible Asset Risk Factor Checklist</t>
  </si>
  <si>
    <t>Tangible assets</t>
  </si>
  <si>
    <t>Products/business to get a new tangible assets?</t>
  </si>
  <si>
    <t>Products/business to change the important tangible assets?</t>
  </si>
  <si>
    <t>products/business Installed such as new office (office, sales office, branch, center or the like)?</t>
  </si>
  <si>
    <t>Significant changes in office (transfer, integration, and changes in the role) is required?</t>
  </si>
  <si>
    <t>Products/business in large quantities to increase tangible assets to be manage?</t>
  </si>
  <si>
    <t>Other, Products/business increased risk of tangible assets</t>
  </si>
  <si>
    <t>Business continuation</t>
  </si>
  <si>
    <t>Legal and Compliance Risk Factor Checklist</t>
  </si>
  <si>
    <t>Doubt deal</t>
  </si>
  <si>
    <t>antisocialTrade</t>
  </si>
  <si>
    <t>Arm's-length rule</t>
  </si>
  <si>
    <t>Conflict of interest</t>
  </si>
  <si>
    <t>Abuse of dominant position</t>
  </si>
  <si>
    <t>Have not exercised for a bank or group of AEON influence business partners in the transaction?</t>
  </si>
  <si>
    <t>Review of an transactions
with ACS and business partners</t>
  </si>
  <si>
    <t>Prevent insider trading
information</t>
  </si>
  <si>
    <t>Measures to prevent harmful effects on the sale of financial products</t>
  </si>
  <si>
    <t xml:space="preserve">sell qualification
(Those that are 
mandated by law) </t>
  </si>
  <si>
    <t>Qualifications required for the transaction have been obtained?</t>
  </si>
  <si>
    <t>regulations and 
guidance authorities
(Except the items above)</t>
  </si>
  <si>
    <t xml:space="preserve">Acts contrary to the teaching authority of the inspection is not performed? </t>
  </si>
  <si>
    <t xml:space="preserve">Banking Act and other laws and regulations(Except the items above)
</t>
  </si>
  <si>
    <t>Acts contrary to the law and other regulations is not performed</t>
  </si>
  <si>
    <t>Contract</t>
  </si>
  <si>
    <t>Terms to customers,
 such as provision</t>
  </si>
  <si>
    <t>Legal issues</t>
  </si>
  <si>
    <t>Should confirm to laws and regulations will be identify, there is to be confirmed on the legal issues.</t>
  </si>
  <si>
    <t>Accountability and 
responsibility</t>
  </si>
  <si>
    <t>new accountability and Responsible products/business?</t>
  </si>
  <si>
    <t>Advertising</t>
  </si>
  <si>
    <t>Sales of risk products</t>
  </si>
  <si>
    <t>Customer Risk Factor Checklist</t>
  </si>
  <si>
    <t>Description Customer</t>
  </si>
  <si>
    <t>Other, Care must be taken in relation to customer products/business description?</t>
  </si>
  <si>
    <t>Customer support</t>
  </si>
  <si>
    <t>Other, Care must be taken in relation to products/business and customer support.</t>
  </si>
  <si>
    <t>Client information</t>
  </si>
  <si>
    <t>Products/business get a new type of customer information, use, and save it.</t>
  </si>
  <si>
    <t>Acquisition of sensitive information necessary commodity, use, storage etc?</t>
  </si>
  <si>
    <t>Oteher, Care must be taken in relation to information management products/business and customers.</t>
  </si>
  <si>
    <t>Asset, Finance and other Risk Factor Checklist</t>
  </si>
  <si>
    <t>Accounting</t>
  </si>
  <si>
    <t>Products/business that can affect closing process.</t>
  </si>
  <si>
    <t>Tax</t>
  </si>
  <si>
    <t>Products/business can affect the tax treatment.</t>
  </si>
  <si>
    <t>Account processing</t>
  </si>
  <si>
    <t>Products/business that can affected daily account processing.</t>
  </si>
  <si>
    <t>Payment expenses</t>
  </si>
  <si>
    <t>Products/business that can affect payment processing expenses.</t>
  </si>
  <si>
    <t>Various financial 
reporting</t>
  </si>
  <si>
    <t>Products/business that can affect various existing report in the reference data.</t>
  </si>
  <si>
    <t>products/business that require various new report. Products/business that are hard to make report</t>
  </si>
  <si>
    <t>Rumor</t>
  </si>
  <si>
    <t>Products/business, such as news releases, and need foreign publish.</t>
  </si>
  <si>
    <t>is that any effect to customer and outsource relations when abolish the operations, products.</t>
  </si>
  <si>
    <t>Other, business/product that increase rumor risk.</t>
  </si>
  <si>
    <t>Independence of 
bank management</t>
  </si>
  <si>
    <t>Products/business entrusted to the part of the banking business parent company</t>
  </si>
  <si>
    <t>Independence of
 bank management</t>
  </si>
  <si>
    <t>Officials of parent company Products business to concurrent post a banker.</t>
  </si>
  <si>
    <t>Handling Products/Business perform similar "item bank management independence of the above".</t>
  </si>
  <si>
    <t>Approval, authorization,
 notification, and ask</t>
  </si>
  <si>
    <t>ALM</t>
  </si>
  <si>
    <t>Products/business that affacted ALM management.</t>
  </si>
  <si>
    <t>Products/business that may conflict with the large-scale provision of credit regulation</t>
  </si>
  <si>
    <t>Productsbusiness will affect the capital management.</t>
  </si>
  <si>
    <t>this product/business need to imtroduce new examination criteria? Or this product need to change the existence screening criteria?</t>
  </si>
  <si>
    <t>if necessary to make new policy/regulation for new product/business? If necessary to change existence policies/regulation for the product/business?</t>
  </si>
  <si>
    <t>This Product/ business need to new Self assessment? Or this product need to change the existence of self assessment?</t>
  </si>
  <si>
    <t>This prduct/ business need new write off and provision? This product need to change the existence of write off and provision?</t>
  </si>
  <si>
    <t>Examination model
(Qualitative and quantitative)</t>
  </si>
  <si>
    <t>This product/business need to introduce new examination model? Or this product/business must change the existence examination model?</t>
  </si>
  <si>
    <t>The amount of credit risk measurement</t>
  </si>
  <si>
    <t>This product/business need new credit risk measuremnet? Or this product/business take effect from existence credit risk measurement?</t>
  </si>
  <si>
    <t>This product/business need new Credit limits management? Or this product/business take effect  from existence Credit limits management?</t>
  </si>
  <si>
    <t>Procurement market investment limits</t>
  </si>
  <si>
    <t>This product/business need newProcurement market investment limits? Or this product/business take effect from existence Procurement market investment limits?</t>
  </si>
  <si>
    <t>Monitoring system
(Including during the year)</t>
  </si>
  <si>
    <t>This product/business need new Monitoring system? Or this product/business take effect from existence Monitoring system?</t>
  </si>
  <si>
    <t>Developing credit management</t>
  </si>
  <si>
    <t>This product/business need new Developing credit management? Or this product/business take effect from existence Developing credit management?</t>
  </si>
  <si>
    <t>Adequacy of decision-making authority</t>
  </si>
  <si>
    <t>This product/business need new Adequacy of decision-making authority stytem/structure? Or this product/business take effect from existence Adequacy of decision-making authority stytem/structure?</t>
  </si>
  <si>
    <t>This product need new Facilitate financing support?this product need to change the existence Facilitate financing support?</t>
  </si>
  <si>
    <t>Reasonable revenue / profit target</t>
  </si>
  <si>
    <t>this business such as proper and sufficient income can not be expected to take into account cost  and credit costs?</t>
  </si>
  <si>
    <t>This product/ business change authorities report? This product/business take effect from existence authorities report?</t>
  </si>
  <si>
    <t>Calculating credit risk- weighted assets</t>
  </si>
  <si>
    <t>Products/business to increase the amount of work in accordance with the appraisal, credit management, credit risk management and other?</t>
  </si>
  <si>
    <t>P</t>
  </si>
  <si>
    <t>Products/business contained the interest rate risk related deposits, loans and advances, the bank account?</t>
  </si>
  <si>
    <t>If applicable to the above 1, products/business can not be reasonably estimated cash flow required for metering the amount of risk is difficult?</t>
  </si>
  <si>
    <t>If applicable to the above 2 products/business calculation of the amount of interest rate risk by any other reasonable method of measurement is difficult?</t>
  </si>
  <si>
    <t>If applicable to 5,Products/Business is difficult/can not be reasonably estimated cash flows required to weighing the amount of risk?</t>
  </si>
  <si>
    <t xml:space="preserve"> </t>
  </si>
  <si>
    <t>If applicable to 6, Calculate the amount of interest rate risk products/business by any other reasonable method of measurement is difficult?</t>
  </si>
  <si>
    <t>If applicable to 9,Required for weighing securities price risk, Product/Business index of observation  is difficult</t>
  </si>
  <si>
    <t>If applicable to 10, Calculate the amount of Product/business price risk securities by any other reasonable method of measurement is difficult</t>
  </si>
  <si>
    <t>(New collateral, and collateral changes and additions) The product/Business cycle is required collateral?</t>
  </si>
  <si>
    <t>this Product/Business, knowing in advance the amount of wholesale funds is expected difilcult to move?</t>
  </si>
  <si>
    <t>(such as long-term investment products hard goods scheme, the early withdrawal) products/ business have poor market liquidity.</t>
  </si>
  <si>
    <t>Products/Business to introduce new business processes (over-the-counter transactions, internet transactions, transactions ATM, customer center office-processing center, and payment processing</t>
  </si>
  <si>
    <t>Product/Business change necessary commodity business processes? (handling cash, accounts processing, handling important documents and contracts, payment processing, etc.)</t>
  </si>
  <si>
    <t>Products/Business is required (such as a slight change in the existing process) change of business processes but does not correspond to the above 2?</t>
  </si>
  <si>
    <t>Products?Business to perform a new office outsourcing relationship? Product/Business add new outsource?</t>
  </si>
  <si>
    <t>Business processes
(Outsourcing)</t>
  </si>
  <si>
    <t>Products/business there is a problem with the mechanism of settlement. True even if not able to fully understand how it works.</t>
  </si>
  <si>
    <t>Settlement process
（Credit management）</t>
  </si>
  <si>
    <t>Products/Business must be considered for credit outstanding at the time?Products/Business that cause reimbursement funds?</t>
  </si>
  <si>
    <t>There are concerns about the settlement products/business to respond when the seizure occurred in settlement funds and other deposits?</t>
  </si>
  <si>
    <t>Products/business to introduce a new system according to the settlement?Products to change the system according to the settlement</t>
  </si>
  <si>
    <t>Products.business (such as the transfer destination) can generate a large amount of small transfers of funds</t>
  </si>
  <si>
    <t>Products/Business necessary to build a new system?If additional functionality to an existing system, adding an external destination occurs or the system configuration ?</t>
  </si>
  <si>
    <t>Products necessary to build a new system?  additional functionality to an existing system, system configuration change occurs?</t>
  </si>
  <si>
    <t>Require building maintenance system, a new monitoring system? If support the maintenance of the existing regime, there is a new challenge concerns and to respond in the event of a failure?</t>
  </si>
  <si>
    <t>Shall be implemented in software or unreliable, such as middleware and Excel using freeware such as data management?</t>
  </si>
  <si>
    <t>Integrity
 (risk data management)</t>
  </si>
  <si>
    <t>plan to change permissions for access to the various types of data? If outsource data management (eg, the destination is not reliable enough) to the other party or concerns remain</t>
  </si>
  <si>
    <t>About the number of customers and number of transactions to be managed by the system handling, the commodity that dramatic increase is expected after the start of operations, or other business. Not applicable accepted on the new transfer system.</t>
  </si>
  <si>
    <t>Products/business may occur (such as the occurrence of harassment) adverse effects of operational personnel?</t>
  </si>
  <si>
    <t>Requires the development of products BCP, or other business. Products/business or need to change existing BCP</t>
  </si>
  <si>
    <t>Transaction identification is required?If necessary, whether the procedure is available?There is no possibility to be used for money laundering?</t>
  </si>
  <si>
    <t>Check anti-trader company partners have been completed? Check system anti-customer companies apply for such transactions has been appointed?</t>
  </si>
  <si>
    <t>For a business with AEON groups, disadvantage, advantage has not occurred by comparing the terms of the transaction with the same kind of non-Group companies?</t>
  </si>
  <si>
    <t>not going to betray the expectations of the customer's bank or other such transactions, or giving undue disadvantage to other customers.</t>
  </si>
  <si>
    <t xml:space="preserve">Have gone through the necessary examination set forth in "Management Regulations Parent Company business-related transactions" if the transaction is a Transaction with ACS supplier </t>
  </si>
  <si>
    <t xml:space="preserve">Does poised to become properly managed confidential information acquired in the transaction  Important fact is the mechanism that is managed in accordance with ACS rules </t>
  </si>
  <si>
    <t>There is no possibility that the transaction is in violation of these measures to prevent harmful effects in mutual funds and insurance?</t>
  </si>
  <si>
    <t>Shares Shareholding 
(10% rule)</t>
  </si>
  <si>
    <t>not going to exceed the upper limit of the number of shares held by the Bank of such transaction?</t>
  </si>
  <si>
    <t>Intellectual property infringement</t>
  </si>
  <si>
    <t xml:space="preserve">There is no risk of intellectual property infringement of intellectual property belonging to to others, or is attributable to the Bank infringement? </t>
  </si>
  <si>
    <t>Plans are required identify? Products/business confirmed by outside experts such as lawyers will be required, such as the adequacy of the contract from the complexity of the scheme</t>
  </si>
  <si>
    <t>Terms formulated and revised products/business to customers, such as the provision is required?Shall not be changed disadvantage when revised?</t>
  </si>
  <si>
    <t>Documents such as audit is required for advertisement revise? Fact that background information and assumptions which is a prerequisite for determining the legality of such exists?</t>
  </si>
  <si>
    <t>Risks inherent in the product is identify, the risk level is set properly? There is no problem in the implementation of the accountability to customers and suitability checks?</t>
  </si>
  <si>
    <t>Products/business result in new accountability and responsibility?（Add Channel handling, including changes）There is a change to the existing accountability and responsibility?</t>
  </si>
  <si>
    <t>Products need to formulate a new user protection rules? There is a change in the rules protecting existing consumers?</t>
  </si>
  <si>
    <t>Products/business to establish a new channel for customer support? There is a change to the existing customer support channels?</t>
  </si>
  <si>
    <t>Products/business significantly increase the amount of operations support existing customer channels.</t>
  </si>
  <si>
    <t>Products/business to take advantage of existing customer information?There is a change in the method of use of customer information in an existing operations?</t>
  </si>
  <si>
    <t>Products/business that may give inconvenience to the customer regardless of the above items. Risk that customers suffer are identify.(Including risks inherent in investment trusts, insurance products, etc.)</t>
  </si>
  <si>
    <t xml:space="preserve">product/business that need major media(television,radio, newspaper) for publicy. Products/business that need mass cominication for anoucement. </t>
  </si>
  <si>
    <t>Products/business necessary approval to the relevant authorities, such as, authorization, notification etc.</t>
  </si>
  <si>
    <t>Products/Business that occurs change when doing Additional authorities reports. Products/business affects existing report.</t>
  </si>
  <si>
    <t>Advertising &amp; Promotion Department</t>
  </si>
  <si>
    <t>A&amp;P</t>
  </si>
  <si>
    <t>Credit Card Division</t>
  </si>
  <si>
    <t>CC</t>
  </si>
  <si>
    <t>Call Centre Department</t>
  </si>
  <si>
    <t>CCD</t>
  </si>
  <si>
    <t>Credit Management Group</t>
  </si>
  <si>
    <t>CMG</t>
  </si>
  <si>
    <t>Credit Policy &amp; Method Department</t>
  </si>
  <si>
    <t>CPM</t>
  </si>
  <si>
    <t>Customer Service &amp; Quality Management Department</t>
  </si>
  <si>
    <t>CSQM</t>
  </si>
  <si>
    <t>Finance &amp; Admin Group</t>
  </si>
  <si>
    <t>FIN</t>
  </si>
  <si>
    <t>GEP Business Group</t>
  </si>
  <si>
    <t>GEP</t>
  </si>
  <si>
    <t>Human Resource Group</t>
  </si>
  <si>
    <t>HRG</t>
  </si>
  <si>
    <t>Internal Audit Department</t>
  </si>
  <si>
    <t>IAD</t>
  </si>
  <si>
    <t>Insurance Agency Project</t>
  </si>
  <si>
    <t>ICA</t>
  </si>
  <si>
    <t>Collection Agency &amp; Business Process Outsourcing</t>
  </si>
  <si>
    <t>INS</t>
  </si>
  <si>
    <t>Information Technology Group</t>
  </si>
  <si>
    <t>ITG</t>
  </si>
  <si>
    <t>Legal &amp; Compliance Department</t>
  </si>
  <si>
    <t>LGL</t>
  </si>
  <si>
    <t>MD Office</t>
  </si>
  <si>
    <t>MDO</t>
  </si>
  <si>
    <t>MEP Business Group</t>
  </si>
  <si>
    <t>MEP</t>
  </si>
  <si>
    <t>Marketing &amp; Region Support</t>
  </si>
  <si>
    <t>MRSD</t>
  </si>
  <si>
    <t>Processing Department</t>
  </si>
  <si>
    <t>PD</t>
  </si>
  <si>
    <t>PF Business Group</t>
  </si>
  <si>
    <t>PF</t>
  </si>
  <si>
    <t>Risk Management Department</t>
  </si>
  <si>
    <t>SME Business Group</t>
  </si>
  <si>
    <t>SME</t>
  </si>
  <si>
    <t>New Business / Product Development Assessment Form</t>
  </si>
  <si>
    <t>No. NBPD of Year</t>
  </si>
  <si>
    <t>RMD</t>
  </si>
  <si>
    <t>CEP Business Group</t>
  </si>
  <si>
    <t>CEP</t>
  </si>
  <si>
    <t>Credit Assessment Department</t>
  </si>
  <si>
    <t>CAD</t>
  </si>
  <si>
    <t>Asset-Backed Financing with HelloGold Sdn Bhd</t>
  </si>
  <si>
    <t>Name          : Norzawiyah Mohd Muhiddin</t>
  </si>
  <si>
    <t>Designation : Manager, PF Product Development</t>
  </si>
  <si>
    <t>Dept            : Personal Financing</t>
  </si>
  <si>
    <t>New collateral is required for this new product to promote and market it.</t>
  </si>
  <si>
    <t>PF is targetting to roll-out a new product variation to AEON i-Cash. The new product variation will be classified as Asset-Backed Financing taking the digital gold as collateral.
Objective:
1. To enter into a partnership with a technology firm like HelloGold is a good testing ground for developing our existing product base for a newer generation of consumers; 
2. To develop a customized product for our customer base, with little or no investment, provides a seamless and affordable opportunity to enter into the Fintech industry;
3. ACSM will work with HelloGold to develop an asset-backed financing product taking the collateralization of Gold as guarantee for a Personal Financing. Investment cost will be minimum (zero) for this new partnership, and
4. To offer a competitive profit rates of  8% p.a. as this is an asset-backed financing (Gold as the collateral).</t>
  </si>
  <si>
    <t>This product is taking collateralization of gold as a guarantee of Personal Financing.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</si>
</sst>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5" x14ac:knownFonts="1">
    <font>
      <sz val="11"/>
      <color theme="1"/>
      <name val="Calibri"/>
      <family val="2"/>
      <scheme val="minor"/>
    </font>
    <font>
      <sz val="11"/>
      <color theme="0"/>
      <name val="Calibri"/>
      <family val="2"/>
      <scheme val="minor"/>
    </font>
    <font>
      <sz val="10"/>
      <color theme="1"/>
      <name val="Arial Narrow"/>
      <family val="2"/>
    </font>
    <font>
      <sz val="11"/>
      <color theme="1"/>
      <name val="Arial Narrow"/>
      <family val="2"/>
    </font>
    <font>
      <sz val="14"/>
      <color theme="1"/>
      <name val="Arial Narrow"/>
      <family val="2"/>
    </font>
    <font>
      <b/>
      <sz val="10"/>
      <color theme="1"/>
      <name val="Arial Narrow"/>
      <family val="2"/>
    </font>
    <font>
      <b/>
      <sz val="14"/>
      <color theme="1"/>
      <name val="Arial Narrow"/>
      <family val="2"/>
    </font>
    <font>
      <sz val="11"/>
      <color theme="1"/>
      <name val="Wingdings 2"/>
      <family val="1"/>
      <charset val="2"/>
    </font>
    <font>
      <sz val="10"/>
      <color theme="1"/>
      <name val="Wingdings 2"/>
      <family val="1"/>
      <charset val="2"/>
    </font>
    <font>
      <sz val="10"/>
      <color theme="0"/>
      <name val="Arial Narrow"/>
      <family val="2"/>
    </font>
    <font>
      <sz val="11"/>
      <color theme="0"/>
      <name val="Arial Narrow"/>
      <family val="2"/>
    </font>
    <font>
      <b/>
      <sz val="10"/>
      <color theme="0"/>
      <name val="Arial Narrow"/>
      <family val="2"/>
    </font>
    <font>
      <b/>
      <sz val="12"/>
      <color theme="1"/>
      <name val="Arial Narrow"/>
      <family val="2"/>
    </font>
    <font>
      <b/>
      <sz val="18"/>
      <color theme="1"/>
      <name val="Arial Narrow"/>
      <family val="2"/>
    </font>
    <font>
      <i/>
      <sz val="11"/>
      <color theme="1"/>
      <name val="Arial Narrow"/>
      <family val="2"/>
    </font>
  </fonts>
  <fills count="10">
    <fill>
      <patternFill patternType="none"/>
    </fill>
    <fill>
      <patternFill patternType="gray125"/>
    </fill>
    <fill>
      <patternFill patternType="solid">
        <fgColor rgb="FFFFFFCC"/>
        <bgColor indexed="64"/>
      </patternFill>
    </fill>
    <fill>
      <patternFill patternType="solid">
        <fgColor theme="4" tint="0.79998168889431442"/>
        <bgColor indexed="64"/>
      </patternFill>
    </fill>
    <fill>
      <patternFill patternType="solid">
        <fgColor rgb="FFFFFF99"/>
        <bgColor indexed="64"/>
      </patternFill>
    </fill>
    <fill>
      <patternFill patternType="solid">
        <fgColor theme="3" tint="0.59999389629810485"/>
        <bgColor indexed="64"/>
      </patternFill>
    </fill>
    <fill>
      <patternFill patternType="solid">
        <fgColor rgb="FFFFFF66"/>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2" fillId="2" borderId="1" xfId="0" applyFont="1" applyFill="1" applyBorder="1" applyAlignment="1">
      <alignment vertical="center" wrapText="1"/>
    </xf>
    <xf numFmtId="0" fontId="3" fillId="0" borderId="0" xfId="0" applyFont="1" applyAlignment="1">
      <alignment vertical="center"/>
    </xf>
    <xf numFmtId="0" fontId="2" fillId="0" borderId="0" xfId="0" applyFont="1" applyAlignment="1">
      <alignment vertical="center"/>
    </xf>
    <xf numFmtId="0" fontId="0" fillId="0" borderId="0" xfId="0" applyAlignment="1">
      <alignment wrapText="1"/>
    </xf>
    <xf numFmtId="0" fontId="2" fillId="0" borderId="1" xfId="0" applyFont="1" applyBorder="1" applyAlignment="1">
      <alignment horizontal="center" vertical="center" wrapText="1"/>
    </xf>
    <xf numFmtId="0" fontId="2" fillId="0" borderId="0" xfId="0" applyFont="1" applyAlignment="1">
      <alignment vertical="center" wrapText="1"/>
    </xf>
    <xf numFmtId="0" fontId="4" fillId="0" borderId="0" xfId="0" applyFont="1" applyAlignment="1">
      <alignment vertical="center"/>
    </xf>
    <xf numFmtId="0" fontId="5"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6" fillId="5" borderId="2" xfId="0" applyFont="1" applyFill="1" applyBorder="1" applyAlignment="1">
      <alignment vertical="center"/>
    </xf>
    <xf numFmtId="0" fontId="6" fillId="5" borderId="3" xfId="0" applyFont="1" applyFill="1" applyBorder="1" applyAlignment="1">
      <alignment vertical="center" wrapText="1"/>
    </xf>
    <xf numFmtId="0" fontId="6" fillId="5" borderId="4" xfId="0" applyFont="1" applyFill="1" applyBorder="1" applyAlignment="1">
      <alignment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0" borderId="6" xfId="0" applyFont="1" applyBorder="1" applyAlignment="1">
      <alignment vertical="center" wrapText="1"/>
    </xf>
    <xf numFmtId="0" fontId="7" fillId="0" borderId="0" xfId="0" applyFont="1"/>
    <xf numFmtId="0" fontId="8" fillId="0" borderId="1" xfId="0" applyFont="1" applyBorder="1" applyAlignment="1">
      <alignment horizontal="center" vertical="center" wrapText="1"/>
    </xf>
    <xf numFmtId="0" fontId="9" fillId="0" borderId="0" xfId="0" applyFont="1" applyAlignment="1">
      <alignment vertical="center"/>
    </xf>
    <xf numFmtId="0" fontId="3" fillId="0" borderId="0" xfId="0" applyFont="1" applyAlignment="1" applyProtection="1">
      <alignment vertical="center"/>
      <protection hidden="1"/>
    </xf>
    <xf numFmtId="0" fontId="10"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2" fillId="2" borderId="1" xfId="0" quotePrefix="1" applyFont="1" applyFill="1" applyBorder="1" applyAlignment="1" applyProtection="1">
      <alignment vertical="center" wrapText="1"/>
      <protection locked="0" hidden="1"/>
    </xf>
    <xf numFmtId="0" fontId="2" fillId="6" borderId="1" xfId="0" applyFont="1" applyFill="1" applyBorder="1" applyAlignment="1" applyProtection="1">
      <alignment vertical="center" wrapText="1"/>
      <protection hidden="1"/>
    </xf>
    <xf numFmtId="0" fontId="2" fillId="7" borderId="1" xfId="0" applyFont="1" applyFill="1" applyBorder="1" applyAlignment="1" applyProtection="1">
      <alignment horizontal="center" vertical="center"/>
      <protection hidden="1"/>
    </xf>
    <xf numFmtId="0" fontId="2" fillId="2" borderId="1" xfId="0" applyFont="1" applyFill="1" applyBorder="1" applyAlignment="1" applyProtection="1">
      <alignment horizontal="center" vertical="center"/>
      <protection hidden="1"/>
    </xf>
    <xf numFmtId="0" fontId="2" fillId="2" borderId="1" xfId="0" applyFont="1" applyFill="1" applyBorder="1" applyAlignment="1" applyProtection="1">
      <alignment vertical="center" wrapText="1"/>
      <protection hidden="1"/>
    </xf>
    <xf numFmtId="0" fontId="2" fillId="6" borderId="1" xfId="0" applyFont="1" applyFill="1" applyBorder="1" applyAlignment="1" applyProtection="1">
      <alignment vertical="center" wrapText="1"/>
      <protection locked="0"/>
    </xf>
    <xf numFmtId="0" fontId="11" fillId="8" borderId="6" xfId="0" applyFont="1" applyFill="1" applyBorder="1" applyAlignment="1" applyProtection="1">
      <alignment vertical="center"/>
      <protection hidden="1"/>
    </xf>
    <xf numFmtId="0" fontId="5" fillId="7" borderId="1" xfId="0" applyFont="1" applyFill="1" applyBorder="1" applyAlignment="1" applyProtection="1">
      <alignment horizontal="center" vertical="center"/>
      <protection hidden="1"/>
    </xf>
    <xf numFmtId="0" fontId="11" fillId="8" borderId="7" xfId="0" applyFont="1" applyFill="1" applyBorder="1" applyAlignment="1" applyProtection="1">
      <alignment vertical="center"/>
      <protection hidden="1"/>
    </xf>
    <xf numFmtId="0" fontId="11" fillId="8" borderId="5" xfId="0" applyFont="1" applyFill="1" applyBorder="1" applyAlignment="1" applyProtection="1">
      <alignment vertical="center"/>
      <protection hidden="1"/>
    </xf>
    <xf numFmtId="0" fontId="3" fillId="9" borderId="2" xfId="0" applyFont="1" applyFill="1" applyBorder="1" applyAlignment="1" applyProtection="1">
      <alignment vertical="center"/>
      <protection hidden="1"/>
    </xf>
    <xf numFmtId="0" fontId="3" fillId="9" borderId="3" xfId="0" applyFont="1" applyFill="1" applyBorder="1" applyAlignment="1" applyProtection="1">
      <alignment vertical="center"/>
      <protection hidden="1"/>
    </xf>
    <xf numFmtId="0" fontId="12" fillId="9" borderId="3" xfId="0" applyFont="1" applyFill="1" applyBorder="1" applyAlignment="1" applyProtection="1">
      <alignment vertical="center"/>
      <protection hidden="1"/>
    </xf>
    <xf numFmtId="0" fontId="12" fillId="9" borderId="4" xfId="0" applyFont="1" applyFill="1" applyBorder="1" applyAlignment="1" applyProtection="1">
      <alignment vertical="center"/>
      <protection hidden="1"/>
    </xf>
    <xf numFmtId="0" fontId="2" fillId="0" borderId="1" xfId="0" applyFont="1" applyBorder="1" applyAlignment="1" applyProtection="1">
      <alignment vertical="center" wrapText="1"/>
      <protection locked="0"/>
    </xf>
    <xf numFmtId="0" fontId="2" fillId="0" borderId="1" xfId="0" applyFont="1" applyBorder="1" applyAlignment="1" applyProtection="1">
      <alignment vertical="center"/>
      <protection locked="0"/>
    </xf>
    <xf numFmtId="0" fontId="2" fillId="0" borderId="1" xfId="0" applyFont="1" applyBorder="1" applyAlignment="1" applyProtection="1">
      <alignment horizontal="left" vertical="center"/>
      <protection locked="0"/>
    </xf>
    <xf numFmtId="0" fontId="4" fillId="0" borderId="0" xfId="0" applyFont="1" applyAlignment="1" applyProtection="1">
      <alignment vertical="center"/>
      <protection hidden="1"/>
    </xf>
    <xf numFmtId="0" fontId="2" fillId="0" borderId="0" xfId="0" applyFont="1" applyAlignment="1" applyProtection="1">
      <alignment vertical="center"/>
      <protection hidden="1"/>
    </xf>
    <xf numFmtId="0" fontId="9" fillId="0" borderId="0" xfId="0" applyFont="1" applyAlignment="1" applyProtection="1">
      <alignment vertical="center"/>
      <protection hidden="1"/>
    </xf>
    <xf numFmtId="0" fontId="0" fillId="0" borderId="0" xfId="0" applyAlignment="1" applyProtection="1">
      <alignment wrapText="1"/>
      <protection hidden="1"/>
    </xf>
    <xf numFmtId="0" fontId="1" fillId="0" borderId="0" xfId="0" applyFont="1" applyAlignment="1" applyProtection="1">
      <alignment wrapText="1"/>
      <protection hidden="1"/>
    </xf>
    <xf numFmtId="0" fontId="13" fillId="9" borderId="3" xfId="0" applyFont="1" applyFill="1" applyBorder="1" applyAlignment="1" applyProtection="1">
      <alignment vertical="center"/>
      <protection hidden="1"/>
    </xf>
    <xf numFmtId="0" fontId="5" fillId="7" borderId="5" xfId="0" applyFont="1" applyFill="1" applyBorder="1" applyAlignment="1" applyProtection="1">
      <alignment horizontal="center" vertical="center"/>
      <protection hidden="1"/>
    </xf>
    <xf numFmtId="0" fontId="2" fillId="0" borderId="5" xfId="0" applyFont="1" applyBorder="1" applyAlignment="1" applyProtection="1">
      <alignment horizontal="center" vertical="center" wrapText="1"/>
      <protection locked="0"/>
    </xf>
    <xf numFmtId="164" fontId="2" fillId="0" borderId="1" xfId="0" applyNumberFormat="1" applyFont="1" applyBorder="1" applyAlignment="1" applyProtection="1">
      <alignment horizontal="center" vertical="center" wrapText="1"/>
      <protection locked="0"/>
    </xf>
    <xf numFmtId="0" fontId="6" fillId="5" borderId="4" xfId="0" applyFont="1" applyFill="1" applyBorder="1" applyAlignment="1" applyProtection="1">
      <alignment vertical="center" wrapText="1"/>
      <protection locked="0" hidden="1"/>
    </xf>
    <xf numFmtId="0" fontId="5" fillId="3" borderId="1" xfId="0" applyFont="1" applyFill="1" applyBorder="1" applyAlignment="1" applyProtection="1">
      <alignment horizontal="center" vertical="center" wrapText="1"/>
      <protection locked="0" hidden="1"/>
    </xf>
    <xf numFmtId="0" fontId="8" fillId="0" borderId="1" xfId="0" applyFont="1" applyBorder="1" applyAlignment="1" applyProtection="1">
      <alignment horizontal="center" vertical="center" wrapText="1"/>
      <protection locked="0" hidden="1"/>
    </xf>
    <xf numFmtId="0" fontId="0" fillId="0" borderId="0" xfId="0" applyAlignment="1" applyProtection="1">
      <alignment wrapText="1"/>
      <protection locked="0" hidden="1"/>
    </xf>
    <xf numFmtId="0" fontId="2" fillId="0" borderId="7" xfId="0" applyFont="1" applyBorder="1" applyAlignment="1" applyProtection="1">
      <alignment vertical="center" wrapText="1"/>
      <protection locked="0" hidden="1"/>
    </xf>
    <xf numFmtId="0" fontId="2" fillId="0" borderId="0" xfId="0" applyFont="1" applyAlignment="1" applyProtection="1">
      <alignment vertical="center" wrapText="1"/>
      <protection locked="0" hidden="1"/>
    </xf>
    <xf numFmtId="0" fontId="0" fillId="0" borderId="0" xfId="0" applyProtection="1">
      <protection hidden="1"/>
    </xf>
    <xf numFmtId="0" fontId="0" fillId="0" borderId="0" xfId="0" applyProtection="1">
      <protection locked="0" hidden="1"/>
    </xf>
    <xf numFmtId="0" fontId="2" fillId="0" borderId="1" xfId="0" applyFont="1" applyBorder="1" applyAlignment="1" applyProtection="1">
      <alignment horizontal="left" vertical="center"/>
      <protection locked="0"/>
    </xf>
    <xf numFmtId="0" fontId="14" fillId="0" borderId="5" xfId="0" applyFont="1" applyBorder="1" applyAlignment="1" applyProtection="1">
      <alignment horizontal="right" vertical="center"/>
      <protection hidden="1"/>
    </xf>
    <xf numFmtId="0" fontId="14" fillId="0" borderId="6" xfId="0" applyFont="1" applyBorder="1" applyAlignment="1" applyProtection="1">
      <alignment horizontal="right" vertical="center"/>
      <protection hidden="1"/>
    </xf>
    <xf numFmtId="0" fontId="14" fillId="0" borderId="7" xfId="0" applyFont="1" applyBorder="1" applyAlignment="1" applyProtection="1">
      <alignment horizontal="right" vertical="center"/>
      <protection hidden="1"/>
    </xf>
    <xf numFmtId="0" fontId="2" fillId="0" borderId="5" xfId="0" applyFont="1" applyBorder="1" applyAlignment="1" applyProtection="1">
      <alignment horizontal="left" vertical="center" wrapText="1"/>
      <protection locked="0"/>
    </xf>
    <xf numFmtId="0" fontId="2" fillId="0" borderId="6" xfId="0" applyFont="1" applyBorder="1" applyAlignment="1" applyProtection="1">
      <alignment horizontal="left" vertical="center" wrapText="1"/>
      <protection locked="0"/>
    </xf>
    <xf numFmtId="0" fontId="2" fillId="0" borderId="7" xfId="0" applyFont="1" applyBorder="1" applyAlignment="1" applyProtection="1">
      <alignment horizontal="left" vertical="center" wrapText="1"/>
      <protection locked="0"/>
    </xf>
    <xf numFmtId="0" fontId="5" fillId="7" borderId="1" xfId="0" applyFont="1" applyFill="1" applyBorder="1" applyAlignment="1" applyProtection="1">
      <alignment horizontal="center" vertical="center"/>
      <protection hidden="1"/>
    </xf>
    <xf numFmtId="0" fontId="2" fillId="0" borderId="1" xfId="0" applyFont="1" applyBorder="1" applyAlignment="1" applyProtection="1">
      <alignment horizontal="center" vertical="center" wrapText="1"/>
      <protection locked="0"/>
    </xf>
    <xf numFmtId="0" fontId="2" fillId="0" borderId="5" xfId="0" applyFont="1" applyBorder="1" applyAlignment="1" applyProtection="1">
      <alignment horizontal="left" vertical="center"/>
      <protection locked="0"/>
    </xf>
    <xf numFmtId="0" fontId="2" fillId="0" borderId="6" xfId="0" applyFont="1" applyBorder="1" applyAlignment="1" applyProtection="1">
      <alignment horizontal="left" vertical="center"/>
      <protection locked="0"/>
    </xf>
    <xf numFmtId="0" fontId="2" fillId="0" borderId="7" xfId="0" applyFont="1" applyBorder="1" applyAlignment="1" applyProtection="1">
      <alignment horizontal="left" vertical="center"/>
      <protection locked="0"/>
    </xf>
    <xf numFmtId="0" fontId="5" fillId="7" borderId="5" xfId="0" applyFont="1" applyFill="1" applyBorder="1" applyAlignment="1" applyProtection="1">
      <alignment horizontal="center" vertical="center"/>
      <protection hidden="1"/>
    </xf>
    <xf numFmtId="0" fontId="5" fillId="7" borderId="7" xfId="0" applyFont="1" applyFill="1" applyBorder="1" applyAlignment="1" applyProtection="1">
      <alignment horizontal="center" vertical="center"/>
      <protection hidden="1"/>
    </xf>
    <xf numFmtId="0" fontId="11" fillId="8" borderId="5" xfId="0" applyFont="1" applyFill="1" applyBorder="1" applyAlignment="1" applyProtection="1">
      <alignment horizontal="left" vertical="center"/>
      <protection hidden="1"/>
    </xf>
    <xf numFmtId="0" fontId="11" fillId="8" borderId="6" xfId="0" applyFont="1" applyFill="1" applyBorder="1" applyAlignment="1" applyProtection="1">
      <alignment horizontal="left" vertical="center"/>
      <protection hidden="1"/>
    </xf>
    <xf numFmtId="0" fontId="11" fillId="8" borderId="7" xfId="0" applyFont="1" applyFill="1" applyBorder="1" applyAlignment="1" applyProtection="1">
      <alignment horizontal="left" vertical="center"/>
      <protection hidden="1"/>
    </xf>
    <xf numFmtId="0" fontId="2" fillId="0" borderId="5" xfId="0" applyFont="1" applyBorder="1" applyAlignment="1" applyProtection="1">
      <alignment horizontal="center" vertical="center" wrapText="1"/>
      <protection locked="0"/>
    </xf>
    <xf numFmtId="0" fontId="2" fillId="0" borderId="7" xfId="0" applyFont="1" applyBorder="1" applyAlignment="1" applyProtection="1">
      <alignment horizontal="center" vertical="center" wrapText="1"/>
      <protection locked="0"/>
    </xf>
  </cellXfs>
  <cellStyles count="1">
    <cellStyle name="Normal" xfId="0" builtinId="0"/>
  </cellStyles>
  <dxfs count="1">
    <dxf>
      <fill>
        <patternFill patternType="darkDown">
          <fgColor theme="1"/>
          <bgColor rgb="FFFFFF9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hyperlink" Target="#'NBP Assessment Form'!A1"/></Relationships>
</file>

<file path=xl/drawings/_rels/drawing11.xml.rels><?xml version="1.0" encoding="UTF-8" standalone="yes"?>
<Relationships xmlns="http://schemas.openxmlformats.org/package/2006/relationships"><Relationship Id="rId1" Type="http://schemas.openxmlformats.org/officeDocument/2006/relationships/hyperlink" Target="#'NBP Assessment Form'!A1"/></Relationships>
</file>

<file path=xl/drawings/_rels/drawing2.xml.rels><?xml version="1.0" encoding="UTF-8" standalone="yes"?>
<Relationships xmlns="http://schemas.openxmlformats.org/package/2006/relationships"><Relationship Id="rId1" Type="http://schemas.openxmlformats.org/officeDocument/2006/relationships/hyperlink" Target="#'NBP Assessment Form'!A1"/></Relationships>
</file>

<file path=xl/drawings/_rels/drawing3.xml.rels><?xml version="1.0" encoding="UTF-8" standalone="yes"?>
<Relationships xmlns="http://schemas.openxmlformats.org/package/2006/relationships"><Relationship Id="rId1" Type="http://schemas.openxmlformats.org/officeDocument/2006/relationships/hyperlink" Target="#'NBP Assessment Form'!A1"/></Relationships>
</file>

<file path=xl/drawings/_rels/drawing4.xml.rels><?xml version="1.0" encoding="UTF-8" standalone="yes"?>
<Relationships xmlns="http://schemas.openxmlformats.org/package/2006/relationships"><Relationship Id="rId1" Type="http://schemas.openxmlformats.org/officeDocument/2006/relationships/hyperlink" Target="#'NBP Assessment Form'!A1"/></Relationships>
</file>

<file path=xl/drawings/_rels/drawing5.xml.rels><?xml version="1.0" encoding="UTF-8" standalone="yes"?>
<Relationships xmlns="http://schemas.openxmlformats.org/package/2006/relationships"><Relationship Id="rId1" Type="http://schemas.openxmlformats.org/officeDocument/2006/relationships/hyperlink" Target="#'NBP Assessment Form'!A1"/></Relationships>
</file>

<file path=xl/drawings/_rels/drawing6.xml.rels><?xml version="1.0" encoding="UTF-8" standalone="yes"?>
<Relationships xmlns="http://schemas.openxmlformats.org/package/2006/relationships"><Relationship Id="rId1" Type="http://schemas.openxmlformats.org/officeDocument/2006/relationships/hyperlink" Target="#'NBP Assessment Form'!A1"/></Relationships>
</file>

<file path=xl/drawings/_rels/drawing7.xml.rels><?xml version="1.0" encoding="UTF-8" standalone="yes"?>
<Relationships xmlns="http://schemas.openxmlformats.org/package/2006/relationships"><Relationship Id="rId1" Type="http://schemas.openxmlformats.org/officeDocument/2006/relationships/hyperlink" Target="#'NBP Assessment Form'!A1"/></Relationships>
</file>

<file path=xl/drawings/_rels/drawing8.xml.rels><?xml version="1.0" encoding="UTF-8" standalone="yes"?>
<Relationships xmlns="http://schemas.openxmlformats.org/package/2006/relationships"><Relationship Id="rId1" Type="http://schemas.openxmlformats.org/officeDocument/2006/relationships/hyperlink" Target="#'NBP Assessment Form'!A1"/></Relationships>
</file>

<file path=xl/drawings/_rels/drawing9.xml.rels><?xml version="1.0" encoding="UTF-8" standalone="yes"?>
<Relationships xmlns="http://schemas.openxmlformats.org/package/2006/relationships"><Relationship Id="rId1" Type="http://schemas.openxmlformats.org/officeDocument/2006/relationships/hyperlink" Target="#'NBP Assessment Form'!A1"/></Relationships>
</file>

<file path=xl/drawings/drawing1.xml><?xml version="1.0" encoding="utf-8"?>
<xdr:wsDr xmlns:xdr="http://schemas.openxmlformats.org/drawingml/2006/spreadsheetDrawing" xmlns:a="http://schemas.openxmlformats.org/drawingml/2006/main">
  <xdr:oneCellAnchor>
    <xdr:from>
      <xdr:col>4</xdr:col>
      <xdr:colOff>1419226</xdr:colOff>
      <xdr:row>0</xdr:row>
      <xdr:rowOff>28576</xdr:rowOff>
    </xdr:from>
    <xdr:ext cx="933450" cy="233205"/>
    <xdr:sp macro="" textlink="">
      <xdr:nvSpPr>
        <xdr:cNvPr id="6" name="TextBox 5"/>
        <xdr:cNvSpPr txBox="1"/>
      </xdr:nvSpPr>
      <xdr:spPr>
        <a:xfrm>
          <a:off x="6276976" y="28576"/>
          <a:ext cx="933450"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RMD-NBPD-F01</a:t>
          </a:r>
        </a:p>
      </xdr:txBody>
    </xdr:sp>
    <xdr:clientData/>
  </xdr:oneCellAnchor>
  <xdr:twoCellAnchor editAs="oneCell">
    <xdr:from>
      <xdr:col>0</xdr:col>
      <xdr:colOff>209550</xdr:colOff>
      <xdr:row>0</xdr:row>
      <xdr:rowOff>38100</xdr:rowOff>
    </xdr:from>
    <xdr:to>
      <xdr:col>1</xdr:col>
      <xdr:colOff>781050</xdr:colOff>
      <xdr:row>0</xdr:row>
      <xdr:rowOff>828675</xdr:rowOff>
    </xdr:to>
    <xdr:pic>
      <xdr:nvPicPr>
        <xdr:cNvPr id="3083" name="Picture 6" descr="aeon credit services logo2.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38100"/>
          <a:ext cx="8191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209550</xdr:colOff>
      <xdr:row>0</xdr:row>
      <xdr:rowOff>190500</xdr:rowOff>
    </xdr:from>
    <xdr:to>
      <xdr:col>3</xdr:col>
      <xdr:colOff>447675</xdr:colOff>
      <xdr:row>0</xdr:row>
      <xdr:rowOff>371475</xdr:rowOff>
    </xdr:to>
    <xdr:sp macro="" textlink="">
      <xdr:nvSpPr>
        <xdr:cNvPr id="2" name="Up Arrow 1">
          <a:hlinkClick xmlns:r="http://schemas.openxmlformats.org/officeDocument/2006/relationships" r:id="rId1"/>
        </xdr:cNvPr>
        <xdr:cNvSpPr/>
      </xdr:nvSpPr>
      <xdr:spPr>
        <a:xfrm>
          <a:off x="6019800" y="190500"/>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209550</xdr:colOff>
      <xdr:row>0</xdr:row>
      <xdr:rowOff>171450</xdr:rowOff>
    </xdr:from>
    <xdr:to>
      <xdr:col>3</xdr:col>
      <xdr:colOff>447675</xdr:colOff>
      <xdr:row>0</xdr:row>
      <xdr:rowOff>352425</xdr:rowOff>
    </xdr:to>
    <xdr:sp macro="" textlink="">
      <xdr:nvSpPr>
        <xdr:cNvPr id="2" name="Up Arrow 1">
          <a:hlinkClick xmlns:r="http://schemas.openxmlformats.org/officeDocument/2006/relationships" r:id="rId1"/>
        </xdr:cNvPr>
        <xdr:cNvSpPr/>
      </xdr:nvSpPr>
      <xdr:spPr>
        <a:xfrm>
          <a:off x="6019800" y="171450"/>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0</xdr:row>
      <xdr:rowOff>190500</xdr:rowOff>
    </xdr:from>
    <xdr:to>
      <xdr:col>3</xdr:col>
      <xdr:colOff>466725</xdr:colOff>
      <xdr:row>0</xdr:row>
      <xdr:rowOff>371475</xdr:rowOff>
    </xdr:to>
    <xdr:sp macro="" textlink="">
      <xdr:nvSpPr>
        <xdr:cNvPr id="4" name="Up Arrow 3">
          <a:hlinkClick xmlns:r="http://schemas.openxmlformats.org/officeDocument/2006/relationships" r:id="rId1"/>
        </xdr:cNvPr>
        <xdr:cNvSpPr/>
      </xdr:nvSpPr>
      <xdr:spPr>
        <a:xfrm>
          <a:off x="6038850" y="190500"/>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200024</xdr:colOff>
      <xdr:row>0</xdr:row>
      <xdr:rowOff>200024</xdr:rowOff>
    </xdr:from>
    <xdr:to>
      <xdr:col>3</xdr:col>
      <xdr:colOff>438149</xdr:colOff>
      <xdr:row>0</xdr:row>
      <xdr:rowOff>380999</xdr:rowOff>
    </xdr:to>
    <xdr:sp macro="" textlink="">
      <xdr:nvSpPr>
        <xdr:cNvPr id="5" name="Up Arrow 4">
          <a:hlinkClick xmlns:r="http://schemas.openxmlformats.org/officeDocument/2006/relationships" r:id="rId1"/>
        </xdr:cNvPr>
        <xdr:cNvSpPr/>
      </xdr:nvSpPr>
      <xdr:spPr>
        <a:xfrm>
          <a:off x="6010274" y="200024"/>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200025</xdr:colOff>
      <xdr:row>0</xdr:row>
      <xdr:rowOff>180975</xdr:rowOff>
    </xdr:from>
    <xdr:to>
      <xdr:col>3</xdr:col>
      <xdr:colOff>438150</xdr:colOff>
      <xdr:row>0</xdr:row>
      <xdr:rowOff>361950</xdr:rowOff>
    </xdr:to>
    <xdr:sp macro="" textlink="">
      <xdr:nvSpPr>
        <xdr:cNvPr id="2" name="Up Arrow 1">
          <a:hlinkClick xmlns:r="http://schemas.openxmlformats.org/officeDocument/2006/relationships" r:id="rId1"/>
        </xdr:cNvPr>
        <xdr:cNvSpPr/>
      </xdr:nvSpPr>
      <xdr:spPr>
        <a:xfrm>
          <a:off x="6010275" y="180975"/>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200025</xdr:colOff>
      <xdr:row>0</xdr:row>
      <xdr:rowOff>209550</xdr:rowOff>
    </xdr:from>
    <xdr:to>
      <xdr:col>3</xdr:col>
      <xdr:colOff>438150</xdr:colOff>
      <xdr:row>0</xdr:row>
      <xdr:rowOff>390525</xdr:rowOff>
    </xdr:to>
    <xdr:sp macro="" textlink="">
      <xdr:nvSpPr>
        <xdr:cNvPr id="2" name="Up Arrow 1">
          <a:hlinkClick xmlns:r="http://schemas.openxmlformats.org/officeDocument/2006/relationships" r:id="rId1"/>
        </xdr:cNvPr>
        <xdr:cNvSpPr/>
      </xdr:nvSpPr>
      <xdr:spPr>
        <a:xfrm>
          <a:off x="6010275" y="209550"/>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0</xdr:row>
      <xdr:rowOff>180975</xdr:rowOff>
    </xdr:from>
    <xdr:to>
      <xdr:col>3</xdr:col>
      <xdr:colOff>438150</xdr:colOff>
      <xdr:row>0</xdr:row>
      <xdr:rowOff>361950</xdr:rowOff>
    </xdr:to>
    <xdr:sp macro="" textlink="">
      <xdr:nvSpPr>
        <xdr:cNvPr id="2" name="Up Arrow 1">
          <a:hlinkClick xmlns:r="http://schemas.openxmlformats.org/officeDocument/2006/relationships" r:id="rId1"/>
        </xdr:cNvPr>
        <xdr:cNvSpPr/>
      </xdr:nvSpPr>
      <xdr:spPr>
        <a:xfrm>
          <a:off x="6010275" y="180975"/>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219075</xdr:colOff>
      <xdr:row>0</xdr:row>
      <xdr:rowOff>190500</xdr:rowOff>
    </xdr:from>
    <xdr:to>
      <xdr:col>3</xdr:col>
      <xdr:colOff>457200</xdr:colOff>
      <xdr:row>0</xdr:row>
      <xdr:rowOff>371475</xdr:rowOff>
    </xdr:to>
    <xdr:sp macro="" textlink="">
      <xdr:nvSpPr>
        <xdr:cNvPr id="2" name="Up Arrow 1">
          <a:hlinkClick xmlns:r="http://schemas.openxmlformats.org/officeDocument/2006/relationships" r:id="rId1"/>
        </xdr:cNvPr>
        <xdr:cNvSpPr/>
      </xdr:nvSpPr>
      <xdr:spPr>
        <a:xfrm>
          <a:off x="6029325" y="190500"/>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200025</xdr:colOff>
      <xdr:row>0</xdr:row>
      <xdr:rowOff>180975</xdr:rowOff>
    </xdr:from>
    <xdr:to>
      <xdr:col>3</xdr:col>
      <xdr:colOff>438150</xdr:colOff>
      <xdr:row>0</xdr:row>
      <xdr:rowOff>361950</xdr:rowOff>
    </xdr:to>
    <xdr:sp macro="" textlink="">
      <xdr:nvSpPr>
        <xdr:cNvPr id="2" name="Up Arrow 1">
          <a:hlinkClick xmlns:r="http://schemas.openxmlformats.org/officeDocument/2006/relationships" r:id="rId1"/>
        </xdr:cNvPr>
        <xdr:cNvSpPr/>
      </xdr:nvSpPr>
      <xdr:spPr>
        <a:xfrm>
          <a:off x="6010275" y="180975"/>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228600</xdr:colOff>
      <xdr:row>0</xdr:row>
      <xdr:rowOff>200025</xdr:rowOff>
    </xdr:from>
    <xdr:to>
      <xdr:col>3</xdr:col>
      <xdr:colOff>466725</xdr:colOff>
      <xdr:row>0</xdr:row>
      <xdr:rowOff>381000</xdr:rowOff>
    </xdr:to>
    <xdr:sp macro="" textlink="">
      <xdr:nvSpPr>
        <xdr:cNvPr id="2" name="Up Arrow 1">
          <a:hlinkClick xmlns:r="http://schemas.openxmlformats.org/officeDocument/2006/relationships" r:id="rId1"/>
        </xdr:cNvPr>
        <xdr:cNvSpPr/>
      </xdr:nvSpPr>
      <xdr:spPr>
        <a:xfrm>
          <a:off x="6038850" y="200025"/>
          <a:ext cx="238125" cy="180975"/>
        </a:xfrm>
        <a:prstGeom prst="upArrow">
          <a:avLst>
            <a:gd name="adj1" fmla="val 71849"/>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7"/>
  <sheetViews>
    <sheetView tabSelected="1" view="pageBreakPreview" zoomScale="130" zoomScaleNormal="100" zoomScaleSheetLayoutView="130" workbookViewId="0">
      <selection activeCell="C19" sqref="C19"/>
    </sheetView>
  </sheetViews>
  <sheetFormatPr defaultRowHeight="16.5" x14ac:dyDescent="0.25"/>
  <cols>
    <col min="1" max="1" width="3.7109375" style="2" customWidth="1"/>
    <col min="2" max="2" width="14.7109375" style="2" customWidth="1"/>
    <col min="3" max="3" width="18.7109375" style="2" customWidth="1"/>
    <col min="4" max="5" width="35.7109375" style="2" customWidth="1"/>
    <col min="6" max="6" width="9.140625" style="19"/>
    <col min="7" max="16384" width="9.140625" style="2"/>
  </cols>
  <sheetData>
    <row r="1" spans="1:6" ht="68.25" customHeight="1" x14ac:dyDescent="0.25">
      <c r="A1" s="32"/>
      <c r="B1" s="33"/>
      <c r="C1" s="44" t="s">
        <v>314</v>
      </c>
      <c r="D1" s="34"/>
      <c r="E1" s="35"/>
    </row>
    <row r="2" spans="1:6" s="19" customFormat="1" x14ac:dyDescent="0.25">
      <c r="A2" s="57" t="str">
        <f>IF(A4="","",VLOOKUP(A4,Sheet9!$C$1:$D$23,2,FALSE)&amp;"/YR2013-2014/"&amp;IF(C4="","000",IF(C4&gt;9,"0","00"))&amp;'NBP Assessment Form'!C4)</f>
        <v>PF/YR2013-2014/000</v>
      </c>
      <c r="B2" s="58"/>
      <c r="C2" s="58"/>
      <c r="D2" s="58"/>
      <c r="E2" s="59"/>
    </row>
    <row r="3" spans="1:6" x14ac:dyDescent="0.25">
      <c r="A3" s="68" t="s">
        <v>2</v>
      </c>
      <c r="B3" s="69"/>
      <c r="C3" s="45" t="s">
        <v>315</v>
      </c>
      <c r="D3" s="45" t="s">
        <v>1</v>
      </c>
      <c r="E3" s="29" t="s">
        <v>0</v>
      </c>
    </row>
    <row r="4" spans="1:6" ht="30" customHeight="1" x14ac:dyDescent="0.25">
      <c r="A4" s="73" t="s">
        <v>309</v>
      </c>
      <c r="B4" s="74"/>
      <c r="C4" s="46"/>
      <c r="D4" s="46" t="s">
        <v>321</v>
      </c>
      <c r="E4" s="47">
        <v>43075</v>
      </c>
    </row>
    <row r="5" spans="1:6" x14ac:dyDescent="0.25">
      <c r="A5" s="70" t="s">
        <v>27</v>
      </c>
      <c r="B5" s="71"/>
      <c r="C5" s="71"/>
      <c r="D5" s="71"/>
      <c r="E5" s="72"/>
    </row>
    <row r="6" spans="1:6" ht="80.099999999999994" customHeight="1" x14ac:dyDescent="0.25">
      <c r="A6" s="60" t="s">
        <v>326</v>
      </c>
      <c r="B6" s="61"/>
      <c r="C6" s="61"/>
      <c r="D6" s="61"/>
      <c r="E6" s="62"/>
    </row>
    <row r="7" spans="1:6" x14ac:dyDescent="0.25">
      <c r="A7" s="31" t="s">
        <v>28</v>
      </c>
      <c r="B7" s="28"/>
      <c r="C7" s="28"/>
      <c r="D7" s="28"/>
      <c r="E7" s="30"/>
    </row>
    <row r="8" spans="1:6" x14ac:dyDescent="0.25">
      <c r="A8" s="24" t="s">
        <v>3</v>
      </c>
      <c r="B8" s="24" t="s">
        <v>4</v>
      </c>
      <c r="C8" s="24" t="s">
        <v>5</v>
      </c>
      <c r="D8" s="24" t="s">
        <v>6</v>
      </c>
      <c r="E8" s="24" t="s">
        <v>7</v>
      </c>
    </row>
    <row r="9" spans="1:6" ht="30" customHeight="1" x14ac:dyDescent="0.25">
      <c r="A9" s="25">
        <v>1</v>
      </c>
      <c r="B9" s="26" t="s">
        <v>8</v>
      </c>
      <c r="C9" s="23" t="str">
        <f>IF(Credit!$D$3="P",1,"")&amp;" "&amp;IF(Credit!$D$4="p",2,"")&amp;" "&amp;IF(Credit!$D$5="p",3,"")&amp;" "&amp;IF(Credit!$D$6="p",4,"")&amp;" "&amp;IF(Credit!$D$7="p",5,"")&amp;" "&amp;IF(Credit!$D$8="p",6,"")&amp;" "&amp;IF(Credit!$D$9="p",7,"")&amp;" "&amp;IF(Credit!$D$10="p",8,"")&amp;" "&amp;IF(Credit!$D$11="p",9,"")&amp;" "&amp;IF(Credit!$D$12="p",10,"")&amp;" "&amp;IF(Credit!$D$13="p",11,"")&amp;" "&amp;IF(Credit!$D$14="p",12,"")&amp;" "&amp;IF(Credit!$D$15="p",13,"")&amp;" "&amp;IF(Credit!$D$16="p",14,"")&amp;" "&amp;IF(Credit!$D$17="p",15,"")&amp;" "&amp;IF(Credit!$D$18="p",16,"")&amp;" "&amp;IF(Credit!$D$19="p",17,"")&amp;" "&amp;IF(Credit!$D$20="p",18,"")&amp;" "&amp;IF(Credit!$D$21="p",19,"")&amp;" "&amp;IF(Credit!$D$22="p",20,"")</f>
        <v xml:space="preserve">1 2  4 5  7             </v>
      </c>
      <c r="D9" s="22"/>
      <c r="E9" s="22" t="s">
        <v>327</v>
      </c>
      <c r="F9" s="20">
        <f>Credit!E23</f>
        <v>5</v>
      </c>
    </row>
    <row r="10" spans="1:6" ht="30" customHeight="1" x14ac:dyDescent="0.25">
      <c r="A10" s="25">
        <v>2</v>
      </c>
      <c r="B10" s="26" t="s">
        <v>9</v>
      </c>
      <c r="C10" s="23" t="str">
        <f>IF(Market!$D$3="P",1,"")&amp;" "&amp;IF(Market!$D$4="p",2,"")&amp;" "&amp;IF(Market!$D$5="p",3,"")&amp;" "&amp;IF(Market!$D$6="p",4,"")&amp;" "&amp;IF(Market!$D$7="p",5,"")&amp;" "&amp;IF(Market!$D$8="p",6,"")&amp;" "&amp;IF(Market!$D$9="p",7,"")&amp;" "&amp;IF(Market!$D$10="p",8,"")&amp;" "&amp;IF(Market!$D$11="p",9,"")&amp;" "&amp;IF(Market!$D$12="p",10,"")&amp;" "&amp;IF(Market!$D$13="p",11,"")&amp;" "&amp;IF(Market!$D$14="p",12,"")&amp;" "&amp;IF(Market!$D$15="p",13,"")</f>
        <v xml:space="preserve">            </v>
      </c>
      <c r="D10" s="22" t="str">
        <f>IF(F10&lt;&gt;0,"",".")</f>
        <v>.</v>
      </c>
      <c r="E10" s="22"/>
      <c r="F10" s="20">
        <f>Market!E16</f>
        <v>0</v>
      </c>
    </row>
    <row r="11" spans="1:6" ht="30" customHeight="1" x14ac:dyDescent="0.25">
      <c r="A11" s="25">
        <v>3</v>
      </c>
      <c r="B11" s="26" t="s">
        <v>10</v>
      </c>
      <c r="C11" s="23" t="str">
        <f>IF(Liquidity!$D$3="P",1,"")&amp;" "&amp;IF(Liquidity!$D$4="p",2,"")&amp;" "&amp;IF(Liquidity!$D$5="p",3,"")&amp;" "&amp;IF(Liquidity!$D$6="p",4,"")&amp;" "&amp;IF(Liquidity!$D$7="p",5,"")&amp;" "&amp;IF(Liquidity!$D$8="p",6,"")&amp;" "&amp;IF(Liquidity!$D$9="p",7,"")&amp;" "&amp;IF(Liquidity!$D$10="p",8,"")&amp;" "&amp;IF(Liquidity!$D$11="p",9,"")&amp;" "&amp;IF(Liquidity!$D$12="p",10,"")&amp;" "&amp;IF(Liquidity!$D$13="p",11,"")</f>
        <v xml:space="preserve">  3        </v>
      </c>
      <c r="D11" s="22" t="str">
        <f t="shared" ref="D11:D18" si="0">IF(F11&lt;&gt;0,"",".")</f>
        <v/>
      </c>
      <c r="E11" s="22" t="s">
        <v>325</v>
      </c>
      <c r="F11" s="20">
        <f>Liquidity!E14</f>
        <v>1</v>
      </c>
    </row>
    <row r="12" spans="1:6" ht="30" customHeight="1" x14ac:dyDescent="0.25">
      <c r="A12" s="25">
        <v>4</v>
      </c>
      <c r="B12" s="26" t="s">
        <v>11</v>
      </c>
      <c r="C12" s="23" t="str">
        <f>IF(Admin!$D$3="P",1,"")&amp;" "&amp;IF(Admin!$D$4="p",2,"")&amp;" "&amp;IF(Admin!$D$5="p",3,"")&amp;" "&amp;IF(Admin!$D$6="p",4,"")&amp;" "&amp;IF(Admin!$D$7="p",5,"")&amp;" "&amp;IF(Admin!$D$8="p",6,"")&amp;" "&amp;IF(Admin!$D$9="p",7,"")&amp;" "&amp;IF(Admin!$D$10="p",8,"")&amp;" "&amp;IF(Admin!$D$11="p",9,"")&amp;" "&amp;IF(Admin!$D$12="p",10,"")&amp;" "&amp;IF(Admin!$D$13="p",11,"")&amp;" "&amp;IF(Admin!$D$14="p",12,"")&amp;" "&amp;IF(Admin!$D$15="p",13,"")&amp;" "&amp;IF(Admin!$D$16="p",14,"")&amp;" "&amp;IF(Admin!$D$17="p",15,"")&amp;" "&amp;IF(Admin!$D$18="p",16,"")&amp;" "&amp;IF(Admin!$D$19="p",17,"")&amp;" "&amp;IF(Admin!$D$20="p",18,"")&amp;" "&amp;IF(Admin!$D$21="p",19,"")</f>
        <v xml:space="preserve">                  </v>
      </c>
      <c r="D12" s="22" t="str">
        <f t="shared" si="0"/>
        <v>.</v>
      </c>
      <c r="E12" s="22" t="str">
        <f t="shared" ref="E12:E18" si="1">IF(F12&lt;&gt;0,"",".")</f>
        <v>.</v>
      </c>
      <c r="F12" s="20">
        <f>Admin!E22</f>
        <v>0</v>
      </c>
    </row>
    <row r="13" spans="1:6" ht="30" customHeight="1" x14ac:dyDescent="0.25">
      <c r="A13" s="25">
        <v>5</v>
      </c>
      <c r="B13" s="26" t="s">
        <v>12</v>
      </c>
      <c r="C13" s="23" t="str">
        <f>IF(System!$D$3="P",1,"")&amp;" "&amp;IF(System!$D$4="p",2,"")&amp;" "&amp;IF(System!$D$5="p",3,"")&amp;" "&amp;IF(System!$D$6="p",4,"")&amp;" "&amp;IF(System!$D$7="p",5,"")&amp;" "&amp;IF(System!$D$8="p",6,"")&amp;" "&amp;IF(System!$D$9="p",7,"")&amp;" "&amp;IF(System!$D$10="p",8,"")&amp;" "&amp;IF(System!$D$11="p",9,"")</f>
        <v xml:space="preserve">1 2       </v>
      </c>
      <c r="D13" s="22" t="str">
        <f t="shared" si="0"/>
        <v/>
      </c>
      <c r="E13" s="22" t="str">
        <f t="shared" si="1"/>
        <v/>
      </c>
      <c r="F13" s="20">
        <f>System!E12</f>
        <v>2</v>
      </c>
    </row>
    <row r="14" spans="1:6" ht="30" customHeight="1" x14ac:dyDescent="0.25">
      <c r="A14" s="25">
        <v>6</v>
      </c>
      <c r="B14" s="26" t="s">
        <v>13</v>
      </c>
      <c r="C14" s="23" t="str">
        <f>IF(Personel!$D$3="P",1,"")&amp;" "&amp;IF(Personel!$D$4="p",2,"")&amp;" "&amp;IF(Personel!$D$5="p",3,"")&amp;" "&amp;IF(Personel!$D$6="p",4,"")&amp;" "&amp;IF(Personel!$D$7="p",5,"")&amp;" "&amp;IF(Personel!$D$8="p",6,"")&amp;" "&amp;IF(Personel!$D$9="p",7,"")&amp;" "&amp;IF(Personel!$D$10="p",8,"")</f>
        <v xml:space="preserve">      7 </v>
      </c>
      <c r="D14" s="22" t="str">
        <f t="shared" si="0"/>
        <v/>
      </c>
      <c r="E14" s="22" t="str">
        <f t="shared" si="1"/>
        <v/>
      </c>
      <c r="F14" s="20">
        <f>Personel!E11</f>
        <v>1</v>
      </c>
    </row>
    <row r="15" spans="1:6" ht="30" customHeight="1" x14ac:dyDescent="0.25">
      <c r="A15" s="25">
        <v>7</v>
      </c>
      <c r="B15" s="26" t="s">
        <v>14</v>
      </c>
      <c r="C15" s="23" t="str">
        <f>IF('Tangible Asset'!$D$3="P",1,"")&amp;" "&amp;IF('Tangible Asset'!$D$4="p",2,"")&amp;" "&amp;IF('Tangible Asset'!$D$5="p",3,"")&amp;" "&amp;IF('Tangible Asset'!$D$6="p",4,"")&amp;" "&amp;IF('Tangible Asset'!$D$7="p",5,"")&amp;" "&amp;IF('Tangible Asset'!$D$8="p",6,"")&amp;" "&amp;IF('Tangible Asset'!$D$9="p",7,"")</f>
        <v xml:space="preserve">      </v>
      </c>
      <c r="D15" s="22" t="str">
        <f t="shared" si="0"/>
        <v>.</v>
      </c>
      <c r="E15" s="22" t="str">
        <f t="shared" si="1"/>
        <v>.</v>
      </c>
      <c r="F15" s="20">
        <f>'Tangible Asset'!E10</f>
        <v>0</v>
      </c>
    </row>
    <row r="16" spans="1:6" ht="30" customHeight="1" x14ac:dyDescent="0.25">
      <c r="A16" s="25">
        <v>8</v>
      </c>
      <c r="B16" s="26" t="s">
        <v>15</v>
      </c>
      <c r="C16" s="23" t="str">
        <f>IF('Legal &amp; Compliance'!$D$3="P",1,"")&amp;" "&amp;IF('Legal &amp; Compliance'!$D$4="p",2,"")&amp;" "&amp;IF('Legal &amp; Compliance'!$D$5="p",3,"")&amp;" "&amp;IF('Legal &amp; Compliance'!$D$6="p",4,"")&amp;" "&amp;IF('Legal &amp; Compliance'!$D$7="p",5,"")&amp;" "&amp;IF('Legal &amp; Compliance'!$D$8="p",6,"")&amp;" "&amp;IF('Legal &amp; Compliance'!$D$9="p",7,"")&amp;" "&amp;IF('Legal &amp; Compliance'!$D$10="p",8,"")&amp;" "&amp;IF('Legal &amp; Compliance'!$D$11="p",9,"")&amp;" "&amp;IF('Legal &amp; Compliance'!$D$12="p",10,"")&amp;" "&amp;IF('Legal &amp; Compliance'!$D$13="p",11,"")&amp;" "&amp;IF('Legal &amp; Compliance'!$D$14="p",12,"")&amp;" "&amp;IF('Legal &amp; Compliance'!$D$15="p",13,"")&amp;" "&amp;IF('Legal &amp; Compliance'!$D$16="p",14,"")&amp;" "&amp;IF('Legal &amp; Compliance'!$D$17="p",15,"")&amp;" "&amp;IF('Legal &amp; Compliance'!$D$18="p",16,"")&amp;" "&amp;IF('Legal &amp; Compliance'!$D$19="p",17,"")&amp;" "&amp;IF('Legal &amp; Compliance'!$D$20="p",18,"")&amp;" "&amp;IF('Legal &amp; Compliance'!$D$21="p",19,"")</f>
        <v xml:space="preserve">             14 15    </v>
      </c>
      <c r="D16" s="22" t="str">
        <f t="shared" si="0"/>
        <v/>
      </c>
      <c r="E16" s="22" t="str">
        <f t="shared" si="1"/>
        <v/>
      </c>
      <c r="F16" s="21">
        <f>'Legal &amp; Compliance'!E22</f>
        <v>2</v>
      </c>
    </row>
    <row r="17" spans="1:6" ht="30" customHeight="1" x14ac:dyDescent="0.25">
      <c r="A17" s="25">
        <v>9</v>
      </c>
      <c r="B17" s="26" t="s">
        <v>16</v>
      </c>
      <c r="C17" s="23" t="str">
        <f>IF(Customer!$D$3="P",1,"")&amp;" "&amp;IF(Customer!$D$4="p",2,"")&amp;" "&amp;IF(Customer!$D$5="p",3,"")&amp;" "&amp;IF(Customer!$D$6="p",4,"")&amp;" "&amp;IF(Customer!$D$7="p",5,"")&amp;" "&amp;IF(Customer!$D$8="p",6,"")&amp;" "&amp;IF(Customer!$D$9="p",7,"")&amp;" "&amp;IF(Customer!$D$10="p",8,"")&amp;" "&amp;IF(Customer!$D$11="p",9,"")&amp;" "&amp;IF(Customer!$D$12="p",10,"")&amp;" "&amp;IF(Customer!$D$13="p",11,"")</f>
        <v xml:space="preserve">          </v>
      </c>
      <c r="D17" s="22" t="str">
        <f t="shared" si="0"/>
        <v>.</v>
      </c>
      <c r="E17" s="22" t="str">
        <f t="shared" si="1"/>
        <v>.</v>
      </c>
      <c r="F17" s="20">
        <f>Customer!E14</f>
        <v>0</v>
      </c>
    </row>
    <row r="18" spans="1:6" ht="30" customHeight="1" x14ac:dyDescent="0.25">
      <c r="A18" s="25">
        <v>10</v>
      </c>
      <c r="B18" s="26" t="s">
        <v>17</v>
      </c>
      <c r="C18" s="23" t="str">
        <f>IF(Others!$D$3="P",1,"")&amp;" "&amp;IF(Others!$D$4="p",2,"")&amp;" "&amp;IF(Others!$D$5="p",3,"")&amp;" "&amp;IF(Others!$D$6="p",4,"")&amp;" "&amp;IF(Others!$D$7="p",5,"")&amp;" "&amp;IF(Others!$D$8="p",6,"")&amp;" "&amp;IF(Others!$D$9="p",7,"")&amp;" "&amp;IF(Others!$D$10="p",8,"")&amp;" "&amp;IF(Others!$D$11="p",9,"")&amp;" "&amp;IF(Others!$D$12="p",10,"")&amp;" "&amp;IF(Others!$D$13="p",11,"")&amp;" "&amp;IF(Others!$D$14="p",12,"")&amp;" "&amp;IF(Others!$D$15="p",13,"")&amp;" "&amp;IF(Others!$D$16="p",14,"")&amp;" "&amp;IF(Others!$D$17="p",15,"")&amp;" "&amp;IF(Others!$D$18="p",16,"")&amp;" "&amp;IF(Others!$D$19="p",17,"")&amp;" "&amp;IF(Others!$D$20="p",18,"")</f>
        <v xml:space="preserve">     6            </v>
      </c>
      <c r="D18" s="22" t="str">
        <f t="shared" si="0"/>
        <v/>
      </c>
      <c r="E18" s="22" t="str">
        <f t="shared" si="1"/>
        <v/>
      </c>
      <c r="F18" s="20">
        <f>Others!E21</f>
        <v>1</v>
      </c>
    </row>
    <row r="19" spans="1:6" ht="30" customHeight="1" x14ac:dyDescent="0.25">
      <c r="A19" s="25">
        <v>11</v>
      </c>
      <c r="B19" s="26" t="s">
        <v>18</v>
      </c>
      <c r="C19" s="27"/>
      <c r="D19" s="1"/>
      <c r="E19" s="1"/>
    </row>
    <row r="20" spans="1:6" x14ac:dyDescent="0.25">
      <c r="A20" s="31" t="s">
        <v>29</v>
      </c>
      <c r="B20" s="28"/>
      <c r="C20" s="28"/>
      <c r="D20" s="28"/>
      <c r="E20" s="30"/>
    </row>
    <row r="21" spans="1:6" ht="80.099999999999994" customHeight="1" x14ac:dyDescent="0.25">
      <c r="A21" s="60"/>
      <c r="B21" s="61"/>
      <c r="C21" s="61"/>
      <c r="D21" s="61"/>
      <c r="E21" s="62"/>
    </row>
    <row r="22" spans="1:6" x14ac:dyDescent="0.25">
      <c r="A22" s="63" t="s">
        <v>19</v>
      </c>
      <c r="B22" s="63"/>
      <c r="C22" s="63"/>
      <c r="D22" s="29" t="s">
        <v>20</v>
      </c>
      <c r="E22" s="29" t="s">
        <v>21</v>
      </c>
    </row>
    <row r="23" spans="1:6" ht="39.950000000000003" customHeight="1" x14ac:dyDescent="0.25">
      <c r="A23" s="64"/>
      <c r="B23" s="64"/>
      <c r="C23" s="64"/>
      <c r="D23" s="36"/>
      <c r="E23" s="36"/>
    </row>
    <row r="24" spans="1:6" x14ac:dyDescent="0.25">
      <c r="A24" s="65" t="s">
        <v>322</v>
      </c>
      <c r="B24" s="66"/>
      <c r="C24" s="67"/>
      <c r="D24" s="37" t="s">
        <v>23</v>
      </c>
      <c r="E24" s="37" t="s">
        <v>23</v>
      </c>
    </row>
    <row r="25" spans="1:6" x14ac:dyDescent="0.25">
      <c r="A25" s="65" t="s">
        <v>323</v>
      </c>
      <c r="B25" s="66"/>
      <c r="C25" s="67"/>
      <c r="D25" s="37" t="s">
        <v>22</v>
      </c>
      <c r="E25" s="37" t="s">
        <v>22</v>
      </c>
    </row>
    <row r="26" spans="1:6" x14ac:dyDescent="0.25">
      <c r="A26" s="56" t="s">
        <v>324</v>
      </c>
      <c r="B26" s="56"/>
      <c r="C26" s="56"/>
      <c r="D26" s="38" t="s">
        <v>24</v>
      </c>
      <c r="E26" s="38" t="s">
        <v>26</v>
      </c>
    </row>
    <row r="27" spans="1:6" x14ac:dyDescent="0.25">
      <c r="A27" s="56" t="s">
        <v>25</v>
      </c>
      <c r="B27" s="56"/>
      <c r="C27" s="56"/>
      <c r="D27" s="38" t="s">
        <v>25</v>
      </c>
      <c r="E27" s="38" t="s">
        <v>25</v>
      </c>
    </row>
  </sheetData>
  <sheetProtection password="BF8D" sheet="1" objects="1" scenarios="1"/>
  <mergeCells count="12">
    <mergeCell ref="A26:C26"/>
    <mergeCell ref="A27:C27"/>
    <mergeCell ref="A2:E2"/>
    <mergeCell ref="A21:E21"/>
    <mergeCell ref="A22:C22"/>
    <mergeCell ref="A23:C23"/>
    <mergeCell ref="A24:C24"/>
    <mergeCell ref="A25:C25"/>
    <mergeCell ref="A3:B3"/>
    <mergeCell ref="A5:E5"/>
    <mergeCell ref="A4:B4"/>
    <mergeCell ref="A6:E6"/>
  </mergeCells>
  <conditionalFormatting sqref="D9:E18">
    <cfRule type="cellIs" dxfId="0" priority="2" operator="equal">
      <formula>"."</formula>
    </cfRule>
  </conditionalFormatting>
  <dataValidations count="1">
    <dataValidation type="list" allowBlank="1" showInputMessage="1" showErrorMessage="1" sqref="A4:B4">
      <formula1>Departmentz</formula1>
    </dataValidation>
  </dataValidations>
  <printOptions horizontalCentered="1" verticalCentered="1"/>
  <pageMargins left="0" right="0" top="0" bottom="0" header="0" footer="0"/>
  <pageSetup scale="9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pane ySplit="2" topLeftCell="A3" activePane="bottomLeft" state="frozen"/>
      <selection pane="bottomLeft" activeCell="D3" sqref="D3"/>
    </sheetView>
  </sheetViews>
  <sheetFormatPr defaultColWidth="0" defaultRowHeight="15" zeroHeight="1" x14ac:dyDescent="0.25"/>
  <cols>
    <col min="1" max="1" width="5.7109375" customWidth="1"/>
    <col min="2" max="2" width="20.7109375" customWidth="1"/>
    <col min="3" max="3" width="60.7109375" customWidth="1"/>
    <col min="4" max="4" width="9.140625" style="55" customWidth="1"/>
    <col min="5" max="5" width="9.140625" style="54" customWidth="1"/>
    <col min="6" max="16384" width="9.140625" hidden="1"/>
  </cols>
  <sheetData>
    <row r="1" spans="1:5" s="7" customFormat="1" ht="45" customHeight="1" x14ac:dyDescent="0.25">
      <c r="A1" s="10" t="s">
        <v>159</v>
      </c>
      <c r="B1" s="11"/>
      <c r="C1" s="11"/>
      <c r="D1" s="48"/>
      <c r="E1" s="39"/>
    </row>
    <row r="2" spans="1:5" s="3" customFormat="1" ht="45" customHeight="1" x14ac:dyDescent="0.25">
      <c r="A2" s="8" t="s">
        <v>3</v>
      </c>
      <c r="B2" s="8" t="s">
        <v>31</v>
      </c>
      <c r="C2" s="8" t="s">
        <v>32</v>
      </c>
      <c r="D2" s="49" t="s">
        <v>5</v>
      </c>
      <c r="E2" s="40"/>
    </row>
    <row r="3" spans="1:5" ht="45" customHeight="1" x14ac:dyDescent="0.25">
      <c r="A3" s="5">
        <v>1</v>
      </c>
      <c r="B3" s="9" t="s">
        <v>160</v>
      </c>
      <c r="C3" s="1" t="s">
        <v>264</v>
      </c>
      <c r="D3" s="50"/>
      <c r="E3" s="41">
        <f>IF(D3&lt;&gt;0,1,0)</f>
        <v>0</v>
      </c>
    </row>
    <row r="4" spans="1:5" ht="45" customHeight="1" x14ac:dyDescent="0.25">
      <c r="A4" s="5">
        <v>2</v>
      </c>
      <c r="B4" s="9" t="s">
        <v>160</v>
      </c>
      <c r="C4" s="1" t="s">
        <v>265</v>
      </c>
      <c r="D4" s="50"/>
      <c r="E4" s="41">
        <f t="shared" ref="E4:E13" si="0">IF(D4&lt;&gt;0,1,0)</f>
        <v>0</v>
      </c>
    </row>
    <row r="5" spans="1:5" ht="45" customHeight="1" x14ac:dyDescent="0.25">
      <c r="A5" s="5">
        <v>3</v>
      </c>
      <c r="B5" s="9" t="s">
        <v>160</v>
      </c>
      <c r="C5" s="1" t="s">
        <v>161</v>
      </c>
      <c r="D5" s="50"/>
      <c r="E5" s="41">
        <f t="shared" si="0"/>
        <v>0</v>
      </c>
    </row>
    <row r="6" spans="1:5" ht="45" customHeight="1" x14ac:dyDescent="0.25">
      <c r="A6" s="5">
        <v>4</v>
      </c>
      <c r="B6" s="9" t="s">
        <v>162</v>
      </c>
      <c r="C6" s="1" t="s">
        <v>266</v>
      </c>
      <c r="D6" s="50"/>
      <c r="E6" s="41">
        <f t="shared" si="0"/>
        <v>0</v>
      </c>
    </row>
    <row r="7" spans="1:5" ht="45" customHeight="1" x14ac:dyDescent="0.25">
      <c r="A7" s="5">
        <v>5</v>
      </c>
      <c r="B7" s="9" t="s">
        <v>162</v>
      </c>
      <c r="C7" s="1" t="s">
        <v>267</v>
      </c>
      <c r="D7" s="50"/>
      <c r="E7" s="41">
        <f t="shared" si="0"/>
        <v>0</v>
      </c>
    </row>
    <row r="8" spans="1:5" ht="45" customHeight="1" x14ac:dyDescent="0.25">
      <c r="A8" s="5">
        <v>6</v>
      </c>
      <c r="B8" s="9" t="s">
        <v>162</v>
      </c>
      <c r="C8" s="1" t="s">
        <v>163</v>
      </c>
      <c r="D8" s="50"/>
      <c r="E8" s="41">
        <f t="shared" si="0"/>
        <v>0</v>
      </c>
    </row>
    <row r="9" spans="1:5" ht="45" customHeight="1" x14ac:dyDescent="0.25">
      <c r="A9" s="5">
        <v>7</v>
      </c>
      <c r="B9" s="9" t="s">
        <v>164</v>
      </c>
      <c r="C9" s="1" t="s">
        <v>165</v>
      </c>
      <c r="D9" s="50"/>
      <c r="E9" s="41">
        <f t="shared" si="0"/>
        <v>0</v>
      </c>
    </row>
    <row r="10" spans="1:5" ht="45" customHeight="1" x14ac:dyDescent="0.25">
      <c r="A10" s="5">
        <v>8</v>
      </c>
      <c r="B10" s="9" t="s">
        <v>164</v>
      </c>
      <c r="C10" s="1" t="s">
        <v>268</v>
      </c>
      <c r="D10" s="50"/>
      <c r="E10" s="41">
        <f t="shared" si="0"/>
        <v>0</v>
      </c>
    </row>
    <row r="11" spans="1:5" ht="45" customHeight="1" x14ac:dyDescent="0.25">
      <c r="A11" s="5">
        <v>9</v>
      </c>
      <c r="B11" s="9" t="s">
        <v>164</v>
      </c>
      <c r="C11" s="1" t="s">
        <v>166</v>
      </c>
      <c r="D11" s="50"/>
      <c r="E11" s="41">
        <f t="shared" si="0"/>
        <v>0</v>
      </c>
    </row>
    <row r="12" spans="1:5" ht="45" customHeight="1" x14ac:dyDescent="0.25">
      <c r="A12" s="5">
        <v>10</v>
      </c>
      <c r="B12" s="9" t="s">
        <v>164</v>
      </c>
      <c r="C12" s="1" t="s">
        <v>167</v>
      </c>
      <c r="D12" s="50"/>
      <c r="E12" s="41">
        <f t="shared" si="0"/>
        <v>0</v>
      </c>
    </row>
    <row r="13" spans="1:5" ht="45" customHeight="1" x14ac:dyDescent="0.25">
      <c r="A13" s="5">
        <v>11</v>
      </c>
      <c r="B13" s="9" t="s">
        <v>48</v>
      </c>
      <c r="C13" s="1" t="s">
        <v>269</v>
      </c>
      <c r="D13" s="50"/>
      <c r="E13" s="41">
        <f t="shared" si="0"/>
        <v>0</v>
      </c>
    </row>
    <row r="14" spans="1:5" ht="45" customHeight="1" x14ac:dyDescent="0.25">
      <c r="E14" s="41">
        <f>SUM(E3:E13)</f>
        <v>0</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sheetData>
  <sheetProtection password="C91B" sheet="1" objects="1" scenarios="1"/>
  <dataValidations count="1">
    <dataValidation type="list" allowBlank="1" showInputMessage="1" showErrorMessage="1" sqref="D3:D13">
      <formula1>cross</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pane ySplit="2" topLeftCell="A3" activePane="bottomLeft" state="frozen"/>
      <selection pane="bottomLeft" activeCell="E11" sqref="E11"/>
    </sheetView>
  </sheetViews>
  <sheetFormatPr defaultColWidth="0" defaultRowHeight="15" zeroHeight="1" x14ac:dyDescent="0.25"/>
  <cols>
    <col min="1" max="1" width="5.7109375" customWidth="1"/>
    <col min="2" max="2" width="20.7109375" customWidth="1"/>
    <col min="3" max="3" width="60.7109375" customWidth="1"/>
    <col min="4" max="4" width="9.140625" style="55" customWidth="1"/>
    <col min="5" max="5" width="9.140625" style="54" customWidth="1"/>
    <col min="6" max="16384" width="9.140625" hidden="1"/>
  </cols>
  <sheetData>
    <row r="1" spans="1:5" s="7" customFormat="1" ht="45" customHeight="1" x14ac:dyDescent="0.25">
      <c r="A1" s="10" t="s">
        <v>168</v>
      </c>
      <c r="B1" s="11"/>
      <c r="C1" s="11"/>
      <c r="D1" s="48"/>
      <c r="E1" s="39"/>
    </row>
    <row r="2" spans="1:5" s="3" customFormat="1" ht="45" customHeight="1" x14ac:dyDescent="0.25">
      <c r="A2" s="8" t="s">
        <v>3</v>
      </c>
      <c r="B2" s="8" t="s">
        <v>31</v>
      </c>
      <c r="C2" s="8" t="s">
        <v>32</v>
      </c>
      <c r="D2" s="49" t="s">
        <v>5</v>
      </c>
      <c r="E2" s="40"/>
    </row>
    <row r="3" spans="1:5" ht="45" customHeight="1" x14ac:dyDescent="0.25">
      <c r="A3" s="5">
        <v>1</v>
      </c>
      <c r="B3" s="9" t="s">
        <v>169</v>
      </c>
      <c r="C3" s="1" t="s">
        <v>170</v>
      </c>
      <c r="D3" s="50"/>
      <c r="E3" s="41">
        <f>IF(D3&lt;&gt;0,1,0)</f>
        <v>0</v>
      </c>
    </row>
    <row r="4" spans="1:5" ht="45" customHeight="1" x14ac:dyDescent="0.25">
      <c r="A4" s="5">
        <v>2</v>
      </c>
      <c r="B4" s="9" t="s">
        <v>171</v>
      </c>
      <c r="C4" s="1" t="s">
        <v>172</v>
      </c>
      <c r="D4" s="50"/>
      <c r="E4" s="41">
        <f t="shared" ref="E4:E20" si="0">IF(D4&lt;&gt;0,1,0)</f>
        <v>0</v>
      </c>
    </row>
    <row r="5" spans="1:5" ht="45" customHeight="1" x14ac:dyDescent="0.25">
      <c r="A5" s="5">
        <v>3</v>
      </c>
      <c r="B5" s="9" t="s">
        <v>173</v>
      </c>
      <c r="C5" s="1" t="s">
        <v>174</v>
      </c>
      <c r="D5" s="50"/>
      <c r="E5" s="41">
        <f t="shared" si="0"/>
        <v>0</v>
      </c>
    </row>
    <row r="6" spans="1:5" ht="45" customHeight="1" x14ac:dyDescent="0.25">
      <c r="A6" s="5">
        <v>4</v>
      </c>
      <c r="B6" s="9" t="s">
        <v>175</v>
      </c>
      <c r="C6" s="1" t="s">
        <v>176</v>
      </c>
      <c r="D6" s="50"/>
      <c r="E6" s="41">
        <f t="shared" si="0"/>
        <v>0</v>
      </c>
    </row>
    <row r="7" spans="1:5" ht="45" customHeight="1" x14ac:dyDescent="0.25">
      <c r="A7" s="5">
        <v>5</v>
      </c>
      <c r="B7" s="9" t="s">
        <v>177</v>
      </c>
      <c r="C7" s="1" t="s">
        <v>178</v>
      </c>
      <c r="D7" s="50"/>
      <c r="E7" s="41">
        <f t="shared" si="0"/>
        <v>0</v>
      </c>
    </row>
    <row r="8" spans="1:5" ht="45" customHeight="1" x14ac:dyDescent="0.25">
      <c r="A8" s="5">
        <v>6</v>
      </c>
      <c r="B8" s="9" t="s">
        <v>177</v>
      </c>
      <c r="C8" s="1" t="s">
        <v>179</v>
      </c>
      <c r="D8" s="50" t="s">
        <v>217</v>
      </c>
      <c r="E8" s="41">
        <f t="shared" si="0"/>
        <v>1</v>
      </c>
    </row>
    <row r="9" spans="1:5" ht="45" customHeight="1" x14ac:dyDescent="0.25">
      <c r="A9" s="5">
        <v>7</v>
      </c>
      <c r="B9" s="9" t="s">
        <v>180</v>
      </c>
      <c r="C9" s="1" t="s">
        <v>181</v>
      </c>
      <c r="D9" s="50"/>
      <c r="E9" s="41">
        <f t="shared" si="0"/>
        <v>0</v>
      </c>
    </row>
    <row r="10" spans="1:5" ht="45" customHeight="1" x14ac:dyDescent="0.25">
      <c r="A10" s="5">
        <v>8</v>
      </c>
      <c r="B10" s="9" t="s">
        <v>180</v>
      </c>
      <c r="C10" s="1" t="s">
        <v>270</v>
      </c>
      <c r="D10" s="50"/>
      <c r="E10" s="41">
        <f t="shared" si="0"/>
        <v>0</v>
      </c>
    </row>
    <row r="11" spans="1:5" ht="45" customHeight="1" x14ac:dyDescent="0.25">
      <c r="A11" s="5">
        <v>9</v>
      </c>
      <c r="B11" s="9" t="s">
        <v>180</v>
      </c>
      <c r="C11" s="1" t="s">
        <v>182</v>
      </c>
      <c r="D11" s="50"/>
      <c r="E11" s="41">
        <f t="shared" si="0"/>
        <v>0</v>
      </c>
    </row>
    <row r="12" spans="1:5" ht="45" customHeight="1" x14ac:dyDescent="0.25">
      <c r="A12" s="5">
        <v>10</v>
      </c>
      <c r="B12" s="9" t="s">
        <v>180</v>
      </c>
      <c r="C12" s="1" t="s">
        <v>183</v>
      </c>
      <c r="D12" s="50"/>
      <c r="E12" s="41">
        <f t="shared" si="0"/>
        <v>0</v>
      </c>
    </row>
    <row r="13" spans="1:5" ht="45" customHeight="1" x14ac:dyDescent="0.25">
      <c r="A13" s="5">
        <v>11</v>
      </c>
      <c r="B13" s="9" t="s">
        <v>184</v>
      </c>
      <c r="C13" s="1" t="s">
        <v>185</v>
      </c>
      <c r="D13" s="50"/>
      <c r="E13" s="41">
        <f t="shared" si="0"/>
        <v>0</v>
      </c>
    </row>
    <row r="14" spans="1:5" ht="45" customHeight="1" x14ac:dyDescent="0.25">
      <c r="A14" s="5">
        <v>12</v>
      </c>
      <c r="B14" s="9" t="s">
        <v>186</v>
      </c>
      <c r="C14" s="1" t="s">
        <v>187</v>
      </c>
      <c r="D14" s="50"/>
      <c r="E14" s="41">
        <f t="shared" si="0"/>
        <v>0</v>
      </c>
    </row>
    <row r="15" spans="1:5" ht="45" customHeight="1" x14ac:dyDescent="0.25">
      <c r="A15" s="5">
        <v>13</v>
      </c>
      <c r="B15" s="9" t="s">
        <v>186</v>
      </c>
      <c r="C15" s="1" t="s">
        <v>188</v>
      </c>
      <c r="D15" s="50"/>
      <c r="E15" s="41">
        <f t="shared" si="0"/>
        <v>0</v>
      </c>
    </row>
    <row r="16" spans="1:5" ht="45" customHeight="1" x14ac:dyDescent="0.25">
      <c r="A16" s="5">
        <v>14</v>
      </c>
      <c r="B16" s="9" t="s">
        <v>189</v>
      </c>
      <c r="C16" s="1" t="s">
        <v>271</v>
      </c>
      <c r="D16" s="50"/>
      <c r="E16" s="41">
        <f t="shared" si="0"/>
        <v>0</v>
      </c>
    </row>
    <row r="17" spans="1:5" ht="45" customHeight="1" x14ac:dyDescent="0.25">
      <c r="A17" s="5">
        <v>15</v>
      </c>
      <c r="B17" s="9" t="s">
        <v>43</v>
      </c>
      <c r="C17" s="1" t="s">
        <v>272</v>
      </c>
      <c r="D17" s="50"/>
      <c r="E17" s="41">
        <f t="shared" si="0"/>
        <v>0</v>
      </c>
    </row>
    <row r="18" spans="1:5" ht="45" customHeight="1" x14ac:dyDescent="0.25">
      <c r="A18" s="5">
        <v>16</v>
      </c>
      <c r="B18" s="9" t="s">
        <v>190</v>
      </c>
      <c r="C18" s="1" t="s">
        <v>191</v>
      </c>
      <c r="D18" s="50"/>
      <c r="E18" s="41">
        <f t="shared" si="0"/>
        <v>0</v>
      </c>
    </row>
    <row r="19" spans="1:5" ht="45" customHeight="1" x14ac:dyDescent="0.25">
      <c r="A19" s="5">
        <v>17</v>
      </c>
      <c r="B19" s="9" t="s">
        <v>44</v>
      </c>
      <c r="C19" s="1" t="s">
        <v>192</v>
      </c>
      <c r="D19" s="50"/>
      <c r="E19" s="41">
        <f t="shared" si="0"/>
        <v>0</v>
      </c>
    </row>
    <row r="20" spans="1:5" ht="45" customHeight="1" x14ac:dyDescent="0.25">
      <c r="A20" s="5">
        <v>18</v>
      </c>
      <c r="B20" s="9" t="s">
        <v>44</v>
      </c>
      <c r="C20" s="1" t="s">
        <v>193</v>
      </c>
      <c r="D20" s="50"/>
      <c r="E20" s="41">
        <f t="shared" si="0"/>
        <v>0</v>
      </c>
    </row>
    <row r="21" spans="1:5" ht="45" customHeight="1" x14ac:dyDescent="0.25">
      <c r="E21" s="41">
        <f>SUM(E3:E20)</f>
        <v>1</v>
      </c>
    </row>
    <row r="22" spans="1:5" hidden="1" x14ac:dyDescent="0.25"/>
    <row r="23" spans="1:5" hidden="1" x14ac:dyDescent="0.25"/>
    <row r="24" spans="1:5" hidden="1" x14ac:dyDescent="0.25"/>
    <row r="25" spans="1:5" hidden="1" x14ac:dyDescent="0.25"/>
    <row r="26" spans="1:5" hidden="1" x14ac:dyDescent="0.25"/>
    <row r="27" spans="1:5" hidden="1" x14ac:dyDescent="0.25"/>
    <row r="28" spans="1:5" hidden="1" x14ac:dyDescent="0.25"/>
    <row r="29" spans="1:5" hidden="1" x14ac:dyDescent="0.25"/>
    <row r="30" spans="1:5" hidden="1" x14ac:dyDescent="0.25"/>
    <row r="31" spans="1:5" hidden="1" x14ac:dyDescent="0.25"/>
    <row r="32" spans="1: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sheetData>
  <sheetProtection password="C91B" sheet="1" objects="1" scenarios="1"/>
  <dataValidations count="1">
    <dataValidation type="list" allowBlank="1" showInputMessage="1" showErrorMessage="1" sqref="D3:D20">
      <formula1>cross</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G8" sqref="G8"/>
    </sheetView>
  </sheetViews>
  <sheetFormatPr defaultRowHeight="15" x14ac:dyDescent="0.25"/>
  <cols>
    <col min="3" max="3" width="35.7109375" customWidth="1"/>
  </cols>
  <sheetData>
    <row r="1" spans="1:4" x14ac:dyDescent="0.25">
      <c r="A1" s="16" t="s">
        <v>217</v>
      </c>
      <c r="C1" t="s">
        <v>273</v>
      </c>
      <c r="D1" t="s">
        <v>274</v>
      </c>
    </row>
    <row r="2" spans="1:4" x14ac:dyDescent="0.25">
      <c r="A2" s="16"/>
      <c r="C2" t="s">
        <v>319</v>
      </c>
      <c r="D2" t="s">
        <v>320</v>
      </c>
    </row>
    <row r="3" spans="1:4" x14ac:dyDescent="0.25">
      <c r="A3" s="16"/>
      <c r="C3" t="s">
        <v>275</v>
      </c>
      <c r="D3" t="s">
        <v>276</v>
      </c>
    </row>
    <row r="4" spans="1:4" x14ac:dyDescent="0.25">
      <c r="C4" t="s">
        <v>277</v>
      </c>
      <c r="D4" t="s">
        <v>278</v>
      </c>
    </row>
    <row r="5" spans="1:4" x14ac:dyDescent="0.25">
      <c r="C5" t="s">
        <v>279</v>
      </c>
      <c r="D5" t="s">
        <v>280</v>
      </c>
    </row>
    <row r="6" spans="1:4" x14ac:dyDescent="0.25">
      <c r="C6" t="s">
        <v>281</v>
      </c>
      <c r="D6" t="s">
        <v>282</v>
      </c>
    </row>
    <row r="7" spans="1:4" x14ac:dyDescent="0.25">
      <c r="C7" t="s">
        <v>283</v>
      </c>
      <c r="D7" t="s">
        <v>284</v>
      </c>
    </row>
    <row r="8" spans="1:4" x14ac:dyDescent="0.25">
      <c r="C8" t="s">
        <v>285</v>
      </c>
      <c r="D8" t="s">
        <v>286</v>
      </c>
    </row>
    <row r="9" spans="1:4" x14ac:dyDescent="0.25">
      <c r="C9" t="s">
        <v>287</v>
      </c>
      <c r="D9" t="s">
        <v>288</v>
      </c>
    </row>
    <row r="10" spans="1:4" x14ac:dyDescent="0.25">
      <c r="C10" t="s">
        <v>289</v>
      </c>
      <c r="D10" t="s">
        <v>290</v>
      </c>
    </row>
    <row r="11" spans="1:4" x14ac:dyDescent="0.25">
      <c r="C11" t="s">
        <v>291</v>
      </c>
      <c r="D11" t="s">
        <v>292</v>
      </c>
    </row>
    <row r="12" spans="1:4" x14ac:dyDescent="0.25">
      <c r="C12" t="s">
        <v>293</v>
      </c>
      <c r="D12" t="s">
        <v>294</v>
      </c>
    </row>
    <row r="13" spans="1:4" x14ac:dyDescent="0.25">
      <c r="C13" t="s">
        <v>295</v>
      </c>
      <c r="D13" t="s">
        <v>296</v>
      </c>
    </row>
    <row r="14" spans="1:4" x14ac:dyDescent="0.25">
      <c r="C14" t="s">
        <v>297</v>
      </c>
      <c r="D14" t="s">
        <v>298</v>
      </c>
    </row>
    <row r="15" spans="1:4" x14ac:dyDescent="0.25">
      <c r="C15" t="s">
        <v>299</v>
      </c>
      <c r="D15" t="s">
        <v>300</v>
      </c>
    </row>
    <row r="16" spans="1:4" x14ac:dyDescent="0.25">
      <c r="C16" t="s">
        <v>301</v>
      </c>
      <c r="D16" t="s">
        <v>302</v>
      </c>
    </row>
    <row r="17" spans="3:4" x14ac:dyDescent="0.25">
      <c r="C17" t="s">
        <v>303</v>
      </c>
      <c r="D17" t="s">
        <v>304</v>
      </c>
    </row>
    <row r="18" spans="3:4" x14ac:dyDescent="0.25">
      <c r="C18" t="s">
        <v>305</v>
      </c>
      <c r="D18" t="s">
        <v>306</v>
      </c>
    </row>
    <row r="19" spans="3:4" x14ac:dyDescent="0.25">
      <c r="C19" t="s">
        <v>307</v>
      </c>
      <c r="D19" t="s">
        <v>308</v>
      </c>
    </row>
    <row r="20" spans="3:4" x14ac:dyDescent="0.25">
      <c r="C20" t="s">
        <v>309</v>
      </c>
      <c r="D20" t="s">
        <v>310</v>
      </c>
    </row>
    <row r="21" spans="3:4" x14ac:dyDescent="0.25">
      <c r="C21" t="s">
        <v>311</v>
      </c>
      <c r="D21" t="s">
        <v>316</v>
      </c>
    </row>
    <row r="22" spans="3:4" x14ac:dyDescent="0.25">
      <c r="C22" t="s">
        <v>312</v>
      </c>
      <c r="D22" t="s">
        <v>313</v>
      </c>
    </row>
    <row r="23" spans="3:4" x14ac:dyDescent="0.25">
      <c r="C23" t="s">
        <v>317</v>
      </c>
      <c r="D23" t="s">
        <v>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pane ySplit="2" topLeftCell="A3" activePane="bottomLeft" state="frozen"/>
      <selection pane="bottomLeft" activeCell="C16" sqref="C16"/>
    </sheetView>
  </sheetViews>
  <sheetFormatPr defaultColWidth="0" defaultRowHeight="45" customHeight="1" zeroHeight="1" x14ac:dyDescent="0.25"/>
  <cols>
    <col min="1" max="1" width="5.7109375" style="6" customWidth="1"/>
    <col min="2" max="2" width="20.7109375" style="6" customWidth="1"/>
    <col min="3" max="3" width="60.7109375" style="6" customWidth="1"/>
    <col min="4" max="4" width="9.140625" style="53" customWidth="1"/>
    <col min="5" max="5" width="9.140625" style="40" customWidth="1"/>
    <col min="6" max="16384" width="9.140625" style="3" hidden="1"/>
  </cols>
  <sheetData>
    <row r="1" spans="1:5" s="7" customFormat="1" ht="45" customHeight="1" x14ac:dyDescent="0.25">
      <c r="A1" s="10" t="s">
        <v>30</v>
      </c>
      <c r="B1" s="11"/>
      <c r="C1" s="11"/>
      <c r="D1" s="48"/>
      <c r="E1" s="39"/>
    </row>
    <row r="2" spans="1:5" ht="45" customHeight="1" x14ac:dyDescent="0.25">
      <c r="A2" s="8" t="s">
        <v>3</v>
      </c>
      <c r="B2" s="8" t="s">
        <v>31</v>
      </c>
      <c r="C2" s="8" t="s">
        <v>32</v>
      </c>
      <c r="D2" s="49" t="s">
        <v>5</v>
      </c>
    </row>
    <row r="3" spans="1:5" ht="45" customHeight="1" x14ac:dyDescent="0.25">
      <c r="A3" s="5">
        <v>1</v>
      </c>
      <c r="B3" s="9" t="s">
        <v>33</v>
      </c>
      <c r="C3" s="1" t="s">
        <v>195</v>
      </c>
      <c r="D3" s="50" t="s">
        <v>217</v>
      </c>
      <c r="E3" s="41">
        <f>IF(D3&lt;&gt;0,1,0)</f>
        <v>1</v>
      </c>
    </row>
    <row r="4" spans="1:5" ht="45" customHeight="1" x14ac:dyDescent="0.25">
      <c r="A4" s="5">
        <v>2</v>
      </c>
      <c r="B4" s="9" t="s">
        <v>34</v>
      </c>
      <c r="C4" s="1" t="s">
        <v>194</v>
      </c>
      <c r="D4" s="50" t="s">
        <v>217</v>
      </c>
      <c r="E4" s="41">
        <f t="shared" ref="E4:E22" si="0">IF(D4&lt;&gt;0,1,0)</f>
        <v>1</v>
      </c>
    </row>
    <row r="5" spans="1:5" ht="45" customHeight="1" x14ac:dyDescent="0.25">
      <c r="A5" s="5">
        <v>3</v>
      </c>
      <c r="B5" s="9" t="s">
        <v>35</v>
      </c>
      <c r="C5" s="1" t="s">
        <v>36</v>
      </c>
      <c r="D5" s="50"/>
      <c r="E5" s="41">
        <f t="shared" si="0"/>
        <v>0</v>
      </c>
    </row>
    <row r="6" spans="1:5" ht="45" customHeight="1" x14ac:dyDescent="0.25">
      <c r="A6" s="5">
        <v>4</v>
      </c>
      <c r="B6" s="9" t="s">
        <v>37</v>
      </c>
      <c r="C6" s="1" t="s">
        <v>196</v>
      </c>
      <c r="D6" s="50" t="s">
        <v>217</v>
      </c>
      <c r="E6" s="41">
        <f t="shared" si="0"/>
        <v>1</v>
      </c>
    </row>
    <row r="7" spans="1:5" ht="45" customHeight="1" x14ac:dyDescent="0.25">
      <c r="A7" s="5">
        <v>5</v>
      </c>
      <c r="B7" s="9" t="s">
        <v>38</v>
      </c>
      <c r="C7" s="1" t="s">
        <v>197</v>
      </c>
      <c r="D7" s="50" t="s">
        <v>217</v>
      </c>
      <c r="E7" s="41">
        <f t="shared" si="0"/>
        <v>1</v>
      </c>
    </row>
    <row r="8" spans="1:5" ht="45" customHeight="1" x14ac:dyDescent="0.25">
      <c r="A8" s="5">
        <v>6</v>
      </c>
      <c r="B8" s="9" t="s">
        <v>198</v>
      </c>
      <c r="C8" s="1" t="s">
        <v>199</v>
      </c>
      <c r="D8" s="50"/>
      <c r="E8" s="41">
        <f t="shared" si="0"/>
        <v>0</v>
      </c>
    </row>
    <row r="9" spans="1:5" ht="45" customHeight="1" x14ac:dyDescent="0.25">
      <c r="A9" s="5">
        <v>7</v>
      </c>
      <c r="B9" s="9" t="s">
        <v>200</v>
      </c>
      <c r="C9" s="1" t="s">
        <v>201</v>
      </c>
      <c r="D9" s="50" t="s">
        <v>217</v>
      </c>
      <c r="E9" s="41">
        <f t="shared" si="0"/>
        <v>1</v>
      </c>
    </row>
    <row r="10" spans="1:5" ht="45" customHeight="1" x14ac:dyDescent="0.25">
      <c r="A10" s="5">
        <v>8</v>
      </c>
      <c r="B10" s="9" t="s">
        <v>39</v>
      </c>
      <c r="C10" s="1" t="s">
        <v>202</v>
      </c>
      <c r="D10" s="50"/>
      <c r="E10" s="41">
        <f t="shared" si="0"/>
        <v>0</v>
      </c>
    </row>
    <row r="11" spans="1:5" ht="45" customHeight="1" x14ac:dyDescent="0.25">
      <c r="A11" s="5">
        <v>9</v>
      </c>
      <c r="B11" s="9" t="s">
        <v>203</v>
      </c>
      <c r="C11" s="1" t="s">
        <v>204</v>
      </c>
      <c r="D11" s="50"/>
      <c r="E11" s="41">
        <f t="shared" si="0"/>
        <v>0</v>
      </c>
    </row>
    <row r="12" spans="1:5" ht="45" customHeight="1" x14ac:dyDescent="0.25">
      <c r="A12" s="5">
        <v>10</v>
      </c>
      <c r="B12" s="9" t="s">
        <v>205</v>
      </c>
      <c r="C12" s="1" t="s">
        <v>206</v>
      </c>
      <c r="D12" s="50"/>
      <c r="E12" s="41">
        <f t="shared" si="0"/>
        <v>0</v>
      </c>
    </row>
    <row r="13" spans="1:5" ht="45" customHeight="1" x14ac:dyDescent="0.25">
      <c r="A13" s="5">
        <v>11</v>
      </c>
      <c r="B13" s="9" t="s">
        <v>207</v>
      </c>
      <c r="C13" s="1" t="s">
        <v>208</v>
      </c>
      <c r="D13" s="50"/>
      <c r="E13" s="41">
        <f t="shared" si="0"/>
        <v>0</v>
      </c>
    </row>
    <row r="14" spans="1:5" ht="45" customHeight="1" x14ac:dyDescent="0.25">
      <c r="A14" s="5">
        <v>12</v>
      </c>
      <c r="B14" s="9" t="s">
        <v>40</v>
      </c>
      <c r="C14" s="1" t="s">
        <v>41</v>
      </c>
      <c r="D14" s="50"/>
      <c r="E14" s="41">
        <f t="shared" si="0"/>
        <v>0</v>
      </c>
    </row>
    <row r="15" spans="1:5" ht="45" customHeight="1" x14ac:dyDescent="0.25">
      <c r="A15" s="5">
        <v>13</v>
      </c>
      <c r="B15" s="9" t="s">
        <v>209</v>
      </c>
      <c r="C15" s="1" t="s">
        <v>210</v>
      </c>
      <c r="D15" s="50"/>
      <c r="E15" s="41">
        <f t="shared" si="0"/>
        <v>0</v>
      </c>
    </row>
    <row r="16" spans="1:5" ht="45" customHeight="1" x14ac:dyDescent="0.25">
      <c r="A16" s="5">
        <v>14</v>
      </c>
      <c r="B16" s="9" t="s">
        <v>42</v>
      </c>
      <c r="C16" s="1" t="s">
        <v>211</v>
      </c>
      <c r="D16" s="50"/>
      <c r="E16" s="41">
        <f t="shared" si="0"/>
        <v>0</v>
      </c>
    </row>
    <row r="17" spans="1:5" ht="45" customHeight="1" x14ac:dyDescent="0.25">
      <c r="A17" s="5">
        <v>15</v>
      </c>
      <c r="B17" s="9" t="s">
        <v>212</v>
      </c>
      <c r="C17" s="1" t="s">
        <v>213</v>
      </c>
      <c r="D17" s="50"/>
      <c r="E17" s="41">
        <f t="shared" si="0"/>
        <v>0</v>
      </c>
    </row>
    <row r="18" spans="1:5" ht="45" customHeight="1" x14ac:dyDescent="0.25">
      <c r="A18" s="5">
        <v>16</v>
      </c>
      <c r="B18" s="9" t="s">
        <v>43</v>
      </c>
      <c r="C18" s="1" t="s">
        <v>214</v>
      </c>
      <c r="D18" s="50"/>
      <c r="E18" s="41">
        <f t="shared" si="0"/>
        <v>0</v>
      </c>
    </row>
    <row r="19" spans="1:5" ht="45" customHeight="1" x14ac:dyDescent="0.25">
      <c r="A19" s="5">
        <v>17</v>
      </c>
      <c r="B19" s="9" t="s">
        <v>44</v>
      </c>
      <c r="C19" s="1" t="s">
        <v>45</v>
      </c>
      <c r="D19" s="50"/>
      <c r="E19" s="41">
        <f t="shared" si="0"/>
        <v>0</v>
      </c>
    </row>
    <row r="20" spans="1:5" ht="45" customHeight="1" x14ac:dyDescent="0.25">
      <c r="A20" s="5">
        <v>18</v>
      </c>
      <c r="B20" s="9" t="s">
        <v>215</v>
      </c>
      <c r="C20" s="1" t="s">
        <v>46</v>
      </c>
      <c r="D20" s="50"/>
      <c r="E20" s="41">
        <f t="shared" si="0"/>
        <v>0</v>
      </c>
    </row>
    <row r="21" spans="1:5" ht="45" customHeight="1" x14ac:dyDescent="0.25">
      <c r="A21" s="5">
        <v>19</v>
      </c>
      <c r="B21" s="9" t="s">
        <v>47</v>
      </c>
      <c r="C21" s="1" t="s">
        <v>216</v>
      </c>
      <c r="D21" s="50"/>
      <c r="E21" s="41">
        <f t="shared" si="0"/>
        <v>0</v>
      </c>
    </row>
    <row r="22" spans="1:5" ht="45" customHeight="1" x14ac:dyDescent="0.25">
      <c r="A22" s="5">
        <v>20</v>
      </c>
      <c r="B22" s="9" t="s">
        <v>48</v>
      </c>
      <c r="C22" s="1" t="s">
        <v>49</v>
      </c>
      <c r="D22" s="50"/>
      <c r="E22" s="41">
        <f t="shared" si="0"/>
        <v>0</v>
      </c>
    </row>
    <row r="23" spans="1:5" ht="45" customHeight="1" x14ac:dyDescent="0.25">
      <c r="A23" s="13" t="s">
        <v>50</v>
      </c>
      <c r="B23" s="14"/>
      <c r="C23" s="15"/>
      <c r="D23" s="52"/>
      <c r="E23" s="41">
        <f>SUM(E3:E22)</f>
        <v>5</v>
      </c>
    </row>
    <row r="24" spans="1:5" ht="45" customHeight="1" x14ac:dyDescent="0.25"/>
  </sheetData>
  <sheetProtection password="C91B" sheet="1" objects="1" scenarios="1"/>
  <dataValidations count="1">
    <dataValidation type="list" allowBlank="1" showInputMessage="1" showErrorMessage="1" sqref="D3:D22">
      <formula1>cross</formula1>
    </dataValidation>
  </dataValidations>
  <printOptions horizontalCentered="1"/>
  <pageMargins left="0" right="0" top="0" bottom="0" header="0" footer="0"/>
  <pageSetup scale="90"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pane ySplit="2" topLeftCell="A3" activePane="bottomLeft" state="frozen"/>
      <selection pane="bottomLeft" activeCell="C7" sqref="C7"/>
    </sheetView>
  </sheetViews>
  <sheetFormatPr defaultColWidth="0" defaultRowHeight="45" customHeight="1" zeroHeight="1" x14ac:dyDescent="0.25"/>
  <cols>
    <col min="1" max="1" width="5.7109375" style="4" customWidth="1"/>
    <col min="2" max="2" width="20.7109375" style="4" customWidth="1"/>
    <col min="3" max="3" width="60.7109375" style="4" customWidth="1"/>
    <col min="4" max="4" width="9.140625" style="51" customWidth="1"/>
    <col min="5" max="5" width="9.140625" style="42" customWidth="1"/>
    <col min="6" max="16384" width="9.140625" style="4" hidden="1"/>
  </cols>
  <sheetData>
    <row r="1" spans="1:5" s="7" customFormat="1" ht="45" customHeight="1" x14ac:dyDescent="0.25">
      <c r="A1" s="10" t="s">
        <v>51</v>
      </c>
      <c r="B1" s="11"/>
      <c r="C1" s="11"/>
      <c r="D1" s="48"/>
      <c r="E1" s="39"/>
    </row>
    <row r="2" spans="1:5" s="3" customFormat="1" ht="45" customHeight="1" x14ac:dyDescent="0.25">
      <c r="A2" s="8" t="s">
        <v>3</v>
      </c>
      <c r="B2" s="8" t="s">
        <v>31</v>
      </c>
      <c r="C2" s="8" t="s">
        <v>32</v>
      </c>
      <c r="D2" s="49" t="s">
        <v>5</v>
      </c>
      <c r="E2" s="40"/>
    </row>
    <row r="3" spans="1:5" s="3" customFormat="1" ht="45" customHeight="1" x14ac:dyDescent="0.25">
      <c r="A3" s="5">
        <v>1</v>
      </c>
      <c r="B3" s="9" t="s">
        <v>52</v>
      </c>
      <c r="C3" s="1" t="s">
        <v>218</v>
      </c>
      <c r="D3" s="50"/>
      <c r="E3" s="41">
        <f>IF(D3&lt;&gt;0,1,0)</f>
        <v>0</v>
      </c>
    </row>
    <row r="4" spans="1:5" s="3" customFormat="1" ht="45" customHeight="1" x14ac:dyDescent="0.25">
      <c r="A4" s="5">
        <v>2</v>
      </c>
      <c r="B4" s="9" t="s">
        <v>52</v>
      </c>
      <c r="C4" s="1" t="s">
        <v>219</v>
      </c>
      <c r="D4" s="50"/>
      <c r="E4" s="41">
        <f t="shared" ref="E4:E15" si="0">IF(D4&lt;&gt;0,1,0)</f>
        <v>0</v>
      </c>
    </row>
    <row r="5" spans="1:5" s="3" customFormat="1" ht="45" customHeight="1" x14ac:dyDescent="0.25">
      <c r="A5" s="5">
        <v>3</v>
      </c>
      <c r="B5" s="9" t="s">
        <v>52</v>
      </c>
      <c r="C5" s="1" t="s">
        <v>220</v>
      </c>
      <c r="D5" s="50"/>
      <c r="E5" s="41">
        <f t="shared" si="0"/>
        <v>0</v>
      </c>
    </row>
    <row r="6" spans="1:5" s="3" customFormat="1" ht="45" customHeight="1" x14ac:dyDescent="0.25">
      <c r="A6" s="5">
        <v>4</v>
      </c>
      <c r="B6" s="9" t="s">
        <v>52</v>
      </c>
      <c r="C6" s="1" t="s">
        <v>53</v>
      </c>
      <c r="D6" s="50"/>
      <c r="E6" s="41">
        <f t="shared" si="0"/>
        <v>0</v>
      </c>
    </row>
    <row r="7" spans="1:5" s="3" customFormat="1" ht="45" customHeight="1" x14ac:dyDescent="0.25">
      <c r="A7" s="5">
        <v>5</v>
      </c>
      <c r="B7" s="9" t="s">
        <v>54</v>
      </c>
      <c r="C7" s="1" t="s">
        <v>55</v>
      </c>
      <c r="D7" s="50"/>
      <c r="E7" s="41">
        <f t="shared" si="0"/>
        <v>0</v>
      </c>
    </row>
    <row r="8" spans="1:5" s="3" customFormat="1" ht="45" customHeight="1" x14ac:dyDescent="0.25">
      <c r="A8" s="5">
        <v>6</v>
      </c>
      <c r="B8" s="9" t="s">
        <v>54</v>
      </c>
      <c r="C8" s="1" t="s">
        <v>221</v>
      </c>
      <c r="D8" s="50"/>
      <c r="E8" s="41">
        <f t="shared" si="0"/>
        <v>0</v>
      </c>
    </row>
    <row r="9" spans="1:5" s="3" customFormat="1" ht="45" customHeight="1" x14ac:dyDescent="0.25">
      <c r="A9" s="5" t="s">
        <v>222</v>
      </c>
      <c r="B9" s="9" t="s">
        <v>54</v>
      </c>
      <c r="C9" s="1" t="s">
        <v>223</v>
      </c>
      <c r="D9" s="50"/>
      <c r="E9" s="41">
        <f t="shared" si="0"/>
        <v>0</v>
      </c>
    </row>
    <row r="10" spans="1:5" s="3" customFormat="1" ht="45" customHeight="1" x14ac:dyDescent="0.25">
      <c r="A10" s="5">
        <v>8</v>
      </c>
      <c r="B10" s="9" t="s">
        <v>54</v>
      </c>
      <c r="C10" s="1" t="s">
        <v>56</v>
      </c>
      <c r="D10" s="50"/>
      <c r="E10" s="41">
        <f t="shared" si="0"/>
        <v>0</v>
      </c>
    </row>
    <row r="11" spans="1:5" s="3" customFormat="1" ht="45" customHeight="1" x14ac:dyDescent="0.25">
      <c r="A11" s="5">
        <v>9</v>
      </c>
      <c r="B11" s="9" t="s">
        <v>57</v>
      </c>
      <c r="C11" s="1" t="s">
        <v>58</v>
      </c>
      <c r="D11" s="50"/>
      <c r="E11" s="41">
        <f t="shared" si="0"/>
        <v>0</v>
      </c>
    </row>
    <row r="12" spans="1:5" s="3" customFormat="1" ht="45" customHeight="1" x14ac:dyDescent="0.25">
      <c r="A12" s="5">
        <v>10</v>
      </c>
      <c r="B12" s="9" t="s">
        <v>57</v>
      </c>
      <c r="C12" s="1" t="s">
        <v>224</v>
      </c>
      <c r="D12" s="50"/>
      <c r="E12" s="41">
        <f t="shared" si="0"/>
        <v>0</v>
      </c>
    </row>
    <row r="13" spans="1:5" s="3" customFormat="1" ht="45" customHeight="1" x14ac:dyDescent="0.25">
      <c r="A13" s="5">
        <v>11</v>
      </c>
      <c r="B13" s="9" t="s">
        <v>57</v>
      </c>
      <c r="C13" s="1" t="s">
        <v>225</v>
      </c>
      <c r="D13" s="50"/>
      <c r="E13" s="41">
        <f t="shared" si="0"/>
        <v>0</v>
      </c>
    </row>
    <row r="14" spans="1:5" s="3" customFormat="1" ht="45" customHeight="1" x14ac:dyDescent="0.25">
      <c r="A14" s="5">
        <v>12</v>
      </c>
      <c r="B14" s="9" t="s">
        <v>57</v>
      </c>
      <c r="C14" s="1" t="s">
        <v>59</v>
      </c>
      <c r="D14" s="50"/>
      <c r="E14" s="41">
        <f t="shared" si="0"/>
        <v>0</v>
      </c>
    </row>
    <row r="15" spans="1:5" s="3" customFormat="1" ht="45" customHeight="1" x14ac:dyDescent="0.25">
      <c r="A15" s="5">
        <v>13</v>
      </c>
      <c r="B15" s="9" t="s">
        <v>48</v>
      </c>
      <c r="C15" s="1" t="s">
        <v>60</v>
      </c>
      <c r="D15" s="50"/>
      <c r="E15" s="41">
        <f t="shared" si="0"/>
        <v>0</v>
      </c>
    </row>
    <row r="16" spans="1:5" ht="45" customHeight="1" x14ac:dyDescent="0.25">
      <c r="E16" s="43">
        <f>SUM(E3:E15)</f>
        <v>0</v>
      </c>
    </row>
  </sheetData>
  <sheetProtection password="C91B" sheet="1" objects="1" scenarios="1"/>
  <dataValidations count="1">
    <dataValidation type="list" allowBlank="1" showInputMessage="1" showErrorMessage="1" sqref="D3:D15">
      <formula1>cross</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pane ySplit="2" topLeftCell="A3" activePane="bottomLeft" state="frozen"/>
      <selection pane="bottomLeft" activeCell="D5" sqref="D5"/>
    </sheetView>
  </sheetViews>
  <sheetFormatPr defaultColWidth="0" defaultRowHeight="45" customHeight="1" zeroHeight="1" x14ac:dyDescent="0.25"/>
  <cols>
    <col min="1" max="1" width="5.7109375" customWidth="1"/>
    <col min="2" max="2" width="20.7109375" customWidth="1"/>
    <col min="3" max="3" width="60.7109375" customWidth="1"/>
    <col min="4" max="4" width="9.140625" style="55" customWidth="1"/>
    <col min="5" max="5" width="9.140625" style="54" customWidth="1"/>
    <col min="6" max="16384" width="9.140625" hidden="1"/>
  </cols>
  <sheetData>
    <row r="1" spans="1:5" s="7" customFormat="1" ht="45" customHeight="1" x14ac:dyDescent="0.25">
      <c r="A1" s="10" t="s">
        <v>61</v>
      </c>
      <c r="B1" s="11"/>
      <c r="C1" s="11"/>
      <c r="D1" s="48"/>
      <c r="E1" s="39"/>
    </row>
    <row r="2" spans="1:5" s="3" customFormat="1" ht="45" customHeight="1" x14ac:dyDescent="0.25">
      <c r="A2" s="8" t="s">
        <v>3</v>
      </c>
      <c r="B2" s="8" t="s">
        <v>31</v>
      </c>
      <c r="C2" s="8" t="s">
        <v>32</v>
      </c>
      <c r="D2" s="49" t="s">
        <v>5</v>
      </c>
      <c r="E2" s="40"/>
    </row>
    <row r="3" spans="1:5" s="3" customFormat="1" ht="45" customHeight="1" x14ac:dyDescent="0.25">
      <c r="A3" s="5">
        <v>1</v>
      </c>
      <c r="B3" s="9" t="s">
        <v>62</v>
      </c>
      <c r="C3" s="1" t="s">
        <v>63</v>
      </c>
      <c r="D3" s="50"/>
      <c r="E3" s="41">
        <f>IF(D3&lt;&gt;0,1,0)</f>
        <v>0</v>
      </c>
    </row>
    <row r="4" spans="1:5" s="3" customFormat="1" ht="45" customHeight="1" x14ac:dyDescent="0.25">
      <c r="A4" s="5">
        <v>2</v>
      </c>
      <c r="B4" s="9" t="s">
        <v>62</v>
      </c>
      <c r="C4" s="1" t="s">
        <v>64</v>
      </c>
      <c r="D4" s="50"/>
      <c r="E4" s="41">
        <f t="shared" ref="E4:E13" si="0">IF(D4&lt;&gt;0,1,0)</f>
        <v>0</v>
      </c>
    </row>
    <row r="5" spans="1:5" s="3" customFormat="1" ht="45" customHeight="1" x14ac:dyDescent="0.25">
      <c r="A5" s="5">
        <v>3</v>
      </c>
      <c r="B5" s="9" t="s">
        <v>62</v>
      </c>
      <c r="C5" s="1" t="s">
        <v>226</v>
      </c>
      <c r="D5" s="50" t="s">
        <v>217</v>
      </c>
      <c r="E5" s="41">
        <f t="shared" si="0"/>
        <v>1</v>
      </c>
    </row>
    <row r="6" spans="1:5" s="3" customFormat="1" ht="45" customHeight="1" x14ac:dyDescent="0.25">
      <c r="A6" s="5">
        <v>4</v>
      </c>
      <c r="B6" s="9" t="s">
        <v>62</v>
      </c>
      <c r="C6" s="1" t="s">
        <v>65</v>
      </c>
      <c r="D6" s="50"/>
      <c r="E6" s="41">
        <f t="shared" si="0"/>
        <v>0</v>
      </c>
    </row>
    <row r="7" spans="1:5" s="3" customFormat="1" ht="45" customHeight="1" x14ac:dyDescent="0.25">
      <c r="A7" s="5">
        <v>5</v>
      </c>
      <c r="B7" s="9" t="s">
        <v>62</v>
      </c>
      <c r="C7" s="1" t="s">
        <v>227</v>
      </c>
      <c r="D7" s="50"/>
      <c r="E7" s="41">
        <f t="shared" si="0"/>
        <v>0</v>
      </c>
    </row>
    <row r="8" spans="1:5" s="3" customFormat="1" ht="45" customHeight="1" x14ac:dyDescent="0.25">
      <c r="A8" s="5">
        <v>6</v>
      </c>
      <c r="B8" s="9" t="s">
        <v>62</v>
      </c>
      <c r="C8" s="1" t="s">
        <v>66</v>
      </c>
      <c r="D8" s="50"/>
      <c r="E8" s="41">
        <f t="shared" si="0"/>
        <v>0</v>
      </c>
    </row>
    <row r="9" spans="1:5" s="3" customFormat="1" ht="45" customHeight="1" x14ac:dyDescent="0.25">
      <c r="A9" s="5">
        <v>7</v>
      </c>
      <c r="B9" s="9" t="s">
        <v>62</v>
      </c>
      <c r="C9" s="1" t="s">
        <v>67</v>
      </c>
      <c r="D9" s="50"/>
      <c r="E9" s="41">
        <f t="shared" si="0"/>
        <v>0</v>
      </c>
    </row>
    <row r="10" spans="1:5" s="3" customFormat="1" ht="45" customHeight="1" x14ac:dyDescent="0.25">
      <c r="A10" s="5">
        <v>8</v>
      </c>
      <c r="B10" s="9" t="s">
        <v>62</v>
      </c>
      <c r="C10" s="1" t="s">
        <v>68</v>
      </c>
      <c r="D10" s="50"/>
      <c r="E10" s="41">
        <f t="shared" si="0"/>
        <v>0</v>
      </c>
    </row>
    <row r="11" spans="1:5" s="3" customFormat="1" ht="45" customHeight="1" x14ac:dyDescent="0.25">
      <c r="A11" s="5">
        <v>9</v>
      </c>
      <c r="B11" s="9" t="s">
        <v>69</v>
      </c>
      <c r="C11" s="1" t="s">
        <v>228</v>
      </c>
      <c r="D11" s="50"/>
      <c r="E11" s="41">
        <f t="shared" si="0"/>
        <v>0</v>
      </c>
    </row>
    <row r="12" spans="1:5" s="3" customFormat="1" ht="45" customHeight="1" x14ac:dyDescent="0.25">
      <c r="A12" s="5">
        <v>10</v>
      </c>
      <c r="B12" s="9" t="s">
        <v>69</v>
      </c>
      <c r="C12" s="1" t="s">
        <v>70</v>
      </c>
      <c r="D12" s="50"/>
      <c r="E12" s="41">
        <f t="shared" si="0"/>
        <v>0</v>
      </c>
    </row>
    <row r="13" spans="1:5" s="3" customFormat="1" ht="45" customHeight="1" x14ac:dyDescent="0.25">
      <c r="A13" s="5">
        <v>11</v>
      </c>
      <c r="B13" s="9" t="s">
        <v>48</v>
      </c>
      <c r="C13" s="1" t="s">
        <v>71</v>
      </c>
      <c r="D13" s="50"/>
      <c r="E13" s="41">
        <f t="shared" si="0"/>
        <v>0</v>
      </c>
    </row>
    <row r="14" spans="1:5" ht="45" customHeight="1" x14ac:dyDescent="0.25">
      <c r="E14" s="41">
        <f>SUM(E3:E13)</f>
        <v>1</v>
      </c>
    </row>
  </sheetData>
  <sheetProtection password="C91B" sheet="1" objects="1" scenarios="1"/>
  <dataValidations count="1">
    <dataValidation type="list" allowBlank="1" showInputMessage="1" showErrorMessage="1" sqref="D3:D13">
      <formula1>cross</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pane ySplit="2" topLeftCell="A3" activePane="bottomLeft" state="frozen"/>
      <selection pane="bottomLeft" activeCell="C21" sqref="C21"/>
    </sheetView>
  </sheetViews>
  <sheetFormatPr defaultColWidth="0" defaultRowHeight="45" customHeight="1" zeroHeight="1" x14ac:dyDescent="0.25"/>
  <cols>
    <col min="1" max="1" width="5.7109375" customWidth="1"/>
    <col min="2" max="2" width="20.7109375" customWidth="1"/>
    <col min="3" max="3" width="60.7109375" customWidth="1"/>
    <col min="4" max="4" width="9.140625" style="55" customWidth="1"/>
    <col min="5" max="5" width="9.140625" style="54" customWidth="1"/>
    <col min="6" max="16384" width="9.140625" hidden="1"/>
  </cols>
  <sheetData>
    <row r="1" spans="1:5" s="7" customFormat="1" ht="45" customHeight="1" x14ac:dyDescent="0.25">
      <c r="A1" s="10" t="s">
        <v>72</v>
      </c>
      <c r="B1" s="11"/>
      <c r="C1" s="11"/>
      <c r="D1" s="48"/>
      <c r="E1" s="39"/>
    </row>
    <row r="2" spans="1:5" s="3" customFormat="1" ht="45" customHeight="1" x14ac:dyDescent="0.25">
      <c r="A2" s="8" t="s">
        <v>3</v>
      </c>
      <c r="B2" s="8" t="s">
        <v>31</v>
      </c>
      <c r="C2" s="8" t="s">
        <v>32</v>
      </c>
      <c r="D2" s="49" t="s">
        <v>5</v>
      </c>
      <c r="E2" s="40"/>
    </row>
    <row r="3" spans="1:5" s="3" customFormat="1" ht="45" customHeight="1" x14ac:dyDescent="0.25">
      <c r="A3" s="5">
        <v>1</v>
      </c>
      <c r="B3" s="9" t="s">
        <v>73</v>
      </c>
      <c r="C3" s="1" t="s">
        <v>229</v>
      </c>
      <c r="D3" s="50"/>
      <c r="E3" s="41">
        <f>IF(D3&lt;&gt;0,1,0)</f>
        <v>0</v>
      </c>
    </row>
    <row r="4" spans="1:5" s="3" customFormat="1" ht="45" customHeight="1" x14ac:dyDescent="0.25">
      <c r="A4" s="5">
        <v>2</v>
      </c>
      <c r="B4" s="9" t="s">
        <v>74</v>
      </c>
      <c r="C4" s="1" t="s">
        <v>230</v>
      </c>
      <c r="D4" s="50"/>
      <c r="E4" s="41">
        <f t="shared" ref="E4:E21" si="0">IF(D4&lt;&gt;0,1,0)</f>
        <v>0</v>
      </c>
    </row>
    <row r="5" spans="1:5" s="3" customFormat="1" ht="45" customHeight="1" x14ac:dyDescent="0.25">
      <c r="A5" s="5">
        <v>3</v>
      </c>
      <c r="B5" s="9" t="s">
        <v>75</v>
      </c>
      <c r="C5" s="1" t="s">
        <v>231</v>
      </c>
      <c r="D5" s="50"/>
      <c r="E5" s="41">
        <f t="shared" si="0"/>
        <v>0</v>
      </c>
    </row>
    <row r="6" spans="1:5" s="3" customFormat="1" ht="45" customHeight="1" x14ac:dyDescent="0.25">
      <c r="A6" s="5">
        <v>4</v>
      </c>
      <c r="B6" s="9" t="s">
        <v>76</v>
      </c>
      <c r="C6" s="1" t="s">
        <v>232</v>
      </c>
      <c r="D6" s="50"/>
      <c r="E6" s="41">
        <f t="shared" si="0"/>
        <v>0</v>
      </c>
    </row>
    <row r="7" spans="1:5" s="3" customFormat="1" ht="45" customHeight="1" x14ac:dyDescent="0.25">
      <c r="A7" s="5">
        <v>5</v>
      </c>
      <c r="B7" s="9" t="s">
        <v>233</v>
      </c>
      <c r="C7" s="1" t="s">
        <v>232</v>
      </c>
      <c r="D7" s="50"/>
      <c r="E7" s="41">
        <f t="shared" si="0"/>
        <v>0</v>
      </c>
    </row>
    <row r="8" spans="1:5" s="3" customFormat="1" ht="45" customHeight="1" x14ac:dyDescent="0.25">
      <c r="A8" s="5">
        <v>6</v>
      </c>
      <c r="B8" s="9" t="s">
        <v>77</v>
      </c>
      <c r="C8" s="1" t="s">
        <v>78</v>
      </c>
      <c r="D8" s="50"/>
      <c r="E8" s="41">
        <f t="shared" si="0"/>
        <v>0</v>
      </c>
    </row>
    <row r="9" spans="1:5" s="3" customFormat="1" ht="45" customHeight="1" x14ac:dyDescent="0.25">
      <c r="A9" s="5">
        <v>7</v>
      </c>
      <c r="B9" s="9" t="s">
        <v>79</v>
      </c>
      <c r="C9" s="1" t="s">
        <v>80</v>
      </c>
      <c r="D9" s="50"/>
      <c r="E9" s="41">
        <f t="shared" si="0"/>
        <v>0</v>
      </c>
    </row>
    <row r="10" spans="1:5" s="3" customFormat="1" ht="45" customHeight="1" x14ac:dyDescent="0.25">
      <c r="A10" s="5">
        <v>8</v>
      </c>
      <c r="B10" s="9" t="s">
        <v>81</v>
      </c>
      <c r="C10" s="1" t="s">
        <v>82</v>
      </c>
      <c r="D10" s="50"/>
      <c r="E10" s="41">
        <f t="shared" si="0"/>
        <v>0</v>
      </c>
    </row>
    <row r="11" spans="1:5" s="3" customFormat="1" ht="45" customHeight="1" x14ac:dyDescent="0.25">
      <c r="A11" s="5">
        <v>9</v>
      </c>
      <c r="B11" s="9" t="s">
        <v>83</v>
      </c>
      <c r="C11" s="1" t="s">
        <v>234</v>
      </c>
      <c r="D11" s="50"/>
      <c r="E11" s="41">
        <f t="shared" si="0"/>
        <v>0</v>
      </c>
    </row>
    <row r="12" spans="1:5" s="3" customFormat="1" ht="45" customHeight="1" x14ac:dyDescent="0.25">
      <c r="A12" s="5">
        <v>10</v>
      </c>
      <c r="B12" s="9" t="s">
        <v>235</v>
      </c>
      <c r="C12" s="1" t="s">
        <v>236</v>
      </c>
      <c r="D12" s="50"/>
      <c r="E12" s="41">
        <f t="shared" si="0"/>
        <v>0</v>
      </c>
    </row>
    <row r="13" spans="1:5" s="3" customFormat="1" ht="45" customHeight="1" x14ac:dyDescent="0.25">
      <c r="A13" s="5">
        <v>11</v>
      </c>
      <c r="B13" s="9" t="s">
        <v>85</v>
      </c>
      <c r="C13" s="1" t="s">
        <v>86</v>
      </c>
      <c r="D13" s="50"/>
      <c r="E13" s="41">
        <f t="shared" si="0"/>
        <v>0</v>
      </c>
    </row>
    <row r="14" spans="1:5" s="3" customFormat="1" ht="45" customHeight="1" x14ac:dyDescent="0.25">
      <c r="A14" s="5">
        <v>12</v>
      </c>
      <c r="B14" s="9" t="s">
        <v>87</v>
      </c>
      <c r="C14" s="1" t="s">
        <v>237</v>
      </c>
      <c r="D14" s="50"/>
      <c r="E14" s="41">
        <f t="shared" si="0"/>
        <v>0</v>
      </c>
    </row>
    <row r="15" spans="1:5" s="3" customFormat="1" ht="45" customHeight="1" x14ac:dyDescent="0.25">
      <c r="A15" s="5">
        <v>13</v>
      </c>
      <c r="B15" s="9" t="s">
        <v>84</v>
      </c>
      <c r="C15" s="1" t="s">
        <v>238</v>
      </c>
      <c r="D15" s="50"/>
      <c r="E15" s="41">
        <f t="shared" si="0"/>
        <v>0</v>
      </c>
    </row>
    <row r="16" spans="1:5" s="3" customFormat="1" ht="45" customHeight="1" x14ac:dyDescent="0.25">
      <c r="A16" s="5">
        <v>14</v>
      </c>
      <c r="B16" s="9" t="s">
        <v>88</v>
      </c>
      <c r="C16" s="1" t="s">
        <v>89</v>
      </c>
      <c r="D16" s="50"/>
      <c r="E16" s="41">
        <f t="shared" si="0"/>
        <v>0</v>
      </c>
    </row>
    <row r="17" spans="1:5" s="3" customFormat="1" ht="45" customHeight="1" x14ac:dyDescent="0.25">
      <c r="A17" s="5">
        <v>15</v>
      </c>
      <c r="B17" s="9" t="s">
        <v>90</v>
      </c>
      <c r="C17" s="1" t="s">
        <v>239</v>
      </c>
      <c r="D17" s="50"/>
      <c r="E17" s="41">
        <f t="shared" si="0"/>
        <v>0</v>
      </c>
    </row>
    <row r="18" spans="1:5" s="3" customFormat="1" ht="45" customHeight="1" x14ac:dyDescent="0.25">
      <c r="A18" s="5">
        <v>16</v>
      </c>
      <c r="B18" s="9" t="s">
        <v>91</v>
      </c>
      <c r="C18" s="1" t="s">
        <v>92</v>
      </c>
      <c r="D18" s="50"/>
      <c r="E18" s="41">
        <f t="shared" si="0"/>
        <v>0</v>
      </c>
    </row>
    <row r="19" spans="1:5" s="3" customFormat="1" ht="45" customHeight="1" x14ac:dyDescent="0.25">
      <c r="A19" s="5">
        <v>17</v>
      </c>
      <c r="B19" s="9" t="s">
        <v>93</v>
      </c>
      <c r="C19" s="1" t="s">
        <v>94</v>
      </c>
      <c r="D19" s="50"/>
      <c r="E19" s="41">
        <f t="shared" si="0"/>
        <v>0</v>
      </c>
    </row>
    <row r="20" spans="1:5" s="3" customFormat="1" ht="45" customHeight="1" x14ac:dyDescent="0.25">
      <c r="A20" s="5">
        <v>18</v>
      </c>
      <c r="B20" s="9" t="s">
        <v>95</v>
      </c>
      <c r="C20" s="1" t="s">
        <v>96</v>
      </c>
      <c r="D20" s="50"/>
      <c r="E20" s="41">
        <f t="shared" si="0"/>
        <v>0</v>
      </c>
    </row>
    <row r="21" spans="1:5" s="3" customFormat="1" ht="45" customHeight="1" x14ac:dyDescent="0.25">
      <c r="A21" s="5">
        <v>19</v>
      </c>
      <c r="B21" s="9" t="s">
        <v>97</v>
      </c>
      <c r="C21" s="1" t="s">
        <v>98</v>
      </c>
      <c r="D21" s="50"/>
      <c r="E21" s="41">
        <f t="shared" si="0"/>
        <v>0</v>
      </c>
    </row>
    <row r="22" spans="1:5" ht="45" customHeight="1" x14ac:dyDescent="0.25">
      <c r="E22" s="41">
        <f>SUM(E3:E21)</f>
        <v>0</v>
      </c>
    </row>
  </sheetData>
  <sheetProtection password="C91B" sheet="1" objects="1" scenarios="1"/>
  <dataValidations count="1">
    <dataValidation type="list" allowBlank="1" showInputMessage="1" showErrorMessage="1" sqref="D3:D21">
      <formula1>cross</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pane ySplit="2" topLeftCell="A3" activePane="bottomLeft" state="frozen"/>
      <selection pane="bottomLeft" activeCell="E10" sqref="E10"/>
    </sheetView>
  </sheetViews>
  <sheetFormatPr defaultColWidth="0" defaultRowHeight="15" zeroHeight="1" x14ac:dyDescent="0.25"/>
  <cols>
    <col min="1" max="1" width="5.7109375" customWidth="1"/>
    <col min="2" max="2" width="20.7109375" customWidth="1"/>
    <col min="3" max="3" width="60.7109375" customWidth="1"/>
    <col min="4" max="4" width="9.140625" style="55" customWidth="1"/>
    <col min="5" max="5" width="9.140625" style="54" customWidth="1"/>
    <col min="6" max="16384" width="9.140625" hidden="1"/>
  </cols>
  <sheetData>
    <row r="1" spans="1:5" s="7" customFormat="1" ht="45" customHeight="1" x14ac:dyDescent="0.25">
      <c r="A1" s="10" t="s">
        <v>99</v>
      </c>
      <c r="B1" s="11"/>
      <c r="C1" s="11"/>
      <c r="D1" s="48"/>
      <c r="E1" s="39"/>
    </row>
    <row r="2" spans="1:5" s="3" customFormat="1" ht="45" customHeight="1" x14ac:dyDescent="0.25">
      <c r="A2" s="8" t="s">
        <v>3</v>
      </c>
      <c r="B2" s="8" t="s">
        <v>31</v>
      </c>
      <c r="C2" s="8" t="s">
        <v>32</v>
      </c>
      <c r="D2" s="49" t="s">
        <v>5</v>
      </c>
      <c r="E2" s="40"/>
    </row>
    <row r="3" spans="1:5" s="3" customFormat="1" ht="45" customHeight="1" x14ac:dyDescent="0.25">
      <c r="A3" s="5">
        <v>1</v>
      </c>
      <c r="B3" s="9" t="s">
        <v>100</v>
      </c>
      <c r="C3" s="1" t="s">
        <v>240</v>
      </c>
      <c r="D3" s="50" t="s">
        <v>217</v>
      </c>
      <c r="E3" s="41">
        <f>IF(D3&lt;&gt;0,1,0)</f>
        <v>1</v>
      </c>
    </row>
    <row r="4" spans="1:5" s="3" customFormat="1" ht="45" customHeight="1" x14ac:dyDescent="0.25">
      <c r="A4" s="5">
        <v>2</v>
      </c>
      <c r="B4" s="9" t="s">
        <v>101</v>
      </c>
      <c r="C4" s="1" t="s">
        <v>241</v>
      </c>
      <c r="D4" s="50" t="s">
        <v>217</v>
      </c>
      <c r="E4" s="41">
        <f t="shared" ref="E4:E11" si="0">IF(D4&lt;&gt;0,1,0)</f>
        <v>1</v>
      </c>
    </row>
    <row r="5" spans="1:5" s="3" customFormat="1" ht="45" customHeight="1" x14ac:dyDescent="0.25">
      <c r="A5" s="5">
        <v>3</v>
      </c>
      <c r="B5" s="9" t="s">
        <v>102</v>
      </c>
      <c r="C5" s="1" t="s">
        <v>242</v>
      </c>
      <c r="D5" s="50"/>
      <c r="E5" s="41">
        <f t="shared" si="0"/>
        <v>0</v>
      </c>
    </row>
    <row r="6" spans="1:5" s="3" customFormat="1" ht="45" customHeight="1" x14ac:dyDescent="0.25">
      <c r="A6" s="5">
        <v>4</v>
      </c>
      <c r="B6" s="9" t="s">
        <v>244</v>
      </c>
      <c r="C6" s="1" t="s">
        <v>243</v>
      </c>
      <c r="D6" s="50"/>
      <c r="E6" s="41">
        <f t="shared" si="0"/>
        <v>0</v>
      </c>
    </row>
    <row r="7" spans="1:5" s="3" customFormat="1" ht="45" customHeight="1" x14ac:dyDescent="0.25">
      <c r="A7" s="5">
        <v>5</v>
      </c>
      <c r="B7" s="9" t="s">
        <v>103</v>
      </c>
      <c r="C7" s="1" t="s">
        <v>245</v>
      </c>
      <c r="D7" s="50"/>
      <c r="E7" s="41">
        <f t="shared" si="0"/>
        <v>0</v>
      </c>
    </row>
    <row r="8" spans="1:5" s="3" customFormat="1" ht="45" customHeight="1" x14ac:dyDescent="0.25">
      <c r="A8" s="5">
        <v>6</v>
      </c>
      <c r="B8" s="9" t="s">
        <v>104</v>
      </c>
      <c r="C8" s="1" t="s">
        <v>246</v>
      </c>
      <c r="D8" s="50"/>
      <c r="E8" s="41">
        <f t="shared" si="0"/>
        <v>0</v>
      </c>
    </row>
    <row r="9" spans="1:5" s="3" customFormat="1" ht="45" customHeight="1" x14ac:dyDescent="0.25">
      <c r="A9" s="5">
        <v>7</v>
      </c>
      <c r="B9" s="9" t="s">
        <v>105</v>
      </c>
      <c r="C9" s="1" t="s">
        <v>106</v>
      </c>
      <c r="D9" s="50"/>
      <c r="E9" s="41">
        <f t="shared" si="0"/>
        <v>0</v>
      </c>
    </row>
    <row r="10" spans="1:5" s="3" customFormat="1" ht="45" customHeight="1" x14ac:dyDescent="0.25">
      <c r="A10" s="5">
        <v>8</v>
      </c>
      <c r="B10" s="9" t="s">
        <v>107</v>
      </c>
      <c r="C10" s="1" t="s">
        <v>108</v>
      </c>
      <c r="D10" s="50"/>
      <c r="E10" s="41">
        <f t="shared" si="0"/>
        <v>0</v>
      </c>
    </row>
    <row r="11" spans="1:5" s="3" customFormat="1" ht="45" customHeight="1" x14ac:dyDescent="0.25">
      <c r="A11" s="5">
        <v>9</v>
      </c>
      <c r="B11" s="9" t="s">
        <v>109</v>
      </c>
      <c r="C11" s="1" t="s">
        <v>110</v>
      </c>
      <c r="D11" s="50"/>
      <c r="E11" s="41">
        <f t="shared" si="0"/>
        <v>0</v>
      </c>
    </row>
    <row r="12" spans="1:5" ht="45" customHeight="1" x14ac:dyDescent="0.25">
      <c r="E12" s="41">
        <f>SUM(E3:E11)</f>
        <v>2</v>
      </c>
    </row>
    <row r="13" spans="1:5" hidden="1" x14ac:dyDescent="0.25"/>
    <row r="14" spans="1:5" hidden="1" x14ac:dyDescent="0.25"/>
    <row r="15" spans="1:5" hidden="1" x14ac:dyDescent="0.25"/>
    <row r="16" spans="1:5" hidden="1" x14ac:dyDescent="0.25"/>
  </sheetData>
  <sheetProtection password="C91B" sheet="1" objects="1" scenarios="1"/>
  <dataValidations count="1">
    <dataValidation type="list" allowBlank="1" showInputMessage="1" showErrorMessage="1" sqref="D3:D11">
      <formula1>cross</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2" topLeftCell="A3" activePane="bottomLeft" state="frozen"/>
      <selection pane="bottomLeft" activeCell="D9" sqref="D9"/>
    </sheetView>
  </sheetViews>
  <sheetFormatPr defaultColWidth="0" defaultRowHeight="15" zeroHeight="1" x14ac:dyDescent="0.25"/>
  <cols>
    <col min="1" max="1" width="5.7109375" customWidth="1"/>
    <col min="2" max="2" width="20.7109375" customWidth="1"/>
    <col min="3" max="3" width="60.7109375" customWidth="1"/>
    <col min="4" max="4" width="9.140625" style="55" customWidth="1"/>
    <col min="5" max="5" width="9.140625" style="54" customWidth="1"/>
    <col min="6" max="16384" width="9.140625" hidden="1"/>
  </cols>
  <sheetData>
    <row r="1" spans="1:5" s="7" customFormat="1" ht="45" customHeight="1" x14ac:dyDescent="0.25">
      <c r="A1" s="10" t="s">
        <v>111</v>
      </c>
      <c r="B1" s="11"/>
      <c r="C1" s="11"/>
      <c r="D1" s="48"/>
      <c r="E1" s="39"/>
    </row>
    <row r="2" spans="1:5" s="3" customFormat="1" ht="45" customHeight="1" x14ac:dyDescent="0.25">
      <c r="A2" s="8" t="s">
        <v>3</v>
      </c>
      <c r="B2" s="8" t="s">
        <v>31</v>
      </c>
      <c r="C2" s="8" t="s">
        <v>32</v>
      </c>
      <c r="D2" s="49" t="s">
        <v>5</v>
      </c>
      <c r="E2" s="40"/>
    </row>
    <row r="3" spans="1:5" s="3" customFormat="1" ht="45" customHeight="1" x14ac:dyDescent="0.25">
      <c r="A3" s="5">
        <v>1</v>
      </c>
      <c r="B3" s="9" t="s">
        <v>112</v>
      </c>
      <c r="C3" s="1" t="s">
        <v>113</v>
      </c>
      <c r="D3" s="50"/>
      <c r="E3" s="41">
        <f>IF(D3&lt;&gt;0,1,0)</f>
        <v>0</v>
      </c>
    </row>
    <row r="4" spans="1:5" s="3" customFormat="1" ht="45" customHeight="1" x14ac:dyDescent="0.25">
      <c r="A4" s="5">
        <v>2</v>
      </c>
      <c r="B4" s="9" t="s">
        <v>112</v>
      </c>
      <c r="C4" s="1" t="s">
        <v>114</v>
      </c>
      <c r="D4" s="50"/>
      <c r="E4" s="41">
        <f t="shared" ref="E4:E10" si="0">IF(D4&lt;&gt;0,1,0)</f>
        <v>0</v>
      </c>
    </row>
    <row r="5" spans="1:5" s="3" customFormat="1" ht="45" customHeight="1" x14ac:dyDescent="0.25">
      <c r="A5" s="5">
        <v>3</v>
      </c>
      <c r="B5" s="9" t="s">
        <v>115</v>
      </c>
      <c r="C5" s="1" t="s">
        <v>116</v>
      </c>
      <c r="D5" s="50"/>
      <c r="E5" s="41">
        <f t="shared" si="0"/>
        <v>0</v>
      </c>
    </row>
    <row r="6" spans="1:5" s="3" customFormat="1" ht="45" customHeight="1" x14ac:dyDescent="0.25">
      <c r="A6" s="5">
        <v>4</v>
      </c>
      <c r="B6" s="9" t="s">
        <v>117</v>
      </c>
      <c r="C6" s="1" t="s">
        <v>118</v>
      </c>
      <c r="D6" s="50"/>
      <c r="E6" s="41">
        <f t="shared" si="0"/>
        <v>0</v>
      </c>
    </row>
    <row r="7" spans="1:5" s="3" customFormat="1" ht="45" customHeight="1" x14ac:dyDescent="0.25">
      <c r="A7" s="5">
        <v>5</v>
      </c>
      <c r="B7" s="9" t="s">
        <v>119</v>
      </c>
      <c r="C7" s="1" t="s">
        <v>247</v>
      </c>
      <c r="D7" s="50"/>
      <c r="E7" s="41">
        <f t="shared" si="0"/>
        <v>0</v>
      </c>
    </row>
    <row r="8" spans="1:5" s="3" customFormat="1" ht="45" customHeight="1" x14ac:dyDescent="0.25">
      <c r="A8" s="5">
        <v>6</v>
      </c>
      <c r="B8" s="9" t="s">
        <v>120</v>
      </c>
      <c r="C8" s="1" t="s">
        <v>121</v>
      </c>
      <c r="D8" s="50"/>
      <c r="E8" s="41">
        <f t="shared" si="0"/>
        <v>0</v>
      </c>
    </row>
    <row r="9" spans="1:5" s="3" customFormat="1" ht="45" customHeight="1" x14ac:dyDescent="0.25">
      <c r="A9" s="5">
        <v>7</v>
      </c>
      <c r="B9" s="9" t="s">
        <v>122</v>
      </c>
      <c r="C9" s="1" t="s">
        <v>123</v>
      </c>
      <c r="D9" s="50" t="s">
        <v>217</v>
      </c>
      <c r="E9" s="41">
        <f t="shared" si="0"/>
        <v>1</v>
      </c>
    </row>
    <row r="10" spans="1:5" s="3" customFormat="1" ht="45" customHeight="1" x14ac:dyDescent="0.25">
      <c r="A10" s="5">
        <v>8</v>
      </c>
      <c r="B10" s="9" t="s">
        <v>124</v>
      </c>
      <c r="C10" s="1" t="s">
        <v>125</v>
      </c>
      <c r="D10" s="50"/>
      <c r="E10" s="41">
        <f t="shared" si="0"/>
        <v>0</v>
      </c>
    </row>
    <row r="11" spans="1:5" ht="45" customHeight="1" x14ac:dyDescent="0.25">
      <c r="E11" s="41">
        <f>SUM(E3:E10)</f>
        <v>1</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sheetData>
  <dataValidations count="1">
    <dataValidation type="list" allowBlank="1" showInputMessage="1" showErrorMessage="1" sqref="D3:D10">
      <formula1>cross</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2" topLeftCell="A3" activePane="bottomLeft" state="frozen"/>
      <selection pane="bottomLeft" activeCell="C9" sqref="C9"/>
    </sheetView>
  </sheetViews>
  <sheetFormatPr defaultColWidth="0" defaultRowHeight="15" zeroHeight="1" x14ac:dyDescent="0.25"/>
  <cols>
    <col min="1" max="1" width="5.7109375" customWidth="1"/>
    <col min="2" max="2" width="20.7109375" customWidth="1"/>
    <col min="3" max="3" width="60.7109375" customWidth="1"/>
    <col min="4" max="5" width="9.140625" customWidth="1"/>
    <col min="6" max="16384" width="9.140625" hidden="1"/>
  </cols>
  <sheetData>
    <row r="1" spans="1:5" s="7" customFormat="1" ht="45" customHeight="1" x14ac:dyDescent="0.25">
      <c r="A1" s="10" t="s">
        <v>126</v>
      </c>
      <c r="B1" s="11"/>
      <c r="C1" s="11"/>
      <c r="D1" s="12"/>
    </row>
    <row r="2" spans="1:5" s="3" customFormat="1" ht="45" customHeight="1" x14ac:dyDescent="0.25">
      <c r="A2" s="8" t="s">
        <v>3</v>
      </c>
      <c r="B2" s="8" t="s">
        <v>31</v>
      </c>
      <c r="C2" s="8" t="s">
        <v>32</v>
      </c>
      <c r="D2" s="8" t="s">
        <v>5</v>
      </c>
    </row>
    <row r="3" spans="1:5" s="3" customFormat="1" ht="45" customHeight="1" x14ac:dyDescent="0.25">
      <c r="A3" s="5">
        <v>1</v>
      </c>
      <c r="B3" s="9" t="s">
        <v>127</v>
      </c>
      <c r="C3" s="1" t="s">
        <v>128</v>
      </c>
      <c r="D3" s="17"/>
      <c r="E3" s="18">
        <f>IF(D3&lt;&gt;0,1,0)</f>
        <v>0</v>
      </c>
    </row>
    <row r="4" spans="1:5" s="3" customFormat="1" ht="45" customHeight="1" x14ac:dyDescent="0.25">
      <c r="A4" s="5">
        <v>2</v>
      </c>
      <c r="B4" s="9" t="s">
        <v>127</v>
      </c>
      <c r="C4" s="1" t="s">
        <v>129</v>
      </c>
      <c r="D4" s="17"/>
      <c r="E4" s="18">
        <f t="shared" ref="E4:E9" si="0">IF(D4&lt;&gt;0,1,0)</f>
        <v>0</v>
      </c>
    </row>
    <row r="5" spans="1:5" s="3" customFormat="1" ht="45" customHeight="1" x14ac:dyDescent="0.25">
      <c r="A5" s="5">
        <v>3</v>
      </c>
      <c r="B5" s="9" t="s">
        <v>127</v>
      </c>
      <c r="C5" s="1" t="s">
        <v>130</v>
      </c>
      <c r="D5" s="17"/>
      <c r="E5" s="18">
        <f t="shared" si="0"/>
        <v>0</v>
      </c>
    </row>
    <row r="6" spans="1:5" s="3" customFormat="1" ht="45" customHeight="1" x14ac:dyDescent="0.25">
      <c r="A6" s="5">
        <v>4</v>
      </c>
      <c r="B6" s="9" t="s">
        <v>127</v>
      </c>
      <c r="C6" s="1" t="s">
        <v>131</v>
      </c>
      <c r="D6" s="17"/>
      <c r="E6" s="18">
        <f t="shared" si="0"/>
        <v>0</v>
      </c>
    </row>
    <row r="7" spans="1:5" s="3" customFormat="1" ht="45" customHeight="1" x14ac:dyDescent="0.25">
      <c r="A7" s="5">
        <v>5</v>
      </c>
      <c r="B7" s="9" t="s">
        <v>127</v>
      </c>
      <c r="C7" s="1" t="s">
        <v>132</v>
      </c>
      <c r="D7" s="17"/>
      <c r="E7" s="18">
        <f t="shared" si="0"/>
        <v>0</v>
      </c>
    </row>
    <row r="8" spans="1:5" s="3" customFormat="1" ht="45" customHeight="1" x14ac:dyDescent="0.25">
      <c r="A8" s="5">
        <v>6</v>
      </c>
      <c r="B8" s="9" t="s">
        <v>124</v>
      </c>
      <c r="C8" s="1" t="s">
        <v>133</v>
      </c>
      <c r="D8" s="17"/>
      <c r="E8" s="18">
        <f t="shared" si="0"/>
        <v>0</v>
      </c>
    </row>
    <row r="9" spans="1:5" s="3" customFormat="1" ht="45" customHeight="1" x14ac:dyDescent="0.25">
      <c r="A9" s="5">
        <v>7</v>
      </c>
      <c r="B9" s="9" t="s">
        <v>134</v>
      </c>
      <c r="C9" s="1" t="s">
        <v>248</v>
      </c>
      <c r="D9" s="17"/>
      <c r="E9" s="18">
        <f t="shared" si="0"/>
        <v>0</v>
      </c>
    </row>
    <row r="10" spans="1:5" ht="45" customHeight="1" x14ac:dyDescent="0.25">
      <c r="E10" s="18">
        <f>SUM(E3:E9)</f>
        <v>0</v>
      </c>
    </row>
    <row r="11" spans="1:5" hidden="1" x14ac:dyDescent="0.25"/>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sheetData>
  <dataValidations count="1">
    <dataValidation type="list" allowBlank="1" showInputMessage="1" showErrorMessage="1" sqref="D3:D9">
      <formula1>cross</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pane ySplit="2" topLeftCell="A16" activePane="bottomLeft" state="frozen"/>
      <selection pane="bottomLeft" activeCell="D3" sqref="D3"/>
    </sheetView>
  </sheetViews>
  <sheetFormatPr defaultColWidth="0" defaultRowHeight="15" zeroHeight="1" x14ac:dyDescent="0.25"/>
  <cols>
    <col min="1" max="1" width="5.7109375" customWidth="1"/>
    <col min="2" max="2" width="20.7109375" customWidth="1"/>
    <col min="3" max="3" width="60.7109375" customWidth="1"/>
    <col min="4" max="4" width="9.140625" style="55" customWidth="1"/>
    <col min="5" max="5" width="9.140625" style="54" customWidth="1"/>
    <col min="6" max="16384" width="9.140625" hidden="1"/>
  </cols>
  <sheetData>
    <row r="1" spans="1:5" s="7" customFormat="1" ht="45" customHeight="1" x14ac:dyDescent="0.25">
      <c r="A1" s="10" t="s">
        <v>135</v>
      </c>
      <c r="B1" s="11"/>
      <c r="C1" s="11"/>
      <c r="D1" s="48"/>
      <c r="E1" s="39"/>
    </row>
    <row r="2" spans="1:5" s="3" customFormat="1" ht="45" customHeight="1" x14ac:dyDescent="0.25">
      <c r="A2" s="8" t="s">
        <v>3</v>
      </c>
      <c r="B2" s="8" t="s">
        <v>31</v>
      </c>
      <c r="C2" s="8" t="s">
        <v>32</v>
      </c>
      <c r="D2" s="49" t="s">
        <v>5</v>
      </c>
      <c r="E2" s="40"/>
    </row>
    <row r="3" spans="1:5" ht="45" customHeight="1" x14ac:dyDescent="0.25">
      <c r="A3" s="5">
        <v>1</v>
      </c>
      <c r="B3" s="9" t="s">
        <v>136</v>
      </c>
      <c r="C3" s="1" t="s">
        <v>249</v>
      </c>
      <c r="D3" s="50"/>
      <c r="E3" s="41">
        <f>IF(D3&lt;&gt;0,1,0)</f>
        <v>0</v>
      </c>
    </row>
    <row r="4" spans="1:5" ht="45" customHeight="1" x14ac:dyDescent="0.25">
      <c r="A4" s="5">
        <v>2</v>
      </c>
      <c r="B4" s="9" t="s">
        <v>137</v>
      </c>
      <c r="C4" s="1" t="s">
        <v>250</v>
      </c>
      <c r="D4" s="50"/>
      <c r="E4" s="41">
        <f t="shared" ref="E4:E21" si="0">IF(D4&lt;&gt;0,1,0)</f>
        <v>0</v>
      </c>
    </row>
    <row r="5" spans="1:5" ht="45" customHeight="1" x14ac:dyDescent="0.25">
      <c r="A5" s="5">
        <v>3</v>
      </c>
      <c r="B5" s="9" t="s">
        <v>138</v>
      </c>
      <c r="C5" s="1" t="s">
        <v>251</v>
      </c>
      <c r="D5" s="50"/>
      <c r="E5" s="41">
        <f t="shared" si="0"/>
        <v>0</v>
      </c>
    </row>
    <row r="6" spans="1:5" ht="45" customHeight="1" x14ac:dyDescent="0.25">
      <c r="A6" s="5">
        <v>4</v>
      </c>
      <c r="B6" s="9" t="s">
        <v>139</v>
      </c>
      <c r="C6" s="1" t="s">
        <v>252</v>
      </c>
      <c r="D6" s="50"/>
      <c r="E6" s="41">
        <f t="shared" si="0"/>
        <v>0</v>
      </c>
    </row>
    <row r="7" spans="1:5" ht="45" customHeight="1" x14ac:dyDescent="0.25">
      <c r="A7" s="5">
        <v>5</v>
      </c>
      <c r="B7" s="9" t="s">
        <v>140</v>
      </c>
      <c r="C7" s="1" t="s">
        <v>141</v>
      </c>
      <c r="D7" s="50"/>
      <c r="E7" s="41">
        <f t="shared" si="0"/>
        <v>0</v>
      </c>
    </row>
    <row r="8" spans="1:5" ht="45" customHeight="1" x14ac:dyDescent="0.25">
      <c r="A8" s="5">
        <v>6</v>
      </c>
      <c r="B8" s="9" t="s">
        <v>142</v>
      </c>
      <c r="C8" s="1" t="s">
        <v>253</v>
      </c>
      <c r="D8" s="50"/>
      <c r="E8" s="41">
        <f t="shared" si="0"/>
        <v>0</v>
      </c>
    </row>
    <row r="9" spans="1:5" ht="45" customHeight="1" x14ac:dyDescent="0.25">
      <c r="A9" s="5">
        <v>7</v>
      </c>
      <c r="B9" s="9" t="s">
        <v>143</v>
      </c>
      <c r="C9" s="1" t="s">
        <v>254</v>
      </c>
      <c r="D9" s="50"/>
      <c r="E9" s="41">
        <f t="shared" si="0"/>
        <v>0</v>
      </c>
    </row>
    <row r="10" spans="1:5" ht="45" customHeight="1" x14ac:dyDescent="0.25">
      <c r="A10" s="5">
        <v>8</v>
      </c>
      <c r="B10" s="9" t="s">
        <v>144</v>
      </c>
      <c r="C10" s="1" t="s">
        <v>255</v>
      </c>
      <c r="D10" s="50"/>
      <c r="E10" s="41">
        <f t="shared" si="0"/>
        <v>0</v>
      </c>
    </row>
    <row r="11" spans="1:5" ht="45" customHeight="1" x14ac:dyDescent="0.25">
      <c r="A11" s="5">
        <v>9</v>
      </c>
      <c r="B11" s="9" t="s">
        <v>256</v>
      </c>
      <c r="C11" s="1" t="s">
        <v>257</v>
      </c>
      <c r="D11" s="50"/>
      <c r="E11" s="41">
        <f t="shared" si="0"/>
        <v>0</v>
      </c>
    </row>
    <row r="12" spans="1:5" ht="45" customHeight="1" x14ac:dyDescent="0.25">
      <c r="A12" s="5">
        <v>10</v>
      </c>
      <c r="B12" s="9" t="s">
        <v>258</v>
      </c>
      <c r="C12" s="1" t="s">
        <v>259</v>
      </c>
      <c r="D12" s="50"/>
      <c r="E12" s="41">
        <f t="shared" si="0"/>
        <v>0</v>
      </c>
    </row>
    <row r="13" spans="1:5" ht="45" customHeight="1" x14ac:dyDescent="0.25">
      <c r="A13" s="5">
        <v>11</v>
      </c>
      <c r="B13" s="9" t="s">
        <v>145</v>
      </c>
      <c r="C13" s="1" t="s">
        <v>146</v>
      </c>
      <c r="D13" s="50"/>
      <c r="E13" s="41">
        <f t="shared" si="0"/>
        <v>0</v>
      </c>
    </row>
    <row r="14" spans="1:5" ht="45" customHeight="1" x14ac:dyDescent="0.25">
      <c r="A14" s="5">
        <v>12</v>
      </c>
      <c r="B14" s="9" t="s">
        <v>147</v>
      </c>
      <c r="C14" s="1" t="s">
        <v>148</v>
      </c>
      <c r="D14" s="50"/>
      <c r="E14" s="41">
        <f t="shared" si="0"/>
        <v>0</v>
      </c>
    </row>
    <row r="15" spans="1:5" ht="45" customHeight="1" x14ac:dyDescent="0.25">
      <c r="A15" s="5">
        <v>13</v>
      </c>
      <c r="B15" s="9" t="s">
        <v>149</v>
      </c>
      <c r="C15" s="1" t="s">
        <v>150</v>
      </c>
      <c r="D15" s="50"/>
      <c r="E15" s="41">
        <f t="shared" si="0"/>
        <v>0</v>
      </c>
    </row>
    <row r="16" spans="1:5" ht="45" customHeight="1" x14ac:dyDescent="0.25">
      <c r="A16" s="5">
        <v>14</v>
      </c>
      <c r="B16" s="9" t="s">
        <v>151</v>
      </c>
      <c r="C16" s="1" t="s">
        <v>260</v>
      </c>
      <c r="D16" s="50" t="s">
        <v>217</v>
      </c>
      <c r="E16" s="41">
        <f t="shared" si="0"/>
        <v>1</v>
      </c>
    </row>
    <row r="17" spans="1:5" ht="45" customHeight="1" x14ac:dyDescent="0.25">
      <c r="A17" s="5">
        <v>15</v>
      </c>
      <c r="B17" s="9" t="s">
        <v>152</v>
      </c>
      <c r="C17" s="1" t="s">
        <v>261</v>
      </c>
      <c r="D17" s="50" t="s">
        <v>217</v>
      </c>
      <c r="E17" s="41">
        <f t="shared" si="0"/>
        <v>1</v>
      </c>
    </row>
    <row r="18" spans="1:5" ht="45" customHeight="1" x14ac:dyDescent="0.25">
      <c r="A18" s="5">
        <v>16</v>
      </c>
      <c r="B18" s="9" t="s">
        <v>153</v>
      </c>
      <c r="C18" s="1" t="s">
        <v>154</v>
      </c>
      <c r="D18" s="50"/>
      <c r="E18" s="41">
        <f t="shared" si="0"/>
        <v>0</v>
      </c>
    </row>
    <row r="19" spans="1:5" ht="45" customHeight="1" x14ac:dyDescent="0.25">
      <c r="A19" s="5">
        <v>17</v>
      </c>
      <c r="B19" s="9" t="s">
        <v>155</v>
      </c>
      <c r="C19" s="1" t="s">
        <v>156</v>
      </c>
      <c r="D19" s="50"/>
      <c r="E19" s="41">
        <f t="shared" si="0"/>
        <v>0</v>
      </c>
    </row>
    <row r="20" spans="1:5" ht="45" customHeight="1" x14ac:dyDescent="0.25">
      <c r="A20" s="5">
        <v>18</v>
      </c>
      <c r="B20" s="9" t="s">
        <v>157</v>
      </c>
      <c r="C20" s="1" t="s">
        <v>262</v>
      </c>
      <c r="D20" s="50"/>
      <c r="E20" s="41">
        <f t="shared" si="0"/>
        <v>0</v>
      </c>
    </row>
    <row r="21" spans="1:5" ht="45" customHeight="1" x14ac:dyDescent="0.25">
      <c r="A21" s="5">
        <v>19</v>
      </c>
      <c r="B21" s="9" t="s">
        <v>158</v>
      </c>
      <c r="C21" s="1" t="s">
        <v>263</v>
      </c>
      <c r="D21" s="50"/>
      <c r="E21" s="41">
        <f t="shared" si="0"/>
        <v>0</v>
      </c>
    </row>
    <row r="22" spans="1:5" ht="45" customHeight="1" x14ac:dyDescent="0.25">
      <c r="E22" s="41">
        <f>SUM(E3:E21)</f>
        <v>2</v>
      </c>
    </row>
    <row r="23" spans="1:5" hidden="1" x14ac:dyDescent="0.25"/>
    <row r="24" spans="1:5" hidden="1" x14ac:dyDescent="0.25"/>
    <row r="25" spans="1:5" hidden="1" x14ac:dyDescent="0.25"/>
    <row r="26" spans="1:5" hidden="1" x14ac:dyDescent="0.25"/>
    <row r="27" spans="1:5" hidden="1" x14ac:dyDescent="0.25"/>
    <row r="28" spans="1:5" hidden="1" x14ac:dyDescent="0.25"/>
    <row r="29" spans="1:5" hidden="1" x14ac:dyDescent="0.25"/>
    <row r="30" spans="1:5" hidden="1" x14ac:dyDescent="0.25"/>
    <row r="31" spans="1:5" hidden="1" x14ac:dyDescent="0.25"/>
    <row r="32" spans="1: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sheetData>
  <sheetProtection password="C91B" sheet="1" objects="1" scenarios="1"/>
  <dataValidations count="1">
    <dataValidation type="list" allowBlank="1" showInputMessage="1" showErrorMessage="1" sqref="D3:D21">
      <formula1>cross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NBP Assessment Form</vt:lpstr>
      <vt:lpstr>Credit</vt:lpstr>
      <vt:lpstr>Market</vt:lpstr>
      <vt:lpstr>Liquidity</vt:lpstr>
      <vt:lpstr>Admin</vt:lpstr>
      <vt:lpstr>System</vt:lpstr>
      <vt:lpstr>Personel</vt:lpstr>
      <vt:lpstr>Tangible Asset</vt:lpstr>
      <vt:lpstr>Legal &amp; Compliance</vt:lpstr>
      <vt:lpstr>Customer</vt:lpstr>
      <vt:lpstr>Others</vt:lpstr>
      <vt:lpstr>Sheet9</vt:lpstr>
      <vt:lpstr>cross</vt:lpstr>
      <vt:lpstr>Departmentz</vt:lpstr>
      <vt:lpstr>'NBP Assessment Form'!Print_Area</vt:lpstr>
      <vt:lpstr>Credit!Print_Titles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A13388</dc:creator>
  <cp:lastModifiedBy>Norzawiyah Bt Mohd Muhiddin</cp:lastModifiedBy>
  <cp:lastPrinted>2017-12-06T03:53:14Z</cp:lastPrinted>
  <dcterms:created xsi:type="dcterms:W3CDTF">2013-08-22T09:50:34Z</dcterms:created>
  <dcterms:modified xsi:type="dcterms:W3CDTF">2017-12-15T05:48:36Z</dcterms:modified>
</cp:coreProperties>
</file>