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D\BUROS_05\descargas\BUROS\1993703\"/>
    </mc:Choice>
  </mc:AlternateContent>
  <bookViews>
    <workbookView xWindow="-105" yWindow="-105" windowWidth="23250" windowHeight="12570"/>
  </bookViews>
  <sheets>
    <sheet name="RN 1" sheetId="2" r:id="rId1"/>
    <sheet name="Parámetros Buros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32" i="1"/>
  <c r="C16" i="1"/>
  <c r="B9" i="1"/>
  <c r="C8" i="1"/>
  <c r="E97" i="1" s="1"/>
  <c r="C7" i="1"/>
  <c r="C6" i="1"/>
  <c r="E45" i="1" s="1"/>
  <c r="E80" i="1" l="1"/>
  <c r="D12" i="2" s="1"/>
  <c r="E88" i="1"/>
  <c r="E89" i="1"/>
  <c r="D14" i="2" s="1"/>
  <c r="E90" i="1"/>
  <c r="D15" i="2" s="1"/>
  <c r="E91" i="1"/>
  <c r="E92" i="1"/>
  <c r="E93" i="1"/>
  <c r="D17" i="2"/>
  <c r="E100" i="1"/>
  <c r="E42" i="1"/>
  <c r="E43" i="1"/>
  <c r="E44" i="1"/>
  <c r="D6" i="2" s="1"/>
  <c r="E87" i="1"/>
  <c r="E101" i="1"/>
  <c r="E38" i="1"/>
  <c r="E47" i="1"/>
  <c r="E103" i="1"/>
  <c r="D18" i="2" s="1"/>
  <c r="E39" i="1"/>
  <c r="E48" i="1"/>
  <c r="E40" i="1"/>
  <c r="E41" i="1"/>
  <c r="E98" i="1"/>
  <c r="E99" i="1"/>
  <c r="E46" i="1"/>
  <c r="E102" i="1"/>
  <c r="E65" i="1"/>
  <c r="E73" i="1"/>
  <c r="E81" i="1"/>
  <c r="E66" i="1"/>
  <c r="E74" i="1"/>
  <c r="E82" i="1"/>
  <c r="E67" i="1"/>
  <c r="E75" i="1"/>
  <c r="D11" i="2" s="1"/>
  <c r="E83" i="1"/>
  <c r="E60" i="1"/>
  <c r="D8" i="2" s="1"/>
  <c r="E68" i="1"/>
  <c r="E76" i="1"/>
  <c r="E84" i="1"/>
  <c r="D13" i="2" s="1"/>
  <c r="E61" i="1"/>
  <c r="E69" i="1"/>
  <c r="E77" i="1"/>
  <c r="E85" i="1"/>
  <c r="E62" i="1"/>
  <c r="E70" i="1"/>
  <c r="E78" i="1"/>
  <c r="E86" i="1"/>
  <c r="E63" i="1"/>
  <c r="E71" i="1"/>
  <c r="E79" i="1"/>
  <c r="E37" i="1"/>
  <c r="D5" i="2" s="1"/>
  <c r="E64" i="1"/>
  <c r="E72" i="1"/>
  <c r="D10" i="2" l="1"/>
  <c r="D9" i="2"/>
  <c r="D19" i="2" l="1"/>
  <c r="D21" i="2" s="1"/>
</calcChain>
</file>

<file path=xl/sharedStrings.xml><?xml version="1.0" encoding="utf-8"?>
<sst xmlns="http://schemas.openxmlformats.org/spreadsheetml/2006/main" count="295" uniqueCount="76">
  <si>
    <t>Regla de Negocio 1 - Puntaje Burós</t>
  </si>
  <si>
    <t>Nro</t>
  </si>
  <si>
    <t>Criterio</t>
  </si>
  <si>
    <t>Resultado</t>
  </si>
  <si>
    <t>Puntaje</t>
  </si>
  <si>
    <t>CIC</t>
  </si>
  <si>
    <t>Calificación</t>
  </si>
  <si>
    <t>A</t>
  </si>
  <si>
    <t>Número de EIF Directas incluyendo a PEF</t>
  </si>
  <si>
    <t>Infocred</t>
  </si>
  <si>
    <t>Número de operaciones indirectas incluyendo PEF</t>
  </si>
  <si>
    <t>Historial - Calificación directa últimos 60 meses</t>
  </si>
  <si>
    <t>Historial - Calificación indirecta últimos 60 meses</t>
  </si>
  <si>
    <t>Deudas en casa comerciales</t>
  </si>
  <si>
    <t>Monto de la operaciones</t>
  </si>
  <si>
    <t>&gt;10000</t>
  </si>
  <si>
    <t>Consulta en otras EIF en los últimos 90 días</t>
  </si>
  <si>
    <t>No</t>
  </si>
  <si>
    <t>Nro de EIF consultadas</t>
  </si>
  <si>
    <t>Hoja de Riesgos</t>
  </si>
  <si>
    <t>Máximo de diás de atraso</t>
  </si>
  <si>
    <t>Condonaciones</t>
  </si>
  <si>
    <t>Total Puntaje</t>
  </si>
  <si>
    <t>Nivel de riesgo</t>
  </si>
  <si>
    <t>PARÁMETROS PARA PUNTAJES DEL BURÓS</t>
  </si>
  <si>
    <t>Pesos por Parámetro</t>
  </si>
  <si>
    <t>Parámetros</t>
  </si>
  <si>
    <t>Pesos</t>
  </si>
  <si>
    <t>Puntajes</t>
  </si>
  <si>
    <t>Hoja de Riesgo</t>
  </si>
  <si>
    <t>Total</t>
  </si>
  <si>
    <t>Pesos por Subparámetro</t>
  </si>
  <si>
    <t>Subparámetro</t>
  </si>
  <si>
    <t>W</t>
  </si>
  <si>
    <t>INFOCRED</t>
  </si>
  <si>
    <t>Puntaje por Valores</t>
  </si>
  <si>
    <t>Parámetro</t>
  </si>
  <si>
    <t>Valores</t>
  </si>
  <si>
    <t>Porcentaje W</t>
  </si>
  <si>
    <t>Rechazado</t>
  </si>
  <si>
    <t>B</t>
  </si>
  <si>
    <t>Sí</t>
  </si>
  <si>
    <t>C</t>
  </si>
  <si>
    <t>D</t>
  </si>
  <si>
    <t>E</t>
  </si>
  <si>
    <t>F</t>
  </si>
  <si>
    <t>Notas</t>
  </si>
  <si>
    <t>El número de EIF directas valida la existencia de actividad, propiedad y antiguedad</t>
  </si>
  <si>
    <t>El número de EIF directas supones varias cuotas lo que puede impactar negativamente en la capacidad de pago</t>
  </si>
  <si>
    <t>Nota para el futuro</t>
  </si>
  <si>
    <t>Hacer cruce entre calificación y tipo de crédito</t>
  </si>
  <si>
    <t>Hacer cruce entre número de EIF directas incluyendo a PEF y tipo crédito</t>
  </si>
  <si>
    <t>Vigente</t>
  </si>
  <si>
    <t>Vencido</t>
  </si>
  <si>
    <t>Castigado</t>
  </si>
  <si>
    <t>Guía</t>
  </si>
  <si>
    <t>Max endeudamiento</t>
  </si>
  <si>
    <t>Consulta en otras entidades</t>
  </si>
  <si>
    <t>CAEDEC - Actividad</t>
  </si>
  <si>
    <t>CAEDEC - Destino</t>
  </si>
  <si>
    <t>&gt;15</t>
  </si>
  <si>
    <t>Límite Inferior</t>
  </si>
  <si>
    <t>Límite Superior</t>
  </si>
  <si>
    <t>Nivel de Riesgo</t>
  </si>
  <si>
    <t>Rechazar</t>
  </si>
  <si>
    <t>Alto</t>
  </si>
  <si>
    <t>Enviar a agencia</t>
  </si>
  <si>
    <t>Medio</t>
  </si>
  <si>
    <t>Evaluar</t>
  </si>
  <si>
    <t>Bajo</t>
  </si>
  <si>
    <t>Si</t>
  </si>
  <si>
    <t>[9-15]</t>
  </si>
  <si>
    <t>[5-8]</t>
  </si>
  <si>
    <t>[0-5]</t>
  </si>
  <si>
    <t>[5000-10000]</t>
  </si>
  <si>
    <t>[0-5000]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</si>
</sst>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1" xfId="0" applyFont="1" applyBorder="1"/>
    <xf numFmtId="0" fontId="0" fillId="0" borderId="1" xfId="0" applyBorder="1"/>
    <xf numFmtId="0" fontId="2" fillId="2" borderId="2" xfId="0" applyFont="1" applyFill="1" applyBorder="1"/>
    <xf numFmtId="0" fontId="0" fillId="0" borderId="2" xfId="0" applyBorder="1"/>
    <xf numFmtId="9" fontId="0" fillId="3" borderId="2" xfId="0" applyNumberFormat="1" applyFill="1" applyBorder="1"/>
    <xf numFmtId="0" fontId="2" fillId="2" borderId="3" xfId="0" applyFont="1" applyFill="1" applyBorder="1"/>
    <xf numFmtId="9" fontId="2" fillId="2" borderId="3" xfId="0" applyNumberFormat="1" applyFont="1" applyFill="1" applyBorder="1"/>
    <xf numFmtId="9" fontId="0" fillId="0" borderId="2" xfId="0" applyNumberFormat="1" applyBorder="1"/>
    <xf numFmtId="9" fontId="0" fillId="3" borderId="2" xfId="1" applyFont="1" applyFill="1" applyBorder="1"/>
    <xf numFmtId="10" fontId="0" fillId="3" borderId="2" xfId="1" applyNumberFormat="1" applyFont="1" applyFill="1" applyBorder="1"/>
    <xf numFmtId="0" fontId="0" fillId="0" borderId="4" xfId="0" applyBorder="1"/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 vertical="center"/>
    </xf>
    <xf numFmtId="10" fontId="0" fillId="3" borderId="2" xfId="0" applyNumberFormat="1" applyFill="1" applyBorder="1"/>
    <xf numFmtId="16" fontId="0" fillId="0" borderId="2" xfId="0" quotePrefix="1" applyNumberFormat="1" applyBorder="1" applyAlignment="1">
      <alignment horizontal="center"/>
    </xf>
    <xf numFmtId="0" fontId="0" fillId="0" borderId="2" xfId="0" quotePrefix="1" applyBorder="1" applyAlignment="1">
      <alignment horizontal="center"/>
    </xf>
    <xf numFmtId="9" fontId="0" fillId="0" borderId="0" xfId="0" applyNumberFormat="1"/>
    <xf numFmtId="17" fontId="0" fillId="3" borderId="0" xfId="0" applyNumberFormat="1" applyFill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0" borderId="2" xfId="1" applyNumberFormat="1" applyFont="1" applyFill="1" applyBorder="1"/>
    <xf numFmtId="0" fontId="0" fillId="3" borderId="2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GridLines="0" tabSelected="1" zoomScaleNormal="100" workbookViewId="0">
      <selection activeCell="C17" sqref="C17"/>
    </sheetView>
  </sheetViews>
  <sheetFormatPr baseColWidth="10" defaultColWidth="11.42578125" defaultRowHeight="15" x14ac:dyDescent="0.25"/>
  <cols>
    <col min="1" max="1" width="4.140625" customWidth="1"/>
    <col min="2" max="2" width="47" customWidth="1"/>
  </cols>
  <sheetData>
    <row r="1" spans="1:4" ht="19.5" thickBot="1" x14ac:dyDescent="0.35">
      <c r="A1" s="1" t="s">
        <v>0</v>
      </c>
      <c r="B1" s="1"/>
      <c r="C1" s="1"/>
      <c r="D1" s="1"/>
    </row>
    <row r="2" spans="1:4" x14ac:dyDescent="0.25">
      <c r="B2">
        <v>1993703</v>
      </c>
    </row>
    <row r="3" spans="1:4" x14ac:dyDescent="0.25">
      <c r="A3" s="12" t="s">
        <v>1</v>
      </c>
      <c r="B3" s="12" t="s">
        <v>2</v>
      </c>
      <c r="C3" s="12" t="s">
        <v>3</v>
      </c>
      <c r="D3" s="12" t="s">
        <v>4</v>
      </c>
    </row>
    <row r="4" spans="1:4" ht="18.75" x14ac:dyDescent="0.3">
      <c r="A4" s="32" t="s">
        <v>5</v>
      </c>
      <c r="B4" s="32"/>
      <c r="C4" s="32"/>
      <c r="D4" s="32"/>
    </row>
    <row r="5" spans="1:4" x14ac:dyDescent="0.25">
      <c r="A5" s="3">
        <v>1</v>
      </c>
      <c r="B5" s="8" t="s">
        <v>6</v>
      </c>
      <c r="C5" s="29" t="s">
        <v>40</v>
      </c>
      <c r="D5" s="4">
        <f>IFERROR(VLOOKUP(C5,'Parámetros Buros'!C37:E43,3,FALSE),"")</f>
        <v>0</v>
      </c>
    </row>
    <row r="6" spans="1:4" x14ac:dyDescent="0.25">
      <c r="A6" s="3">
        <v>2</v>
      </c>
      <c r="B6" s="8" t="s">
        <v>8</v>
      </c>
      <c r="C6" s="29">
        <v>1</v>
      </c>
      <c r="D6" s="4">
        <f>+VLOOKUP(C6,'Parámetros Buros'!C44:E48,3,FALSE)</f>
        <v>150</v>
      </c>
    </row>
    <row r="7" spans="1:4" ht="18.75" x14ac:dyDescent="0.3">
      <c r="A7" s="32" t="s">
        <v>9</v>
      </c>
      <c r="B7" s="32"/>
      <c r="C7" s="32"/>
      <c r="D7" s="32"/>
    </row>
    <row r="8" spans="1:4" x14ac:dyDescent="0.25">
      <c r="A8" s="3">
        <v>1</v>
      </c>
      <c r="B8" s="4" t="s">
        <v>10</v>
      </c>
      <c r="C8" s="29">
        <v>3</v>
      </c>
      <c r="D8" s="4">
        <f>+VLOOKUP(C8,'Parámetros Buros'!C60:E64,3,FALSE)</f>
        <v>25</v>
      </c>
    </row>
    <row r="9" spans="1:4" x14ac:dyDescent="0.25">
      <c r="A9" s="3">
        <v>2</v>
      </c>
      <c r="B9" s="4" t="s">
        <v>8</v>
      </c>
      <c r="C9" s="29">
        <v>1</v>
      </c>
      <c r="D9" s="4">
        <f>+VLOOKUP(C9,'Parámetros Buros'!C65:E69,3,FALSE)</f>
        <v>62.5</v>
      </c>
    </row>
    <row r="10" spans="1:4" x14ac:dyDescent="0.25">
      <c r="A10" s="3">
        <v>3</v>
      </c>
      <c r="B10" s="4" t="s">
        <v>11</v>
      </c>
      <c r="C10" s="29">
        <v>1</v>
      </c>
      <c r="D10" s="4">
        <f>+VLOOKUP(C10,'Parámetros Buros'!C70:E74,3,FALSE)</f>
        <v>62.5</v>
      </c>
    </row>
    <row r="11" spans="1:4" x14ac:dyDescent="0.25">
      <c r="A11" s="3">
        <v>4</v>
      </c>
      <c r="B11" s="4" t="s">
        <v>12</v>
      </c>
      <c r="C11" s="29">
        <v>1</v>
      </c>
      <c r="D11" s="4">
        <f>+VLOOKUP(C11,'Parámetros Buros'!C75:E79,3,FALSE)</f>
        <v>62.5</v>
      </c>
    </row>
    <row r="12" spans="1:4" x14ac:dyDescent="0.25">
      <c r="A12" s="3">
        <v>5</v>
      </c>
      <c r="B12" s="4" t="s">
        <v>13</v>
      </c>
      <c r="C12" s="29">
        <v>0</v>
      </c>
      <c r="D12" s="4">
        <f>+VLOOKUP(C12,'Parámetros Buros'!C80:E83,3,FALSE)</f>
        <v>62.5</v>
      </c>
    </row>
    <row r="13" spans="1:4" x14ac:dyDescent="0.25">
      <c r="A13" s="3">
        <v>6</v>
      </c>
      <c r="B13" s="4" t="s">
        <v>14</v>
      </c>
      <c r="C13" s="29" t="s">
        <v>15</v>
      </c>
      <c r="D13" s="4">
        <f>+VLOOKUP(C13,'Parámetros Buros'!C84:E87,3,FALSE)</f>
        <v>62.5</v>
      </c>
    </row>
    <row r="14" spans="1:4" x14ac:dyDescent="0.25">
      <c r="A14" s="3">
        <v>7</v>
      </c>
      <c r="B14" s="4" t="s">
        <v>16</v>
      </c>
      <c r="C14" s="29" t="s">
        <v>17</v>
      </c>
      <c r="D14" s="4">
        <f>+VLOOKUP(C14,'Parámetros Buros'!C88:E89,3,FALSE)</f>
        <v>62.5</v>
      </c>
    </row>
    <row r="15" spans="1:4" x14ac:dyDescent="0.25">
      <c r="A15" s="3">
        <v>8</v>
      </c>
      <c r="B15" s="4" t="s">
        <v>18</v>
      </c>
      <c r="C15" s="29">
        <v>0</v>
      </c>
      <c r="D15" s="4">
        <f>+VLOOKUP(C15,'Parámetros Buros'!C90:E93,3,FALSE)</f>
        <v>62.5</v>
      </c>
    </row>
    <row r="16" spans="1:4" ht="18.75" x14ac:dyDescent="0.3">
      <c r="A16" s="32" t="s">
        <v>19</v>
      </c>
      <c r="B16" s="32"/>
      <c r="C16" s="32"/>
      <c r="D16" s="32"/>
    </row>
    <row r="17" spans="1:4" x14ac:dyDescent="0.25">
      <c r="A17" s="3">
        <v>1</v>
      </c>
      <c r="B17" s="4" t="s">
        <v>20</v>
      </c>
      <c r="C17" s="29"/>
      <c r="D17" s="4">
        <f>+VLOOKUP(C17,'Parámetros Buros'!C97:E101,3,FALSE)</f>
        <v>100</v>
      </c>
    </row>
    <row r="18" spans="1:4" x14ac:dyDescent="0.25">
      <c r="A18" s="3">
        <v>2</v>
      </c>
      <c r="B18" s="4" t="s">
        <v>21</v>
      </c>
      <c r="C18" s="29"/>
      <c r="D18" s="4" t="e">
        <f>+VLOOKUP(C18,'Parámetros Buros'!C102:E103,3,FALSE)</f>
        <v>#N/A</v>
      </c>
    </row>
    <row r="19" spans="1:4" ht="19.5" thickBot="1" x14ac:dyDescent="0.35">
      <c r="A19" s="33" t="s">
        <v>22</v>
      </c>
      <c r="B19" s="34"/>
      <c r="C19" s="35"/>
      <c r="D19" s="24" t="e">
        <f>+D5+D6+D8+D9+D10+D11+D12+D13+D14+D15+D17+D18</f>
        <v>#N/A</v>
      </c>
    </row>
    <row r="20" spans="1:4" ht="15" customHeight="1" thickTop="1" x14ac:dyDescent="0.25"/>
    <row r="21" spans="1:4" ht="18.75" x14ac:dyDescent="0.3">
      <c r="A21" s="36" t="s">
        <v>23</v>
      </c>
      <c r="B21" s="36"/>
      <c r="C21" s="36"/>
      <c r="D21" s="30" t="e">
        <f>+VLOOKUP(D19,'Parámetros Buros'!C106:E108,3,TRUE)</f>
        <v>#N/A</v>
      </c>
    </row>
  </sheetData>
  <mergeCells count="5">
    <mergeCell ref="A4:D4"/>
    <mergeCell ref="A7:D7"/>
    <mergeCell ref="A16:D16"/>
    <mergeCell ref="A19:C19"/>
    <mergeCell ref="A21:C21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96AF863-E235-496E-90D2-27F5F7FA812F}">
            <xm:f>'Parámetros Buros'!$E$108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65BCACBC-DB0D-484E-923F-B60EAE997255}">
            <xm:f>'Parámetros Buros'!$E$107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570E97A5-190E-4D0C-91A4-C51D6D3FFC97}">
            <xm:f>'Parámetros Buros'!$E$106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'Parámetros Buros'!$C$37:$C$43</xm:f>
          </x14:formula1>
          <xm:sqref>C5</xm:sqref>
        </x14:dataValidation>
        <x14:dataValidation type="list" allowBlank="1" showInputMessage="1" showErrorMessage="1">
          <x14:formula1>
            <xm:f>'Parámetros Buros'!$C$44:$C$48</xm:f>
          </x14:formula1>
          <xm:sqref>C6</xm:sqref>
        </x14:dataValidation>
        <x14:dataValidation type="list" allowBlank="1" showInputMessage="1" showErrorMessage="1">
          <x14:formula1>
            <xm:f>'Parámetros Buros'!$C$60:$C$64</xm:f>
          </x14:formula1>
          <xm:sqref>C8</xm:sqref>
        </x14:dataValidation>
        <x14:dataValidation type="list" allowBlank="1" showInputMessage="1" showErrorMessage="1">
          <x14:formula1>
            <xm:f>'Parámetros Buros'!$C$65:$C$69</xm:f>
          </x14:formula1>
          <xm:sqref>C9</xm:sqref>
        </x14:dataValidation>
        <x14:dataValidation type="list" allowBlank="1" showInputMessage="1" showErrorMessage="1">
          <x14:formula1>
            <xm:f>'Parámetros Buros'!$C$70:$C$74</xm:f>
          </x14:formula1>
          <xm:sqref>C10</xm:sqref>
        </x14:dataValidation>
        <x14:dataValidation type="list" allowBlank="1" showInputMessage="1" showErrorMessage="1">
          <x14:formula1>
            <xm:f>'Parámetros Buros'!$C$75:$C$79</xm:f>
          </x14:formula1>
          <xm:sqref>C11</xm:sqref>
        </x14:dataValidation>
        <x14:dataValidation type="list" allowBlank="1" showInputMessage="1" showErrorMessage="1">
          <x14:formula1>
            <xm:f>'Parámetros Buros'!$C$80:$C$83</xm:f>
          </x14:formula1>
          <xm:sqref>C12</xm:sqref>
        </x14:dataValidation>
        <x14:dataValidation type="list" allowBlank="1" showInputMessage="1" showErrorMessage="1">
          <x14:formula1>
            <xm:f>'Parámetros Buros'!$C$84:$C$87</xm:f>
          </x14:formula1>
          <xm:sqref>C13</xm:sqref>
        </x14:dataValidation>
        <x14:dataValidation type="list" allowBlank="1" showInputMessage="1" showErrorMessage="1">
          <x14:formula1>
            <xm:f>'Parámetros Buros'!$C$88:$C$89</xm:f>
          </x14:formula1>
          <xm:sqref>C14</xm:sqref>
        </x14:dataValidation>
        <x14:dataValidation type="list" allowBlank="1" showInputMessage="1" showErrorMessage="1">
          <x14:formula1>
            <xm:f>'Parámetros Buros'!$C$90:$C$93</xm:f>
          </x14:formula1>
          <xm:sqref>C15</xm:sqref>
        </x14:dataValidation>
        <x14:dataValidation type="list" allowBlank="1" showInputMessage="1" showErrorMessage="1">
          <x14:formula1>
            <xm:f>'Parámetros Buros'!$C$97:$C$101</xm:f>
          </x14:formula1>
          <xm:sqref>C17</xm:sqref>
        </x14:dataValidation>
        <x14:dataValidation type="list" allowBlank="1" showInputMessage="1" showErrorMessage="1">
          <x14:formula1>
            <xm:f>'Parámetros Buros'!$C$102:$C$103</xm:f>
          </x14:formula1>
          <xm:sqref>C18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8"/>
  <sheetViews>
    <sheetView showGridLines="0" topLeftCell="A91" workbookViewId="0">
      <selection activeCell="C88" sqref="C88"/>
    </sheetView>
  </sheetViews>
  <sheetFormatPr baseColWidth="10" defaultColWidth="11.42578125" defaultRowHeight="15" x14ac:dyDescent="0.25"/>
  <cols>
    <col min="1" max="1" width="14.5703125" customWidth="1"/>
    <col min="2" max="2" width="42.140625" bestFit="1" customWidth="1"/>
    <col min="3" max="3" width="12.5703125" bestFit="1" customWidth="1"/>
    <col min="4" max="4" width="13.28515625" bestFit="1" customWidth="1"/>
    <col min="8" max="9" width="14.42578125" customWidth="1"/>
  </cols>
  <sheetData>
    <row r="1" spans="1:3" ht="18.75" x14ac:dyDescent="0.3">
      <c r="A1" s="22" t="s">
        <v>24</v>
      </c>
    </row>
    <row r="3" spans="1:3" ht="19.5" thickBot="1" x14ac:dyDescent="0.35">
      <c r="A3" s="1" t="s">
        <v>25</v>
      </c>
      <c r="B3" s="2"/>
      <c r="C3" s="2"/>
    </row>
    <row r="5" spans="1:3" x14ac:dyDescent="0.25">
      <c r="A5" s="3" t="s">
        <v>26</v>
      </c>
      <c r="B5" s="3" t="s">
        <v>27</v>
      </c>
      <c r="C5" s="3" t="s">
        <v>28</v>
      </c>
    </row>
    <row r="6" spans="1:3" x14ac:dyDescent="0.25">
      <c r="A6" s="4" t="s">
        <v>5</v>
      </c>
      <c r="B6" s="5">
        <v>0.3</v>
      </c>
      <c r="C6" s="4">
        <f>+$C$9*B6</f>
        <v>300</v>
      </c>
    </row>
    <row r="7" spans="1:3" x14ac:dyDescent="0.25">
      <c r="A7" s="4" t="s">
        <v>9</v>
      </c>
      <c r="B7" s="5">
        <v>0.5</v>
      </c>
      <c r="C7" s="4">
        <f t="shared" ref="C7:C8" si="0">+$C$9*B7</f>
        <v>500</v>
      </c>
    </row>
    <row r="8" spans="1:3" x14ac:dyDescent="0.25">
      <c r="A8" s="4" t="s">
        <v>29</v>
      </c>
      <c r="B8" s="5">
        <v>0.2</v>
      </c>
      <c r="C8" s="4">
        <f t="shared" si="0"/>
        <v>200</v>
      </c>
    </row>
    <row r="9" spans="1:3" ht="15.75" thickBot="1" x14ac:dyDescent="0.3">
      <c r="A9" s="6" t="s">
        <v>30</v>
      </c>
      <c r="B9" s="7">
        <f>+SUM(B6:B8)</f>
        <v>1</v>
      </c>
      <c r="C9" s="6">
        <v>1000</v>
      </c>
    </row>
    <row r="10" spans="1:3" ht="15.75" thickTop="1" x14ac:dyDescent="0.25"/>
    <row r="11" spans="1:3" ht="19.5" thickBot="1" x14ac:dyDescent="0.35">
      <c r="A11" s="1" t="s">
        <v>31</v>
      </c>
      <c r="B11" s="1"/>
      <c r="C11" s="1"/>
    </row>
    <row r="13" spans="1:3" x14ac:dyDescent="0.25">
      <c r="A13" s="3" t="s">
        <v>26</v>
      </c>
      <c r="B13" s="3" t="s">
        <v>32</v>
      </c>
      <c r="C13" s="3" t="s">
        <v>33</v>
      </c>
    </row>
    <row r="14" spans="1:3" x14ac:dyDescent="0.25">
      <c r="A14" s="4" t="s">
        <v>5</v>
      </c>
      <c r="B14" s="8" t="s">
        <v>6</v>
      </c>
      <c r="C14" s="9">
        <v>0.5</v>
      </c>
    </row>
    <row r="15" spans="1:3" x14ac:dyDescent="0.25">
      <c r="A15" s="4" t="s">
        <v>5</v>
      </c>
      <c r="B15" s="8" t="s">
        <v>8</v>
      </c>
      <c r="C15" s="9">
        <v>0.5</v>
      </c>
    </row>
    <row r="16" spans="1:3" ht="15.75" thickBot="1" x14ac:dyDescent="0.3">
      <c r="A16" s="6" t="s">
        <v>30</v>
      </c>
      <c r="B16" s="7"/>
      <c r="C16" s="7">
        <f>+SUM(C14:C15)</f>
        <v>1</v>
      </c>
    </row>
    <row r="17" spans="1:3" ht="15.75" thickTop="1" x14ac:dyDescent="0.25"/>
    <row r="18" spans="1:3" x14ac:dyDescent="0.25">
      <c r="A18" s="3" t="s">
        <v>26</v>
      </c>
      <c r="B18" s="3" t="s">
        <v>32</v>
      </c>
      <c r="C18" s="3" t="s">
        <v>33</v>
      </c>
    </row>
    <row r="19" spans="1:3" x14ac:dyDescent="0.25">
      <c r="A19" s="4" t="s">
        <v>34</v>
      </c>
      <c r="B19" s="4" t="s">
        <v>10</v>
      </c>
      <c r="C19" s="10">
        <v>0.125</v>
      </c>
    </row>
    <row r="20" spans="1:3" x14ac:dyDescent="0.25">
      <c r="A20" s="4" t="s">
        <v>34</v>
      </c>
      <c r="B20" s="4" t="s">
        <v>8</v>
      </c>
      <c r="C20" s="10">
        <v>0.125</v>
      </c>
    </row>
    <row r="21" spans="1:3" x14ac:dyDescent="0.25">
      <c r="A21" s="4" t="s">
        <v>34</v>
      </c>
      <c r="B21" s="4" t="s">
        <v>11</v>
      </c>
      <c r="C21" s="10">
        <v>0.125</v>
      </c>
    </row>
    <row r="22" spans="1:3" x14ac:dyDescent="0.25">
      <c r="A22" s="4" t="s">
        <v>34</v>
      </c>
      <c r="B22" s="4" t="s">
        <v>12</v>
      </c>
      <c r="C22" s="10">
        <v>0.125</v>
      </c>
    </row>
    <row r="23" spans="1:3" x14ac:dyDescent="0.25">
      <c r="A23" s="4" t="s">
        <v>34</v>
      </c>
      <c r="B23" s="4" t="s">
        <v>13</v>
      </c>
      <c r="C23" s="10">
        <v>0.125</v>
      </c>
    </row>
    <row r="24" spans="1:3" x14ac:dyDescent="0.25">
      <c r="A24" s="4" t="s">
        <v>34</v>
      </c>
      <c r="B24" s="4" t="s">
        <v>14</v>
      </c>
      <c r="C24" s="10">
        <v>0.125</v>
      </c>
    </row>
    <row r="25" spans="1:3" x14ac:dyDescent="0.25">
      <c r="A25" s="11" t="s">
        <v>34</v>
      </c>
      <c r="B25" s="11" t="s">
        <v>16</v>
      </c>
      <c r="C25" s="10">
        <v>0.125</v>
      </c>
    </row>
    <row r="26" spans="1:3" x14ac:dyDescent="0.25">
      <c r="A26" s="11" t="s">
        <v>34</v>
      </c>
      <c r="B26" s="11" t="s">
        <v>18</v>
      </c>
      <c r="C26" s="10">
        <v>0.125</v>
      </c>
    </row>
    <row r="27" spans="1:3" ht="15.75" thickBot="1" x14ac:dyDescent="0.3">
      <c r="A27" s="6" t="s">
        <v>30</v>
      </c>
      <c r="B27" s="7"/>
      <c r="C27" s="7">
        <f>+SUM(C19:C26)</f>
        <v>1</v>
      </c>
    </row>
    <row r="28" spans="1:3" ht="15.75" thickTop="1" x14ac:dyDescent="0.25"/>
    <row r="29" spans="1:3" x14ac:dyDescent="0.25">
      <c r="A29" s="3" t="s">
        <v>26</v>
      </c>
      <c r="B29" s="3" t="s">
        <v>32</v>
      </c>
      <c r="C29" s="3" t="s">
        <v>33</v>
      </c>
    </row>
    <row r="30" spans="1:3" x14ac:dyDescent="0.25">
      <c r="A30" s="4" t="s">
        <v>19</v>
      </c>
      <c r="B30" s="4" t="s">
        <v>20</v>
      </c>
      <c r="C30" s="9">
        <v>0.5</v>
      </c>
    </row>
    <row r="31" spans="1:3" x14ac:dyDescent="0.25">
      <c r="A31" s="4" t="s">
        <v>19</v>
      </c>
      <c r="B31" s="8" t="s">
        <v>21</v>
      </c>
      <c r="C31" s="9">
        <v>0.5</v>
      </c>
    </row>
    <row r="32" spans="1:3" ht="15.75" thickBot="1" x14ac:dyDescent="0.3">
      <c r="A32" s="6" t="s">
        <v>30</v>
      </c>
      <c r="B32" s="7"/>
      <c r="C32" s="7">
        <f>+SUM(C30:C31)</f>
        <v>1</v>
      </c>
    </row>
    <row r="33" spans="1:6" ht="15.75" thickTop="1" x14ac:dyDescent="0.25"/>
    <row r="34" spans="1:6" ht="19.5" thickBot="1" x14ac:dyDescent="0.35">
      <c r="A34" s="1" t="s">
        <v>35</v>
      </c>
      <c r="B34" s="2"/>
      <c r="C34" s="2"/>
      <c r="D34" s="2"/>
      <c r="E34" s="2"/>
      <c r="F34" s="2"/>
    </row>
    <row r="36" spans="1:6" x14ac:dyDescent="0.25">
      <c r="A36" s="12" t="s">
        <v>36</v>
      </c>
      <c r="B36" s="12" t="s">
        <v>32</v>
      </c>
      <c r="C36" s="12" t="s">
        <v>37</v>
      </c>
      <c r="D36" s="12" t="s">
        <v>38</v>
      </c>
      <c r="E36" s="12" t="s">
        <v>4</v>
      </c>
      <c r="F36" s="12" t="s">
        <v>39</v>
      </c>
    </row>
    <row r="37" spans="1:6" x14ac:dyDescent="0.25">
      <c r="A37" s="4" t="s">
        <v>5</v>
      </c>
      <c r="B37" s="4" t="s">
        <v>6</v>
      </c>
      <c r="C37" s="13">
        <v>0</v>
      </c>
      <c r="D37" s="5">
        <v>0.4</v>
      </c>
      <c r="E37" s="4">
        <f>+$C$6*D37</f>
        <v>120</v>
      </c>
      <c r="F37" s="13" t="s">
        <v>17</v>
      </c>
    </row>
    <row r="38" spans="1:6" x14ac:dyDescent="0.25">
      <c r="A38" s="4" t="s">
        <v>5</v>
      </c>
      <c r="B38" s="4" t="s">
        <v>6</v>
      </c>
      <c r="C38" s="13" t="s">
        <v>7</v>
      </c>
      <c r="D38" s="5">
        <v>0.5</v>
      </c>
      <c r="E38" s="4">
        <f>+$C$6*D38</f>
        <v>150</v>
      </c>
      <c r="F38" s="13" t="s">
        <v>17</v>
      </c>
    </row>
    <row r="39" spans="1:6" x14ac:dyDescent="0.25">
      <c r="A39" s="4" t="s">
        <v>5</v>
      </c>
      <c r="B39" s="4" t="s">
        <v>6</v>
      </c>
      <c r="C39" s="13" t="s">
        <v>40</v>
      </c>
      <c r="D39" s="9">
        <v>0</v>
      </c>
      <c r="E39" s="4">
        <f t="shared" ref="E39:E48" si="1">+$C$6*D39</f>
        <v>0</v>
      </c>
      <c r="F39" s="13" t="s">
        <v>41</v>
      </c>
    </row>
    <row r="40" spans="1:6" x14ac:dyDescent="0.25">
      <c r="A40" s="4" t="s">
        <v>5</v>
      </c>
      <c r="B40" s="4" t="s">
        <v>6</v>
      </c>
      <c r="C40" s="14" t="s">
        <v>42</v>
      </c>
      <c r="D40" s="9">
        <v>0</v>
      </c>
      <c r="E40" s="4">
        <f t="shared" si="1"/>
        <v>0</v>
      </c>
      <c r="F40" s="13" t="s">
        <v>41</v>
      </c>
    </row>
    <row r="41" spans="1:6" x14ac:dyDescent="0.25">
      <c r="A41" s="4" t="s">
        <v>5</v>
      </c>
      <c r="B41" s="4" t="s">
        <v>6</v>
      </c>
      <c r="C41" s="13" t="s">
        <v>43</v>
      </c>
      <c r="D41" s="9">
        <v>0</v>
      </c>
      <c r="E41" s="4">
        <f t="shared" si="1"/>
        <v>0</v>
      </c>
      <c r="F41" s="13" t="s">
        <v>41</v>
      </c>
    </row>
    <row r="42" spans="1:6" x14ac:dyDescent="0.25">
      <c r="A42" s="4" t="s">
        <v>5</v>
      </c>
      <c r="B42" s="4" t="s">
        <v>6</v>
      </c>
      <c r="C42" s="13" t="s">
        <v>44</v>
      </c>
      <c r="D42" s="9">
        <v>0</v>
      </c>
      <c r="E42" s="4">
        <f t="shared" si="1"/>
        <v>0</v>
      </c>
      <c r="F42" s="13" t="s">
        <v>41</v>
      </c>
    </row>
    <row r="43" spans="1:6" x14ac:dyDescent="0.25">
      <c r="A43" s="4" t="s">
        <v>5</v>
      </c>
      <c r="B43" s="4" t="s">
        <v>6</v>
      </c>
      <c r="C43" s="13" t="s">
        <v>45</v>
      </c>
      <c r="D43" s="9">
        <v>0</v>
      </c>
      <c r="E43" s="4">
        <f t="shared" si="1"/>
        <v>0</v>
      </c>
      <c r="F43" s="13" t="s">
        <v>41</v>
      </c>
    </row>
    <row r="44" spans="1:6" x14ac:dyDescent="0.25">
      <c r="A44" s="4" t="s">
        <v>5</v>
      </c>
      <c r="B44" s="4" t="s">
        <v>8</v>
      </c>
      <c r="C44" s="13">
        <v>0</v>
      </c>
      <c r="D44" s="9">
        <v>0.4</v>
      </c>
      <c r="E44" s="4">
        <f t="shared" si="1"/>
        <v>120</v>
      </c>
      <c r="F44" s="13" t="s">
        <v>17</v>
      </c>
    </row>
    <row r="45" spans="1:6" x14ac:dyDescent="0.25">
      <c r="A45" s="4" t="s">
        <v>5</v>
      </c>
      <c r="B45" s="4" t="s">
        <v>8</v>
      </c>
      <c r="C45" s="13">
        <v>1</v>
      </c>
      <c r="D45" s="9">
        <v>0.5</v>
      </c>
      <c r="E45" s="4">
        <f t="shared" si="1"/>
        <v>150</v>
      </c>
      <c r="F45" s="13" t="s">
        <v>17</v>
      </c>
    </row>
    <row r="46" spans="1:6" x14ac:dyDescent="0.25">
      <c r="A46" s="4" t="s">
        <v>5</v>
      </c>
      <c r="B46" s="4" t="s">
        <v>8</v>
      </c>
      <c r="C46" s="13">
        <v>2</v>
      </c>
      <c r="D46" s="9">
        <v>0.4</v>
      </c>
      <c r="E46" s="4">
        <f t="shared" si="1"/>
        <v>120</v>
      </c>
      <c r="F46" s="13" t="s">
        <v>17</v>
      </c>
    </row>
    <row r="47" spans="1:6" x14ac:dyDescent="0.25">
      <c r="A47" s="4" t="s">
        <v>5</v>
      </c>
      <c r="B47" s="4" t="s">
        <v>8</v>
      </c>
      <c r="C47" s="13">
        <v>3</v>
      </c>
      <c r="D47" s="9">
        <v>0.2</v>
      </c>
      <c r="E47" s="4">
        <f t="shared" si="1"/>
        <v>60</v>
      </c>
      <c r="F47" s="13" t="s">
        <v>17</v>
      </c>
    </row>
    <row r="48" spans="1:6" x14ac:dyDescent="0.25">
      <c r="A48" s="4" t="s">
        <v>5</v>
      </c>
      <c r="B48" s="4" t="s">
        <v>8</v>
      </c>
      <c r="C48" s="13">
        <v>4</v>
      </c>
      <c r="D48" s="9">
        <v>0</v>
      </c>
      <c r="E48" s="4">
        <f t="shared" si="1"/>
        <v>0</v>
      </c>
      <c r="F48" s="13" t="s">
        <v>41</v>
      </c>
    </row>
    <row r="49" spans="1:6" ht="15.75" thickBot="1" x14ac:dyDescent="0.3">
      <c r="A49" s="6" t="s">
        <v>30</v>
      </c>
      <c r="B49" s="6"/>
      <c r="C49" s="6"/>
      <c r="D49" s="6">
        <v>100</v>
      </c>
      <c r="E49" s="6"/>
      <c r="F49" s="6"/>
    </row>
    <row r="50" spans="1:6" ht="15.75" thickTop="1" x14ac:dyDescent="0.25"/>
    <row r="51" spans="1:6" x14ac:dyDescent="0.25">
      <c r="A51" s="15" t="s">
        <v>46</v>
      </c>
    </row>
    <row r="52" spans="1:6" x14ac:dyDescent="0.25">
      <c r="A52" t="s">
        <v>47</v>
      </c>
    </row>
    <row r="53" spans="1:6" x14ac:dyDescent="0.25">
      <c r="A53" t="s">
        <v>48</v>
      </c>
    </row>
    <row r="55" spans="1:6" x14ac:dyDescent="0.25">
      <c r="A55" s="15" t="s">
        <v>49</v>
      </c>
    </row>
    <row r="56" spans="1:6" x14ac:dyDescent="0.25">
      <c r="A56" t="s">
        <v>50</v>
      </c>
    </row>
    <row r="57" spans="1:6" x14ac:dyDescent="0.25">
      <c r="A57" t="s">
        <v>51</v>
      </c>
    </row>
    <row r="59" spans="1:6" x14ac:dyDescent="0.25">
      <c r="A59" s="12" t="s">
        <v>36</v>
      </c>
      <c r="B59" s="12" t="s">
        <v>32</v>
      </c>
      <c r="C59" s="12" t="s">
        <v>37</v>
      </c>
      <c r="D59" s="12" t="s">
        <v>38</v>
      </c>
      <c r="E59" s="12" t="s">
        <v>4</v>
      </c>
      <c r="F59" s="12" t="s">
        <v>39</v>
      </c>
    </row>
    <row r="60" spans="1:6" x14ac:dyDescent="0.25">
      <c r="A60" s="4" t="s">
        <v>34</v>
      </c>
      <c r="B60" s="4" t="s">
        <v>10</v>
      </c>
      <c r="C60" s="13">
        <v>0</v>
      </c>
      <c r="D60" s="10">
        <v>0.125</v>
      </c>
      <c r="E60" s="4">
        <f>+$C$7*D60</f>
        <v>62.5</v>
      </c>
      <c r="F60" s="16" t="s">
        <v>17</v>
      </c>
    </row>
    <row r="61" spans="1:6" x14ac:dyDescent="0.25">
      <c r="A61" s="4" t="s">
        <v>34</v>
      </c>
      <c r="B61" s="4" t="s">
        <v>10</v>
      </c>
      <c r="C61" s="13">
        <v>1</v>
      </c>
      <c r="D61" s="17">
        <v>0.1</v>
      </c>
      <c r="E61" s="4">
        <f t="shared" ref="E61:E93" si="2">+$C$7*D61</f>
        <v>50</v>
      </c>
      <c r="F61" s="16" t="s">
        <v>17</v>
      </c>
    </row>
    <row r="62" spans="1:6" x14ac:dyDescent="0.25">
      <c r="A62" s="4" t="s">
        <v>34</v>
      </c>
      <c r="B62" s="4" t="s">
        <v>10</v>
      </c>
      <c r="C62" s="13">
        <v>2</v>
      </c>
      <c r="D62" s="17">
        <v>0.06</v>
      </c>
      <c r="E62" s="4">
        <f t="shared" si="2"/>
        <v>30</v>
      </c>
      <c r="F62" s="16" t="s">
        <v>17</v>
      </c>
    </row>
    <row r="63" spans="1:6" x14ac:dyDescent="0.25">
      <c r="A63" s="4" t="s">
        <v>34</v>
      </c>
      <c r="B63" s="4" t="s">
        <v>10</v>
      </c>
      <c r="C63" s="13">
        <v>3</v>
      </c>
      <c r="D63" s="17">
        <v>0.05</v>
      </c>
      <c r="E63" s="4">
        <f t="shared" si="2"/>
        <v>25</v>
      </c>
      <c r="F63" s="16" t="s">
        <v>17</v>
      </c>
    </row>
    <row r="64" spans="1:6" x14ac:dyDescent="0.25">
      <c r="A64" s="4" t="s">
        <v>34</v>
      </c>
      <c r="B64" s="4" t="s">
        <v>10</v>
      </c>
      <c r="C64" s="13">
        <v>4</v>
      </c>
      <c r="D64" s="17">
        <v>0</v>
      </c>
      <c r="E64" s="4">
        <f t="shared" si="2"/>
        <v>0</v>
      </c>
      <c r="F64" s="16" t="s">
        <v>41</v>
      </c>
    </row>
    <row r="65" spans="1:6" x14ac:dyDescent="0.25">
      <c r="A65" s="4" t="s">
        <v>34</v>
      </c>
      <c r="B65" s="4" t="s">
        <v>8</v>
      </c>
      <c r="C65" s="13">
        <v>0</v>
      </c>
      <c r="D65" s="17">
        <v>2.5000000000000001E-2</v>
      </c>
      <c r="E65" s="4">
        <f t="shared" si="2"/>
        <v>12.5</v>
      </c>
      <c r="F65" s="16" t="s">
        <v>17</v>
      </c>
    </row>
    <row r="66" spans="1:6" x14ac:dyDescent="0.25">
      <c r="A66" s="4" t="s">
        <v>34</v>
      </c>
      <c r="B66" s="4" t="s">
        <v>8</v>
      </c>
      <c r="C66" s="13">
        <v>1</v>
      </c>
      <c r="D66" s="17">
        <v>0.125</v>
      </c>
      <c r="E66" s="4">
        <f t="shared" si="2"/>
        <v>62.5</v>
      </c>
      <c r="F66" s="16" t="s">
        <v>17</v>
      </c>
    </row>
    <row r="67" spans="1:6" x14ac:dyDescent="0.25">
      <c r="A67" s="4" t="s">
        <v>34</v>
      </c>
      <c r="B67" s="4" t="s">
        <v>8</v>
      </c>
      <c r="C67" s="13">
        <v>2</v>
      </c>
      <c r="D67" s="17">
        <v>0.1</v>
      </c>
      <c r="E67" s="4">
        <f t="shared" si="2"/>
        <v>50</v>
      </c>
      <c r="F67" s="16" t="s">
        <v>17</v>
      </c>
    </row>
    <row r="68" spans="1:6" x14ac:dyDescent="0.25">
      <c r="A68" s="4" t="s">
        <v>34</v>
      </c>
      <c r="B68" s="4" t="s">
        <v>8</v>
      </c>
      <c r="C68" s="13">
        <v>3</v>
      </c>
      <c r="D68" s="17">
        <v>0.05</v>
      </c>
      <c r="E68" s="4">
        <f t="shared" si="2"/>
        <v>25</v>
      </c>
      <c r="F68" s="16" t="s">
        <v>17</v>
      </c>
    </row>
    <row r="69" spans="1:6" x14ac:dyDescent="0.25">
      <c r="A69" s="4" t="s">
        <v>34</v>
      </c>
      <c r="B69" s="4" t="s">
        <v>8</v>
      </c>
      <c r="C69" s="13">
        <v>4</v>
      </c>
      <c r="D69" s="17">
        <v>0</v>
      </c>
      <c r="E69" s="4">
        <f t="shared" si="2"/>
        <v>0</v>
      </c>
      <c r="F69" s="16" t="s">
        <v>41</v>
      </c>
    </row>
    <row r="70" spans="1:6" x14ac:dyDescent="0.25">
      <c r="A70" s="4" t="s">
        <v>34</v>
      </c>
      <c r="B70" s="4" t="s">
        <v>11</v>
      </c>
      <c r="C70" s="13">
        <v>5</v>
      </c>
      <c r="D70" s="17">
        <v>2.5000000000000001E-2</v>
      </c>
      <c r="E70" s="4">
        <f t="shared" si="2"/>
        <v>12.5</v>
      </c>
      <c r="F70" s="16" t="s">
        <v>17</v>
      </c>
    </row>
    <row r="71" spans="1:6" x14ac:dyDescent="0.25">
      <c r="A71" s="4" t="s">
        <v>34</v>
      </c>
      <c r="B71" s="4" t="s">
        <v>11</v>
      </c>
      <c r="C71" s="13">
        <v>1</v>
      </c>
      <c r="D71" s="17">
        <v>0.125</v>
      </c>
      <c r="E71" s="4">
        <f t="shared" si="2"/>
        <v>62.5</v>
      </c>
      <c r="F71" s="16" t="s">
        <v>17</v>
      </c>
    </row>
    <row r="72" spans="1:6" x14ac:dyDescent="0.25">
      <c r="A72" s="4" t="s">
        <v>34</v>
      </c>
      <c r="B72" s="4" t="s">
        <v>11</v>
      </c>
      <c r="C72" s="13">
        <v>2</v>
      </c>
      <c r="D72" s="17">
        <v>0</v>
      </c>
      <c r="E72" s="4">
        <f t="shared" si="2"/>
        <v>0</v>
      </c>
      <c r="F72" s="16" t="s">
        <v>41</v>
      </c>
    </row>
    <row r="73" spans="1:6" x14ac:dyDescent="0.25">
      <c r="A73" s="4" t="s">
        <v>34</v>
      </c>
      <c r="B73" s="4" t="s">
        <v>11</v>
      </c>
      <c r="C73" s="13">
        <v>3</v>
      </c>
      <c r="D73" s="17">
        <v>0</v>
      </c>
      <c r="E73" s="4">
        <f t="shared" si="2"/>
        <v>0</v>
      </c>
      <c r="F73" s="16" t="s">
        <v>41</v>
      </c>
    </row>
    <row r="74" spans="1:6" x14ac:dyDescent="0.25">
      <c r="A74" s="4" t="s">
        <v>34</v>
      </c>
      <c r="B74" s="4" t="s">
        <v>11</v>
      </c>
      <c r="C74" s="13">
        <v>4</v>
      </c>
      <c r="D74" s="17">
        <v>0</v>
      </c>
      <c r="E74" s="4">
        <f t="shared" si="2"/>
        <v>0</v>
      </c>
      <c r="F74" s="16" t="s">
        <v>41</v>
      </c>
    </row>
    <row r="75" spans="1:6" x14ac:dyDescent="0.25">
      <c r="A75" s="4" t="s">
        <v>34</v>
      </c>
      <c r="B75" s="4" t="s">
        <v>12</v>
      </c>
      <c r="C75" s="13">
        <v>5</v>
      </c>
      <c r="D75" s="17">
        <v>0.125</v>
      </c>
      <c r="E75" s="4">
        <f t="shared" si="2"/>
        <v>62.5</v>
      </c>
      <c r="F75" s="16" t="s">
        <v>17</v>
      </c>
    </row>
    <row r="76" spans="1:6" x14ac:dyDescent="0.25">
      <c r="A76" s="4" t="s">
        <v>34</v>
      </c>
      <c r="B76" s="4" t="s">
        <v>12</v>
      </c>
      <c r="C76" s="13">
        <v>1</v>
      </c>
      <c r="D76" s="17">
        <v>0.125</v>
      </c>
      <c r="E76" s="4">
        <f t="shared" si="2"/>
        <v>62.5</v>
      </c>
      <c r="F76" s="16" t="s">
        <v>17</v>
      </c>
    </row>
    <row r="77" spans="1:6" x14ac:dyDescent="0.25">
      <c r="A77" s="4" t="s">
        <v>34</v>
      </c>
      <c r="B77" s="4" t="s">
        <v>12</v>
      </c>
      <c r="C77" s="13">
        <v>2</v>
      </c>
      <c r="D77" s="17">
        <v>0</v>
      </c>
      <c r="E77" s="4">
        <f t="shared" si="2"/>
        <v>0</v>
      </c>
      <c r="F77" s="16" t="s">
        <v>41</v>
      </c>
    </row>
    <row r="78" spans="1:6" x14ac:dyDescent="0.25">
      <c r="A78" s="4" t="s">
        <v>34</v>
      </c>
      <c r="B78" s="4" t="s">
        <v>12</v>
      </c>
      <c r="C78" s="13">
        <v>3</v>
      </c>
      <c r="D78" s="17">
        <v>0</v>
      </c>
      <c r="E78" s="4">
        <f t="shared" si="2"/>
        <v>0</v>
      </c>
      <c r="F78" s="16" t="s">
        <v>41</v>
      </c>
    </row>
    <row r="79" spans="1:6" x14ac:dyDescent="0.25">
      <c r="A79" s="4" t="s">
        <v>34</v>
      </c>
      <c r="B79" s="4" t="s">
        <v>12</v>
      </c>
      <c r="C79" s="13">
        <v>4</v>
      </c>
      <c r="D79" s="17">
        <v>0</v>
      </c>
      <c r="E79" s="4">
        <f t="shared" si="2"/>
        <v>0</v>
      </c>
      <c r="F79" s="16" t="s">
        <v>41</v>
      </c>
    </row>
    <row r="80" spans="1:6" x14ac:dyDescent="0.25">
      <c r="A80" s="4" t="s">
        <v>34</v>
      </c>
      <c r="B80" s="4" t="s">
        <v>13</v>
      </c>
      <c r="C80" s="13">
        <v>0</v>
      </c>
      <c r="D80" s="17">
        <v>0.125</v>
      </c>
      <c r="E80" s="4">
        <f t="shared" si="2"/>
        <v>62.5</v>
      </c>
      <c r="F80" s="16" t="s">
        <v>17</v>
      </c>
    </row>
    <row r="81" spans="1:12" x14ac:dyDescent="0.25">
      <c r="A81" s="4" t="s">
        <v>34</v>
      </c>
      <c r="B81" s="4" t="s">
        <v>13</v>
      </c>
      <c r="C81" s="13" t="s">
        <v>52</v>
      </c>
      <c r="D81" s="17">
        <v>0.125</v>
      </c>
      <c r="E81" s="4">
        <f>+$C$7*D81</f>
        <v>62.5</v>
      </c>
      <c r="F81" s="16" t="s">
        <v>17</v>
      </c>
    </row>
    <row r="82" spans="1:12" x14ac:dyDescent="0.25">
      <c r="A82" s="4" t="s">
        <v>34</v>
      </c>
      <c r="B82" s="4" t="s">
        <v>13</v>
      </c>
      <c r="C82" s="13" t="s">
        <v>53</v>
      </c>
      <c r="D82" s="17">
        <v>0.1</v>
      </c>
      <c r="E82" s="4">
        <f t="shared" ref="E82" si="3">+$C$7*D82</f>
        <v>50</v>
      </c>
      <c r="F82" s="16" t="s">
        <v>17</v>
      </c>
    </row>
    <row r="83" spans="1:12" x14ac:dyDescent="0.25">
      <c r="A83" s="4" t="s">
        <v>34</v>
      </c>
      <c r="B83" s="4" t="s">
        <v>13</v>
      </c>
      <c r="C83" s="13" t="s">
        <v>54</v>
      </c>
      <c r="D83" s="17">
        <v>2.5000000000000001E-2</v>
      </c>
      <c r="E83" s="4">
        <f>+$C$7*D83</f>
        <v>12.5</v>
      </c>
      <c r="F83" s="16" t="s">
        <v>17</v>
      </c>
      <c r="H83" s="31"/>
      <c r="I83" s="31"/>
      <c r="J83" s="31"/>
    </row>
    <row r="84" spans="1:12" x14ac:dyDescent="0.25">
      <c r="A84" s="4" t="s">
        <v>34</v>
      </c>
      <c r="B84" s="4" t="s">
        <v>14</v>
      </c>
      <c r="C84" s="13">
        <v>0</v>
      </c>
      <c r="D84" s="17">
        <v>2.5000000000000001E-2</v>
      </c>
      <c r="E84" s="4">
        <f t="shared" si="2"/>
        <v>12.5</v>
      </c>
      <c r="F84" s="16" t="s">
        <v>17</v>
      </c>
      <c r="L84" t="s">
        <v>55</v>
      </c>
    </row>
    <row r="85" spans="1:12" x14ac:dyDescent="0.25">
      <c r="A85" s="4" t="s">
        <v>34</v>
      </c>
      <c r="B85" s="4" t="s">
        <v>14</v>
      </c>
      <c r="C85" s="13" t="s">
        <v>75</v>
      </c>
      <c r="D85" s="17">
        <v>0.06</v>
      </c>
      <c r="E85" s="4">
        <f t="shared" si="2"/>
        <v>30</v>
      </c>
      <c r="F85" s="16" t="s">
        <v>17</v>
      </c>
      <c r="L85" t="s">
        <v>56</v>
      </c>
    </row>
    <row r="86" spans="1:12" x14ac:dyDescent="0.25">
      <c r="A86" s="4" t="s">
        <v>34</v>
      </c>
      <c r="B86" s="4" t="s">
        <v>14</v>
      </c>
      <c r="C86" s="13" t="s">
        <v>74</v>
      </c>
      <c r="D86" s="17">
        <v>0.1</v>
      </c>
      <c r="E86" s="4">
        <f t="shared" si="2"/>
        <v>50</v>
      </c>
      <c r="F86" s="16" t="s">
        <v>17</v>
      </c>
      <c r="L86" t="s">
        <v>57</v>
      </c>
    </row>
    <row r="87" spans="1:12" x14ac:dyDescent="0.25">
      <c r="A87" s="4" t="s">
        <v>34</v>
      </c>
      <c r="B87" s="4" t="s">
        <v>14</v>
      </c>
      <c r="C87" s="13" t="s">
        <v>15</v>
      </c>
      <c r="D87" s="17">
        <v>0.125</v>
      </c>
      <c r="E87" s="4">
        <f t="shared" si="2"/>
        <v>62.5</v>
      </c>
      <c r="F87" s="16" t="s">
        <v>17</v>
      </c>
      <c r="L87" t="s">
        <v>58</v>
      </c>
    </row>
    <row r="88" spans="1:12" x14ac:dyDescent="0.25">
      <c r="A88" s="4" t="s">
        <v>34</v>
      </c>
      <c r="B88" s="4" t="s">
        <v>16</v>
      </c>
      <c r="C88" s="16" t="s">
        <v>70</v>
      </c>
      <c r="D88" s="10">
        <v>0</v>
      </c>
      <c r="E88" s="4">
        <f t="shared" si="2"/>
        <v>0</v>
      </c>
      <c r="F88" s="16" t="s">
        <v>17</v>
      </c>
      <c r="L88" t="s">
        <v>59</v>
      </c>
    </row>
    <row r="89" spans="1:12" x14ac:dyDescent="0.25">
      <c r="A89" s="4" t="s">
        <v>34</v>
      </c>
      <c r="B89" s="4" t="s">
        <v>16</v>
      </c>
      <c r="C89" s="16" t="s">
        <v>17</v>
      </c>
      <c r="D89" s="10">
        <v>0.125</v>
      </c>
      <c r="E89" s="4">
        <f t="shared" si="2"/>
        <v>62.5</v>
      </c>
      <c r="F89" s="16" t="s">
        <v>17</v>
      </c>
    </row>
    <row r="90" spans="1:12" x14ac:dyDescent="0.25">
      <c r="A90" s="4" t="s">
        <v>34</v>
      </c>
      <c r="B90" s="4" t="s">
        <v>18</v>
      </c>
      <c r="C90" s="16">
        <v>0</v>
      </c>
      <c r="D90" s="10">
        <v>0.125</v>
      </c>
      <c r="E90" s="4">
        <f t="shared" si="2"/>
        <v>62.5</v>
      </c>
      <c r="F90" s="16" t="s">
        <v>17</v>
      </c>
    </row>
    <row r="91" spans="1:12" x14ac:dyDescent="0.25">
      <c r="A91" s="4" t="s">
        <v>34</v>
      </c>
      <c r="B91" s="4" t="s">
        <v>18</v>
      </c>
      <c r="C91" s="16">
        <v>1</v>
      </c>
      <c r="D91" s="10">
        <v>0.1</v>
      </c>
      <c r="E91" s="4">
        <f t="shared" si="2"/>
        <v>50</v>
      </c>
      <c r="F91" s="16" t="s">
        <v>17</v>
      </c>
    </row>
    <row r="92" spans="1:12" x14ac:dyDescent="0.25">
      <c r="A92" s="4" t="s">
        <v>34</v>
      </c>
      <c r="B92" s="4" t="s">
        <v>18</v>
      </c>
      <c r="C92" s="16">
        <v>2</v>
      </c>
      <c r="D92" s="10">
        <v>0.05</v>
      </c>
      <c r="E92" s="4">
        <f t="shared" si="2"/>
        <v>25</v>
      </c>
      <c r="F92" s="16" t="s">
        <v>17</v>
      </c>
    </row>
    <row r="93" spans="1:12" x14ac:dyDescent="0.25">
      <c r="A93" s="4" t="s">
        <v>34</v>
      </c>
      <c r="B93" s="4" t="s">
        <v>18</v>
      </c>
      <c r="C93" s="16">
        <v>3</v>
      </c>
      <c r="D93" s="10">
        <v>0</v>
      </c>
      <c r="E93" s="4">
        <f t="shared" si="2"/>
        <v>0</v>
      </c>
      <c r="F93" s="16" t="s">
        <v>17</v>
      </c>
    </row>
    <row r="96" spans="1:12" x14ac:dyDescent="0.25">
      <c r="A96" s="12" t="s">
        <v>36</v>
      </c>
      <c r="B96" s="12" t="s">
        <v>32</v>
      </c>
      <c r="C96" s="12" t="s">
        <v>37</v>
      </c>
      <c r="D96" s="12" t="s">
        <v>38</v>
      </c>
      <c r="E96" s="12" t="s">
        <v>4</v>
      </c>
      <c r="F96" s="12" t="s">
        <v>39</v>
      </c>
    </row>
    <row r="97" spans="1:28" x14ac:dyDescent="0.25">
      <c r="A97" s="4" t="s">
        <v>19</v>
      </c>
      <c r="B97" s="4" t="s">
        <v>20</v>
      </c>
      <c r="C97" s="13">
        <v>0</v>
      </c>
      <c r="D97" s="9">
        <v>0.5</v>
      </c>
      <c r="E97" s="4">
        <f>+$C$8*D97</f>
        <v>100</v>
      </c>
      <c r="F97" s="16" t="s">
        <v>17</v>
      </c>
    </row>
    <row r="98" spans="1:28" x14ac:dyDescent="0.25">
      <c r="A98" s="4" t="s">
        <v>19</v>
      </c>
      <c r="B98" s="4" t="s">
        <v>20</v>
      </c>
      <c r="C98" s="18" t="s">
        <v>73</v>
      </c>
      <c r="D98" s="9">
        <v>0.5</v>
      </c>
      <c r="E98" s="4">
        <f t="shared" ref="E98:E103" si="4">+$C$8*D98</f>
        <v>100</v>
      </c>
      <c r="F98" s="16" t="s">
        <v>17</v>
      </c>
    </row>
    <row r="99" spans="1:28" x14ac:dyDescent="0.25">
      <c r="A99" s="4" t="s">
        <v>19</v>
      </c>
      <c r="B99" s="4" t="s">
        <v>20</v>
      </c>
      <c r="C99" s="19" t="s">
        <v>72</v>
      </c>
      <c r="D99" s="9">
        <v>0.4</v>
      </c>
      <c r="E99" s="4">
        <f t="shared" si="4"/>
        <v>80</v>
      </c>
      <c r="F99" s="16" t="s">
        <v>17</v>
      </c>
    </row>
    <row r="100" spans="1:28" x14ac:dyDescent="0.25">
      <c r="A100" s="4" t="s">
        <v>19</v>
      </c>
      <c r="B100" s="4" t="s">
        <v>20</v>
      </c>
      <c r="C100" s="19" t="s">
        <v>71</v>
      </c>
      <c r="D100" s="9">
        <v>0.3</v>
      </c>
      <c r="E100" s="4">
        <f t="shared" si="4"/>
        <v>60</v>
      </c>
      <c r="F100" s="16" t="s">
        <v>17</v>
      </c>
      <c r="Z100" s="20"/>
      <c r="AA100" s="20"/>
      <c r="AB100" s="20"/>
    </row>
    <row r="101" spans="1:28" x14ac:dyDescent="0.25">
      <c r="A101" s="4" t="s">
        <v>19</v>
      </c>
      <c r="B101" s="4" t="s">
        <v>20</v>
      </c>
      <c r="C101" s="13" t="s">
        <v>60</v>
      </c>
      <c r="D101" s="9">
        <v>0</v>
      </c>
      <c r="E101" s="4">
        <f t="shared" si="4"/>
        <v>0</v>
      </c>
      <c r="F101" s="16" t="s">
        <v>41</v>
      </c>
    </row>
    <row r="102" spans="1:28" x14ac:dyDescent="0.25">
      <c r="A102" s="4" t="s">
        <v>19</v>
      </c>
      <c r="B102" s="4" t="s">
        <v>21</v>
      </c>
      <c r="C102" s="13" t="s">
        <v>70</v>
      </c>
      <c r="D102" s="9">
        <v>0</v>
      </c>
      <c r="E102" s="4">
        <f t="shared" si="4"/>
        <v>0</v>
      </c>
      <c r="F102" s="16" t="s">
        <v>41</v>
      </c>
      <c r="Y102" s="21"/>
    </row>
    <row r="103" spans="1:28" x14ac:dyDescent="0.25">
      <c r="A103" s="4" t="s">
        <v>19</v>
      </c>
      <c r="B103" s="4" t="s">
        <v>21</v>
      </c>
      <c r="C103" s="13" t="s">
        <v>17</v>
      </c>
      <c r="D103" s="9">
        <v>0.5</v>
      </c>
      <c r="E103" s="4">
        <f t="shared" si="4"/>
        <v>100</v>
      </c>
      <c r="F103" s="16" t="s">
        <v>17</v>
      </c>
    </row>
    <row r="105" spans="1:28" x14ac:dyDescent="0.25">
      <c r="A105" s="23" t="s">
        <v>36</v>
      </c>
      <c r="B105" s="23" t="s">
        <v>32</v>
      </c>
      <c r="C105" s="23" t="s">
        <v>61</v>
      </c>
      <c r="D105" s="23" t="s">
        <v>62</v>
      </c>
      <c r="E105" s="23" t="s">
        <v>3</v>
      </c>
    </row>
    <row r="106" spans="1:28" x14ac:dyDescent="0.25">
      <c r="A106" s="4" t="s">
        <v>63</v>
      </c>
      <c r="B106" s="4" t="s">
        <v>64</v>
      </c>
      <c r="C106" s="4">
        <v>0</v>
      </c>
      <c r="D106" s="28">
        <v>500</v>
      </c>
      <c r="E106" s="26" t="s">
        <v>65</v>
      </c>
    </row>
    <row r="107" spans="1:28" x14ac:dyDescent="0.25">
      <c r="A107" s="4" t="s">
        <v>63</v>
      </c>
      <c r="B107" s="4" t="s">
        <v>66</v>
      </c>
      <c r="C107" s="4">
        <v>501</v>
      </c>
      <c r="D107" s="4">
        <v>800</v>
      </c>
      <c r="E107" s="25" t="s">
        <v>67</v>
      </c>
    </row>
    <row r="108" spans="1:28" x14ac:dyDescent="0.25">
      <c r="A108" s="4" t="s">
        <v>63</v>
      </c>
      <c r="B108" s="4" t="s">
        <v>68</v>
      </c>
      <c r="C108" s="4">
        <v>801</v>
      </c>
      <c r="D108" s="4">
        <v>1000</v>
      </c>
      <c r="E108" s="27" t="s">
        <v>69</v>
      </c>
    </row>
  </sheetData>
  <conditionalFormatting sqref="F37:F48">
    <cfRule type="cellIs" dxfId="5" priority="5" operator="equal">
      <formula>"No"</formula>
    </cfRule>
    <cfRule type="cellIs" dxfId="4" priority="6" operator="equal">
      <formula>"Sí"</formula>
    </cfRule>
  </conditionalFormatting>
  <conditionalFormatting sqref="F60:F93">
    <cfRule type="cellIs" dxfId="3" priority="3" operator="equal">
      <formula>"Sí"</formula>
    </cfRule>
    <cfRule type="cellIs" dxfId="2" priority="4" operator="equal">
      <formula>"No"</formula>
    </cfRule>
  </conditionalFormatting>
  <conditionalFormatting sqref="F97:F103">
    <cfRule type="cellIs" dxfId="1" priority="1" operator="equal">
      <formula>"Sí"</formula>
    </cfRule>
    <cfRule type="cellIs" dxfId="0" priority="2" operator="equal">
      <formula>"No"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2b192f1-df71-4315-b380-bb38577b88df" xsi:nil="true"/>
    <lcf76f155ced4ddcb4097134ff3c332f xmlns="a8e7c654-7ec1-457e-bd3a-ff10c125931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846396C1899BB4DA9E68B7675FBAE6A" ma:contentTypeVersion="9" ma:contentTypeDescription="Crear nuevo documento." ma:contentTypeScope="" ma:versionID="98ded12287b8f2b3cccfe5dc60a3a73c">
  <xsd:schema xmlns:xsd="http://www.w3.org/2001/XMLSchema" xmlns:xs="http://www.w3.org/2001/XMLSchema" xmlns:p="http://schemas.microsoft.com/office/2006/metadata/properties" xmlns:ns2="a8e7c654-7ec1-457e-bd3a-ff10c125931c" xmlns:ns3="a2b192f1-df71-4315-b380-bb38577b88df" targetNamespace="http://schemas.microsoft.com/office/2006/metadata/properties" ma:root="true" ma:fieldsID="c6fdcccab884af43fed5086aa3012751" ns2:_="" ns3:_="">
    <xsd:import namespace="a8e7c654-7ec1-457e-bd3a-ff10c125931c"/>
    <xsd:import namespace="a2b192f1-df71-4315-b380-bb38577b88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e7c654-7ec1-457e-bd3a-ff10c12593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eb27ef39-a780-43b7-9696-fcdbf799a0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b192f1-df71-4315-b380-bb38577b88d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496bca2-dcda-4105-aed4-374f871d2dbe}" ma:internalName="TaxCatchAll" ma:showField="CatchAllData" ma:web="a2b192f1-df71-4315-b380-bb38577b88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8E664B-89DD-41A2-9D04-CE0AD67CBD60}">
  <ds:schemaRefs>
    <ds:schemaRef ds:uri="http://purl.org/dc/terms/"/>
    <ds:schemaRef ds:uri="http://schemas.microsoft.com/office/2006/metadata/properties"/>
    <ds:schemaRef ds:uri="a8e7c654-7ec1-457e-bd3a-ff10c125931c"/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a2b192f1-df71-4315-b380-bb38577b88df"/>
  </ds:schemaRefs>
</ds:datastoreItem>
</file>

<file path=customXml/itemProps2.xml><?xml version="1.0" encoding="utf-8"?>
<ds:datastoreItem xmlns:ds="http://schemas.openxmlformats.org/officeDocument/2006/customXml" ds:itemID="{9C34FE42-33C0-438E-9A73-2B3D33EBF0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63AD68-6C4C-429A-9B77-48C144B075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e7c654-7ec1-457e-bd3a-ff10c125931c"/>
    <ds:schemaRef ds:uri="a2b192f1-df71-4315-b380-bb38577b8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 1</vt:lpstr>
      <vt:lpstr>Parámetros Buros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R. Zabaleta Verastegui</dc:creator>
  <cp:keywords/>
  <dc:description/>
  <cp:lastModifiedBy>Robotltd Lab. Transformacion digital</cp:lastModifiedBy>
  <cp:revision/>
  <dcterms:created xsi:type="dcterms:W3CDTF">2022-09-22T11:51:00Z</dcterms:created>
  <dcterms:modified xsi:type="dcterms:W3CDTF">2023-08-30T16:37:25Z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0x0101008846396C1899BB4DA9E68B7675FBAE6A</vt:lpwstr>
  </property>
  <property fmtid="{D5CDD505-2E9C-101B-9397-08002B2CF9AE}" pid="3" name="MediaServiceImageTags">
    <vt:lpwstr/>
  </property>
</Properties>
</file>