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Учёба\Учёба 5 сем\МатПрог\lab2\"/>
    </mc:Choice>
  </mc:AlternateContent>
  <xr:revisionPtr revIDLastSave="0" documentId="13_ncr:1_{4432522F-24DF-49A0-B9AE-5DDF240A4526}" xr6:coauthVersionLast="47" xr6:coauthVersionMax="47" xr10:uidLastSave="{00000000-0000-0000-0000-000000000000}"/>
  <bookViews>
    <workbookView xWindow="-103" yWindow="-103" windowWidth="24892" windowHeight="14914" tabRatio="947" activeTab="3" xr2:uid="{228F44BE-7A54-44A7-835F-609794108F52}"/>
  </bookViews>
  <sheets>
    <sheet name="1. Мат. модель" sheetId="1" r:id="rId1"/>
    <sheet name="2. Мат. модель двойственности" sheetId="2" r:id="rId2"/>
    <sheet name="3. Алгоритм решения задачи" sheetId="3" r:id="rId3"/>
    <sheet name="4. Анализ оптимальных решений" sheetId="8" r:id="rId4"/>
    <sheet name="5. Решение двойственной задачи" sheetId="7" r:id="rId5"/>
    <sheet name="6. Анализ изменения ресурсов" sheetId="9" r:id="rId6"/>
    <sheet name="Отчет о результатах 1" sheetId="4" r:id="rId7"/>
    <sheet name="Отчет об устойчивости 1" sheetId="5" r:id="rId8"/>
    <sheet name="Отчет о пределах 1" sheetId="6" r:id="rId9"/>
  </sheets>
  <definedNames>
    <definedName name="solver_adj" localSheetId="2" hidden="1">'3. Алгоритм решения задачи'!$B$184,'3. Алгоритм решения задачи'!$C$184,'3. Алгоритм решения задачи'!$D$184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'3. Алгоритм решения задачи'!$D$188</definedName>
    <definedName name="solver_lhs2" localSheetId="2" hidden="1">'3. Алгоритм решения задачи'!$D$189</definedName>
    <definedName name="solver_lhs3" localSheetId="2" hidden="1">'3. Алгоритм решения задачи'!$D$190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'3. Алгоритм решения задачи'!$D$185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'3. Алгоритм решения задачи'!$F$188</definedName>
    <definedName name="solver_rhs2" localSheetId="2" hidden="1">'3. Алгоритм решения задачи'!$F$189</definedName>
    <definedName name="solver_rhs3" localSheetId="2" hidden="1">'3. Алгоритм решения задачи'!$F$190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ho" localSheetId="8" hidden="1">2</definedName>
    <definedName name="solver_ssz" localSheetId="2" hidden="1">100</definedName>
    <definedName name="solver_tim" localSheetId="2" hidden="1">100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7" l="1"/>
  <c r="J29" i="7"/>
  <c r="I29" i="7"/>
  <c r="H29" i="7"/>
  <c r="G29" i="7"/>
  <c r="F29" i="7"/>
  <c r="J27" i="7"/>
  <c r="I27" i="7"/>
  <c r="H27" i="7"/>
  <c r="G27" i="7"/>
  <c r="F27" i="7"/>
  <c r="E27" i="7"/>
  <c r="J26" i="7"/>
  <c r="I26" i="7"/>
  <c r="H26" i="7"/>
  <c r="F26" i="7"/>
  <c r="G26" i="7"/>
  <c r="E26" i="7"/>
  <c r="I22" i="7"/>
  <c r="G22" i="7"/>
  <c r="F22" i="7"/>
  <c r="D185" i="3" l="1"/>
  <c r="D190" i="3"/>
  <c r="D189" i="3"/>
  <c r="D188" i="3"/>
</calcChain>
</file>

<file path=xl/sharedStrings.xml><?xml version="1.0" encoding="utf-8"?>
<sst xmlns="http://schemas.openxmlformats.org/spreadsheetml/2006/main" count="336" uniqueCount="186">
  <si>
    <t>х1 - обработка деталей по технологии I</t>
  </si>
  <si>
    <t>x2 - обработка деталей по технологии II</t>
  </si>
  <si>
    <t>3x1 + x2 &lt;= 37</t>
  </si>
  <si>
    <t>2x1 + 2x2 &lt;= 20</t>
  </si>
  <si>
    <t>x2 &lt;= 30</t>
  </si>
  <si>
    <t>xj &gt;= 0</t>
  </si>
  <si>
    <t>j = 1,2</t>
  </si>
  <si>
    <t>Коэф-ты Целевой функции</t>
  </si>
  <si>
    <t>⠀-&gt;max</t>
  </si>
  <si>
    <t>Переменные</t>
  </si>
  <si>
    <t>x1</t>
  </si>
  <si>
    <t>x2</t>
  </si>
  <si>
    <t>Знак неравенства</t>
  </si>
  <si>
    <t>bi</t>
  </si>
  <si>
    <t>&lt;=</t>
  </si>
  <si>
    <t>y1</t>
  </si>
  <si>
    <t>y2</t>
  </si>
  <si>
    <t>y3</t>
  </si>
  <si>
    <t>x1 &gt;= 0</t>
  </si>
  <si>
    <t>x2 &gt;= 0</t>
  </si>
  <si>
    <t>z(x) = 11x1 + 6x2 -&gt; max</t>
  </si>
  <si>
    <t>f(y) = 37y1 + 20y2 + 30y3 -&gt; min</t>
  </si>
  <si>
    <t>3y1 + 2y2 &gt;= 11</t>
  </si>
  <si>
    <t>y1 + 2y2 + y3 &gt;= 6</t>
  </si>
  <si>
    <t>yi &gt;= 0</t>
  </si>
  <si>
    <t>i = 1,2,3</t>
  </si>
  <si>
    <t>Шаг №1. Построим область допустимых решений, т.е. решим графически систему неравенств. Для этого построим каждую прямую и определим полуплоскости, заданные неравенствами (полуплоскости обозначены штрихом).</t>
  </si>
  <si>
    <t>Шаг №2. Границы области допустимых решений. Пересечением полуплоскостей будет являться область, координаты точек которого удовлетворяют условию неравенствам системы ограничений задачи.</t>
  </si>
  <si>
    <t>Шаг №3. Рассмотрим целевую функцию задачи F = 11x1+6x2 → max. Построим прямую, отвечающую значению функции F = 11x1+6x2 = 0. Вектор-градиент, составленный из коэффициентов целевой функции, указывает направление максимизации F(X). Начало вектора – точка (0; 0), конец – точка (11;6). Будем двигать эту прямую параллельным образом. Поскольку нас интересует максимальное решение, поэтому двигаем прямую до последнего касания обозначенной области. На графике эта прямая обозначена пунктирной линией.</t>
  </si>
  <si>
    <r>
      <t>Прямая </t>
    </r>
    <r>
      <rPr>
        <b/>
        <sz val="11"/>
        <color rgb="FF333333"/>
        <rFont val="Calibri"/>
        <family val="2"/>
        <charset val="204"/>
        <scheme val="minor"/>
      </rPr>
      <t>F(x) = const</t>
    </r>
    <r>
      <rPr>
        <sz val="11"/>
        <color rgb="FF333333"/>
        <rFont val="Calibri"/>
        <family val="2"/>
        <charset val="204"/>
        <scheme val="minor"/>
      </rPr>
      <t> пересекает область в точке C:</t>
    </r>
  </si>
  <si>
    <t>Решив систему получим:</t>
  </si>
  <si>
    <t>x2 = 0</t>
  </si>
  <si>
    <r>
      <t>x</t>
    </r>
    <r>
      <rPr>
        <sz val="8"/>
        <color rgb="FF333333"/>
        <rFont val="Calibri"/>
        <family val="2"/>
        <charset val="204"/>
        <scheme val="minor"/>
      </rPr>
      <t>2</t>
    </r>
    <r>
      <rPr>
        <sz val="11"/>
        <color rgb="FF333333"/>
        <rFont val="Calibri"/>
        <family val="2"/>
        <charset val="204"/>
        <scheme val="minor"/>
      </rPr>
      <t>=0</t>
    </r>
  </si>
  <si>
    <r>
      <t>2x</t>
    </r>
    <r>
      <rPr>
        <sz val="8"/>
        <color rgb="FF333333"/>
        <rFont val="Calibri"/>
        <family val="2"/>
        <charset val="204"/>
        <scheme val="minor"/>
      </rPr>
      <t>1</t>
    </r>
    <r>
      <rPr>
        <sz val="11"/>
        <color rgb="FF333333"/>
        <rFont val="Calibri"/>
        <family val="2"/>
        <charset val="204"/>
        <scheme val="minor"/>
      </rPr>
      <t>+2x</t>
    </r>
    <r>
      <rPr>
        <sz val="8"/>
        <color rgb="FF333333"/>
        <rFont val="Calibri"/>
        <family val="2"/>
        <charset val="204"/>
        <scheme val="minor"/>
      </rPr>
      <t>2</t>
    </r>
    <r>
      <rPr>
        <sz val="11"/>
        <color rgb="FF333333"/>
        <rFont val="Calibri"/>
        <family val="2"/>
        <charset val="204"/>
        <scheme val="minor"/>
      </rPr>
      <t>=20</t>
    </r>
  </si>
  <si>
    <r>
      <t>x</t>
    </r>
    <r>
      <rPr>
        <sz val="8"/>
        <color rgb="FF333333"/>
        <rFont val="Calibri"/>
        <family val="2"/>
        <charset val="204"/>
        <scheme val="minor"/>
      </rPr>
      <t>1</t>
    </r>
    <r>
      <rPr>
        <sz val="11"/>
        <color rgb="FF333333"/>
        <rFont val="Calibri"/>
        <family val="2"/>
        <charset val="204"/>
        <scheme val="minor"/>
      </rPr>
      <t> = 10</t>
    </r>
  </si>
  <si>
    <t>Откуда найдем максимальное значение целевой функции:</t>
  </si>
  <si>
    <t>z(x) = 11*10 + 6*0 = 110</t>
  </si>
  <si>
    <t>Симплекс-метод</t>
  </si>
  <si>
    <t>Каноническая форма</t>
  </si>
  <si>
    <t>max Z = 11x1 +6x2 +0x3 + 0x4 + 0x5</t>
  </si>
  <si>
    <t>3x1 + x2 + x3 = 37</t>
  </si>
  <si>
    <t>2x1 + 2x2 + x4 = 20</t>
  </si>
  <si>
    <t>x2 + x5 = 30</t>
  </si>
  <si>
    <t>Номер итерации</t>
  </si>
  <si>
    <t>БП</t>
  </si>
  <si>
    <t>Сб</t>
  </si>
  <si>
    <t>b</t>
  </si>
  <si>
    <t>x3</t>
  </si>
  <si>
    <t>x4</t>
  </si>
  <si>
    <t>x5</t>
  </si>
  <si>
    <t>Оценки</t>
  </si>
  <si>
    <t>Δ0</t>
  </si>
  <si>
    <t>Δ1</t>
  </si>
  <si>
    <t>Δ2</t>
  </si>
  <si>
    <t>Δ3</t>
  </si>
  <si>
    <t>Δ4</t>
  </si>
  <si>
    <t>Δ5</t>
  </si>
  <si>
    <r>
      <t>1. Выбор разрешающего столбца</t>
    </r>
    <r>
      <rPr>
        <sz val="11"/>
        <color theme="1"/>
        <rFont val="Calibri"/>
        <family val="2"/>
        <charset val="204"/>
        <scheme val="minor"/>
      </rPr>
      <t>:</t>
    </r>
  </si>
  <si>
    <r>
      <t>2. Выбор разрешающей строки</t>
    </r>
    <r>
      <rPr>
        <sz val="11"/>
        <color theme="1"/>
        <rFont val="Calibri"/>
        <family val="2"/>
        <charset val="204"/>
        <scheme val="minor"/>
      </rPr>
      <t>:</t>
    </r>
  </si>
  <si>
    <t>37/3=12.3</t>
  </si>
  <si>
    <t>20/2=10</t>
  </si>
  <si>
    <t>-</t>
  </si>
  <si>
    <t>Минимальное отношение — 10, следовательно, разрешающей строкой будет вторая строка (переменная x4).</t>
  </si>
  <si>
    <t>Для определения разрешающей строки делим свободные члены на соответствующие коэффициенты столбца x1. Получаем:</t>
  </si>
  <si>
    <t>Выбираем столбец с самым большим по модулю отрицательным коэффициентом в строке целевой функции. В данном случае это столбец x1 (коэффициент −11).</t>
  </si>
  <si>
    <t>В строке целевой функции все коэффициенты неотрицательные. Это значит, что текущий план оптимален.</t>
  </si>
  <si>
    <t>3. Пересчет таблицы:</t>
  </si>
  <si>
    <t>Z = 110</t>
  </si>
  <si>
    <t>x2 = 0</t>
  </si>
  <si>
    <t>Δ0 = (Cб, b)</t>
  </si>
  <si>
    <t>Δj = (Cб, b) - Cj</t>
  </si>
  <si>
    <t>xнов = хстар - A*B/V</t>
  </si>
  <si>
    <t>Результат:</t>
  </si>
  <si>
    <t>Решение используя надстройку «Поиск решения».</t>
  </si>
  <si>
    <t>имя</t>
  </si>
  <si>
    <t>знач</t>
  </si>
  <si>
    <t>коэф. Цел. Ф.</t>
  </si>
  <si>
    <t>лев. Ч</t>
  </si>
  <si>
    <t>знак</t>
  </si>
  <si>
    <t>пр.ч</t>
  </si>
  <si>
    <t>Токарная</t>
  </si>
  <si>
    <t>Фрезерное</t>
  </si>
  <si>
    <t>Сварочное</t>
  </si>
  <si>
    <t>Microsoft Excel 16.0 Отчет о результатах</t>
  </si>
  <si>
    <t>Лист: [ЛР1ПанкратьевЕгорСергеевичВ21.xlsx]3. Алгоритм решения задачи</t>
  </si>
  <si>
    <t>Отчет создан: 30.09.2024 16:21:36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</si>
  <si>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</si>
  <si>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</si>
  <si>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</si>
  <si>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</si>
  <si>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1 Число подзадач: 0</t>
  </si>
  <si>
    <t>Параметры поиска решения</t>
  </si>
  <si>
    <t>Максимальное время 100 с,  Число итераций 100,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</si>
  <si>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</si>
  <si>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</si>
  <si>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</si>
  <si>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</si>
  <si>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</si>
  <si>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</si>
  <si>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</si>
  <si>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</si>
  <si>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</si>
  <si>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</si>
  <si>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</si>
  <si>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</si>
  <si>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</si>
  <si>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$D$185</t>
  </si>
  <si>
    <t>коэф. Цел. Ф. x2 = 0</t>
  </si>
  <si>
    <t>$B$184</t>
  </si>
  <si>
    <t>знач x1</t>
  </si>
  <si>
    <t>Продолжить</t>
  </si>
  <si>
    <t>$C$184</t>
  </si>
  <si>
    <t>знач x2</t>
  </si>
  <si>
    <t>$D$184</t>
  </si>
  <si>
    <t>знач x2 = 0</t>
  </si>
  <si>
    <t>$D$188</t>
  </si>
  <si>
    <t>Токарная лев. Ч</t>
  </si>
  <si>
    <t>$D$188&lt;=$F$188</t>
  </si>
  <si>
    <t>Без привязки</t>
  </si>
  <si>
    <t>$D$189</t>
  </si>
  <si>
    <t>Фрезерное лев. Ч</t>
  </si>
  <si>
    <t>$D$189&lt;=$F$189</t>
  </si>
  <si>
    <t>Привязка</t>
  </si>
  <si>
    <t>$D$190</t>
  </si>
  <si>
    <t>Сварочное лев. Ч</t>
  </si>
  <si>
    <t>$D$190&lt;=$F$190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</si>
  <si>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</si>
  <si>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</si>
  <si>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</si>
  <si>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</si>
  <si>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</si>
  <si>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</si>
  <si>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</si>
  <si>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</si>
  <si>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</si>
  <si>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</si>
  <si>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</si>
  <si>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</si>
  <si>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</si>
  <si>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</si>
  <si>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</si>
  <si>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30.09.2024 16:21:37</t>
  </si>
  <si>
    <t>Переменная</t>
  </si>
  <si>
    <t>Нижний</t>
  </si>
  <si>
    <t>Предел</t>
  </si>
  <si>
    <t>Результат</t>
  </si>
  <si>
    <t>Верхний</t>
  </si>
  <si>
    <t>#Н/Д</t>
  </si>
  <si>
    <t>x = (10, 0, 7, 0, 30)</t>
  </si>
  <si>
    <t>y = (0, 5,5, 0, 0, 5)</t>
  </si>
  <si>
    <t>x1 = 10</t>
  </si>
  <si>
    <t>-3y1 -2y2 &lt;= -11</t>
  </si>
  <si>
    <t>-y1-2y2-y3 &lt;= -6</t>
  </si>
  <si>
    <t>Канонический вид:</t>
  </si>
  <si>
    <t>-3y1-2y2+y4 &lt;= -11</t>
  </si>
  <si>
    <t>-y1-2y2-y3+y5 &lt;= -6</t>
  </si>
  <si>
    <t>y4</t>
  </si>
  <si>
    <t>y5</t>
  </si>
  <si>
    <t>-37</t>
  </si>
  <si>
    <t>-20</t>
  </si>
  <si>
    <t>-30</t>
  </si>
  <si>
    <t>Оптимальный план = (0, 5,5, 0, 0, 5)</t>
  </si>
  <si>
    <t>F(y) = 37* 0 + 20*5.5 + 30*0 = 110</t>
  </si>
  <si>
    <t>Для оптимального плана нужно изготовить 10 деталей, используя обработку деталей по технологии I. Обработка по технологии II не выгодна.</t>
  </si>
  <si>
    <t>б) указать дефицитные и избыточные ресурсы</t>
  </si>
  <si>
    <t>Дефицитные ресурсы: фонд времени на Фрезерное оборудование.</t>
  </si>
  <si>
    <t>Избыточные ресурсы: фонд времени на Токарное и Сварочное оборудование.</t>
  </si>
  <si>
    <t>в) выписать оптимальное решение двойственной задачи</t>
  </si>
  <si>
    <t>y = (0, 5,5, 0)</t>
  </si>
  <si>
    <t>г) указать наиболее дефицитный ресурс, исходя из оптимального решения 
двойственной задачи</t>
  </si>
  <si>
    <t>Наиболее дефицитный ресурс: фонд времени на Фрезерное оборудование.</t>
  </si>
  <si>
    <t>д) указать интервал устойчивости двойственных оценок</t>
  </si>
  <si>
    <t>Фонд времени на Фрезерное оборудование является ограниченным ресурсом. Если фонд времени увеличить, то его ценность (двойственная оценка) начнет снижаться. Если же уменьшить, то текущее решение станет недопустимым.</t>
  </si>
  <si>
    <t>Фонд времени на Токарное и Сварочное оборудование имеют двойственные оценки равные нулю, что указывает на то, что их увеличение или уменьшение не оказывает влияния на прибыль, пока они не становятся дефицитными ресурсами.</t>
  </si>
  <si>
    <t xml:space="preserve">Двойственные оценки y1, y2 и y3 указывают на то, как изменение каждого ресурса на одну единицу влияет на целевую функцию (максимальную прибыль). </t>
  </si>
  <si>
    <t>y1 = 0: Добавление 1 часа к фонду времени для Токарного оборудования не приводит к росту прибыли.</t>
  </si>
  <si>
    <t>y2 = 5,5: Добавление 1 часа к фонду времени для Фрезерного оборудования увеличивает прибыль на 5,5 денежных единиц.</t>
  </si>
  <si>
    <t>y3 = 0: Добавление 1 часа к фонду времени для Сварочного оборудования не приводит к росту прибыли.</t>
  </si>
  <si>
    <t>Оценка каждого ресурса</t>
  </si>
  <si>
    <t>y1 = 0: Добавление 1 часа к фонду времени для Токарного оборудования не изменит значение целевой функции.</t>
  </si>
  <si>
    <t>y2 = 5,5: Добавление 1 часа к фонду времени для Фрезерного оборудования увеличивает значение целевой функции на 5,5 единиц.</t>
  </si>
  <si>
    <t>y3 = 0: Добавление 1 часа к фонду времени для Сварочного оборудования не изменит значение целевой функции.</t>
  </si>
  <si>
    <t>Суммарное изменение ресурсов</t>
  </si>
  <si>
    <t>Оценим изменения всех ресурсов одновременно. Если увеличить каждый ресурс на одну единицу:</t>
  </si>
  <si>
    <t>В итоге прибыл увеличится на 5,5 денежных единиц</t>
  </si>
  <si>
    <t>a) какая продукция вошла в оптимальный 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</si>
</sst>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b/>
      <sz val="11"/>
      <color rgb="FF333333"/>
      <name val="Calibri"/>
      <family val="2"/>
      <charset val="204"/>
      <scheme val="minor"/>
    </font>
    <font>
      <sz val="8"/>
      <color rgb="FF333333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indexed="1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0" xfId="0" applyFont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 indent="3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6" fillId="0" borderId="0" xfId="0" applyFont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6" xfId="0" applyFill="1" applyBorder="1" applyAlignment="1"/>
    <xf numFmtId="0" fontId="7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0" fillId="0" borderId="0" xfId="0" quotePrefix="1"/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0" borderId="0" xfId="0" quotePrefix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8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21</xdr:row>
      <xdr:rowOff>182990</xdr:rowOff>
    </xdr:from>
    <xdr:to>
      <xdr:col>1</xdr:col>
      <xdr:colOff>9525</xdr:colOff>
      <xdr:row>25</xdr:row>
      <xdr:rowOff>38100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EDEAF62-96AF-4883-94FC-F4F57298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4183490"/>
          <a:ext cx="219074" cy="617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20074</xdr:colOff>
      <xdr:row>14</xdr:row>
      <xdr:rowOff>372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4641C4-1C59-4D51-9FB0-4C02B2E6D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335274" cy="2667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277249</xdr:colOff>
      <xdr:row>14</xdr:row>
      <xdr:rowOff>372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6619D5-24EB-4CEE-8A25-DDD8932BD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5274" cy="2667372"/>
        </a:xfrm>
        <a:prstGeom prst="rect">
          <a:avLst/>
        </a:prstGeom>
      </xdr:spPr>
    </xdr:pic>
    <xdr:clientData/>
  </xdr:twoCellAnchor>
  <xdr:twoCellAnchor editAs="oneCell">
    <xdr:from>
      <xdr:col>0</xdr:col>
      <xdr:colOff>457199</xdr:colOff>
      <xdr:row>24</xdr:row>
      <xdr:rowOff>171449</xdr:rowOff>
    </xdr:from>
    <xdr:to>
      <xdr:col>1</xdr:col>
      <xdr:colOff>9524</xdr:colOff>
      <xdr:row>27</xdr:row>
      <xdr:rowOff>56076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DF21600-DBC7-4AF0-AD2D-8CC2DF6D4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" y="4743449"/>
          <a:ext cx="161925" cy="4561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392140</xdr:colOff>
      <xdr:row>14</xdr:row>
      <xdr:rowOff>372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2F7D61-1A84-4D36-8B18-A7010A367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58879" cy="2667372"/>
        </a:xfrm>
        <a:prstGeom prst="rect">
          <a:avLst/>
        </a:prstGeom>
      </xdr:spPr>
    </xdr:pic>
    <xdr:clientData/>
  </xdr:twoCellAnchor>
  <xdr:twoCellAnchor editAs="oneCell">
    <xdr:from>
      <xdr:col>0</xdr:col>
      <xdr:colOff>504175</xdr:colOff>
      <xdr:row>16</xdr:row>
      <xdr:rowOff>154592</xdr:rowOff>
    </xdr:from>
    <xdr:to>
      <xdr:col>0</xdr:col>
      <xdr:colOff>766792</xdr:colOff>
      <xdr:row>20</xdr:row>
      <xdr:rowOff>9702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D6F2C4A-B2BA-4303-907F-83DCD0FD8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75" y="3107934"/>
          <a:ext cx="262617" cy="593445"/>
        </a:xfrm>
        <a:prstGeom prst="rect">
          <a:avLst/>
        </a:prstGeom>
      </xdr:spPr>
    </xdr:pic>
    <xdr:clientData/>
  </xdr:twoCellAnchor>
  <xdr:twoCellAnchor editAs="oneCell">
    <xdr:from>
      <xdr:col>0</xdr:col>
      <xdr:colOff>24849</xdr:colOff>
      <xdr:row>27</xdr:row>
      <xdr:rowOff>149087</xdr:rowOff>
    </xdr:from>
    <xdr:to>
      <xdr:col>5</xdr:col>
      <xdr:colOff>26527</xdr:colOff>
      <xdr:row>50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64D0FB7-9325-4A57-9F4E-FAC9D99F6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49" y="5292587"/>
          <a:ext cx="4253022" cy="4232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190499</xdr:rowOff>
    </xdr:from>
    <xdr:to>
      <xdr:col>4</xdr:col>
      <xdr:colOff>610548</xdr:colOff>
      <xdr:row>77</xdr:row>
      <xdr:rowOff>4418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1E910A9-DDE9-4911-92BA-AD77C9C63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499"/>
          <a:ext cx="4215848" cy="4195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1</xdr:rowOff>
    </xdr:from>
    <xdr:to>
      <xdr:col>4</xdr:col>
      <xdr:colOff>593983</xdr:colOff>
      <xdr:row>107</xdr:row>
      <xdr:rowOff>178435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E9A5E25-FF96-4BB7-8A9E-90E5B95BE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1"/>
          <a:ext cx="4199283" cy="4178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565584</xdr:colOff>
      <xdr:row>110</xdr:row>
      <xdr:rowOff>160919</xdr:rowOff>
    </xdr:from>
    <xdr:to>
      <xdr:col>0</xdr:col>
      <xdr:colOff>730822</xdr:colOff>
      <xdr:row>113</xdr:row>
      <xdr:rowOff>45546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1841751-BEF4-4310-B65D-F45BEAAE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584" y="20469876"/>
          <a:ext cx="165238" cy="438378"/>
        </a:xfrm>
        <a:prstGeom prst="rect">
          <a:avLst/>
        </a:prstGeom>
      </xdr:spPr>
    </xdr:pic>
    <xdr:clientData/>
  </xdr:twoCellAnchor>
  <xdr:twoCellAnchor editAs="oneCell">
    <xdr:from>
      <xdr:col>0</xdr:col>
      <xdr:colOff>576234</xdr:colOff>
      <xdr:row>115</xdr:row>
      <xdr:rowOff>162101</xdr:rowOff>
    </xdr:from>
    <xdr:to>
      <xdr:col>0</xdr:col>
      <xdr:colOff>741472</xdr:colOff>
      <xdr:row>118</xdr:row>
      <xdr:rowOff>46728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B57653F-D0DC-4260-BF77-43DBC3DAA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34" y="21393977"/>
          <a:ext cx="165238" cy="438378"/>
        </a:xfrm>
        <a:prstGeom prst="rect">
          <a:avLst/>
        </a:prstGeom>
      </xdr:spPr>
    </xdr:pic>
    <xdr:clientData/>
  </xdr:twoCellAnchor>
  <xdr:oneCellAnchor>
    <xdr:from>
      <xdr:col>0</xdr:col>
      <xdr:colOff>565703</xdr:colOff>
      <xdr:row>127</xdr:row>
      <xdr:rowOff>159325</xdr:rowOff>
    </xdr:from>
    <xdr:ext cx="222387" cy="617110"/>
    <xdr:pic>
      <xdr:nvPicPr>
        <xdr:cNvPr id="9" name="Рисунок 8">
          <a:extLst>
            <a:ext uri="{FF2B5EF4-FFF2-40B4-BE49-F238E27FC236}">
              <a16:creationId xmlns:a16="http://schemas.microsoft.com/office/drawing/2014/main" id="{BDEFFCA1-5950-49BA-89E5-B7C7B5EF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03" y="23606207"/>
          <a:ext cx="222387" cy="617110"/>
        </a:xfrm>
        <a:prstGeom prst="rect">
          <a:avLst/>
        </a:prstGeom>
      </xdr:spPr>
    </xdr:pic>
    <xdr:clientData/>
  </xdr:oneCellAnchor>
  <xdr:oneCellAnchor>
    <xdr:from>
      <xdr:col>1</xdr:col>
      <xdr:colOff>1199914</xdr:colOff>
      <xdr:row>138</xdr:row>
      <xdr:rowOff>178257</xdr:rowOff>
    </xdr:from>
    <xdr:ext cx="222387" cy="617110"/>
    <xdr:pic>
      <xdr:nvPicPr>
        <xdr:cNvPr id="10" name="Рисунок 9">
          <a:extLst>
            <a:ext uri="{FF2B5EF4-FFF2-40B4-BE49-F238E27FC236}">
              <a16:creationId xmlns:a16="http://schemas.microsoft.com/office/drawing/2014/main" id="{BDBC19E6-6B08-4B1E-8CC9-1D51E73C3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4511" y="25655561"/>
          <a:ext cx="222387" cy="61711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7</xdr:row>
      <xdr:rowOff>182990</xdr:rowOff>
    </xdr:from>
    <xdr:to>
      <xdr:col>1</xdr:col>
      <xdr:colOff>9525</xdr:colOff>
      <xdr:row>11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9A83052-023A-43D0-B851-CC75DF111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4069190"/>
          <a:ext cx="262617" cy="595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1</xdr:row>
      <xdr:rowOff>171449</xdr:rowOff>
    </xdr:from>
    <xdr:to>
      <xdr:col>1</xdr:col>
      <xdr:colOff>9524</xdr:colOff>
      <xdr:row>4</xdr:row>
      <xdr:rowOff>56076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4C21437-CC49-4FB2-9446-C017B1EBC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" y="4612820"/>
          <a:ext cx="205468" cy="43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D4A9-D91E-4045-9425-75CA503C7339}">
  <dimension ref="A18:I31"/>
  <sheetViews>
    <sheetView zoomScale="115" zoomScaleNormal="115" workbookViewId="0">
      <selection activeCell="G23" sqref="G23"/>
    </sheetView>
  </sheetViews>
  <sheetFormatPr defaultRowHeight="14.6" x14ac:dyDescent="0.4"/>
  <sheetData>
    <row r="18" spans="1:9" x14ac:dyDescent="0.4">
      <c r="A18" s="34" t="s">
        <v>0</v>
      </c>
      <c r="B18" s="34"/>
      <c r="C18" s="34"/>
      <c r="D18" s="34"/>
      <c r="E18" s="34"/>
    </row>
    <row r="19" spans="1:9" x14ac:dyDescent="0.4">
      <c r="A19" s="34" t="s">
        <v>1</v>
      </c>
      <c r="B19" s="34"/>
      <c r="C19" s="34"/>
      <c r="D19" s="34"/>
      <c r="E19" s="34"/>
    </row>
    <row r="21" spans="1:9" x14ac:dyDescent="0.4">
      <c r="A21" s="34" t="s">
        <v>20</v>
      </c>
      <c r="B21" s="34"/>
      <c r="C21" s="34"/>
      <c r="D21" s="34"/>
      <c r="E21" s="34"/>
    </row>
    <row r="22" spans="1:9" x14ac:dyDescent="0.4">
      <c r="I22" s="34"/>
    </row>
    <row r="23" spans="1:9" x14ac:dyDescent="0.4">
      <c r="B23" s="3" t="s">
        <v>2</v>
      </c>
      <c r="C23" s="3"/>
      <c r="D23" s="2"/>
      <c r="E23" s="2"/>
      <c r="I23" s="34"/>
    </row>
    <row r="24" spans="1:9" x14ac:dyDescent="0.4">
      <c r="B24" s="3" t="s">
        <v>3</v>
      </c>
      <c r="C24" s="3"/>
      <c r="D24" s="2"/>
      <c r="E24" s="2"/>
    </row>
    <row r="25" spans="1:9" x14ac:dyDescent="0.4">
      <c r="B25" s="3" t="s">
        <v>4</v>
      </c>
      <c r="C25" s="3"/>
      <c r="D25" s="2"/>
      <c r="E25" s="2"/>
    </row>
    <row r="27" spans="1:9" x14ac:dyDescent="0.4">
      <c r="B27" s="3" t="s">
        <v>5</v>
      </c>
    </row>
    <row r="28" spans="1:9" x14ac:dyDescent="0.4">
      <c r="B28" s="3" t="s">
        <v>6</v>
      </c>
    </row>
    <row r="31" spans="1:9" x14ac:dyDescent="0.4">
      <c r="E31" s="1"/>
      <c r="F31" s="1"/>
      <c r="G31" s="1"/>
    </row>
  </sheetData>
  <mergeCells count="4">
    <mergeCell ref="I22:I23"/>
    <mergeCell ref="A18:E18"/>
    <mergeCell ref="A19:E19"/>
    <mergeCell ref="A21:E2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E528-612A-4518-9E9F-7CA6CA352833}">
  <dimension ref="B17:F30"/>
  <sheetViews>
    <sheetView topLeftCell="A7" zoomScale="115" zoomScaleNormal="115" workbookViewId="0">
      <selection activeCell="C31" sqref="C31"/>
    </sheetView>
  </sheetViews>
  <sheetFormatPr defaultRowHeight="14.6" x14ac:dyDescent="0.4"/>
  <cols>
    <col min="2" max="2" width="25" customWidth="1"/>
    <col min="5" max="5" width="16.84375" customWidth="1"/>
  </cols>
  <sheetData>
    <row r="17" spans="2:6" x14ac:dyDescent="0.4">
      <c r="B17" s="5" t="s">
        <v>7</v>
      </c>
      <c r="C17" s="5">
        <v>11</v>
      </c>
      <c r="D17" s="5">
        <v>6</v>
      </c>
      <c r="E17" s="6" t="s">
        <v>8</v>
      </c>
      <c r="F17" s="5"/>
    </row>
    <row r="18" spans="2:6" x14ac:dyDescent="0.4">
      <c r="B18" s="5" t="s">
        <v>9</v>
      </c>
      <c r="C18" s="5" t="s">
        <v>10</v>
      </c>
      <c r="D18" s="5" t="s">
        <v>11</v>
      </c>
      <c r="E18" s="5" t="s">
        <v>12</v>
      </c>
      <c r="F18" s="5" t="s">
        <v>13</v>
      </c>
    </row>
    <row r="19" spans="2:6" x14ac:dyDescent="0.4">
      <c r="B19" s="5" t="s">
        <v>15</v>
      </c>
      <c r="C19" s="5">
        <v>3</v>
      </c>
      <c r="D19" s="5">
        <v>1</v>
      </c>
      <c r="E19" s="5" t="s">
        <v>14</v>
      </c>
      <c r="F19" s="5">
        <v>37</v>
      </c>
    </row>
    <row r="20" spans="2:6" x14ac:dyDescent="0.4">
      <c r="B20" s="5" t="s">
        <v>16</v>
      </c>
      <c r="C20" s="5">
        <v>2</v>
      </c>
      <c r="D20" s="5">
        <v>2</v>
      </c>
      <c r="E20" s="5" t="s">
        <v>14</v>
      </c>
      <c r="F20" s="6">
        <v>20</v>
      </c>
    </row>
    <row r="21" spans="2:6" x14ac:dyDescent="0.4">
      <c r="B21" s="5" t="s">
        <v>17</v>
      </c>
      <c r="C21" s="5">
        <v>0</v>
      </c>
      <c r="D21" s="5">
        <v>1</v>
      </c>
      <c r="E21" s="5" t="s">
        <v>14</v>
      </c>
      <c r="F21" s="5">
        <v>30</v>
      </c>
    </row>
    <row r="22" spans="2:6" x14ac:dyDescent="0.4">
      <c r="B22" s="7"/>
      <c r="C22" s="7" t="s">
        <v>18</v>
      </c>
      <c r="D22" s="7" t="s">
        <v>19</v>
      </c>
      <c r="E22" s="7"/>
      <c r="F22" s="7"/>
    </row>
    <row r="24" spans="2:6" x14ac:dyDescent="0.4">
      <c r="B24" s="35" t="s">
        <v>21</v>
      </c>
      <c r="C24" s="35"/>
      <c r="D24" s="35"/>
    </row>
    <row r="26" spans="2:6" x14ac:dyDescent="0.4">
      <c r="B26" t="s">
        <v>22</v>
      </c>
    </row>
    <row r="27" spans="2:6" x14ac:dyDescent="0.4">
      <c r="B27" t="s">
        <v>23</v>
      </c>
    </row>
    <row r="29" spans="2:6" x14ac:dyDescent="0.4">
      <c r="B29" t="s">
        <v>24</v>
      </c>
    </row>
    <row r="30" spans="2:6" x14ac:dyDescent="0.4">
      <c r="B30" t="s">
        <v>25</v>
      </c>
    </row>
  </sheetData>
  <mergeCells count="1">
    <mergeCell ref="B24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FB9F-13EB-4781-8D96-573D2894F111}">
  <dimension ref="A16:P190"/>
  <sheetViews>
    <sheetView topLeftCell="A154" zoomScale="115" zoomScaleNormal="115" workbookViewId="0">
      <selection activeCell="F177" sqref="F177:I177"/>
    </sheetView>
  </sheetViews>
  <sheetFormatPr defaultRowHeight="14.6" x14ac:dyDescent="0.4"/>
  <cols>
    <col min="1" max="1" width="11.3828125" customWidth="1"/>
    <col min="2" max="2" width="20.23046875" bestFit="1" customWidth="1"/>
    <col min="3" max="3" width="16.07421875" bestFit="1" customWidth="1"/>
    <col min="4" max="4" width="5.69140625" bestFit="1" customWidth="1"/>
    <col min="6" max="6" width="4.23046875" bestFit="1" customWidth="1"/>
    <col min="7" max="7" width="2.84375" bestFit="1" customWidth="1"/>
    <col min="9" max="9" width="4.3046875" bestFit="1" customWidth="1"/>
    <col min="10" max="10" width="2.84375" bestFit="1" customWidth="1"/>
  </cols>
  <sheetData>
    <row r="16" spans="1:5" x14ac:dyDescent="0.4">
      <c r="A16" s="34" t="s">
        <v>20</v>
      </c>
      <c r="B16" s="34"/>
      <c r="C16" s="34"/>
      <c r="D16" s="34"/>
      <c r="E16" s="34"/>
    </row>
    <row r="18" spans="1:10" x14ac:dyDescent="0.4">
      <c r="B18" s="3" t="s">
        <v>2</v>
      </c>
      <c r="C18" s="3"/>
    </row>
    <row r="19" spans="1:10" x14ac:dyDescent="0.4">
      <c r="B19" s="3" t="s">
        <v>3</v>
      </c>
      <c r="C19" s="3"/>
    </row>
    <row r="20" spans="1:10" x14ac:dyDescent="0.4">
      <c r="B20" s="3" t="s">
        <v>4</v>
      </c>
      <c r="C20" s="3"/>
    </row>
    <row r="22" spans="1:10" x14ac:dyDescent="0.4">
      <c r="B22" s="3" t="s">
        <v>5</v>
      </c>
    </row>
    <row r="23" spans="1:10" x14ac:dyDescent="0.4">
      <c r="B23" s="3" t="s">
        <v>6</v>
      </c>
    </row>
    <row r="25" spans="1:10" x14ac:dyDescent="0.4">
      <c r="A25" s="38" t="s">
        <v>26</v>
      </c>
      <c r="B25" s="38"/>
      <c r="C25" s="38"/>
      <c r="D25" s="38"/>
      <c r="E25" s="38"/>
      <c r="F25" s="38"/>
      <c r="G25" s="38"/>
      <c r="H25" s="38"/>
      <c r="I25" s="38"/>
      <c r="J25" s="38"/>
    </row>
    <row r="26" spans="1:10" x14ac:dyDescent="0.4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 spans="1:10" x14ac:dyDescent="0.4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52" spans="1:10" x14ac:dyDescent="0.4">
      <c r="A52" s="38" t="s">
        <v>27</v>
      </c>
      <c r="B52" s="38"/>
      <c r="C52" s="38"/>
      <c r="D52" s="38"/>
      <c r="E52" s="38"/>
      <c r="F52" s="38"/>
      <c r="G52" s="38"/>
      <c r="H52" s="38"/>
      <c r="I52" s="38"/>
      <c r="J52" s="38"/>
    </row>
    <row r="53" spans="1:10" x14ac:dyDescent="0.4">
      <c r="A53" s="38"/>
      <c r="B53" s="38"/>
      <c r="C53" s="38"/>
      <c r="D53" s="38"/>
      <c r="E53" s="38"/>
      <c r="F53" s="38"/>
      <c r="G53" s="38"/>
      <c r="H53" s="38"/>
      <c r="I53" s="38"/>
      <c r="J53" s="38"/>
    </row>
    <row r="54" spans="1:10" x14ac:dyDescent="0.4">
      <c r="A54" s="38"/>
      <c r="B54" s="38"/>
      <c r="C54" s="38"/>
      <c r="D54" s="38"/>
      <c r="E54" s="38"/>
      <c r="F54" s="38"/>
      <c r="G54" s="38"/>
      <c r="H54" s="38"/>
      <c r="I54" s="38"/>
      <c r="J54" s="38"/>
    </row>
    <row r="79" spans="1:10" ht="15" customHeight="1" x14ac:dyDescent="0.4">
      <c r="A79" s="39" t="s">
        <v>28</v>
      </c>
      <c r="B79" s="39"/>
      <c r="C79" s="39"/>
      <c r="D79" s="39"/>
      <c r="E79" s="39"/>
      <c r="F79" s="39"/>
      <c r="G79" s="39"/>
      <c r="H79" s="39"/>
      <c r="I79" s="39"/>
      <c r="J79" s="39"/>
    </row>
    <row r="80" spans="1:10" x14ac:dyDescent="0.4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 spans="1:10" x14ac:dyDescent="0.4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 spans="1:10" x14ac:dyDescent="0.4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 spans="1:10" x14ac:dyDescent="0.4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 spans="1:10" x14ac:dyDescent="0.4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 spans="1:10" x14ac:dyDescent="0.4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110" spans="1:6" x14ac:dyDescent="0.4">
      <c r="A110" s="40" t="s">
        <v>29</v>
      </c>
      <c r="B110" s="40"/>
      <c r="C110" s="40"/>
      <c r="D110" s="40"/>
      <c r="E110" s="40"/>
      <c r="F110" s="40"/>
    </row>
    <row r="112" spans="1:6" x14ac:dyDescent="0.4">
      <c r="B112" s="41" t="s">
        <v>32</v>
      </c>
      <c r="C112" s="41"/>
    </row>
    <row r="113" spans="1:6" x14ac:dyDescent="0.4">
      <c r="B113" s="41" t="s">
        <v>33</v>
      </c>
      <c r="C113" s="41"/>
    </row>
    <row r="115" spans="1:6" x14ac:dyDescent="0.4">
      <c r="A115" s="42" t="s">
        <v>30</v>
      </c>
      <c r="B115" s="42"/>
      <c r="C115" s="42"/>
      <c r="D115" s="42"/>
      <c r="E115" s="42"/>
      <c r="F115" s="42"/>
    </row>
    <row r="117" spans="1:6" x14ac:dyDescent="0.4">
      <c r="B117" s="8" t="s">
        <v>34</v>
      </c>
    </row>
    <row r="118" spans="1:6" x14ac:dyDescent="0.4">
      <c r="B118" s="9" t="s">
        <v>31</v>
      </c>
    </row>
    <row r="120" spans="1:6" x14ac:dyDescent="0.4">
      <c r="A120" s="42" t="s">
        <v>35</v>
      </c>
      <c r="B120" s="42"/>
      <c r="C120" s="42"/>
      <c r="D120" s="42"/>
      <c r="E120" s="42"/>
      <c r="F120" s="42"/>
    </row>
    <row r="121" spans="1:6" x14ac:dyDescent="0.4">
      <c r="B121" t="s">
        <v>36</v>
      </c>
    </row>
    <row r="125" spans="1:6" x14ac:dyDescent="0.4">
      <c r="A125" s="37" t="s">
        <v>37</v>
      </c>
      <c r="B125" s="37"/>
      <c r="C125" s="37"/>
      <c r="D125" s="37"/>
      <c r="E125" s="37"/>
      <c r="F125" s="37"/>
    </row>
    <row r="127" spans="1:6" x14ac:dyDescent="0.4">
      <c r="A127" s="34" t="s">
        <v>20</v>
      </c>
      <c r="B127" s="34"/>
      <c r="C127" s="34"/>
      <c r="D127" s="34"/>
      <c r="E127" s="34"/>
    </row>
    <row r="129" spans="1:6" x14ac:dyDescent="0.4">
      <c r="B129" s="3" t="s">
        <v>2</v>
      </c>
      <c r="C129" s="3"/>
    </row>
    <row r="130" spans="1:6" x14ac:dyDescent="0.4">
      <c r="B130" s="3" t="s">
        <v>3</v>
      </c>
      <c r="C130" s="3"/>
    </row>
    <row r="131" spans="1:6" x14ac:dyDescent="0.4">
      <c r="B131" s="3" t="s">
        <v>4</v>
      </c>
      <c r="C131" s="3"/>
    </row>
    <row r="133" spans="1:6" x14ac:dyDescent="0.4">
      <c r="B133" s="3" t="s">
        <v>5</v>
      </c>
    </row>
    <row r="134" spans="1:6" x14ac:dyDescent="0.4">
      <c r="B134" s="3" t="s">
        <v>6</v>
      </c>
    </row>
    <row r="136" spans="1:6" x14ac:dyDescent="0.4">
      <c r="A136" s="36" t="s">
        <v>38</v>
      </c>
      <c r="B136" s="36"/>
      <c r="C136" s="36"/>
      <c r="D136" s="36"/>
      <c r="E136" s="36"/>
      <c r="F136" s="36"/>
    </row>
    <row r="138" spans="1:6" x14ac:dyDescent="0.4">
      <c r="B138" s="34" t="s">
        <v>39</v>
      </c>
      <c r="C138" s="34"/>
      <c r="D138" s="34"/>
      <c r="E138" s="34"/>
    </row>
    <row r="140" spans="1:6" x14ac:dyDescent="0.4">
      <c r="C140" s="3" t="s">
        <v>40</v>
      </c>
      <c r="D140" s="3"/>
    </row>
    <row r="141" spans="1:6" x14ac:dyDescent="0.4">
      <c r="C141" s="3" t="s">
        <v>41</v>
      </c>
      <c r="D141" s="3"/>
    </row>
    <row r="142" spans="1:6" x14ac:dyDescent="0.4">
      <c r="C142" s="3" t="s">
        <v>42</v>
      </c>
      <c r="D142" s="3"/>
    </row>
    <row r="144" spans="1:6" x14ac:dyDescent="0.4">
      <c r="C144" s="3" t="s">
        <v>5</v>
      </c>
    </row>
    <row r="145" spans="1:16" x14ac:dyDescent="0.4">
      <c r="C145" s="3" t="s">
        <v>6</v>
      </c>
    </row>
    <row r="147" spans="1:16" x14ac:dyDescent="0.4">
      <c r="A147" s="46" t="s">
        <v>43</v>
      </c>
      <c r="B147" s="46"/>
      <c r="C147" s="46" t="s">
        <v>44</v>
      </c>
      <c r="D147" s="46" t="s">
        <v>45</v>
      </c>
      <c r="E147" s="46" t="s">
        <v>46</v>
      </c>
      <c r="F147" s="6" t="s">
        <v>10</v>
      </c>
      <c r="G147" s="6" t="s">
        <v>11</v>
      </c>
      <c r="H147" s="6" t="s">
        <v>47</v>
      </c>
      <c r="I147" s="6" t="s">
        <v>48</v>
      </c>
      <c r="J147" s="6" t="s">
        <v>49</v>
      </c>
    </row>
    <row r="148" spans="1:16" x14ac:dyDescent="0.4">
      <c r="A148" s="46"/>
      <c r="B148" s="46"/>
      <c r="C148" s="46"/>
      <c r="D148" s="46"/>
      <c r="E148" s="46"/>
      <c r="F148" s="6">
        <v>11</v>
      </c>
      <c r="G148" s="6">
        <v>6</v>
      </c>
      <c r="H148" s="6">
        <v>0</v>
      </c>
      <c r="I148" s="6">
        <v>0</v>
      </c>
      <c r="J148" s="6">
        <v>0</v>
      </c>
    </row>
    <row r="149" spans="1:16" x14ac:dyDescent="0.4">
      <c r="A149" s="46">
        <v>0</v>
      </c>
      <c r="B149" s="46"/>
      <c r="C149" s="6" t="s">
        <v>47</v>
      </c>
      <c r="D149" s="6">
        <v>0</v>
      </c>
      <c r="E149" s="6">
        <v>37</v>
      </c>
      <c r="F149" s="6">
        <v>3</v>
      </c>
      <c r="G149" s="6">
        <v>1</v>
      </c>
      <c r="H149" s="6">
        <v>1</v>
      </c>
      <c r="I149" s="6">
        <v>0</v>
      </c>
      <c r="J149" s="6">
        <v>0</v>
      </c>
    </row>
    <row r="150" spans="1:16" x14ac:dyDescent="0.4">
      <c r="A150" s="46"/>
      <c r="B150" s="46"/>
      <c r="C150" s="6" t="s">
        <v>48</v>
      </c>
      <c r="D150" s="6">
        <v>0</v>
      </c>
      <c r="E150" s="6">
        <v>20</v>
      </c>
      <c r="F150" s="10">
        <v>2</v>
      </c>
      <c r="G150" s="6">
        <v>2</v>
      </c>
      <c r="H150" s="6">
        <v>0</v>
      </c>
      <c r="I150" s="6">
        <v>1</v>
      </c>
      <c r="J150" s="6">
        <v>0</v>
      </c>
    </row>
    <row r="151" spans="1:16" x14ac:dyDescent="0.4">
      <c r="A151" s="46"/>
      <c r="B151" s="46"/>
      <c r="C151" s="6" t="s">
        <v>49</v>
      </c>
      <c r="D151" s="6">
        <v>0</v>
      </c>
      <c r="E151" s="6">
        <v>30</v>
      </c>
      <c r="F151" s="6">
        <v>0</v>
      </c>
      <c r="G151" s="6">
        <v>1</v>
      </c>
      <c r="H151" s="6">
        <v>0</v>
      </c>
      <c r="I151" s="6">
        <v>0</v>
      </c>
      <c r="J151" s="6">
        <v>1</v>
      </c>
    </row>
    <row r="152" spans="1:16" x14ac:dyDescent="0.4">
      <c r="A152" s="46"/>
      <c r="B152" s="46"/>
      <c r="C152" s="46" t="s">
        <v>50</v>
      </c>
      <c r="D152" s="46"/>
      <c r="E152" s="6" t="s">
        <v>51</v>
      </c>
      <c r="F152" s="6" t="s">
        <v>52</v>
      </c>
      <c r="G152" s="6" t="s">
        <v>53</v>
      </c>
      <c r="H152" s="6" t="s">
        <v>54</v>
      </c>
      <c r="I152" s="6" t="s">
        <v>55</v>
      </c>
      <c r="J152" s="6" t="s">
        <v>56</v>
      </c>
      <c r="L152" s="47" t="s">
        <v>69</v>
      </c>
      <c r="M152" s="47"/>
    </row>
    <row r="153" spans="1:16" x14ac:dyDescent="0.4">
      <c r="A153" s="46"/>
      <c r="B153" s="46"/>
      <c r="C153" s="46"/>
      <c r="D153" s="46"/>
      <c r="E153" s="6">
        <v>0</v>
      </c>
      <c r="F153" s="10">
        <v>-11</v>
      </c>
      <c r="G153" s="6">
        <v>-6</v>
      </c>
      <c r="H153" s="6">
        <v>0</v>
      </c>
      <c r="I153" s="6">
        <v>0</v>
      </c>
      <c r="J153" s="6">
        <v>0</v>
      </c>
      <c r="L153" s="48" t="s">
        <v>70</v>
      </c>
      <c r="M153" s="48"/>
    </row>
    <row r="155" spans="1:16" x14ac:dyDescent="0.4">
      <c r="A155" s="56" t="s">
        <v>57</v>
      </c>
      <c r="B155" s="56"/>
      <c r="C155" s="56"/>
      <c r="D155" s="56"/>
    </row>
    <row r="156" spans="1:16" x14ac:dyDescent="0.4">
      <c r="A156" s="57" t="s">
        <v>64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</row>
    <row r="158" spans="1:16" x14ac:dyDescent="0.4">
      <c r="A158" s="56" t="s">
        <v>58</v>
      </c>
      <c r="B158" s="56"/>
      <c r="C158" s="56"/>
      <c r="D158" s="56"/>
    </row>
    <row r="159" spans="1:16" x14ac:dyDescent="0.4">
      <c r="A159" s="57" t="s">
        <v>63</v>
      </c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</row>
    <row r="160" spans="1:16" x14ac:dyDescent="0.4">
      <c r="A160" s="11" t="s">
        <v>59</v>
      </c>
    </row>
    <row r="161" spans="1:16" x14ac:dyDescent="0.4">
      <c r="A161" s="11" t="s">
        <v>60</v>
      </c>
    </row>
    <row r="162" spans="1:16" x14ac:dyDescent="0.4">
      <c r="A162" s="61" t="s">
        <v>61</v>
      </c>
      <c r="B162" s="61"/>
    </row>
    <row r="163" spans="1:16" x14ac:dyDescent="0.4">
      <c r="A163" s="57" t="s">
        <v>62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</row>
    <row r="164" spans="1:16" x14ac:dyDescent="0.4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x14ac:dyDescent="0.4">
      <c r="A165" s="45" t="s">
        <v>66</v>
      </c>
      <c r="B165" s="45"/>
      <c r="C165" s="45"/>
      <c r="D165" s="4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4">
      <c r="A166" s="50" t="s">
        <v>43</v>
      </c>
      <c r="B166" s="51"/>
      <c r="C166" s="54" t="s">
        <v>44</v>
      </c>
      <c r="D166" s="54" t="s">
        <v>45</v>
      </c>
      <c r="E166" s="54" t="s">
        <v>46</v>
      </c>
      <c r="F166" s="6" t="s">
        <v>10</v>
      </c>
      <c r="G166" s="6" t="s">
        <v>11</v>
      </c>
      <c r="H166" s="6" t="s">
        <v>47</v>
      </c>
      <c r="I166" s="6" t="s">
        <v>48</v>
      </c>
      <c r="J166" s="6" t="s">
        <v>49</v>
      </c>
    </row>
    <row r="167" spans="1:16" x14ac:dyDescent="0.4">
      <c r="A167" s="52"/>
      <c r="B167" s="53"/>
      <c r="C167" s="55"/>
      <c r="D167" s="55"/>
      <c r="E167" s="55"/>
      <c r="F167" s="6">
        <v>11</v>
      </c>
      <c r="G167" s="6">
        <v>6</v>
      </c>
      <c r="H167" s="6">
        <v>0</v>
      </c>
      <c r="I167" s="6">
        <v>0</v>
      </c>
      <c r="J167" s="6">
        <v>0</v>
      </c>
    </row>
    <row r="168" spans="1:16" x14ac:dyDescent="0.4">
      <c r="A168" s="50">
        <v>1</v>
      </c>
      <c r="B168" s="51"/>
      <c r="C168" s="6" t="s">
        <v>47</v>
      </c>
      <c r="D168" s="6">
        <v>0</v>
      </c>
      <c r="E168" s="6">
        <v>7</v>
      </c>
      <c r="F168" s="6">
        <v>0</v>
      </c>
      <c r="G168" s="6">
        <v>-2</v>
      </c>
      <c r="H168" s="6">
        <v>1</v>
      </c>
      <c r="I168" s="6">
        <v>-1.5</v>
      </c>
      <c r="J168" s="6">
        <v>0</v>
      </c>
    </row>
    <row r="169" spans="1:16" x14ac:dyDescent="0.4">
      <c r="A169" s="59"/>
      <c r="B169" s="60"/>
      <c r="C169" s="6" t="s">
        <v>10</v>
      </c>
      <c r="D169" s="6">
        <v>11</v>
      </c>
      <c r="E169" s="6">
        <v>10</v>
      </c>
      <c r="F169" s="12">
        <v>1</v>
      </c>
      <c r="G169" s="6">
        <v>1</v>
      </c>
      <c r="H169" s="6">
        <v>0</v>
      </c>
      <c r="I169" s="6">
        <v>0.5</v>
      </c>
      <c r="J169" s="6">
        <v>0</v>
      </c>
    </row>
    <row r="170" spans="1:16" x14ac:dyDescent="0.4">
      <c r="A170" s="59"/>
      <c r="B170" s="60"/>
      <c r="C170" s="6" t="s">
        <v>49</v>
      </c>
      <c r="D170" s="6">
        <v>0</v>
      </c>
      <c r="E170" s="6">
        <v>30</v>
      </c>
      <c r="F170" s="6">
        <v>0</v>
      </c>
      <c r="G170" s="6">
        <v>1</v>
      </c>
      <c r="H170" s="6">
        <v>0</v>
      </c>
      <c r="I170" s="6">
        <v>0</v>
      </c>
      <c r="J170" s="6">
        <v>1</v>
      </c>
    </row>
    <row r="171" spans="1:16" x14ac:dyDescent="0.4">
      <c r="A171" s="59"/>
      <c r="B171" s="60"/>
      <c r="C171" s="50" t="s">
        <v>50</v>
      </c>
      <c r="D171" s="51"/>
      <c r="E171" s="6" t="s">
        <v>51</v>
      </c>
      <c r="F171" s="6" t="s">
        <v>52</v>
      </c>
      <c r="G171" s="6" t="s">
        <v>53</v>
      </c>
      <c r="H171" s="6" t="s">
        <v>54</v>
      </c>
      <c r="I171" s="6" t="s">
        <v>55</v>
      </c>
      <c r="J171" s="6" t="s">
        <v>56</v>
      </c>
    </row>
    <row r="172" spans="1:16" x14ac:dyDescent="0.4">
      <c r="A172" s="52"/>
      <c r="B172" s="53"/>
      <c r="C172" s="52"/>
      <c r="D172" s="53"/>
      <c r="E172" s="6">
        <v>110</v>
      </c>
      <c r="F172" s="12">
        <v>0</v>
      </c>
      <c r="G172" s="6">
        <v>5</v>
      </c>
      <c r="H172" s="6">
        <v>0</v>
      </c>
      <c r="I172" s="6">
        <v>5.5</v>
      </c>
      <c r="J172" s="6">
        <v>0</v>
      </c>
      <c r="L172" s="49" t="s">
        <v>71</v>
      </c>
      <c r="M172" s="49"/>
      <c r="N172" s="2"/>
      <c r="O172" s="2"/>
    </row>
    <row r="174" spans="1:16" x14ac:dyDescent="0.4">
      <c r="A174" s="44" t="s">
        <v>65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</row>
    <row r="176" spans="1:16" x14ac:dyDescent="0.4">
      <c r="B176" s="49" t="s">
        <v>72</v>
      </c>
      <c r="C176" s="49"/>
      <c r="D176" s="49"/>
      <c r="F176" s="36" t="s">
        <v>148</v>
      </c>
      <c r="G176" s="36"/>
      <c r="H176" s="36"/>
      <c r="I176" s="36"/>
    </row>
    <row r="177" spans="1:9" x14ac:dyDescent="0.4">
      <c r="B177" s="13" t="s">
        <v>67</v>
      </c>
      <c r="C177" s="13" t="s">
        <v>150</v>
      </c>
      <c r="D177" s="13" t="s">
        <v>68</v>
      </c>
      <c r="F177" s="58" t="s">
        <v>149</v>
      </c>
      <c r="G177" s="58"/>
      <c r="H177" s="58"/>
      <c r="I177" s="58"/>
    </row>
    <row r="181" spans="1:9" x14ac:dyDescent="0.4">
      <c r="A181" s="43" t="s">
        <v>73</v>
      </c>
      <c r="B181" s="43"/>
      <c r="C181" s="43"/>
      <c r="D181" s="43"/>
      <c r="E181" s="43"/>
      <c r="F181" s="43"/>
    </row>
    <row r="183" spans="1:9" x14ac:dyDescent="0.4">
      <c r="A183" s="14" t="s">
        <v>74</v>
      </c>
      <c r="B183" s="14" t="s">
        <v>10</v>
      </c>
      <c r="C183" s="14" t="s">
        <v>11</v>
      </c>
    </row>
    <row r="184" spans="1:9" x14ac:dyDescent="0.4">
      <c r="A184" s="14" t="s">
        <v>75</v>
      </c>
      <c r="B184">
        <v>10</v>
      </c>
      <c r="C184">
        <v>0</v>
      </c>
      <c r="D184">
        <v>0</v>
      </c>
    </row>
    <row r="185" spans="1:9" x14ac:dyDescent="0.4">
      <c r="A185" s="14" t="s">
        <v>76</v>
      </c>
      <c r="B185">
        <v>11</v>
      </c>
      <c r="C185">
        <v>6</v>
      </c>
      <c r="D185">
        <f>SUMPRODUCT(B$184:C$184,B185:C185)</f>
        <v>110</v>
      </c>
    </row>
    <row r="187" spans="1:9" x14ac:dyDescent="0.4">
      <c r="D187" s="14" t="s">
        <v>77</v>
      </c>
      <c r="E187" s="14" t="s">
        <v>78</v>
      </c>
      <c r="F187" s="14" t="s">
        <v>79</v>
      </c>
    </row>
    <row r="188" spans="1:9" x14ac:dyDescent="0.4">
      <c r="A188" s="14" t="s">
        <v>80</v>
      </c>
      <c r="B188">
        <v>3</v>
      </c>
      <c r="C188">
        <v>1</v>
      </c>
      <c r="D188">
        <f>SUMPRODUCT(B$184:C$184,B188:C188)</f>
        <v>30</v>
      </c>
      <c r="E188" s="15" t="s">
        <v>14</v>
      </c>
      <c r="F188">
        <v>37</v>
      </c>
    </row>
    <row r="189" spans="1:9" x14ac:dyDescent="0.4">
      <c r="A189" s="14" t="s">
        <v>81</v>
      </c>
      <c r="B189">
        <v>2</v>
      </c>
      <c r="C189">
        <v>2</v>
      </c>
      <c r="D189">
        <f>SUMPRODUCT(B$184:C$184,B189:C189)</f>
        <v>20</v>
      </c>
      <c r="E189" t="s">
        <v>14</v>
      </c>
      <c r="F189">
        <v>20</v>
      </c>
    </row>
    <row r="190" spans="1:9" x14ac:dyDescent="0.4">
      <c r="A190" s="14" t="s">
        <v>82</v>
      </c>
      <c r="B190">
        <v>0</v>
      </c>
      <c r="C190">
        <v>1</v>
      </c>
      <c r="D190">
        <f>SUMPRODUCT(B$184:C$184,B190:C190)</f>
        <v>0</v>
      </c>
      <c r="E190" s="16" t="s">
        <v>14</v>
      </c>
      <c r="F190">
        <v>30</v>
      </c>
    </row>
  </sheetData>
  <mergeCells count="40">
    <mergeCell ref="A156:P156"/>
    <mergeCell ref="A158:D158"/>
    <mergeCell ref="F176:I176"/>
    <mergeCell ref="F177:I177"/>
    <mergeCell ref="E166:E167"/>
    <mergeCell ref="A168:B172"/>
    <mergeCell ref="C171:D172"/>
    <mergeCell ref="A159:P159"/>
    <mergeCell ref="A162:B162"/>
    <mergeCell ref="A163:P163"/>
    <mergeCell ref="B176:D176"/>
    <mergeCell ref="A181:F181"/>
    <mergeCell ref="A174:P174"/>
    <mergeCell ref="A165:D165"/>
    <mergeCell ref="E147:E148"/>
    <mergeCell ref="D147:D148"/>
    <mergeCell ref="C147:C148"/>
    <mergeCell ref="A147:B148"/>
    <mergeCell ref="C152:D153"/>
    <mergeCell ref="A149:B153"/>
    <mergeCell ref="L152:M152"/>
    <mergeCell ref="L153:M153"/>
    <mergeCell ref="L172:M172"/>
    <mergeCell ref="A166:B167"/>
    <mergeCell ref="C166:C167"/>
    <mergeCell ref="D166:D167"/>
    <mergeCell ref="A155:D155"/>
    <mergeCell ref="A127:E127"/>
    <mergeCell ref="A136:F136"/>
    <mergeCell ref="B138:E138"/>
    <mergeCell ref="A125:F125"/>
    <mergeCell ref="A16:E16"/>
    <mergeCell ref="A25:J27"/>
    <mergeCell ref="A52:J54"/>
    <mergeCell ref="A79:J85"/>
    <mergeCell ref="A110:F110"/>
    <mergeCell ref="B112:C112"/>
    <mergeCell ref="B113:C113"/>
    <mergeCell ref="A115:F115"/>
    <mergeCell ref="A120:F1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EF29-064F-46B2-8099-39FA8120C242}">
  <dimension ref="A1:I36"/>
  <sheetViews>
    <sheetView tabSelected="1" workbookViewId="0">
      <selection activeCell="I3" sqref="I3"/>
    </sheetView>
  </sheetViews>
  <sheetFormatPr defaultRowHeight="14.6" x14ac:dyDescent="0.4"/>
  <sheetData>
    <row r="1" spans="1:9" ht="29.6" customHeight="1" x14ac:dyDescent="0.4">
      <c r="A1" s="65" t="s">
        <v>185</v>
      </c>
      <c r="B1" s="65"/>
      <c r="C1" s="65"/>
      <c r="D1" s="65"/>
      <c r="E1" s="65"/>
      <c r="F1" s="65"/>
      <c r="G1" s="65"/>
      <c r="H1" s="65"/>
      <c r="I1" s="31"/>
    </row>
    <row r="3" spans="1:9" x14ac:dyDescent="0.4">
      <c r="A3" s="63" t="s">
        <v>163</v>
      </c>
      <c r="B3" s="63"/>
      <c r="C3" s="63"/>
      <c r="D3" s="63"/>
      <c r="E3" s="63"/>
      <c r="F3" s="63"/>
      <c r="G3" s="63"/>
      <c r="H3" s="63"/>
    </row>
    <row r="4" spans="1:9" x14ac:dyDescent="0.4">
      <c r="A4" s="63"/>
      <c r="B4" s="63"/>
      <c r="C4" s="63"/>
      <c r="D4" s="63"/>
      <c r="E4" s="63"/>
      <c r="F4" s="63"/>
      <c r="G4" s="63"/>
      <c r="H4" s="63"/>
    </row>
    <row r="6" spans="1:9" x14ac:dyDescent="0.4">
      <c r="A6" s="64" t="s">
        <v>164</v>
      </c>
      <c r="B6" s="64"/>
      <c r="C6" s="64"/>
      <c r="D6" s="64"/>
      <c r="E6" s="64"/>
      <c r="F6" s="64"/>
      <c r="G6" s="64"/>
      <c r="H6" s="64"/>
    </row>
    <row r="7" spans="1:9" x14ac:dyDescent="0.4">
      <c r="A7" s="64"/>
      <c r="B7" s="64"/>
      <c r="C7" s="64"/>
      <c r="D7" s="64"/>
      <c r="E7" s="64"/>
      <c r="F7" s="64"/>
      <c r="G7" s="64"/>
      <c r="H7" s="64"/>
    </row>
    <row r="9" spans="1:9" x14ac:dyDescent="0.4">
      <c r="B9" s="3" t="s">
        <v>2</v>
      </c>
      <c r="C9" s="3"/>
      <c r="D9" s="2"/>
    </row>
    <row r="10" spans="1:9" x14ac:dyDescent="0.4">
      <c r="B10" s="3" t="s">
        <v>3</v>
      </c>
      <c r="C10" s="3"/>
      <c r="D10" s="2"/>
    </row>
    <row r="11" spans="1:9" x14ac:dyDescent="0.4">
      <c r="B11" s="3" t="s">
        <v>4</v>
      </c>
      <c r="C11" s="3"/>
      <c r="D11" s="2"/>
    </row>
    <row r="13" spans="1:9" x14ac:dyDescent="0.4">
      <c r="A13" s="34" t="s">
        <v>165</v>
      </c>
      <c r="B13" s="34"/>
      <c r="C13" s="34"/>
      <c r="D13" s="34"/>
      <c r="E13" s="34"/>
      <c r="F13" s="34"/>
      <c r="G13" s="34"/>
      <c r="H13" s="34"/>
    </row>
    <row r="15" spans="1:9" x14ac:dyDescent="0.4">
      <c r="A15" s="34" t="s">
        <v>166</v>
      </c>
      <c r="B15" s="34"/>
      <c r="C15" s="34"/>
      <c r="D15" s="34"/>
      <c r="E15" s="34"/>
      <c r="F15" s="34"/>
      <c r="G15" s="34"/>
      <c r="H15" s="34"/>
    </row>
    <row r="17" spans="1:8" x14ac:dyDescent="0.4">
      <c r="A17" s="64" t="s">
        <v>167</v>
      </c>
      <c r="B17" s="64"/>
      <c r="C17" s="64"/>
      <c r="D17" s="64"/>
      <c r="E17" s="64"/>
      <c r="F17" s="64"/>
      <c r="G17" s="64"/>
      <c r="H17" s="64"/>
    </row>
    <row r="18" spans="1:8" x14ac:dyDescent="0.4">
      <c r="A18" s="64"/>
      <c r="B18" s="64"/>
      <c r="C18" s="64"/>
      <c r="D18" s="64"/>
      <c r="E18" s="64"/>
      <c r="F18" s="64"/>
      <c r="G18" s="64"/>
      <c r="H18" s="64"/>
    </row>
    <row r="20" spans="1:8" x14ac:dyDescent="0.4">
      <c r="A20" s="32"/>
      <c r="B20" s="32" t="s">
        <v>168</v>
      </c>
      <c r="C20" s="32"/>
      <c r="D20" s="32"/>
    </row>
    <row r="22" spans="1:8" x14ac:dyDescent="0.4">
      <c r="A22" s="65" t="s">
        <v>169</v>
      </c>
      <c r="B22" s="64"/>
      <c r="C22" s="64"/>
      <c r="D22" s="64"/>
      <c r="E22" s="64"/>
      <c r="F22" s="64"/>
      <c r="G22" s="64"/>
      <c r="H22" s="64"/>
    </row>
    <row r="23" spans="1:8" x14ac:dyDescent="0.4">
      <c r="A23" s="64"/>
      <c r="B23" s="64"/>
      <c r="C23" s="64"/>
      <c r="D23" s="64"/>
      <c r="E23" s="64"/>
      <c r="F23" s="64"/>
      <c r="G23" s="64"/>
      <c r="H23" s="64"/>
    </row>
    <row r="25" spans="1:8" x14ac:dyDescent="0.4">
      <c r="A25" s="34" t="s">
        <v>170</v>
      </c>
      <c r="B25" s="34"/>
      <c r="C25" s="34"/>
      <c r="D25" s="34"/>
      <c r="E25" s="34"/>
      <c r="F25" s="34"/>
      <c r="G25" s="34"/>
      <c r="H25" s="34"/>
    </row>
    <row r="27" spans="1:8" x14ac:dyDescent="0.4">
      <c r="A27" s="64" t="s">
        <v>171</v>
      </c>
      <c r="B27" s="64"/>
      <c r="C27" s="64"/>
      <c r="D27" s="64"/>
      <c r="E27" s="64"/>
      <c r="F27" s="64"/>
      <c r="G27" s="64"/>
      <c r="H27" s="64"/>
    </row>
    <row r="28" spans="1:8" x14ac:dyDescent="0.4">
      <c r="A28" s="64"/>
      <c r="B28" s="64"/>
      <c r="C28" s="64"/>
      <c r="D28" s="64"/>
      <c r="E28" s="64"/>
      <c r="F28" s="64"/>
      <c r="G28" s="64"/>
      <c r="H28" s="64"/>
    </row>
    <row r="30" spans="1:8" ht="14.6" customHeight="1" x14ac:dyDescent="0.4">
      <c r="A30" s="62" t="s">
        <v>172</v>
      </c>
      <c r="B30" s="62"/>
      <c r="C30" s="62"/>
      <c r="D30" s="62"/>
      <c r="E30" s="62"/>
      <c r="F30" s="62"/>
      <c r="G30" s="62"/>
      <c r="H30" s="62"/>
    </row>
    <row r="31" spans="1:8" x14ac:dyDescent="0.4">
      <c r="A31" s="62"/>
      <c r="B31" s="62"/>
      <c r="C31" s="62"/>
      <c r="D31" s="62"/>
      <c r="E31" s="62"/>
      <c r="F31" s="62"/>
      <c r="G31" s="62"/>
      <c r="H31" s="62"/>
    </row>
    <row r="32" spans="1:8" x14ac:dyDescent="0.4">
      <c r="A32" s="62"/>
      <c r="B32" s="62"/>
      <c r="C32" s="62"/>
      <c r="D32" s="62"/>
      <c r="E32" s="62"/>
      <c r="F32" s="62"/>
      <c r="G32" s="62"/>
      <c r="H32" s="62"/>
    </row>
    <row r="33" spans="1:8" x14ac:dyDescent="0.4">
      <c r="A33" s="33"/>
      <c r="B33" s="33"/>
      <c r="C33" s="33"/>
      <c r="D33" s="33"/>
      <c r="E33" s="33"/>
      <c r="F33" s="33"/>
      <c r="G33" s="33"/>
      <c r="H33" s="33"/>
    </row>
    <row r="34" spans="1:8" ht="17.149999999999999" customHeight="1" x14ac:dyDescent="0.4">
      <c r="A34" s="62" t="s">
        <v>173</v>
      </c>
      <c r="B34" s="62"/>
      <c r="C34" s="62"/>
      <c r="D34" s="62"/>
      <c r="E34" s="62"/>
      <c r="F34" s="62"/>
      <c r="G34" s="62"/>
      <c r="H34" s="62"/>
    </row>
    <row r="35" spans="1:8" x14ac:dyDescent="0.4">
      <c r="A35" s="62"/>
      <c r="B35" s="62"/>
      <c r="C35" s="62"/>
      <c r="D35" s="62"/>
      <c r="E35" s="62"/>
      <c r="F35" s="62"/>
      <c r="G35" s="62"/>
      <c r="H35" s="62"/>
    </row>
    <row r="36" spans="1:8" x14ac:dyDescent="0.4">
      <c r="A36" s="62"/>
      <c r="B36" s="62"/>
      <c r="C36" s="62"/>
      <c r="D36" s="62"/>
      <c r="E36" s="62"/>
      <c r="F36" s="62"/>
      <c r="G36" s="62"/>
      <c r="H36" s="62"/>
    </row>
  </sheetData>
  <mergeCells count="11">
    <mergeCell ref="A34:H36"/>
    <mergeCell ref="A1:H1"/>
    <mergeCell ref="A3:H4"/>
    <mergeCell ref="A6:H7"/>
    <mergeCell ref="A15:H15"/>
    <mergeCell ref="A13:H13"/>
    <mergeCell ref="A17:H18"/>
    <mergeCell ref="A22:H23"/>
    <mergeCell ref="A25:H25"/>
    <mergeCell ref="A27:H28"/>
    <mergeCell ref="A30:H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34E9-5F5E-4782-B6CF-1FED1915A9F2}">
  <dimension ref="A1:J33"/>
  <sheetViews>
    <sheetView workbookViewId="0">
      <selection activeCell="M29" sqref="M29"/>
    </sheetView>
  </sheetViews>
  <sheetFormatPr defaultRowHeight="14.6" x14ac:dyDescent="0.4"/>
  <sheetData>
    <row r="1" spans="1:10" x14ac:dyDescent="0.4">
      <c r="B1" s="35" t="s">
        <v>21</v>
      </c>
      <c r="C1" s="35"/>
      <c r="D1" s="35"/>
    </row>
    <row r="3" spans="1:10" x14ac:dyDescent="0.4">
      <c r="B3" t="s">
        <v>22</v>
      </c>
    </row>
    <row r="4" spans="1:10" x14ac:dyDescent="0.4">
      <c r="B4" t="s">
        <v>23</v>
      </c>
    </row>
    <row r="6" spans="1:10" x14ac:dyDescent="0.4">
      <c r="B6" t="s">
        <v>24</v>
      </c>
    </row>
    <row r="7" spans="1:10" x14ac:dyDescent="0.4">
      <c r="B7" t="s">
        <v>25</v>
      </c>
    </row>
    <row r="9" spans="1:10" x14ac:dyDescent="0.4">
      <c r="B9" s="66" t="s">
        <v>151</v>
      </c>
      <c r="C9" s="66"/>
    </row>
    <row r="10" spans="1:10" x14ac:dyDescent="0.4">
      <c r="B10" s="66" t="s">
        <v>152</v>
      </c>
      <c r="C10" s="66"/>
    </row>
    <row r="12" spans="1:10" x14ac:dyDescent="0.4">
      <c r="A12" s="36" t="s">
        <v>153</v>
      </c>
      <c r="B12" s="36"/>
    </row>
    <row r="13" spans="1:10" x14ac:dyDescent="0.4">
      <c r="B13" s="26" t="s">
        <v>154</v>
      </c>
    </row>
    <row r="14" spans="1:10" x14ac:dyDescent="0.4">
      <c r="B14" s="26" t="s">
        <v>155</v>
      </c>
    </row>
    <row r="16" spans="1:10" x14ac:dyDescent="0.4">
      <c r="A16" s="46" t="s">
        <v>43</v>
      </c>
      <c r="B16" s="46"/>
      <c r="C16" s="46" t="s">
        <v>44</v>
      </c>
      <c r="D16" s="46" t="s">
        <v>45</v>
      </c>
      <c r="E16" s="46" t="s">
        <v>46</v>
      </c>
      <c r="F16" s="17" t="s">
        <v>15</v>
      </c>
      <c r="G16" s="17" t="s">
        <v>16</v>
      </c>
      <c r="H16" s="17" t="s">
        <v>17</v>
      </c>
      <c r="I16" s="17" t="s">
        <v>156</v>
      </c>
      <c r="J16" s="17" t="s">
        <v>157</v>
      </c>
    </row>
    <row r="17" spans="1:10" x14ac:dyDescent="0.4">
      <c r="A17" s="46"/>
      <c r="B17" s="46"/>
      <c r="C17" s="46"/>
      <c r="D17" s="46"/>
      <c r="E17" s="46"/>
      <c r="F17" s="17">
        <v>37</v>
      </c>
      <c r="G17" s="17">
        <v>20</v>
      </c>
      <c r="H17" s="17">
        <v>30</v>
      </c>
      <c r="I17" s="17">
        <v>0</v>
      </c>
      <c r="J17" s="17">
        <v>0</v>
      </c>
    </row>
    <row r="18" spans="1:10" x14ac:dyDescent="0.4">
      <c r="A18" s="46">
        <v>0</v>
      </c>
      <c r="B18" s="46"/>
      <c r="C18" s="29" t="s">
        <v>156</v>
      </c>
      <c r="D18" s="17">
        <v>0</v>
      </c>
      <c r="E18" s="30">
        <v>-11</v>
      </c>
      <c r="F18" s="17">
        <v>-3</v>
      </c>
      <c r="G18" s="30">
        <v>-2</v>
      </c>
      <c r="H18" s="17">
        <v>0</v>
      </c>
      <c r="I18" s="17">
        <v>1</v>
      </c>
      <c r="J18" s="17">
        <v>0</v>
      </c>
    </row>
    <row r="19" spans="1:10" x14ac:dyDescent="0.4">
      <c r="A19" s="46"/>
      <c r="B19" s="46"/>
      <c r="C19" s="29" t="s">
        <v>157</v>
      </c>
      <c r="D19" s="17">
        <v>0</v>
      </c>
      <c r="E19" s="17">
        <v>-6</v>
      </c>
      <c r="F19" s="12">
        <v>-1</v>
      </c>
      <c r="G19" s="17">
        <v>-2</v>
      </c>
      <c r="H19" s="17">
        <v>-1</v>
      </c>
      <c r="I19" s="17">
        <v>0</v>
      </c>
      <c r="J19" s="17">
        <v>1</v>
      </c>
    </row>
    <row r="20" spans="1:10" x14ac:dyDescent="0.4">
      <c r="A20" s="46"/>
      <c r="B20" s="46"/>
      <c r="C20" s="46" t="s">
        <v>50</v>
      </c>
      <c r="D20" s="46"/>
      <c r="E20" s="29" t="s">
        <v>51</v>
      </c>
      <c r="F20" s="17" t="s">
        <v>52</v>
      </c>
      <c r="G20" s="17" t="s">
        <v>53</v>
      </c>
      <c r="H20" s="17" t="s">
        <v>54</v>
      </c>
      <c r="I20" s="17" t="s">
        <v>55</v>
      </c>
      <c r="J20" s="17" t="s">
        <v>56</v>
      </c>
    </row>
    <row r="21" spans="1:10" x14ac:dyDescent="0.4">
      <c r="A21" s="46"/>
      <c r="B21" s="46"/>
      <c r="C21" s="46"/>
      <c r="D21" s="46"/>
      <c r="E21" s="29">
        <v>0</v>
      </c>
      <c r="F21" s="27" t="s">
        <v>158</v>
      </c>
      <c r="G21" s="28" t="s">
        <v>159</v>
      </c>
      <c r="H21" s="28" t="s">
        <v>160</v>
      </c>
      <c r="I21" s="17">
        <v>0</v>
      </c>
      <c r="J21" s="17">
        <v>0</v>
      </c>
    </row>
    <row r="22" spans="1:10" x14ac:dyDescent="0.4">
      <c r="A22" s="46"/>
      <c r="B22" s="46"/>
      <c r="C22" s="46"/>
      <c r="D22" s="46"/>
      <c r="E22" s="17"/>
      <c r="F22" s="17">
        <f>F21/F18</f>
        <v>12.333333333333334</v>
      </c>
      <c r="G22" s="17">
        <f>G21/G18</f>
        <v>10</v>
      </c>
      <c r="H22" s="17" t="s">
        <v>61</v>
      </c>
      <c r="I22" s="17">
        <f>I21/I18</f>
        <v>0</v>
      </c>
      <c r="J22" s="17" t="s">
        <v>61</v>
      </c>
    </row>
    <row r="24" spans="1:10" x14ac:dyDescent="0.4">
      <c r="A24" s="46" t="s">
        <v>43</v>
      </c>
      <c r="B24" s="46"/>
      <c r="C24" s="46" t="s">
        <v>44</v>
      </c>
      <c r="D24" s="46" t="s">
        <v>45</v>
      </c>
      <c r="E24" s="46" t="s">
        <v>46</v>
      </c>
      <c r="F24" s="17" t="s">
        <v>15</v>
      </c>
      <c r="G24" s="17" t="s">
        <v>16</v>
      </c>
      <c r="H24" s="17" t="s">
        <v>17</v>
      </c>
      <c r="I24" s="17" t="s">
        <v>156</v>
      </c>
      <c r="J24" s="17" t="s">
        <v>157</v>
      </c>
    </row>
    <row r="25" spans="1:10" x14ac:dyDescent="0.4">
      <c r="A25" s="46"/>
      <c r="B25" s="46"/>
      <c r="C25" s="46"/>
      <c r="D25" s="46"/>
      <c r="E25" s="46"/>
      <c r="F25" s="17">
        <v>37</v>
      </c>
      <c r="G25" s="17">
        <v>20</v>
      </c>
      <c r="H25" s="17">
        <v>30</v>
      </c>
      <c r="I25" s="17">
        <v>0</v>
      </c>
      <c r="J25" s="17">
        <v>0</v>
      </c>
    </row>
    <row r="26" spans="1:10" x14ac:dyDescent="0.4">
      <c r="A26" s="46">
        <v>1</v>
      </c>
      <c r="B26" s="46"/>
      <c r="C26" s="29" t="s">
        <v>16</v>
      </c>
      <c r="D26" s="17">
        <v>20</v>
      </c>
      <c r="E26" s="27">
        <f t="shared" ref="E26:J26" si="0">E18/$G$18</f>
        <v>5.5</v>
      </c>
      <c r="F26" s="27">
        <f t="shared" si="0"/>
        <v>1.5</v>
      </c>
      <c r="G26" s="27">
        <f t="shared" si="0"/>
        <v>1</v>
      </c>
      <c r="H26" s="27">
        <f t="shared" si="0"/>
        <v>0</v>
      </c>
      <c r="I26" s="27">
        <f t="shared" si="0"/>
        <v>-0.5</v>
      </c>
      <c r="J26" s="27">
        <f t="shared" si="0"/>
        <v>0</v>
      </c>
    </row>
    <row r="27" spans="1:10" x14ac:dyDescent="0.4">
      <c r="A27" s="46"/>
      <c r="B27" s="46"/>
      <c r="C27" s="29" t="s">
        <v>157</v>
      </c>
      <c r="D27" s="17">
        <v>0</v>
      </c>
      <c r="E27" s="17">
        <f t="shared" ref="E27:J27" si="1">E19-E18*$G$19/$G$18</f>
        <v>5</v>
      </c>
      <c r="F27" s="17">
        <f t="shared" si="1"/>
        <v>2</v>
      </c>
      <c r="G27" s="17">
        <f t="shared" si="1"/>
        <v>0</v>
      </c>
      <c r="H27" s="17">
        <f t="shared" si="1"/>
        <v>-1</v>
      </c>
      <c r="I27" s="17">
        <f t="shared" si="1"/>
        <v>-1</v>
      </c>
      <c r="J27" s="17">
        <f t="shared" si="1"/>
        <v>1</v>
      </c>
    </row>
    <row r="28" spans="1:10" x14ac:dyDescent="0.4">
      <c r="A28" s="46"/>
      <c r="B28" s="46"/>
      <c r="C28" s="46" t="s">
        <v>50</v>
      </c>
      <c r="D28" s="46"/>
      <c r="E28" s="29" t="s">
        <v>51</v>
      </c>
      <c r="F28" s="17" t="s">
        <v>52</v>
      </c>
      <c r="G28" s="17" t="s">
        <v>53</v>
      </c>
      <c r="H28" s="17" t="s">
        <v>54</v>
      </c>
      <c r="I28" s="17" t="s">
        <v>55</v>
      </c>
      <c r="J28" s="17" t="s">
        <v>56</v>
      </c>
    </row>
    <row r="29" spans="1:10" x14ac:dyDescent="0.4">
      <c r="A29" s="46"/>
      <c r="B29" s="46"/>
      <c r="C29" s="46"/>
      <c r="D29" s="46"/>
      <c r="E29" s="29">
        <f>SUMPRODUCT($D$26:$D$27, E26:E27)</f>
        <v>110</v>
      </c>
      <c r="F29" s="27">
        <f>SUMPRODUCT($D$26:$D$27, F26:F27) - F25</f>
        <v>-7</v>
      </c>
      <c r="G29" s="27">
        <f>SUMPRODUCT($D$26:$D$27, G26:G27) - G25</f>
        <v>0</v>
      </c>
      <c r="H29" s="27">
        <f>SUMPRODUCT($D$26:$D$27, H26:H27) - H25</f>
        <v>-30</v>
      </c>
      <c r="I29" s="27">
        <f>SUMPRODUCT($D$26:$D$27, I26:I27) - I25</f>
        <v>-10</v>
      </c>
      <c r="J29" s="27">
        <f>SUMPRODUCT($D$26:$D$27, J26:J27) - J25</f>
        <v>0</v>
      </c>
    </row>
    <row r="30" spans="1:10" x14ac:dyDescent="0.4">
      <c r="A30" s="46"/>
      <c r="B30" s="46"/>
      <c r="C30" s="46"/>
      <c r="D30" s="46"/>
      <c r="E30" s="17"/>
      <c r="F30" s="17"/>
      <c r="G30" s="17"/>
      <c r="H30" s="17"/>
      <c r="I30" s="17"/>
      <c r="J30" s="17"/>
    </row>
    <row r="32" spans="1:10" x14ac:dyDescent="0.4">
      <c r="A32" s="67" t="s">
        <v>161</v>
      </c>
      <c r="B32" s="67"/>
      <c r="C32" s="67"/>
      <c r="D32" s="67"/>
      <c r="E32" s="67"/>
    </row>
    <row r="33" spans="1:5" x14ac:dyDescent="0.4">
      <c r="A33" s="67" t="s">
        <v>162</v>
      </c>
      <c r="B33" s="67"/>
      <c r="C33" s="67"/>
      <c r="D33" s="67"/>
      <c r="E33" s="67"/>
    </row>
  </sheetData>
  <mergeCells count="18">
    <mergeCell ref="A26:B30"/>
    <mergeCell ref="C28:D30"/>
    <mergeCell ref="A32:E32"/>
    <mergeCell ref="A33:E33"/>
    <mergeCell ref="E16:E17"/>
    <mergeCell ref="A18:B22"/>
    <mergeCell ref="C20:D22"/>
    <mergeCell ref="A24:B25"/>
    <mergeCell ref="C24:C25"/>
    <mergeCell ref="D24:D25"/>
    <mergeCell ref="E24:E25"/>
    <mergeCell ref="B1:D1"/>
    <mergeCell ref="B9:C9"/>
    <mergeCell ref="B10:C10"/>
    <mergeCell ref="A12:B12"/>
    <mergeCell ref="A16:B17"/>
    <mergeCell ref="C16:C17"/>
    <mergeCell ref="D16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5C28-E70C-4014-9AD6-135596E2CCB4}">
  <dimension ref="A1:H40"/>
  <sheetViews>
    <sheetView workbookViewId="0">
      <selection activeCell="L31" sqref="L31"/>
    </sheetView>
  </sheetViews>
  <sheetFormatPr defaultRowHeight="14.6" x14ac:dyDescent="0.4"/>
  <sheetData>
    <row r="1" spans="1:8" x14ac:dyDescent="0.4">
      <c r="A1" s="58" t="s">
        <v>168</v>
      </c>
      <c r="B1" s="58"/>
      <c r="C1" s="58"/>
      <c r="D1" s="58"/>
    </row>
    <row r="3" spans="1:8" x14ac:dyDescent="0.4">
      <c r="A3" s="62" t="s">
        <v>174</v>
      </c>
      <c r="B3" s="62"/>
      <c r="C3" s="62"/>
      <c r="D3" s="62"/>
      <c r="E3" s="62"/>
      <c r="F3" s="62"/>
      <c r="G3" s="62"/>
      <c r="H3" s="62"/>
    </row>
    <row r="4" spans="1:8" ht="14.6" customHeight="1" x14ac:dyDescent="0.4">
      <c r="A4" s="62"/>
      <c r="B4" s="62"/>
      <c r="C4" s="62"/>
      <c r="D4" s="62"/>
      <c r="E4" s="62"/>
      <c r="F4" s="62"/>
      <c r="G4" s="62"/>
      <c r="H4" s="62"/>
    </row>
    <row r="6" spans="1:8" x14ac:dyDescent="0.4">
      <c r="A6" s="62" t="s">
        <v>175</v>
      </c>
      <c r="B6" s="62"/>
      <c r="C6" s="62"/>
      <c r="D6" s="62"/>
      <c r="E6" s="62"/>
      <c r="F6" s="62"/>
      <c r="G6" s="62"/>
      <c r="H6" s="62"/>
    </row>
    <row r="7" spans="1:8" x14ac:dyDescent="0.4">
      <c r="A7" s="62"/>
      <c r="B7" s="62"/>
      <c r="C7" s="62"/>
      <c r="D7" s="62"/>
      <c r="E7" s="62"/>
      <c r="F7" s="62"/>
      <c r="G7" s="62"/>
      <c r="H7" s="62"/>
    </row>
    <row r="9" spans="1:8" x14ac:dyDescent="0.4">
      <c r="A9" s="62" t="s">
        <v>176</v>
      </c>
      <c r="B9" s="62"/>
      <c r="C9" s="62"/>
      <c r="D9" s="62"/>
      <c r="E9" s="62"/>
      <c r="F9" s="62"/>
      <c r="G9" s="62"/>
      <c r="H9" s="62"/>
    </row>
    <row r="10" spans="1:8" x14ac:dyDescent="0.4">
      <c r="A10" s="62"/>
      <c r="B10" s="62"/>
      <c r="C10" s="62"/>
      <c r="D10" s="62"/>
      <c r="E10" s="62"/>
      <c r="F10" s="62"/>
      <c r="G10" s="62"/>
      <c r="H10" s="62"/>
    </row>
    <row r="12" spans="1:8" x14ac:dyDescent="0.4">
      <c r="A12" s="62" t="s">
        <v>177</v>
      </c>
      <c r="B12" s="62"/>
      <c r="C12" s="62"/>
      <c r="D12" s="62"/>
      <c r="E12" s="62"/>
      <c r="F12" s="62"/>
      <c r="G12" s="62"/>
      <c r="H12" s="62"/>
    </row>
    <row r="13" spans="1:8" x14ac:dyDescent="0.4">
      <c r="A13" s="62"/>
      <c r="B13" s="62"/>
      <c r="C13" s="62"/>
      <c r="D13" s="62"/>
      <c r="E13" s="62"/>
      <c r="F13" s="62"/>
      <c r="G13" s="62"/>
      <c r="H13" s="62"/>
    </row>
    <row r="15" spans="1:8" x14ac:dyDescent="0.4">
      <c r="A15" s="69" t="s">
        <v>178</v>
      </c>
      <c r="B15" s="69"/>
      <c r="C15" s="69"/>
    </row>
    <row r="17" spans="1:8" x14ac:dyDescent="0.4">
      <c r="A17" s="62" t="s">
        <v>179</v>
      </c>
      <c r="B17" s="62"/>
      <c r="C17" s="62"/>
      <c r="D17" s="62"/>
      <c r="E17" s="62"/>
      <c r="F17" s="62"/>
      <c r="G17" s="62"/>
      <c r="H17" s="62"/>
    </row>
    <row r="18" spans="1:8" x14ac:dyDescent="0.4">
      <c r="A18" s="62"/>
      <c r="B18" s="62"/>
      <c r="C18" s="62"/>
      <c r="D18" s="62"/>
      <c r="E18" s="62"/>
      <c r="F18" s="62"/>
      <c r="G18" s="62"/>
      <c r="H18" s="62"/>
    </row>
    <row r="20" spans="1:8" x14ac:dyDescent="0.4">
      <c r="A20" s="62" t="s">
        <v>180</v>
      </c>
      <c r="B20" s="62"/>
      <c r="C20" s="62"/>
      <c r="D20" s="62"/>
      <c r="E20" s="62"/>
      <c r="F20" s="62"/>
      <c r="G20" s="62"/>
      <c r="H20" s="62"/>
    </row>
    <row r="21" spans="1:8" x14ac:dyDescent="0.4">
      <c r="A21" s="62"/>
      <c r="B21" s="62"/>
      <c r="C21" s="62"/>
      <c r="D21" s="62"/>
      <c r="E21" s="62"/>
      <c r="F21" s="62"/>
      <c r="G21" s="62"/>
      <c r="H21" s="62"/>
    </row>
    <row r="23" spans="1:8" x14ac:dyDescent="0.4">
      <c r="A23" s="62" t="s">
        <v>181</v>
      </c>
      <c r="B23" s="62"/>
      <c r="C23" s="62"/>
      <c r="D23" s="62"/>
      <c r="E23" s="62"/>
      <c r="F23" s="62"/>
      <c r="G23" s="62"/>
      <c r="H23" s="62"/>
    </row>
    <row r="24" spans="1:8" x14ac:dyDescent="0.4">
      <c r="A24" s="62"/>
      <c r="B24" s="62"/>
      <c r="C24" s="62"/>
      <c r="D24" s="62"/>
      <c r="E24" s="62"/>
      <c r="F24" s="62"/>
      <c r="G24" s="62"/>
      <c r="H24" s="62"/>
    </row>
    <row r="26" spans="1:8" x14ac:dyDescent="0.4">
      <c r="A26" s="70" t="s">
        <v>182</v>
      </c>
      <c r="B26" s="70"/>
      <c r="C26" s="70"/>
    </row>
    <row r="28" spans="1:8" x14ac:dyDescent="0.4">
      <c r="A28" s="62" t="s">
        <v>183</v>
      </c>
      <c r="B28" s="62"/>
      <c r="C28" s="62"/>
      <c r="D28" s="62"/>
      <c r="E28" s="62"/>
      <c r="F28" s="62"/>
      <c r="G28" s="62"/>
      <c r="H28" s="62"/>
    </row>
    <row r="29" spans="1:8" x14ac:dyDescent="0.4">
      <c r="A29" s="62"/>
      <c r="B29" s="62"/>
      <c r="C29" s="62"/>
      <c r="D29" s="62"/>
      <c r="E29" s="62"/>
      <c r="F29" s="62"/>
      <c r="G29" s="62"/>
      <c r="H29" s="62"/>
    </row>
    <row r="31" spans="1:8" x14ac:dyDescent="0.4">
      <c r="A31" s="62" t="s">
        <v>175</v>
      </c>
      <c r="B31" s="62"/>
      <c r="C31" s="62"/>
      <c r="D31" s="62"/>
      <c r="E31" s="62"/>
      <c r="F31" s="62"/>
      <c r="G31" s="62"/>
      <c r="H31" s="62"/>
    </row>
    <row r="32" spans="1:8" x14ac:dyDescent="0.4">
      <c r="A32" s="62"/>
      <c r="B32" s="62"/>
      <c r="C32" s="62"/>
      <c r="D32" s="62"/>
      <c r="E32" s="62"/>
      <c r="F32" s="62"/>
      <c r="G32" s="62"/>
      <c r="H32" s="62"/>
    </row>
    <row r="34" spans="1:8" x14ac:dyDescent="0.4">
      <c r="A34" s="62" t="s">
        <v>176</v>
      </c>
      <c r="B34" s="62"/>
      <c r="C34" s="62"/>
      <c r="D34" s="62"/>
      <c r="E34" s="62"/>
      <c r="F34" s="62"/>
      <c r="G34" s="62"/>
      <c r="H34" s="62"/>
    </row>
    <row r="35" spans="1:8" x14ac:dyDescent="0.4">
      <c r="A35" s="62"/>
      <c r="B35" s="62"/>
      <c r="C35" s="62"/>
      <c r="D35" s="62"/>
      <c r="E35" s="62"/>
      <c r="F35" s="62"/>
      <c r="G35" s="62"/>
      <c r="H35" s="62"/>
    </row>
    <row r="37" spans="1:8" x14ac:dyDescent="0.4">
      <c r="A37" s="62" t="s">
        <v>177</v>
      </c>
      <c r="B37" s="62"/>
      <c r="C37" s="62"/>
      <c r="D37" s="62"/>
      <c r="E37" s="62"/>
      <c r="F37" s="62"/>
      <c r="G37" s="62"/>
      <c r="H37" s="62"/>
    </row>
    <row r="38" spans="1:8" x14ac:dyDescent="0.4">
      <c r="A38" s="62"/>
      <c r="B38" s="62"/>
      <c r="C38" s="62"/>
      <c r="D38" s="62"/>
      <c r="E38" s="62"/>
      <c r="F38" s="62"/>
      <c r="G38" s="62"/>
      <c r="H38" s="62"/>
    </row>
    <row r="40" spans="1:8" x14ac:dyDescent="0.4">
      <c r="A40" s="68" t="s">
        <v>184</v>
      </c>
      <c r="B40" s="68"/>
      <c r="C40" s="68"/>
      <c r="D40" s="68"/>
      <c r="E40" s="68"/>
      <c r="F40" s="68"/>
      <c r="G40" s="68"/>
      <c r="H40" s="68"/>
    </row>
  </sheetData>
  <mergeCells count="15">
    <mergeCell ref="A31:H32"/>
    <mergeCell ref="A34:H35"/>
    <mergeCell ref="A37:H38"/>
    <mergeCell ref="A40:H40"/>
    <mergeCell ref="A15:C15"/>
    <mergeCell ref="A17:H18"/>
    <mergeCell ref="A20:H21"/>
    <mergeCell ref="A23:H24"/>
    <mergeCell ref="A26:C26"/>
    <mergeCell ref="A28:H29"/>
    <mergeCell ref="A3:H4"/>
    <mergeCell ref="A1:D1"/>
    <mergeCell ref="A9:H10"/>
    <mergeCell ref="A12:H13"/>
    <mergeCell ref="A6:H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E293-74B0-460E-95D7-427D037EFFD1}">
  <dimension ref="A1:G30"/>
  <sheetViews>
    <sheetView showGridLines="0" workbookViewId="0">
      <selection activeCell="I42" sqref="I42"/>
    </sheetView>
  </sheetViews>
  <sheetFormatPr defaultRowHeight="14.6" outlineLevelRow="1" x14ac:dyDescent="0.4"/>
  <cols>
    <col min="1" max="1" width="2.15234375" customWidth="1"/>
    <col min="2" max="2" width="6.921875" bestFit="1" customWidth="1"/>
    <col min="3" max="3" width="16.84375" bestFit="1" customWidth="1"/>
    <col min="4" max="4" width="17.4609375" bestFit="1" customWidth="1"/>
    <col min="5" max="5" width="22.3046875" bestFit="1" customWidth="1"/>
    <col min="6" max="6" width="14.15234375" bestFit="1" customWidth="1"/>
    <col min="7" max="7" width="6.765625" bestFit="1" customWidth="1"/>
  </cols>
  <sheetData>
    <row r="1" spans="1:5" x14ac:dyDescent="0.4">
      <c r="A1" s="18" t="s">
        <v>83</v>
      </c>
    </row>
    <row r="2" spans="1:5" x14ac:dyDescent="0.4">
      <c r="A2" s="18" t="s">
        <v>84</v>
      </c>
    </row>
    <row r="3" spans="1:5" x14ac:dyDescent="0.4">
      <c r="A3" s="18" t="s">
        <v>85</v>
      </c>
    </row>
    <row r="4" spans="1:5" x14ac:dyDescent="0.4">
      <c r="A4" s="18" t="s">
        <v>86</v>
      </c>
    </row>
    <row r="5" spans="1:5" x14ac:dyDescent="0.4">
      <c r="A5" s="18" t="s">
        <v>87</v>
      </c>
    </row>
    <row r="6" spans="1:5" hidden="1" outlineLevel="1" x14ac:dyDescent="0.4">
      <c r="A6" s="18"/>
      <c r="B6" t="s">
        <v>88</v>
      </c>
    </row>
    <row r="7" spans="1:5" hidden="1" outlineLevel="1" x14ac:dyDescent="0.4">
      <c r="A7" s="18"/>
      <c r="B7" t="s">
        <v>89</v>
      </c>
    </row>
    <row r="8" spans="1:5" hidden="1" outlineLevel="1" x14ac:dyDescent="0.4">
      <c r="A8" s="18"/>
      <c r="B8" t="s">
        <v>90</v>
      </c>
    </row>
    <row r="9" spans="1:5" collapsed="1" x14ac:dyDescent="0.4">
      <c r="A9" s="18" t="s">
        <v>91</v>
      </c>
    </row>
    <row r="10" spans="1:5" hidden="1" outlineLevel="1" x14ac:dyDescent="0.4">
      <c r="B10" t="s">
        <v>92</v>
      </c>
    </row>
    <row r="11" spans="1:5" hidden="1" outlineLevel="1" x14ac:dyDescent="0.4">
      <c r="B11" t="s">
        <v>93</v>
      </c>
    </row>
    <row r="12" spans="1:5" collapsed="1" x14ac:dyDescent="0.4"/>
    <row r="14" spans="1:5" ht="15" thickBot="1" x14ac:dyDescent="0.45">
      <c r="A14" t="s">
        <v>94</v>
      </c>
    </row>
    <row r="15" spans="1:5" ht="15" thickBot="1" x14ac:dyDescent="0.45">
      <c r="B15" s="20" t="s">
        <v>95</v>
      </c>
      <c r="C15" s="20" t="s">
        <v>96</v>
      </c>
      <c r="D15" s="20" t="s">
        <v>97</v>
      </c>
      <c r="E15" s="20" t="s">
        <v>98</v>
      </c>
    </row>
    <row r="16" spans="1:5" ht="15" thickBot="1" x14ac:dyDescent="0.45">
      <c r="B16" s="19" t="s">
        <v>106</v>
      </c>
      <c r="C16" s="19" t="s">
        <v>107</v>
      </c>
      <c r="D16" s="22">
        <v>0</v>
      </c>
      <c r="E16" s="22">
        <v>110</v>
      </c>
    </row>
    <row r="19" spans="1:7" ht="15" thickBot="1" x14ac:dyDescent="0.45">
      <c r="A19" t="s">
        <v>99</v>
      </c>
    </row>
    <row r="20" spans="1:7" ht="15" thickBot="1" x14ac:dyDescent="0.45">
      <c r="B20" s="20" t="s">
        <v>95</v>
      </c>
      <c r="C20" s="20" t="s">
        <v>96</v>
      </c>
      <c r="D20" s="20" t="s">
        <v>97</v>
      </c>
      <c r="E20" s="20" t="s">
        <v>98</v>
      </c>
      <c r="F20" s="20" t="s">
        <v>100</v>
      </c>
    </row>
    <row r="21" spans="1:7" x14ac:dyDescent="0.4">
      <c r="B21" s="21" t="s">
        <v>108</v>
      </c>
      <c r="C21" s="21" t="s">
        <v>109</v>
      </c>
      <c r="D21" s="23">
        <v>0</v>
      </c>
      <c r="E21" s="23">
        <v>10</v>
      </c>
      <c r="F21" s="21" t="s">
        <v>110</v>
      </c>
    </row>
    <row r="22" spans="1:7" x14ac:dyDescent="0.4">
      <c r="B22" s="21" t="s">
        <v>111</v>
      </c>
      <c r="C22" s="21" t="s">
        <v>112</v>
      </c>
      <c r="D22" s="23">
        <v>0</v>
      </c>
      <c r="E22" s="23">
        <v>0</v>
      </c>
      <c r="F22" s="21" t="s">
        <v>110</v>
      </c>
    </row>
    <row r="23" spans="1:7" ht="15" thickBot="1" x14ac:dyDescent="0.45">
      <c r="B23" s="19" t="s">
        <v>113</v>
      </c>
      <c r="C23" s="19" t="s">
        <v>114</v>
      </c>
      <c r="D23" s="22">
        <v>0</v>
      </c>
      <c r="E23" s="22">
        <v>0</v>
      </c>
      <c r="F23" s="19" t="s">
        <v>110</v>
      </c>
    </row>
    <row r="26" spans="1:7" ht="15" thickBot="1" x14ac:dyDescent="0.45">
      <c r="A26" t="s">
        <v>101</v>
      </c>
    </row>
    <row r="27" spans="1:7" ht="15" thickBot="1" x14ac:dyDescent="0.45">
      <c r="B27" s="20" t="s">
        <v>95</v>
      </c>
      <c r="C27" s="20" t="s">
        <v>96</v>
      </c>
      <c r="D27" s="20" t="s">
        <v>102</v>
      </c>
      <c r="E27" s="20" t="s">
        <v>103</v>
      </c>
      <c r="F27" s="20" t="s">
        <v>104</v>
      </c>
      <c r="G27" s="20" t="s">
        <v>105</v>
      </c>
    </row>
    <row r="28" spans="1:7" x14ac:dyDescent="0.4">
      <c r="B28" s="21" t="s">
        <v>115</v>
      </c>
      <c r="C28" s="21" t="s">
        <v>116</v>
      </c>
      <c r="D28" s="23">
        <v>30</v>
      </c>
      <c r="E28" s="21" t="s">
        <v>117</v>
      </c>
      <c r="F28" s="21" t="s">
        <v>118</v>
      </c>
      <c r="G28" s="21">
        <v>7</v>
      </c>
    </row>
    <row r="29" spans="1:7" x14ac:dyDescent="0.4">
      <c r="B29" s="21" t="s">
        <v>119</v>
      </c>
      <c r="C29" s="21" t="s">
        <v>120</v>
      </c>
      <c r="D29" s="23">
        <v>20</v>
      </c>
      <c r="E29" s="21" t="s">
        <v>121</v>
      </c>
      <c r="F29" s="21" t="s">
        <v>122</v>
      </c>
      <c r="G29" s="21">
        <v>0</v>
      </c>
    </row>
    <row r="30" spans="1:7" ht="15" thickBot="1" x14ac:dyDescent="0.45">
      <c r="B30" s="19" t="s">
        <v>123</v>
      </c>
      <c r="C30" s="19" t="s">
        <v>124</v>
      </c>
      <c r="D30" s="22">
        <v>0</v>
      </c>
      <c r="E30" s="19" t="s">
        <v>125</v>
      </c>
      <c r="F30" s="19" t="s">
        <v>118</v>
      </c>
      <c r="G30" s="19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0204-A2C5-4E49-B5A6-CA9CE35F11FD}">
  <dimension ref="A1:H18"/>
  <sheetViews>
    <sheetView showGridLines="0" workbookViewId="0"/>
  </sheetViews>
  <sheetFormatPr defaultRowHeight="14.6" x14ac:dyDescent="0.4"/>
  <cols>
    <col min="1" max="1" width="2.15234375" customWidth="1"/>
    <col min="2" max="2" width="6.921875" bestFit="1" customWidth="1"/>
    <col min="3" max="3" width="15.15234375" bestFit="1" customWidth="1"/>
    <col min="4" max="4" width="13.84375" bestFit="1" customWidth="1"/>
    <col min="5" max="5" width="10.765625" bestFit="1" customWidth="1"/>
    <col min="6" max="6" width="15.69140625" bestFit="1" customWidth="1"/>
    <col min="7" max="7" width="11.69140625" bestFit="1" customWidth="1"/>
    <col min="8" max="8" width="11.765625" bestFit="1" customWidth="1"/>
  </cols>
  <sheetData>
    <row r="1" spans="1:8" x14ac:dyDescent="0.4">
      <c r="A1" s="18" t="s">
        <v>126</v>
      </c>
    </row>
    <row r="2" spans="1:8" x14ac:dyDescent="0.4">
      <c r="A2" s="18" t="s">
        <v>84</v>
      </c>
    </row>
    <row r="3" spans="1:8" x14ac:dyDescent="0.4">
      <c r="A3" s="18" t="s">
        <v>85</v>
      </c>
    </row>
    <row r="6" spans="1:8" ht="15" thickBot="1" x14ac:dyDescent="0.45">
      <c r="A6" t="s">
        <v>99</v>
      </c>
    </row>
    <row r="7" spans="1:8" x14ac:dyDescent="0.4">
      <c r="B7" s="24"/>
      <c r="C7" s="24"/>
      <c r="D7" s="24" t="s">
        <v>127</v>
      </c>
      <c r="E7" s="24" t="s">
        <v>129</v>
      </c>
      <c r="F7" s="24" t="s">
        <v>131</v>
      </c>
      <c r="G7" s="24" t="s">
        <v>133</v>
      </c>
      <c r="H7" s="24" t="s">
        <v>133</v>
      </c>
    </row>
    <row r="8" spans="1:8" ht="15" thickBot="1" x14ac:dyDescent="0.45">
      <c r="B8" s="25" t="s">
        <v>95</v>
      </c>
      <c r="C8" s="25" t="s">
        <v>96</v>
      </c>
      <c r="D8" s="25" t="s">
        <v>128</v>
      </c>
      <c r="E8" s="25" t="s">
        <v>130</v>
      </c>
      <c r="F8" s="25" t="s">
        <v>132</v>
      </c>
      <c r="G8" s="25" t="s">
        <v>134</v>
      </c>
      <c r="H8" s="25" t="s">
        <v>135</v>
      </c>
    </row>
    <row r="9" spans="1:8" x14ac:dyDescent="0.4">
      <c r="B9" s="21" t="s">
        <v>108</v>
      </c>
      <c r="C9" s="21" t="s">
        <v>109</v>
      </c>
      <c r="D9" s="21">
        <v>10</v>
      </c>
      <c r="E9" s="21">
        <v>0</v>
      </c>
      <c r="F9" s="21">
        <v>11</v>
      </c>
      <c r="G9" s="21">
        <v>1E+30</v>
      </c>
      <c r="H9" s="21">
        <v>5</v>
      </c>
    </row>
    <row r="10" spans="1:8" x14ac:dyDescent="0.4">
      <c r="B10" s="21" t="s">
        <v>111</v>
      </c>
      <c r="C10" s="21" t="s">
        <v>112</v>
      </c>
      <c r="D10" s="21">
        <v>0</v>
      </c>
      <c r="E10" s="21">
        <v>-5</v>
      </c>
      <c r="F10" s="21">
        <v>6</v>
      </c>
      <c r="G10" s="21">
        <v>5</v>
      </c>
      <c r="H10" s="21">
        <v>1E+30</v>
      </c>
    </row>
    <row r="11" spans="1:8" ht="15" thickBot="1" x14ac:dyDescent="0.45">
      <c r="B11" s="19" t="s">
        <v>113</v>
      </c>
      <c r="C11" s="19" t="s">
        <v>114</v>
      </c>
      <c r="D11" s="19">
        <v>0</v>
      </c>
      <c r="E11" s="19">
        <v>0</v>
      </c>
      <c r="F11" s="19">
        <v>0</v>
      </c>
      <c r="G11" s="19">
        <v>0</v>
      </c>
      <c r="H11" s="19">
        <v>1E+30</v>
      </c>
    </row>
    <row r="13" spans="1:8" ht="15" thickBot="1" x14ac:dyDescent="0.45">
      <c r="A13" t="s">
        <v>101</v>
      </c>
    </row>
    <row r="14" spans="1:8" x14ac:dyDescent="0.4">
      <c r="B14" s="24"/>
      <c r="C14" s="24"/>
      <c r="D14" s="24" t="s">
        <v>127</v>
      </c>
      <c r="E14" s="24" t="s">
        <v>136</v>
      </c>
      <c r="F14" s="24" t="s">
        <v>138</v>
      </c>
      <c r="G14" s="24" t="s">
        <v>133</v>
      </c>
      <c r="H14" s="24" t="s">
        <v>133</v>
      </c>
    </row>
    <row r="15" spans="1:8" ht="15" thickBot="1" x14ac:dyDescent="0.45">
      <c r="B15" s="25" t="s">
        <v>95</v>
      </c>
      <c r="C15" s="25" t="s">
        <v>96</v>
      </c>
      <c r="D15" s="25" t="s">
        <v>128</v>
      </c>
      <c r="E15" s="25" t="s">
        <v>137</v>
      </c>
      <c r="F15" s="25" t="s">
        <v>139</v>
      </c>
      <c r="G15" s="25" t="s">
        <v>134</v>
      </c>
      <c r="H15" s="25" t="s">
        <v>135</v>
      </c>
    </row>
    <row r="16" spans="1:8" x14ac:dyDescent="0.4">
      <c r="B16" s="21" t="s">
        <v>115</v>
      </c>
      <c r="C16" s="21" t="s">
        <v>116</v>
      </c>
      <c r="D16" s="21">
        <v>30</v>
      </c>
      <c r="E16" s="21">
        <v>0</v>
      </c>
      <c r="F16" s="21">
        <v>37</v>
      </c>
      <c r="G16" s="21">
        <v>1E+30</v>
      </c>
      <c r="H16" s="21">
        <v>7</v>
      </c>
    </row>
    <row r="17" spans="2:8" x14ac:dyDescent="0.4">
      <c r="B17" s="21" t="s">
        <v>119</v>
      </c>
      <c r="C17" s="21" t="s">
        <v>120</v>
      </c>
      <c r="D17" s="21">
        <v>20</v>
      </c>
      <c r="E17" s="21">
        <v>5.5</v>
      </c>
      <c r="F17" s="21">
        <v>20</v>
      </c>
      <c r="G17" s="21">
        <v>4.666666666666667</v>
      </c>
      <c r="H17" s="21">
        <v>20</v>
      </c>
    </row>
    <row r="18" spans="2:8" ht="15" thickBot="1" x14ac:dyDescent="0.45">
      <c r="B18" s="19" t="s">
        <v>123</v>
      </c>
      <c r="C18" s="19" t="s">
        <v>124</v>
      </c>
      <c r="D18" s="19">
        <v>0</v>
      </c>
      <c r="E18" s="19">
        <v>0</v>
      </c>
      <c r="F18" s="19">
        <v>30</v>
      </c>
      <c r="G18" s="19">
        <v>1E+30</v>
      </c>
      <c r="H18" s="19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9369-27D7-4330-B7F1-5702DF11BD3A}">
  <dimension ref="A1:J15"/>
  <sheetViews>
    <sheetView showGridLines="0" workbookViewId="0">
      <selection sqref="A1:A3"/>
    </sheetView>
  </sheetViews>
  <sheetFormatPr defaultRowHeight="14.6" x14ac:dyDescent="0.4"/>
  <cols>
    <col min="1" max="1" width="2.15234375" customWidth="1"/>
    <col min="2" max="2" width="6.69140625" bestFit="1" customWidth="1"/>
    <col min="3" max="3" width="11.3828125" bestFit="1" customWidth="1"/>
    <col min="4" max="4" width="8.69140625" bestFit="1" customWidth="1"/>
    <col min="5" max="5" width="2.15234375" customWidth="1"/>
    <col min="6" max="6" width="7.61328125" bestFit="1" customWidth="1"/>
    <col min="7" max="7" width="15.69140625" bestFit="1" customWidth="1"/>
    <col min="8" max="8" width="2.15234375" customWidth="1"/>
    <col min="9" max="9" width="7.921875" bestFit="1" customWidth="1"/>
    <col min="10" max="10" width="15.69140625" bestFit="1" customWidth="1"/>
  </cols>
  <sheetData>
    <row r="1" spans="1:10" x14ac:dyDescent="0.4">
      <c r="A1" s="18" t="s">
        <v>140</v>
      </c>
    </row>
    <row r="2" spans="1:10" x14ac:dyDescent="0.4">
      <c r="A2" s="18" t="s">
        <v>84</v>
      </c>
    </row>
    <row r="3" spans="1:10" x14ac:dyDescent="0.4">
      <c r="A3" s="18" t="s">
        <v>141</v>
      </c>
    </row>
    <row r="5" spans="1:10" ht="15" thickBot="1" x14ac:dyDescent="0.45"/>
    <row r="6" spans="1:10" x14ac:dyDescent="0.4">
      <c r="B6" s="24"/>
      <c r="C6" s="24" t="s">
        <v>131</v>
      </c>
      <c r="D6" s="24"/>
    </row>
    <row r="7" spans="1:10" ht="15" thickBot="1" x14ac:dyDescent="0.45">
      <c r="B7" s="25" t="s">
        <v>95</v>
      </c>
      <c r="C7" s="25" t="s">
        <v>96</v>
      </c>
      <c r="D7" s="25" t="s">
        <v>128</v>
      </c>
    </row>
    <row r="8" spans="1:10" ht="15" thickBot="1" x14ac:dyDescent="0.45">
      <c r="B8" s="19" t="s">
        <v>106</v>
      </c>
      <c r="C8" s="19" t="s">
        <v>107</v>
      </c>
      <c r="D8" s="22">
        <v>110</v>
      </c>
    </row>
    <row r="10" spans="1:10" ht="15" thickBot="1" x14ac:dyDescent="0.45"/>
    <row r="11" spans="1:10" x14ac:dyDescent="0.4">
      <c r="B11" s="24"/>
      <c r="C11" s="24" t="s">
        <v>142</v>
      </c>
      <c r="D11" s="24"/>
      <c r="F11" s="24" t="s">
        <v>143</v>
      </c>
      <c r="G11" s="24" t="s">
        <v>131</v>
      </c>
      <c r="I11" s="24" t="s">
        <v>146</v>
      </c>
      <c r="J11" s="24" t="s">
        <v>131</v>
      </c>
    </row>
    <row r="12" spans="1:10" ht="15" thickBot="1" x14ac:dyDescent="0.45">
      <c r="B12" s="25" t="s">
        <v>95</v>
      </c>
      <c r="C12" s="25" t="s">
        <v>96</v>
      </c>
      <c r="D12" s="25" t="s">
        <v>128</v>
      </c>
      <c r="F12" s="25" t="s">
        <v>144</v>
      </c>
      <c r="G12" s="25" t="s">
        <v>145</v>
      </c>
      <c r="I12" s="25" t="s">
        <v>144</v>
      </c>
      <c r="J12" s="25" t="s">
        <v>145</v>
      </c>
    </row>
    <row r="13" spans="1:10" x14ac:dyDescent="0.4">
      <c r="B13" s="21" t="s">
        <v>108</v>
      </c>
      <c r="C13" s="21" t="s">
        <v>109</v>
      </c>
      <c r="D13" s="23">
        <v>10</v>
      </c>
      <c r="F13" s="23">
        <v>0</v>
      </c>
      <c r="G13" s="23">
        <v>0</v>
      </c>
      <c r="I13" s="23">
        <v>10</v>
      </c>
      <c r="J13" s="23">
        <v>110</v>
      </c>
    </row>
    <row r="14" spans="1:10" x14ac:dyDescent="0.4">
      <c r="B14" s="21" t="s">
        <v>111</v>
      </c>
      <c r="C14" s="21" t="s">
        <v>112</v>
      </c>
      <c r="D14" s="23">
        <v>0</v>
      </c>
      <c r="F14" s="23">
        <v>0</v>
      </c>
      <c r="G14" s="23">
        <v>110</v>
      </c>
      <c r="I14" s="23">
        <v>0</v>
      </c>
      <c r="J14" s="23">
        <v>110</v>
      </c>
    </row>
    <row r="15" spans="1:10" ht="15" thickBot="1" x14ac:dyDescent="0.45">
      <c r="B15" s="19" t="s">
        <v>113</v>
      </c>
      <c r="C15" s="19" t="s">
        <v>114</v>
      </c>
      <c r="D15" s="22">
        <v>0</v>
      </c>
      <c r="F15" s="22">
        <v>0</v>
      </c>
      <c r="G15" s="22">
        <v>110</v>
      </c>
      <c r="I15" s="19" t="s">
        <v>147</v>
      </c>
      <c r="J15" s="19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1. Мат. модель</vt:lpstr>
      <vt:lpstr>2. Мат. модель двойственности</vt:lpstr>
      <vt:lpstr>3. Алгоритм решения задачи</vt:lpstr>
      <vt:lpstr>4. Анализ оптимальных решений</vt:lpstr>
      <vt:lpstr>5. Решение двойственной задачи</vt:lpstr>
      <vt:lpstr>6. Анализ изменения ресурсов</vt:lpstr>
      <vt:lpstr>Отчет о результатах 1</vt:lpstr>
      <vt:lpstr>Отчет об устойчивости 1</vt:lpstr>
      <vt:lpstr>Отчет о пределах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Панкратьев Егор</dc:creator>
  <cp:lastModifiedBy>Панкратьев Егор</cp:lastModifiedBy>
  <dcterms:created xsi:type="dcterms:W3CDTF">2024-09-29T10:20:05Z</dcterms:created>
  <dcterms:modified xsi:type="dcterms:W3CDTF">2024-09-30T16:50:41Z</dcterms:modified>
</cp:coreProperties>
</file>