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R266779\Desktop\TASK ORIENTED GRASP ANALYSIS\"/>
    </mc:Choice>
  </mc:AlternateContent>
  <bookViews>
    <workbookView xWindow="-120" yWindow="-120" windowWidth="19320" windowHeight="6660" activeTab="5"/>
  </bookViews>
  <sheets>
    <sheet name="objects basic info" sheetId="4" r:id="rId1"/>
    <sheet name="sub-tasks" sheetId="1" r:id="rId2"/>
    <sheet name="force description" sheetId="5" r:id="rId3"/>
    <sheet name="distinct forces" sheetId="6" r:id="rId4"/>
    <sheet name="grasp info" sheetId="3" r:id="rId5"/>
    <sheet name="alpha" sheetId="7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" l="1"/>
  <c r="D38" i="6"/>
  <c r="E37" i="6"/>
  <c r="D37" i="6"/>
  <c r="D36" i="6"/>
  <c r="E36" i="6"/>
  <c r="E35" i="6"/>
  <c r="E34" i="6"/>
  <c r="E33" i="6"/>
  <c r="C32" i="6"/>
  <c r="E32" i="6"/>
  <c r="E31" i="6"/>
  <c r="E30" i="6"/>
  <c r="E29" i="6"/>
  <c r="E28" i="6"/>
  <c r="E27" i="6"/>
  <c r="E26" i="6"/>
  <c r="E25" i="6"/>
  <c r="D25" i="6"/>
  <c r="E20" i="6"/>
  <c r="E19" i="6"/>
  <c r="D18" i="6"/>
  <c r="E15" i="6"/>
  <c r="E17" i="6" s="1"/>
  <c r="E6" i="6"/>
  <c r="E10" i="6" s="1"/>
  <c r="E5" i="6"/>
  <c r="E9" i="6" s="1"/>
  <c r="G1" i="6"/>
  <c r="E2" i="6" s="1"/>
  <c r="E3" i="6" s="1"/>
  <c r="C27" i="5"/>
  <c r="C26" i="5"/>
  <c r="C25" i="5"/>
  <c r="C14" i="5"/>
  <c r="C12" i="5"/>
  <c r="C24" i="5"/>
  <c r="C22" i="5"/>
  <c r="C21" i="5"/>
  <c r="C20" i="5"/>
  <c r="C19" i="5"/>
  <c r="C17" i="5"/>
  <c r="C15" i="5"/>
  <c r="C11" i="5"/>
  <c r="C9" i="5"/>
  <c r="C7" i="5"/>
  <c r="C5" i="5"/>
  <c r="C4" i="5"/>
  <c r="C2" i="5"/>
  <c r="H16" i="4"/>
  <c r="H15" i="4"/>
  <c r="H14" i="4"/>
  <c r="H12" i="4"/>
  <c r="H11" i="4"/>
  <c r="H10" i="4"/>
  <c r="H9" i="4"/>
  <c r="H8" i="4"/>
  <c r="H7" i="4"/>
  <c r="H3" i="4"/>
  <c r="H5" i="4"/>
  <c r="H4" i="4"/>
  <c r="E11" i="6" l="1"/>
  <c r="E12" i="6" s="1"/>
  <c r="D4" i="6"/>
  <c r="E7" i="6" s="1"/>
  <c r="E13" i="6"/>
  <c r="D20" i="6"/>
  <c r="E16" i="6"/>
  <c r="D8" i="6"/>
  <c r="D9" i="6" s="1"/>
  <c r="D10" i="6" s="1"/>
  <c r="D5" i="6" l="1"/>
  <c r="D6" i="6" s="1"/>
  <c r="E14" i="6"/>
  <c r="C24" i="6"/>
  <c r="E21" i="6"/>
  <c r="E23" i="6" l="1"/>
  <c r="E22" i="6"/>
</calcChain>
</file>

<file path=xl/sharedStrings.xml><?xml version="1.0" encoding="utf-8"?>
<sst xmlns="http://schemas.openxmlformats.org/spreadsheetml/2006/main" count="472" uniqueCount="249">
  <si>
    <t>nc</t>
  </si>
  <si>
    <t>Name</t>
  </si>
  <si>
    <t>Object Name</t>
  </si>
  <si>
    <t>Manual Preparation</t>
  </si>
  <si>
    <t>Kit Unpacking</t>
  </si>
  <si>
    <t>Kit Mounting</t>
  </si>
  <si>
    <t>Needle preparation</t>
  </si>
  <si>
    <t>Wetting</t>
  </si>
  <si>
    <t>Sample Transfering</t>
  </si>
  <si>
    <t>Sample Filtering</t>
  </si>
  <si>
    <t>Washing</t>
  </si>
  <si>
    <t>Media Filling</t>
  </si>
  <si>
    <t>Cutting and Closing</t>
  </si>
  <si>
    <t>Finishing</t>
  </si>
  <si>
    <t>Manual Finishing</t>
  </si>
  <si>
    <t>Petri Dish</t>
  </si>
  <si>
    <t>Marker</t>
  </si>
  <si>
    <t>Move it in and out of the workarea</t>
  </si>
  <si>
    <t>Cannister</t>
  </si>
  <si>
    <t>Tube</t>
  </si>
  <si>
    <t>sub-tasks</t>
  </si>
  <si>
    <t>Kit</t>
  </si>
  <si>
    <t>Grab from the top</t>
  </si>
  <si>
    <t>Grab from the side</t>
  </si>
  <si>
    <t>move to left on pump</t>
  </si>
  <si>
    <t>move to right on pump</t>
  </si>
  <si>
    <t>Marker Cap - push</t>
  </si>
  <si>
    <t>Marker Cap - pull</t>
  </si>
  <si>
    <t>Marker push cap</t>
  </si>
  <si>
    <t>Marker pull cap</t>
  </si>
  <si>
    <t>dial on pump</t>
  </si>
  <si>
    <t>rotate</t>
  </si>
  <si>
    <t>hold on air</t>
  </si>
  <si>
    <t>needle</t>
  </si>
  <si>
    <t>hold in air</t>
  </si>
  <si>
    <t>hold cap</t>
  </si>
  <si>
    <t>grab cap</t>
  </si>
  <si>
    <t>rinse glass</t>
  </si>
  <si>
    <t>move</t>
  </si>
  <si>
    <t>hold in air / move</t>
  </si>
  <si>
    <t>plug bag</t>
  </si>
  <si>
    <t>rip open</t>
  </si>
  <si>
    <t>red plug</t>
  </si>
  <si>
    <t>hold</t>
  </si>
  <si>
    <t>push onto canister</t>
  </si>
  <si>
    <t>invert on air momentairly (hold)</t>
  </si>
  <si>
    <t>pull from canister</t>
  </si>
  <si>
    <t>vial openner</t>
  </si>
  <si>
    <t>move to work area</t>
  </si>
  <si>
    <t>pull from rinse glass</t>
  </si>
  <si>
    <t>hold for needle removal</t>
  </si>
  <si>
    <t>move out of area</t>
  </si>
  <si>
    <t>glass vial</t>
  </si>
  <si>
    <t>break</t>
  </si>
  <si>
    <t>hold for sample absortion</t>
  </si>
  <si>
    <t>remove from work area</t>
  </si>
  <si>
    <t>push onto new rinse glass</t>
  </si>
  <si>
    <t>grab new one</t>
  </si>
  <si>
    <t>hold for needle insertion</t>
  </si>
  <si>
    <t>rotate for glass disposal</t>
  </si>
  <si>
    <t>marker</t>
  </si>
  <si>
    <t>pull cap</t>
  </si>
  <si>
    <t>write</t>
  </si>
  <si>
    <t>push cap</t>
  </si>
  <si>
    <t>push needle onto rinse glass</t>
  </si>
  <si>
    <t>yellow plug</t>
  </si>
  <si>
    <t>canister</t>
  </si>
  <si>
    <t>pull from holder</t>
  </si>
  <si>
    <t>push onto holder</t>
  </si>
  <si>
    <t>hold for writing</t>
  </si>
  <si>
    <t>remove cap from marker pov</t>
  </si>
  <si>
    <t>put cap from marker pov</t>
  </si>
  <si>
    <t>remove cap from cap pov</t>
  </si>
  <si>
    <t>put cap from cap pov</t>
  </si>
  <si>
    <t>open kit from kit pov</t>
  </si>
  <si>
    <t>open kit from kit's tab pov</t>
  </si>
  <si>
    <t>insert cannister onto holder</t>
  </si>
  <si>
    <t>small rinse glass</t>
  </si>
  <si>
    <t>grab</t>
  </si>
  <si>
    <t>hold in air / rotate</t>
  </si>
  <si>
    <t>tube clamp</t>
  </si>
  <si>
    <t>clamp</t>
  </si>
  <si>
    <t>unclamp</t>
  </si>
  <si>
    <t>scissors</t>
  </si>
  <si>
    <t>tube</t>
  </si>
  <si>
    <t>push into canister</t>
  </si>
  <si>
    <t>push into pump</t>
  </si>
  <si>
    <t>push from pump</t>
  </si>
  <si>
    <t>grab from below</t>
  </si>
  <si>
    <t>move to packing</t>
  </si>
  <si>
    <t>packing</t>
  </si>
  <si>
    <t>remove from holder</t>
  </si>
  <si>
    <t>door handle</t>
  </si>
  <si>
    <t>close door</t>
  </si>
  <si>
    <t>open door</t>
  </si>
  <si>
    <t>tissue</t>
  </si>
  <si>
    <t>extract from bag</t>
  </si>
  <si>
    <t>clean surfaces</t>
  </si>
  <si>
    <t>spray bottle</t>
  </si>
  <si>
    <t>spray tissue</t>
  </si>
  <si>
    <t>metalic can</t>
  </si>
  <si>
    <t>move into work area</t>
  </si>
  <si>
    <t>place cap on work area</t>
  </si>
  <si>
    <t>screw open</t>
  </si>
  <si>
    <t>screw close</t>
  </si>
  <si>
    <t>pull cap from cap pov</t>
  </si>
  <si>
    <t>pull cap from neddle pov</t>
  </si>
  <si>
    <t>X</t>
  </si>
  <si>
    <t>hold/open</t>
  </si>
  <si>
    <t>hold/close</t>
  </si>
  <si>
    <t>ID</t>
  </si>
  <si>
    <t>T+4</t>
  </si>
  <si>
    <t>T9</t>
  </si>
  <si>
    <t>T8</t>
  </si>
  <si>
    <t>T10</t>
  </si>
  <si>
    <t>T13</t>
  </si>
  <si>
    <t>T17</t>
  </si>
  <si>
    <t>T16</t>
  </si>
  <si>
    <t>T1</t>
  </si>
  <si>
    <t>C8</t>
  </si>
  <si>
    <t>C16</t>
  </si>
  <si>
    <t>F26</t>
  </si>
  <si>
    <t>C9</t>
  </si>
  <si>
    <t>C6</t>
  </si>
  <si>
    <t>C13</t>
  </si>
  <si>
    <t>C1</t>
  </si>
  <si>
    <t>C3</t>
  </si>
  <si>
    <t>T6</t>
  </si>
  <si>
    <t>T+6</t>
  </si>
  <si>
    <t>F21</t>
  </si>
  <si>
    <t>T7</t>
  </si>
  <si>
    <t>T20</t>
  </si>
  <si>
    <t>T2</t>
  </si>
  <si>
    <t>Z</t>
  </si>
  <si>
    <t>Marker Cap</t>
  </si>
  <si>
    <t>Kit Tab</t>
  </si>
  <si>
    <t>Y</t>
  </si>
  <si>
    <t>Object</t>
  </si>
  <si>
    <t>contact location</t>
  </si>
  <si>
    <t>X+Y+Z</t>
  </si>
  <si>
    <t>MX</t>
  </si>
  <si>
    <t>MY</t>
  </si>
  <si>
    <t>MZ</t>
  </si>
  <si>
    <t>T+1</t>
  </si>
  <si>
    <t>T+5</t>
  </si>
  <si>
    <t>T+2</t>
  </si>
  <si>
    <t>T+8</t>
  </si>
  <si>
    <t>KIT</t>
  </si>
  <si>
    <t>CANNISTER</t>
  </si>
  <si>
    <t>TUBE</t>
  </si>
  <si>
    <t>NEEDLE</t>
  </si>
  <si>
    <t>CLAMP</t>
  </si>
  <si>
    <t>T8 force</t>
  </si>
  <si>
    <t>SCISSORS</t>
  </si>
  <si>
    <t>C16 OPEN</t>
  </si>
  <si>
    <t>C16 CLOSE</t>
  </si>
  <si>
    <t>PETRI DISH</t>
  </si>
  <si>
    <t>MARKER</t>
  </si>
  <si>
    <t>MAKER CAP</t>
  </si>
  <si>
    <t>KIT TAB</t>
  </si>
  <si>
    <t>NEEDLE CAP</t>
  </si>
  <si>
    <t>RINSE GLASS</t>
  </si>
  <si>
    <t>RED PLUG</t>
  </si>
  <si>
    <t>GLASS VIAL</t>
  </si>
  <si>
    <t>YELLOW PLUG</t>
  </si>
  <si>
    <t>Reference photo</t>
  </si>
  <si>
    <t>hand contacts</t>
  </si>
  <si>
    <t>name</t>
  </si>
  <si>
    <t>-</t>
  </si>
  <si>
    <t>rank(G)</t>
  </si>
  <si>
    <t>Indeterminate</t>
  </si>
  <si>
    <t>Graspable</t>
  </si>
  <si>
    <t>-X</t>
  </si>
  <si>
    <t>-Y</t>
  </si>
  <si>
    <t>-Z</t>
  </si>
  <si>
    <t>-X-Y-Z</t>
  </si>
  <si>
    <t>-MX</t>
  </si>
  <si>
    <t>-MY</t>
  </si>
  <si>
    <t>-MZ</t>
  </si>
  <si>
    <t>MX+MY+MZ</t>
  </si>
  <si>
    <t>-MX-MY-MZ</t>
  </si>
  <si>
    <t>X+Y+Z+MX+MY+MZ</t>
  </si>
  <si>
    <t>-X-Y-Z-MX-MY-MZ</t>
  </si>
  <si>
    <t>FALSE</t>
  </si>
  <si>
    <t>TRUE</t>
  </si>
  <si>
    <t>Image</t>
  </si>
  <si>
    <t>STL</t>
  </si>
  <si>
    <t>Frame</t>
  </si>
  <si>
    <t>Needle</t>
  </si>
  <si>
    <t>Needle Cap</t>
  </si>
  <si>
    <t>Red Plug</t>
  </si>
  <si>
    <t>Glass Vial</t>
  </si>
  <si>
    <t>Yellow Plug</t>
  </si>
  <si>
    <t>Tube Clamp</t>
  </si>
  <si>
    <t>Scissors</t>
  </si>
  <si>
    <t>Same as Marker</t>
  </si>
  <si>
    <t>Same as Needle</t>
  </si>
  <si>
    <t>ALPHA RESULTS WITH Fmax:</t>
  </si>
  <si>
    <t>Weight (g)</t>
  </si>
  <si>
    <t>Marker w/ cap</t>
  </si>
  <si>
    <t>Kit w/ tab</t>
  </si>
  <si>
    <t>full length weight</t>
  </si>
  <si>
    <t>Needle w/ cap</t>
  </si>
  <si>
    <t>Rinse Glass K</t>
  </si>
  <si>
    <t>magnitude(N)</t>
  </si>
  <si>
    <t>remove cap</t>
  </si>
  <si>
    <t>put cap</t>
  </si>
  <si>
    <t>open</t>
  </si>
  <si>
    <t>insert into holder</t>
  </si>
  <si>
    <t>insert red plug</t>
  </si>
  <si>
    <t>remove red plug</t>
  </si>
  <si>
    <t>insert yellow plug</t>
  </si>
  <si>
    <t>insert tube</t>
  </si>
  <si>
    <t>be inserted onto cannister</t>
  </si>
  <si>
    <t>be written on by marker</t>
  </si>
  <si>
    <t>be cutted by scissors</t>
  </si>
  <si>
    <t>be pinched by clamp</t>
  </si>
  <si>
    <t>be removed from rinse glass</t>
  </si>
  <si>
    <t>be pierced by needle</t>
  </si>
  <si>
    <t>pierce rinse glass</t>
  </si>
  <si>
    <t>have needle removed</t>
  </si>
  <si>
    <t>be removed from cannister</t>
  </si>
  <si>
    <t>brake open</t>
  </si>
  <si>
    <t>clamp tube</t>
  </si>
  <si>
    <t>unclamp tube</t>
  </si>
  <si>
    <t>cut tube</t>
  </si>
  <si>
    <t>Action</t>
  </si>
  <si>
    <t>gravity constant</t>
  </si>
  <si>
    <t>Distinct Events</t>
  </si>
  <si>
    <t>be written while in air</t>
  </si>
  <si>
    <t>hold for cap removal</t>
  </si>
  <si>
    <t>put cap back on</t>
  </si>
  <si>
    <t>hold and write</t>
  </si>
  <si>
    <t>be removed from body</t>
  </si>
  <si>
    <t>be inserted onto body</t>
  </si>
  <si>
    <t>Hold on air</t>
  </si>
  <si>
    <t xml:space="preserve">be inserted onto holder </t>
  </si>
  <si>
    <t>be removed from holder</t>
  </si>
  <si>
    <t>hold for piercing</t>
  </si>
  <si>
    <t>hold for absortion of vial</t>
  </si>
  <si>
    <t>hold on air inverted</t>
  </si>
  <si>
    <t>hold while break</t>
  </si>
  <si>
    <t>be inserted into cannister</t>
  </si>
  <si>
    <t>clamp tube while being hold</t>
  </si>
  <si>
    <t>unclamp tube while being hold</t>
  </si>
  <si>
    <t>Cut tube</t>
  </si>
  <si>
    <t>hold and remove cap</t>
  </si>
  <si>
    <t>hold and be removed</t>
  </si>
  <si>
    <t>FFC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</si>
</sst>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 vertical="center" textRotation="90"/>
    </xf>
    <xf numFmtId="0" fontId="0" fillId="0" borderId="3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1" fillId="0" borderId="23" xfId="0" applyFont="1" applyBorder="1" applyAlignment="1">
      <alignment horizontal="left" vertical="top"/>
    </xf>
    <xf numFmtId="0" fontId="1" fillId="0" borderId="42" xfId="0" applyFont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40" xfId="0" applyFont="1" applyBorder="1" applyAlignment="1">
      <alignment horizontal="left" vertical="top"/>
    </xf>
    <xf numFmtId="0" fontId="0" fillId="0" borderId="44" xfId="0" applyFont="1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2" xfId="0" applyFont="1" applyBorder="1" applyAlignment="1">
      <alignment horizontal="left" vertical="top"/>
    </xf>
    <xf numFmtId="0" fontId="0" fillId="0" borderId="41" xfId="0" applyFont="1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" fillId="0" borderId="34" xfId="0" applyFont="1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0" fillId="0" borderId="1" xfId="0" applyBorder="1"/>
    <xf numFmtId="0" fontId="0" fillId="0" borderId="5" xfId="0" applyBorder="1"/>
    <xf numFmtId="0" fontId="0" fillId="0" borderId="24" xfId="0" applyBorder="1" applyAlignment="1">
      <alignment horizontal="right"/>
    </xf>
    <xf numFmtId="0" fontId="0" fillId="0" borderId="49" xfId="0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47" xfId="0" applyBorder="1" applyAlignment="1">
      <alignment horizontal="right"/>
    </xf>
    <xf numFmtId="2" fontId="0" fillId="3" borderId="24" xfId="0" applyNumberFormat="1" applyFill="1" applyBorder="1" applyAlignment="1">
      <alignment horizontal="left"/>
    </xf>
    <xf numFmtId="2" fontId="0" fillId="0" borderId="49" xfId="0" applyNumberFormat="1" applyBorder="1" applyAlignment="1">
      <alignment horizontal="left"/>
    </xf>
    <xf numFmtId="2" fontId="0" fillId="0" borderId="48" xfId="0" applyNumberFormat="1" applyBorder="1" applyAlignment="1">
      <alignment horizontal="left"/>
    </xf>
    <xf numFmtId="2" fontId="0" fillId="3" borderId="30" xfId="0" applyNumberFormat="1" applyFill="1" applyBorder="1" applyAlignment="1">
      <alignment horizontal="left"/>
    </xf>
    <xf numFmtId="2" fontId="0" fillId="0" borderId="47" xfId="0" applyNumberFormat="1" applyBorder="1" applyAlignment="1">
      <alignment horizontal="left"/>
    </xf>
    <xf numFmtId="2" fontId="0" fillId="3" borderId="48" xfId="0" applyNumberFormat="1" applyFill="1" applyBorder="1" applyAlignment="1">
      <alignment horizontal="left"/>
    </xf>
    <xf numFmtId="2" fontId="0" fillId="3" borderId="49" xfId="0" applyNumberFormat="1" applyFill="1" applyBorder="1" applyAlignment="1">
      <alignment horizontal="left"/>
    </xf>
    <xf numFmtId="2" fontId="0" fillId="4" borderId="47" xfId="0" applyNumberFormat="1" applyFill="1" applyBorder="1" applyAlignment="1">
      <alignment horizontal="left"/>
    </xf>
    <xf numFmtId="2" fontId="0" fillId="0" borderId="30" xfId="0" applyNumberFormat="1" applyBorder="1" applyAlignment="1">
      <alignment horizontal="left"/>
    </xf>
    <xf numFmtId="2" fontId="0" fillId="3" borderId="47" xfId="0" applyNumberFormat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Fill="1" applyBorder="1" applyAlignment="1">
      <alignment horizontal="right"/>
    </xf>
    <xf numFmtId="0" fontId="1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right"/>
    </xf>
    <xf numFmtId="0" fontId="0" fillId="0" borderId="2" xfId="0" applyBorder="1"/>
    <xf numFmtId="164" fontId="0" fillId="0" borderId="11" xfId="0" applyNumberFormat="1" applyBorder="1"/>
    <xf numFmtId="0" fontId="0" fillId="0" borderId="13" xfId="0" applyBorder="1" applyAlignment="1">
      <alignment horizontal="right"/>
    </xf>
    <xf numFmtId="164" fontId="0" fillId="0" borderId="3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164" fontId="0" fillId="0" borderId="13" xfId="0" applyNumberFormat="1" applyBorder="1"/>
    <xf numFmtId="0" fontId="0" fillId="0" borderId="4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34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43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1" fillId="0" borderId="43" xfId="0" applyFont="1" applyBorder="1" applyAlignment="1">
      <alignment horizontal="left" vertical="top"/>
    </xf>
    <xf numFmtId="0" fontId="1" fillId="0" borderId="49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  <xf numFmtId="0" fontId="0" fillId="0" borderId="37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Border="1"/>
    <xf numFmtId="0" fontId="0" fillId="0" borderId="6" xfId="0" applyBorder="1"/>
  </cellXfs>
  <cellStyles count="1">
    <cellStyle name="Normal" xfId="0" builtinId="0"/>
  </cellStyles>
  <dxfs count="6"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B5959"/>
      <color rgb="FFA50021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0.png"/><Relationship Id="rId18" Type="http://schemas.openxmlformats.org/officeDocument/2006/relationships/image" Target="../media/image55.png"/><Relationship Id="rId26" Type="http://schemas.openxmlformats.org/officeDocument/2006/relationships/image" Target="../media/image63.png"/><Relationship Id="rId39" Type="http://schemas.openxmlformats.org/officeDocument/2006/relationships/image" Target="../media/image76.png"/><Relationship Id="rId21" Type="http://schemas.openxmlformats.org/officeDocument/2006/relationships/image" Target="../media/image58.png"/><Relationship Id="rId34" Type="http://schemas.openxmlformats.org/officeDocument/2006/relationships/image" Target="../media/image71.png"/><Relationship Id="rId42" Type="http://schemas.openxmlformats.org/officeDocument/2006/relationships/image" Target="../media/image79.png"/><Relationship Id="rId47" Type="http://schemas.openxmlformats.org/officeDocument/2006/relationships/image" Target="../media/image84.png"/><Relationship Id="rId50" Type="http://schemas.openxmlformats.org/officeDocument/2006/relationships/image" Target="../media/image87.png"/><Relationship Id="rId55" Type="http://schemas.openxmlformats.org/officeDocument/2006/relationships/image" Target="../media/image92.png"/><Relationship Id="rId63" Type="http://schemas.openxmlformats.org/officeDocument/2006/relationships/image" Target="../media/image99.png"/><Relationship Id="rId68" Type="http://schemas.openxmlformats.org/officeDocument/2006/relationships/image" Target="../media/image104.png"/><Relationship Id="rId76" Type="http://schemas.openxmlformats.org/officeDocument/2006/relationships/image" Target="../media/image112.png"/><Relationship Id="rId84" Type="http://schemas.openxmlformats.org/officeDocument/2006/relationships/image" Target="../media/image120.png"/><Relationship Id="rId7" Type="http://schemas.openxmlformats.org/officeDocument/2006/relationships/image" Target="../media/image44.png"/><Relationship Id="rId71" Type="http://schemas.openxmlformats.org/officeDocument/2006/relationships/image" Target="../media/image107.png"/><Relationship Id="rId2" Type="http://schemas.openxmlformats.org/officeDocument/2006/relationships/image" Target="../media/image39.png"/><Relationship Id="rId16" Type="http://schemas.openxmlformats.org/officeDocument/2006/relationships/image" Target="../media/image53.png"/><Relationship Id="rId29" Type="http://schemas.openxmlformats.org/officeDocument/2006/relationships/image" Target="../media/image66.png"/><Relationship Id="rId11" Type="http://schemas.openxmlformats.org/officeDocument/2006/relationships/image" Target="../media/image48.png"/><Relationship Id="rId24" Type="http://schemas.openxmlformats.org/officeDocument/2006/relationships/image" Target="../media/image61.png"/><Relationship Id="rId32" Type="http://schemas.openxmlformats.org/officeDocument/2006/relationships/image" Target="../media/image69.png"/><Relationship Id="rId37" Type="http://schemas.openxmlformats.org/officeDocument/2006/relationships/image" Target="../media/image74.png"/><Relationship Id="rId40" Type="http://schemas.openxmlformats.org/officeDocument/2006/relationships/image" Target="../media/image77.png"/><Relationship Id="rId45" Type="http://schemas.openxmlformats.org/officeDocument/2006/relationships/image" Target="../media/image82.png"/><Relationship Id="rId53" Type="http://schemas.openxmlformats.org/officeDocument/2006/relationships/image" Target="../media/image90.png"/><Relationship Id="rId58" Type="http://schemas.microsoft.com/office/2007/relationships/hdphoto" Target="../media/hdphoto1.wdp"/><Relationship Id="rId66" Type="http://schemas.openxmlformats.org/officeDocument/2006/relationships/image" Target="../media/image102.png"/><Relationship Id="rId74" Type="http://schemas.openxmlformats.org/officeDocument/2006/relationships/image" Target="../media/image110.png"/><Relationship Id="rId79" Type="http://schemas.openxmlformats.org/officeDocument/2006/relationships/image" Target="../media/image115.png"/><Relationship Id="rId5" Type="http://schemas.openxmlformats.org/officeDocument/2006/relationships/image" Target="../media/image42.png"/><Relationship Id="rId61" Type="http://schemas.openxmlformats.org/officeDocument/2006/relationships/image" Target="../media/image97.png"/><Relationship Id="rId82" Type="http://schemas.openxmlformats.org/officeDocument/2006/relationships/image" Target="../media/image118.png"/><Relationship Id="rId10" Type="http://schemas.openxmlformats.org/officeDocument/2006/relationships/image" Target="../media/image47.png"/><Relationship Id="rId19" Type="http://schemas.openxmlformats.org/officeDocument/2006/relationships/image" Target="../media/image56.png"/><Relationship Id="rId31" Type="http://schemas.openxmlformats.org/officeDocument/2006/relationships/image" Target="../media/image68.png"/><Relationship Id="rId44" Type="http://schemas.openxmlformats.org/officeDocument/2006/relationships/image" Target="../media/image81.png"/><Relationship Id="rId52" Type="http://schemas.openxmlformats.org/officeDocument/2006/relationships/image" Target="../media/image89.png"/><Relationship Id="rId60" Type="http://schemas.openxmlformats.org/officeDocument/2006/relationships/image" Target="../media/image96.png"/><Relationship Id="rId65" Type="http://schemas.openxmlformats.org/officeDocument/2006/relationships/image" Target="../media/image101.png"/><Relationship Id="rId73" Type="http://schemas.openxmlformats.org/officeDocument/2006/relationships/image" Target="../media/image109.png"/><Relationship Id="rId78" Type="http://schemas.openxmlformats.org/officeDocument/2006/relationships/image" Target="../media/image114.png"/><Relationship Id="rId81" Type="http://schemas.openxmlformats.org/officeDocument/2006/relationships/image" Target="../media/image117.png"/><Relationship Id="rId4" Type="http://schemas.openxmlformats.org/officeDocument/2006/relationships/image" Target="../media/image41.png"/><Relationship Id="rId9" Type="http://schemas.openxmlformats.org/officeDocument/2006/relationships/image" Target="../media/image46.png"/><Relationship Id="rId14" Type="http://schemas.openxmlformats.org/officeDocument/2006/relationships/image" Target="../media/image51.png"/><Relationship Id="rId22" Type="http://schemas.openxmlformats.org/officeDocument/2006/relationships/image" Target="../media/image59.png"/><Relationship Id="rId27" Type="http://schemas.openxmlformats.org/officeDocument/2006/relationships/image" Target="../media/image64.png"/><Relationship Id="rId30" Type="http://schemas.openxmlformats.org/officeDocument/2006/relationships/image" Target="../media/image67.png"/><Relationship Id="rId35" Type="http://schemas.openxmlformats.org/officeDocument/2006/relationships/image" Target="../media/image72.png"/><Relationship Id="rId43" Type="http://schemas.openxmlformats.org/officeDocument/2006/relationships/image" Target="../media/image80.png"/><Relationship Id="rId48" Type="http://schemas.openxmlformats.org/officeDocument/2006/relationships/image" Target="../media/image85.png"/><Relationship Id="rId56" Type="http://schemas.openxmlformats.org/officeDocument/2006/relationships/image" Target="../media/image93.png"/><Relationship Id="rId64" Type="http://schemas.openxmlformats.org/officeDocument/2006/relationships/image" Target="../media/image100.png"/><Relationship Id="rId69" Type="http://schemas.openxmlformats.org/officeDocument/2006/relationships/image" Target="../media/image105.png"/><Relationship Id="rId77" Type="http://schemas.openxmlformats.org/officeDocument/2006/relationships/image" Target="../media/image113.png"/><Relationship Id="rId8" Type="http://schemas.openxmlformats.org/officeDocument/2006/relationships/image" Target="../media/image45.png"/><Relationship Id="rId51" Type="http://schemas.openxmlformats.org/officeDocument/2006/relationships/image" Target="../media/image88.png"/><Relationship Id="rId72" Type="http://schemas.openxmlformats.org/officeDocument/2006/relationships/image" Target="../media/image108.png"/><Relationship Id="rId80" Type="http://schemas.openxmlformats.org/officeDocument/2006/relationships/image" Target="../media/image116.png"/><Relationship Id="rId3" Type="http://schemas.openxmlformats.org/officeDocument/2006/relationships/image" Target="../media/image40.png"/><Relationship Id="rId12" Type="http://schemas.openxmlformats.org/officeDocument/2006/relationships/image" Target="../media/image49.png"/><Relationship Id="rId17" Type="http://schemas.openxmlformats.org/officeDocument/2006/relationships/image" Target="../media/image54.png"/><Relationship Id="rId25" Type="http://schemas.openxmlformats.org/officeDocument/2006/relationships/image" Target="../media/image62.png"/><Relationship Id="rId33" Type="http://schemas.openxmlformats.org/officeDocument/2006/relationships/image" Target="../media/image70.png"/><Relationship Id="rId38" Type="http://schemas.openxmlformats.org/officeDocument/2006/relationships/image" Target="../media/image75.png"/><Relationship Id="rId46" Type="http://schemas.openxmlformats.org/officeDocument/2006/relationships/image" Target="../media/image83.png"/><Relationship Id="rId59" Type="http://schemas.openxmlformats.org/officeDocument/2006/relationships/image" Target="../media/image95.png"/><Relationship Id="rId67" Type="http://schemas.openxmlformats.org/officeDocument/2006/relationships/image" Target="../media/image103.png"/><Relationship Id="rId20" Type="http://schemas.openxmlformats.org/officeDocument/2006/relationships/image" Target="../media/image57.png"/><Relationship Id="rId41" Type="http://schemas.openxmlformats.org/officeDocument/2006/relationships/image" Target="../media/image78.png"/><Relationship Id="rId54" Type="http://schemas.openxmlformats.org/officeDocument/2006/relationships/image" Target="../media/image91.png"/><Relationship Id="rId62" Type="http://schemas.openxmlformats.org/officeDocument/2006/relationships/image" Target="../media/image98.png"/><Relationship Id="rId70" Type="http://schemas.openxmlformats.org/officeDocument/2006/relationships/image" Target="../media/image106.png"/><Relationship Id="rId75" Type="http://schemas.openxmlformats.org/officeDocument/2006/relationships/image" Target="../media/image111.png"/><Relationship Id="rId83" Type="http://schemas.openxmlformats.org/officeDocument/2006/relationships/image" Target="../media/image119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Relationship Id="rId15" Type="http://schemas.openxmlformats.org/officeDocument/2006/relationships/image" Target="../media/image52.png"/><Relationship Id="rId23" Type="http://schemas.openxmlformats.org/officeDocument/2006/relationships/image" Target="../media/image60.png"/><Relationship Id="rId28" Type="http://schemas.openxmlformats.org/officeDocument/2006/relationships/image" Target="../media/image65.png"/><Relationship Id="rId36" Type="http://schemas.openxmlformats.org/officeDocument/2006/relationships/image" Target="../media/image73.png"/><Relationship Id="rId49" Type="http://schemas.openxmlformats.org/officeDocument/2006/relationships/image" Target="../media/image86.png"/><Relationship Id="rId57" Type="http://schemas.openxmlformats.org/officeDocument/2006/relationships/image" Target="../media/image9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5223</xdr:colOff>
      <xdr:row>1</xdr:row>
      <xdr:rowOff>0</xdr:rowOff>
    </xdr:from>
    <xdr:to>
      <xdr:col>3</xdr:col>
      <xdr:colOff>0</xdr:colOff>
      <xdr:row>1</xdr:row>
      <xdr:rowOff>1113443</xdr:rowOff>
    </xdr:to>
    <xdr:pic>
      <xdr:nvPicPr>
        <xdr:cNvPr id="2" name="Image 1" descr="60mm Petri Dish No Vent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223" y="247650"/>
          <a:ext cx="1518777" cy="1113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</xdr:row>
      <xdr:rowOff>1</xdr:rowOff>
    </xdr:from>
    <xdr:to>
      <xdr:col>2</xdr:col>
      <xdr:colOff>514275</xdr:colOff>
      <xdr:row>3</xdr:row>
      <xdr:rowOff>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1390651"/>
          <a:ext cx="1276274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</xdr:row>
      <xdr:rowOff>0</xdr:rowOff>
    </xdr:from>
    <xdr:to>
      <xdr:col>3</xdr:col>
      <xdr:colOff>1</xdr:colOff>
      <xdr:row>4</xdr:row>
      <xdr:rowOff>876965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H="1">
          <a:off x="1085518" y="3353133"/>
          <a:ext cx="876965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1123950</xdr:rowOff>
    </xdr:from>
    <xdr:to>
      <xdr:col>1</xdr:col>
      <xdr:colOff>676434</xdr:colOff>
      <xdr:row>6</xdr:row>
      <xdr:rowOff>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800600"/>
          <a:ext cx="676434" cy="1162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657724</xdr:colOff>
      <xdr:row>7</xdr:row>
      <xdr:rowOff>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5962650"/>
          <a:ext cx="657724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654488</xdr:colOff>
      <xdr:row>9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8248650"/>
          <a:ext cx="654488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</xdr:row>
      <xdr:rowOff>0</xdr:rowOff>
    </xdr:from>
    <xdr:to>
      <xdr:col>2</xdr:col>
      <xdr:colOff>448689</xdr:colOff>
      <xdr:row>12</xdr:row>
      <xdr:rowOff>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34" t="35606" r="19865" b="29924"/>
        <a:stretch/>
      </xdr:blipFill>
      <xdr:spPr>
        <a:xfrm>
          <a:off x="762001" y="11677650"/>
          <a:ext cx="1210688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654224</xdr:colOff>
      <xdr:row>8</xdr:row>
      <xdr:rowOff>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2000" y="7105650"/>
          <a:ext cx="654224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1</xdr:rowOff>
    </xdr:from>
    <xdr:to>
      <xdr:col>3</xdr:col>
      <xdr:colOff>647409</xdr:colOff>
      <xdr:row>7</xdr:row>
      <xdr:rowOff>1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86000" y="5962651"/>
          <a:ext cx="647409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412093</xdr:colOff>
      <xdr:row>13</xdr:row>
      <xdr:rowOff>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00" y="12820650"/>
          <a:ext cx="412093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3</xdr:row>
      <xdr:rowOff>1142999</xdr:rowOff>
    </xdr:from>
    <xdr:to>
      <xdr:col>5</xdr:col>
      <xdr:colOff>0</xdr:colOff>
      <xdr:row>4</xdr:row>
      <xdr:rowOff>1017092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3150" y="3676649"/>
          <a:ext cx="1466850" cy="1017093"/>
        </a:xfrm>
        <a:prstGeom prst="rect">
          <a:avLst/>
        </a:prstGeom>
      </xdr:spPr>
    </xdr:pic>
    <xdr:clientData/>
  </xdr:twoCellAnchor>
  <xdr:twoCellAnchor editAs="oneCell">
    <xdr:from>
      <xdr:col>2</xdr:col>
      <xdr:colOff>761999</xdr:colOff>
      <xdr:row>5</xdr:row>
      <xdr:rowOff>19050</xdr:rowOff>
    </xdr:from>
    <xdr:to>
      <xdr:col>4</xdr:col>
      <xdr:colOff>238475</xdr:colOff>
      <xdr:row>6</xdr:row>
      <xdr:rowOff>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flipH="1">
          <a:off x="2285999" y="4838700"/>
          <a:ext cx="1000476" cy="11239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332544</xdr:colOff>
      <xdr:row>3</xdr:row>
      <xdr:rowOff>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flipH="1">
          <a:off x="2286000" y="1390650"/>
          <a:ext cx="332544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1</xdr:rowOff>
    </xdr:from>
    <xdr:to>
      <xdr:col>3</xdr:col>
      <xdr:colOff>540616</xdr:colOff>
      <xdr:row>9</xdr:row>
      <xdr:rowOff>1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86000" y="8248651"/>
          <a:ext cx="540616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247649</xdr:rowOff>
    </xdr:from>
    <xdr:to>
      <xdr:col>5</xdr:col>
      <xdr:colOff>0</xdr:colOff>
      <xdr:row>1</xdr:row>
      <xdr:rowOff>899662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000" y="247649"/>
          <a:ext cx="1524000" cy="89966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1</xdr:rowOff>
    </xdr:from>
    <xdr:to>
      <xdr:col>5</xdr:col>
      <xdr:colOff>15316</xdr:colOff>
      <xdr:row>12</xdr:row>
      <xdr:rowOff>1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86000" y="11677651"/>
          <a:ext cx="1539316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666700</xdr:colOff>
      <xdr:row>11</xdr:row>
      <xdr:rowOff>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86000" y="10534650"/>
          <a:ext cx="666700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4</xdr:col>
      <xdr:colOff>5472</xdr:colOff>
      <xdr:row>16</xdr:row>
      <xdr:rowOff>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6000" y="16249650"/>
          <a:ext cx="767472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9525</xdr:rowOff>
    </xdr:from>
    <xdr:to>
      <xdr:col>3</xdr:col>
      <xdr:colOff>255529</xdr:colOff>
      <xdr:row>8</xdr:row>
      <xdr:rowOff>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286000" y="7115175"/>
          <a:ext cx="255529" cy="1133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546387</xdr:colOff>
      <xdr:row>15</xdr:row>
      <xdr:rowOff>1095375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6249650"/>
          <a:ext cx="1308387" cy="1095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657724</xdr:colOff>
      <xdr:row>15</xdr:row>
      <xdr:rowOff>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106650"/>
          <a:ext cx="657724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</xdr:row>
      <xdr:rowOff>0</xdr:rowOff>
    </xdr:from>
    <xdr:to>
      <xdr:col>3</xdr:col>
      <xdr:colOff>1</xdr:colOff>
      <xdr:row>13</xdr:row>
      <xdr:rowOff>976548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343" b="28788"/>
        <a:stretch/>
      </xdr:blipFill>
      <xdr:spPr>
        <a:xfrm>
          <a:off x="762001" y="13963650"/>
          <a:ext cx="1524000" cy="97654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13</xdr:row>
      <xdr:rowOff>0</xdr:rowOff>
    </xdr:from>
    <xdr:to>
      <xdr:col>5</xdr:col>
      <xdr:colOff>1</xdr:colOff>
      <xdr:row>13</xdr:row>
      <xdr:rowOff>691487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286001" y="13963650"/>
          <a:ext cx="1524000" cy="69148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71443</xdr:colOff>
      <xdr:row>15</xdr:row>
      <xdr:rowOff>0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286000" y="15106650"/>
          <a:ext cx="833443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7</xdr:col>
      <xdr:colOff>0</xdr:colOff>
      <xdr:row>1</xdr:row>
      <xdr:rowOff>844670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810000" y="247650"/>
          <a:ext cx="1524000" cy="84467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1</xdr:rowOff>
    </xdr:from>
    <xdr:to>
      <xdr:col>5</xdr:col>
      <xdr:colOff>442325</xdr:colOff>
      <xdr:row>3</xdr:row>
      <xdr:rowOff>1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810000" y="1390651"/>
          <a:ext cx="442325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7</xdr:col>
      <xdr:colOff>0</xdr:colOff>
      <xdr:row>4</xdr:row>
      <xdr:rowOff>1085213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810000" y="3676650"/>
          <a:ext cx="1524000" cy="108521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0</xdr:colOff>
      <xdr:row>5</xdr:row>
      <xdr:rowOff>1102131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810000" y="4819650"/>
          <a:ext cx="1524000" cy="11021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37328</xdr:colOff>
      <xdr:row>7</xdr:row>
      <xdr:rowOff>0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810000" y="5962650"/>
          <a:ext cx="799328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593066</xdr:colOff>
      <xdr:row>8</xdr:row>
      <xdr:rowOff>0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810000" y="7105650"/>
          <a:ext cx="593066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1</xdr:rowOff>
    </xdr:from>
    <xdr:to>
      <xdr:col>5</xdr:col>
      <xdr:colOff>677636</xdr:colOff>
      <xdr:row>9</xdr:row>
      <xdr:rowOff>1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810000" y="8248651"/>
          <a:ext cx="677636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10</xdr:row>
      <xdr:rowOff>0</xdr:rowOff>
    </xdr:from>
    <xdr:to>
      <xdr:col>6</xdr:col>
      <xdr:colOff>1</xdr:colOff>
      <xdr:row>11</xdr:row>
      <xdr:rowOff>57247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810001" y="10534650"/>
          <a:ext cx="762000" cy="120024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1</xdr:rowOff>
    </xdr:from>
    <xdr:to>
      <xdr:col>6</xdr:col>
      <xdr:colOff>689113</xdr:colOff>
      <xdr:row>12</xdr:row>
      <xdr:rowOff>1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10000" y="11677651"/>
          <a:ext cx="1451113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761999</xdr:colOff>
      <xdr:row>12</xdr:row>
      <xdr:rowOff>0</xdr:rowOff>
    </xdr:from>
    <xdr:to>
      <xdr:col>5</xdr:col>
      <xdr:colOff>567904</xdr:colOff>
      <xdr:row>13</xdr:row>
      <xdr:rowOff>0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809999" y="12820650"/>
          <a:ext cx="567905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7</xdr:col>
      <xdr:colOff>0</xdr:colOff>
      <xdr:row>13</xdr:row>
      <xdr:rowOff>801667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10000" y="13963650"/>
          <a:ext cx="1524000" cy="801667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14</xdr:row>
      <xdr:rowOff>0</xdr:rowOff>
    </xdr:from>
    <xdr:to>
      <xdr:col>6</xdr:col>
      <xdr:colOff>221141</xdr:colOff>
      <xdr:row>15</xdr:row>
      <xdr:rowOff>0</xdr:rowOff>
    </xdr:to>
    <xdr:pic>
      <xdr:nvPicPr>
        <xdr:cNvPr id="42" name="Image 4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810001" y="15106650"/>
          <a:ext cx="983140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761999</xdr:colOff>
      <xdr:row>15</xdr:row>
      <xdr:rowOff>0</xdr:rowOff>
    </xdr:from>
    <xdr:to>
      <xdr:col>5</xdr:col>
      <xdr:colOff>543016</xdr:colOff>
      <xdr:row>16</xdr:row>
      <xdr:rowOff>0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09999" y="16249650"/>
          <a:ext cx="543017" cy="114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33</xdr:row>
      <xdr:rowOff>0</xdr:rowOff>
    </xdr:from>
    <xdr:to>
      <xdr:col>7</xdr:col>
      <xdr:colOff>0</xdr:colOff>
      <xdr:row>34</xdr:row>
      <xdr:rowOff>8622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95189B-7A15-4229-92F8-A1B46485E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37033200"/>
          <a:ext cx="714375" cy="11516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0</xdr:colOff>
      <xdr:row>33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C1FBF3-FC39-436F-828F-DF977C6F3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35890200"/>
          <a:ext cx="7143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1</xdr:rowOff>
    </xdr:from>
    <xdr:to>
      <xdr:col>7</xdr:col>
      <xdr:colOff>0</xdr:colOff>
      <xdr:row>31</xdr:row>
      <xdr:rowOff>1104581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EDDA9E-6A0E-49FD-8F1A-C81A8CA82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34747201"/>
          <a:ext cx="714375" cy="110458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0</xdr:colOff>
      <xdr:row>31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FBAACE-4B96-49E6-BBA0-BDA7686DA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0" y="33604200"/>
          <a:ext cx="7143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8</xdr:col>
      <xdr:colOff>1</xdr:colOff>
      <xdr:row>4</xdr:row>
      <xdr:rowOff>843210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FC19E62-9D37-48B6-A096-45F8A4AC0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00" y="3886200"/>
          <a:ext cx="1428750" cy="8415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684233</xdr:colOff>
      <xdr:row>3</xdr:row>
      <xdr:rowOff>762000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A0877D-DBDA-4FEB-B3C4-A1F971913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6000" y="2743200"/>
          <a:ext cx="1398608" cy="762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1</xdr:rowOff>
    </xdr:from>
    <xdr:to>
      <xdr:col>8</xdr:col>
      <xdr:colOff>1</xdr:colOff>
      <xdr:row>2</xdr:row>
      <xdr:rowOff>822303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92A9B7-38DB-491A-BF5B-C8A8AFB6E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1600201"/>
          <a:ext cx="1428750" cy="822302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5</xdr:row>
      <xdr:rowOff>0</xdr:rowOff>
    </xdr:from>
    <xdr:to>
      <xdr:col>8</xdr:col>
      <xdr:colOff>1</xdr:colOff>
      <xdr:row>5</xdr:row>
      <xdr:rowOff>1001318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D6840F-7EBC-497D-90A8-CCC7CB2A7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001" y="5029200"/>
          <a:ext cx="1428750" cy="99963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8</xdr:col>
      <xdr:colOff>1</xdr:colOff>
      <xdr:row>7</xdr:row>
      <xdr:rowOff>999300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A678AB4-C003-4218-A3A9-0777C7E2F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86000" y="7315200"/>
          <a:ext cx="1428750" cy="9976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8</xdr:col>
      <xdr:colOff>1</xdr:colOff>
      <xdr:row>6</xdr:row>
      <xdr:rowOff>1002812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7F44ED5-8138-4F7D-82CF-5AC09EDED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00" y="6172200"/>
          <a:ext cx="1428750" cy="1001131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</xdr:row>
      <xdr:rowOff>0</xdr:rowOff>
    </xdr:from>
    <xdr:to>
      <xdr:col>7</xdr:col>
      <xdr:colOff>612321</xdr:colOff>
      <xdr:row>1</xdr:row>
      <xdr:rowOff>920351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EE2B13D-4F9F-4FD1-922D-1FB750B0A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69822" y="571500"/>
          <a:ext cx="1333499" cy="92035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332913</xdr:colOff>
      <xdr:row>25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85E5401-B00E-41AE-900D-77CDF4E0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00" y="26746200"/>
          <a:ext cx="332913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22</xdr:row>
      <xdr:rowOff>0</xdr:rowOff>
    </xdr:from>
    <xdr:to>
      <xdr:col>6</xdr:col>
      <xdr:colOff>307317</xdr:colOff>
      <xdr:row>23</xdr:row>
      <xdr:rowOff>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17FB9C1-AA5C-4311-BFE1-FB39FFFB2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86001" y="24460200"/>
          <a:ext cx="307316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1</xdr:rowOff>
    </xdr:from>
    <xdr:to>
      <xdr:col>6</xdr:col>
      <xdr:colOff>340963</xdr:colOff>
      <xdr:row>24</xdr:row>
      <xdr:rowOff>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13691D8-8B50-46FA-94CA-A355058ED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86000" y="25603201"/>
          <a:ext cx="340963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21</xdr:row>
      <xdr:rowOff>0</xdr:rowOff>
    </xdr:from>
    <xdr:to>
      <xdr:col>6</xdr:col>
      <xdr:colOff>264655</xdr:colOff>
      <xdr:row>22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6F95C91-EA33-40BB-B004-9900CD70E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001" y="23317200"/>
          <a:ext cx="264654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47</xdr:row>
      <xdr:rowOff>1</xdr:rowOff>
    </xdr:from>
    <xdr:to>
      <xdr:col>7</xdr:col>
      <xdr:colOff>501196</xdr:colOff>
      <xdr:row>48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F5259FB-6E07-4EC0-A090-96ECE92D4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86000" y="53035201"/>
          <a:ext cx="1215571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46</xdr:row>
      <xdr:rowOff>1</xdr:rowOff>
    </xdr:from>
    <xdr:to>
      <xdr:col>7</xdr:col>
      <xdr:colOff>391606</xdr:colOff>
      <xdr:row>47</xdr:row>
      <xdr:rowOff>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549DDE3-6184-44FC-BB27-5CC16D6FF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86001" y="51892201"/>
          <a:ext cx="1105980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41</xdr:row>
      <xdr:rowOff>0</xdr:rowOff>
    </xdr:from>
    <xdr:to>
      <xdr:col>8</xdr:col>
      <xdr:colOff>1</xdr:colOff>
      <xdr:row>41</xdr:row>
      <xdr:rowOff>799710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C232C95-0A8A-4209-86A0-623AF822C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6001" y="46177200"/>
          <a:ext cx="1428750" cy="79971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40</xdr:row>
      <xdr:rowOff>0</xdr:rowOff>
    </xdr:from>
    <xdr:to>
      <xdr:col>8</xdr:col>
      <xdr:colOff>1</xdr:colOff>
      <xdr:row>40</xdr:row>
      <xdr:rowOff>700087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4B7142-396E-49A2-8320-9204969C4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286001" y="45034200"/>
          <a:ext cx="1428750" cy="70008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8</xdr:col>
      <xdr:colOff>1</xdr:colOff>
      <xdr:row>39</xdr:row>
      <xdr:rowOff>689221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F2BEB6D-B461-4C3D-A310-C9F2E98D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286000" y="43891200"/>
          <a:ext cx="1428750" cy="68922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1</xdr:rowOff>
    </xdr:from>
    <xdr:to>
      <xdr:col>6</xdr:col>
      <xdr:colOff>618917</xdr:colOff>
      <xdr:row>15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CF1ED4D-AB60-4526-9A2D-9E8B25DD7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286000" y="15316201"/>
          <a:ext cx="618917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566816</xdr:colOff>
      <xdr:row>13</xdr:row>
      <xdr:rowOff>1137957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E13D441-72DB-40B1-A16C-CC5638C16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286000" y="14173200"/>
          <a:ext cx="566816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562331</xdr:colOff>
      <xdr:row>13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5D1948A-B83B-4F0E-87C0-1BAABF9E5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286000" y="13030200"/>
          <a:ext cx="562331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413564</xdr:colOff>
      <xdr:row>39</xdr:row>
      <xdr:rowOff>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017E2D6-E53F-4908-A4B8-DA3BB8C7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286000" y="42748200"/>
          <a:ext cx="413564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8</xdr:col>
      <xdr:colOff>1</xdr:colOff>
      <xdr:row>36</xdr:row>
      <xdr:rowOff>1049312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E120548-84C4-4D21-BA48-2040CFC83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286000" y="40462200"/>
          <a:ext cx="1428750" cy="104931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8</xdr:col>
      <xdr:colOff>1</xdr:colOff>
      <xdr:row>35</xdr:row>
      <xdr:rowOff>847654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638B400-B875-4D18-AC38-67662372B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286000" y="39319200"/>
          <a:ext cx="1428750" cy="8476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1</xdr:rowOff>
    </xdr:from>
    <xdr:to>
      <xdr:col>8</xdr:col>
      <xdr:colOff>1</xdr:colOff>
      <xdr:row>34</xdr:row>
      <xdr:rowOff>1066311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7CE6668-CAD2-465F-83F8-32290CA40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286000" y="38176201"/>
          <a:ext cx="1428750" cy="10663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3429</xdr:colOff>
      <xdr:row>21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E94D115-0764-4831-9E50-75E82EA86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286000" y="22174200"/>
          <a:ext cx="717804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1</xdr:rowOff>
    </xdr:from>
    <xdr:to>
      <xdr:col>7</xdr:col>
      <xdr:colOff>0</xdr:colOff>
      <xdr:row>20</xdr:row>
      <xdr:rowOff>30617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E9B952F-FC98-4E8B-97D6-F548AEED2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286000" y="21031201"/>
          <a:ext cx="714375" cy="1173616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18</xdr:row>
      <xdr:rowOff>1</xdr:rowOff>
    </xdr:from>
    <xdr:to>
      <xdr:col>7</xdr:col>
      <xdr:colOff>50662</xdr:colOff>
      <xdr:row>19</xdr:row>
      <xdr:rowOff>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1E1779B-9A1A-435E-BAC7-BBE59BEE5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286001" y="19888201"/>
          <a:ext cx="765036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8</xdr:col>
      <xdr:colOff>1</xdr:colOff>
      <xdr:row>17</xdr:row>
      <xdr:rowOff>819283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200F7F0-C718-42C0-8CFC-A14769AC7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286000" y="18745200"/>
          <a:ext cx="1428750" cy="8192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8</xdr:col>
      <xdr:colOff>1</xdr:colOff>
      <xdr:row>16</xdr:row>
      <xdr:rowOff>800697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6B89BDB-843D-494F-8AE7-D306B76EA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286000" y="17602200"/>
          <a:ext cx="1428750" cy="79733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15</xdr:row>
      <xdr:rowOff>0</xdr:rowOff>
    </xdr:from>
    <xdr:to>
      <xdr:col>8</xdr:col>
      <xdr:colOff>1</xdr:colOff>
      <xdr:row>15</xdr:row>
      <xdr:rowOff>691454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679636F-8A32-4DA6-8A19-E5574ECB6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286001" y="16459200"/>
          <a:ext cx="1428750" cy="6914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332954</xdr:colOff>
      <xdr:row>37</xdr:row>
      <xdr:rowOff>952500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A0C0814-BEB2-4AFF-956D-BE9E9D5AA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286000" y="41605200"/>
          <a:ext cx="332954" cy="952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282710</xdr:colOff>
      <xdr:row>30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99A8D4D-6FEC-44BC-BADF-911F9A76C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286000" y="32461200"/>
          <a:ext cx="997085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493149</xdr:colOff>
      <xdr:row>29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237B18B-6538-4C74-826F-B1FFF31FD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286000" y="31318200"/>
          <a:ext cx="1207524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0</xdr:colOff>
      <xdr:row>27</xdr:row>
      <xdr:rowOff>1138859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1A50956-9B4C-48E8-8651-374A20500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286000" y="30175200"/>
          <a:ext cx="714375" cy="113885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1</xdr:rowOff>
    </xdr:from>
    <xdr:to>
      <xdr:col>6</xdr:col>
      <xdr:colOff>607979</xdr:colOff>
      <xdr:row>26</xdr:row>
      <xdr:rowOff>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9C2B68E-503B-44B0-9C38-6242A89D1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286000" y="27889201"/>
          <a:ext cx="607979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686990</xdr:colOff>
      <xdr:row>26</xdr:row>
      <xdr:rowOff>0</xdr:rowOff>
    </xdr:from>
    <xdr:to>
      <xdr:col>6</xdr:col>
      <xdr:colOff>704849</xdr:colOff>
      <xdr:row>27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DF8C328-69F1-4BAE-AB41-9DDDA1A89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687365" y="29032200"/>
          <a:ext cx="732235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44</xdr:row>
      <xdr:rowOff>1</xdr:rowOff>
    </xdr:from>
    <xdr:to>
      <xdr:col>7</xdr:col>
      <xdr:colOff>220464</xdr:colOff>
      <xdr:row>45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8228DF6-D811-4B2C-9A27-CEF69ECE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286001" y="49606201"/>
          <a:ext cx="934838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45</xdr:row>
      <xdr:rowOff>1</xdr:rowOff>
    </xdr:from>
    <xdr:to>
      <xdr:col>7</xdr:col>
      <xdr:colOff>216678</xdr:colOff>
      <xdr:row>46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79BB04D-0306-47B8-BAF3-330ABA033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286000" y="50749201"/>
          <a:ext cx="931053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43</xdr:row>
      <xdr:rowOff>1</xdr:rowOff>
    </xdr:from>
    <xdr:to>
      <xdr:col>7</xdr:col>
      <xdr:colOff>262096</xdr:colOff>
      <xdr:row>44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0A4249D-9CDD-4C50-9F1A-40B17D45B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286001" y="48463201"/>
          <a:ext cx="976470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42</xdr:row>
      <xdr:rowOff>1</xdr:rowOff>
    </xdr:from>
    <xdr:to>
      <xdr:col>7</xdr:col>
      <xdr:colOff>169221</xdr:colOff>
      <xdr:row>43</xdr:row>
      <xdr:rowOff>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032F960-3B8B-427B-9951-845C94D1C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286000" y="47320201"/>
          <a:ext cx="883596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367393</xdr:colOff>
      <xdr:row>9</xdr:row>
      <xdr:rowOff>1025638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F5765F5-D4C7-4624-A9C1-4A6F66E6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3741964" y="9715500"/>
          <a:ext cx="367393" cy="10256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1</xdr:rowOff>
    </xdr:from>
    <xdr:to>
      <xdr:col>6</xdr:col>
      <xdr:colOff>347870</xdr:colOff>
      <xdr:row>12</xdr:row>
      <xdr:rowOff>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A7C8226-37F2-4732-8B38-48B03DAB7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286000" y="11887201"/>
          <a:ext cx="347870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1</xdr:rowOff>
    </xdr:from>
    <xdr:to>
      <xdr:col>6</xdr:col>
      <xdr:colOff>336176</xdr:colOff>
      <xdr:row>9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C7F817C-6745-4159-9B3F-18DD2CD44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286000" y="8458201"/>
          <a:ext cx="336176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6</xdr:col>
      <xdr:colOff>371293</xdr:colOff>
      <xdr:row>11</xdr:row>
      <xdr:rowOff>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F9EE9B8-32B6-439F-BCD8-2A8F386C2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286000" y="10744201"/>
          <a:ext cx="371293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1</xdr:row>
      <xdr:rowOff>28575</xdr:rowOff>
    </xdr:from>
    <xdr:to>
      <xdr:col>3</xdr:col>
      <xdr:colOff>352426</xdr:colOff>
      <xdr:row>1</xdr:row>
      <xdr:rowOff>1064327</xdr:rowOff>
    </xdr:to>
    <xdr:pic>
      <xdr:nvPicPr>
        <xdr:cNvPr id="49" name="Image 983">
          <a:extLst>
            <a:ext uri="{FF2B5EF4-FFF2-40B4-BE49-F238E27FC236}">
              <a16:creationId xmlns:a16="http://schemas.microsoft.com/office/drawing/2014/main" id="{044F89EA-8DF0-4F0F-9CE3-900B492C2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600075"/>
          <a:ext cx="685800" cy="10357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431176</xdr:colOff>
      <xdr:row>2</xdr:row>
      <xdr:rowOff>0</xdr:rowOff>
    </xdr:to>
    <xdr:pic>
      <xdr:nvPicPr>
        <xdr:cNvPr id="50" name="Image 59">
          <a:extLst>
            <a:ext uri="{FF2B5EF4-FFF2-40B4-BE49-F238E27FC236}">
              <a16:creationId xmlns:a16="http://schemas.microsoft.com/office/drawing/2014/main" id="{EDAB5046-42DA-43AB-8D67-9F25E2BF4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286000" y="457200"/>
          <a:ext cx="1145550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200002</xdr:colOff>
      <xdr:row>7</xdr:row>
      <xdr:rowOff>1682</xdr:rowOff>
    </xdr:to>
    <xdr:pic>
      <xdr:nvPicPr>
        <xdr:cNvPr id="51" name="Image 1142">
          <a:extLst>
            <a:ext uri="{FF2B5EF4-FFF2-40B4-BE49-F238E27FC236}">
              <a16:creationId xmlns:a16="http://schemas.microsoft.com/office/drawing/2014/main" id="{3B4313D8-1127-4E1B-8C25-E7BF205A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6172200"/>
          <a:ext cx="752451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1</xdr:rowOff>
    </xdr:from>
    <xdr:to>
      <xdr:col>5</xdr:col>
      <xdr:colOff>614456</xdr:colOff>
      <xdr:row>7</xdr:row>
      <xdr:rowOff>1683</xdr:rowOff>
    </xdr:to>
    <xdr:pic>
      <xdr:nvPicPr>
        <xdr:cNvPr id="52" name="Image 60">
          <a:extLst>
            <a:ext uri="{FF2B5EF4-FFF2-40B4-BE49-F238E27FC236}">
              <a16:creationId xmlns:a16="http://schemas.microsoft.com/office/drawing/2014/main" id="{1CAFA91F-AA26-4E8A-A0F8-F3B599749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2286000" y="6172201"/>
          <a:ext cx="1328830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7</xdr:row>
      <xdr:rowOff>0</xdr:rowOff>
    </xdr:from>
    <xdr:to>
      <xdr:col>3</xdr:col>
      <xdr:colOff>204364</xdr:colOff>
      <xdr:row>8</xdr:row>
      <xdr:rowOff>1681</xdr:rowOff>
    </xdr:to>
    <xdr:pic>
      <xdr:nvPicPr>
        <xdr:cNvPr id="53" name="Image 1154">
          <a:extLst>
            <a:ext uri="{FF2B5EF4-FFF2-40B4-BE49-F238E27FC236}">
              <a16:creationId xmlns:a16="http://schemas.microsoft.com/office/drawing/2014/main" id="{BB450077-376A-41CA-BDBE-D96796EBE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1" y="7315200"/>
          <a:ext cx="756812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7</xdr:row>
      <xdr:rowOff>0</xdr:rowOff>
    </xdr:from>
    <xdr:to>
      <xdr:col>5</xdr:col>
      <xdr:colOff>326179</xdr:colOff>
      <xdr:row>8</xdr:row>
      <xdr:rowOff>1681</xdr:rowOff>
    </xdr:to>
    <xdr:pic>
      <xdr:nvPicPr>
        <xdr:cNvPr id="54" name="Image 1152">
          <a:extLst>
            <a:ext uri="{FF2B5EF4-FFF2-40B4-BE49-F238E27FC236}">
              <a16:creationId xmlns:a16="http://schemas.microsoft.com/office/drawing/2014/main" id="{A70298D4-42B9-4E81-A188-6748B41FD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286001" y="7315200"/>
          <a:ext cx="1040552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204420</xdr:colOff>
      <xdr:row>6</xdr:row>
      <xdr:rowOff>1681</xdr:rowOff>
    </xdr:to>
    <xdr:pic>
      <xdr:nvPicPr>
        <xdr:cNvPr id="55" name="Image 1163">
          <a:extLst>
            <a:ext uri="{FF2B5EF4-FFF2-40B4-BE49-F238E27FC236}">
              <a16:creationId xmlns:a16="http://schemas.microsoft.com/office/drawing/2014/main" id="{97C42338-3C09-48D8-8239-F1AD8C1FE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5029200"/>
          <a:ext cx="756869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5</xdr:col>
      <xdr:colOff>653575</xdr:colOff>
      <xdr:row>6</xdr:row>
      <xdr:rowOff>1681</xdr:rowOff>
    </xdr:to>
    <xdr:pic>
      <xdr:nvPicPr>
        <xdr:cNvPr id="56" name="Image 1164">
          <a:extLst>
            <a:ext uri="{FF2B5EF4-FFF2-40B4-BE49-F238E27FC236}">
              <a16:creationId xmlns:a16="http://schemas.microsoft.com/office/drawing/2014/main" id="{EA3DF7F3-63E0-49A3-98B1-E1B9D711A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286000" y="5029200"/>
          <a:ext cx="1367949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204444</xdr:colOff>
      <xdr:row>9</xdr:row>
      <xdr:rowOff>0</xdr:rowOff>
    </xdr:to>
    <xdr:pic>
      <xdr:nvPicPr>
        <xdr:cNvPr id="57" name="Image 1140">
          <a:extLst>
            <a:ext uri="{FF2B5EF4-FFF2-40B4-BE49-F238E27FC236}">
              <a16:creationId xmlns:a16="http://schemas.microsoft.com/office/drawing/2014/main" id="{1E74FB38-6AB0-48E5-88E3-41D26A742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8458200"/>
          <a:ext cx="756893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1</xdr:rowOff>
    </xdr:from>
    <xdr:to>
      <xdr:col>5</xdr:col>
      <xdr:colOff>493962</xdr:colOff>
      <xdr:row>9</xdr:row>
      <xdr:rowOff>1</xdr:rowOff>
    </xdr:to>
    <xdr:pic>
      <xdr:nvPicPr>
        <xdr:cNvPr id="58" name="Image 1141">
          <a:extLst>
            <a:ext uri="{FF2B5EF4-FFF2-40B4-BE49-F238E27FC236}">
              <a16:creationId xmlns:a16="http://schemas.microsoft.com/office/drawing/2014/main" id="{C6DA386E-0112-4DC8-8BEE-E90256FB8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BEBA8EAE-BF5A-486C-A8C5-ECC9F3942E4B}">
              <a14:imgProps xmlns:a14="http://schemas.microsoft.com/office/drawing/2010/main">
                <a14:imgLayer r:embed="rId58">
                  <a14:imgEffect>
                    <a14:brightnessContrast bright="4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286000" y="8458201"/>
          <a:ext cx="1208336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1</xdr:rowOff>
    </xdr:from>
    <xdr:to>
      <xdr:col>3</xdr:col>
      <xdr:colOff>204376</xdr:colOff>
      <xdr:row>12</xdr:row>
      <xdr:rowOff>1</xdr:rowOff>
    </xdr:to>
    <xdr:pic>
      <xdr:nvPicPr>
        <xdr:cNvPr id="59" name="Image 1219">
          <a:extLst>
            <a:ext uri="{FF2B5EF4-FFF2-40B4-BE49-F238E27FC236}">
              <a16:creationId xmlns:a16="http://schemas.microsoft.com/office/drawing/2014/main" id="{FEB01798-5CAC-47AF-942B-03107C137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1887201"/>
          <a:ext cx="756825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1</xdr:rowOff>
    </xdr:from>
    <xdr:to>
      <xdr:col>5</xdr:col>
      <xdr:colOff>597738</xdr:colOff>
      <xdr:row>12</xdr:row>
      <xdr:rowOff>1</xdr:rowOff>
    </xdr:to>
    <xdr:pic>
      <xdr:nvPicPr>
        <xdr:cNvPr id="60" name="Image 1218">
          <a:extLst>
            <a:ext uri="{FF2B5EF4-FFF2-40B4-BE49-F238E27FC236}">
              <a16:creationId xmlns:a16="http://schemas.microsoft.com/office/drawing/2014/main" id="{FB3FBE0C-09B2-432C-803F-C1C93CC5F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2286000" y="11887201"/>
          <a:ext cx="1312112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4</xdr:col>
      <xdr:colOff>310079</xdr:colOff>
      <xdr:row>30</xdr:row>
      <xdr:rowOff>930082</xdr:rowOff>
    </xdr:to>
    <xdr:pic>
      <xdr:nvPicPr>
        <xdr:cNvPr id="61" name="Image 2">
          <a:extLst>
            <a:ext uri="{FF2B5EF4-FFF2-40B4-BE49-F238E27FC236}">
              <a16:creationId xmlns:a16="http://schemas.microsoft.com/office/drawing/2014/main" id="{954C20AB-86B3-493A-B6F3-9B26FA097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099699" y="33361751"/>
          <a:ext cx="930082" cy="141498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30</xdr:row>
      <xdr:rowOff>1</xdr:rowOff>
    </xdr:from>
    <xdr:to>
      <xdr:col>5</xdr:col>
      <xdr:colOff>141345</xdr:colOff>
      <xdr:row>31</xdr:row>
      <xdr:rowOff>1</xdr:rowOff>
    </xdr:to>
    <xdr:grpSp>
      <xdr:nvGrpSpPr>
        <xdr:cNvPr id="62" name="Groupe 590">
          <a:extLst>
            <a:ext uri="{FF2B5EF4-FFF2-40B4-BE49-F238E27FC236}">
              <a16:creationId xmlns:a16="http://schemas.microsoft.com/office/drawing/2014/main" id="{8D6BB68C-ECB2-4A9C-86FF-D662B7F46D8A}"/>
            </a:ext>
          </a:extLst>
        </xdr:cNvPr>
        <xdr:cNvGrpSpPr>
          <a:grpSpLocks noChangeAspect="1"/>
        </xdr:cNvGrpSpPr>
      </xdr:nvGrpSpPr>
      <xdr:grpSpPr>
        <a:xfrm>
          <a:off x="2053167" y="33528001"/>
          <a:ext cx="861011" cy="1143000"/>
          <a:chOff x="2834640" y="1486601"/>
          <a:chExt cx="4143970" cy="5523313"/>
        </a:xfrm>
      </xdr:grpSpPr>
      <xdr:grpSp>
        <xdr:nvGrpSpPr>
          <xdr:cNvPr id="63" name="Groupe 591">
            <a:extLst>
              <a:ext uri="{FF2B5EF4-FFF2-40B4-BE49-F238E27FC236}">
                <a16:creationId xmlns:a16="http://schemas.microsoft.com/office/drawing/2014/main" id="{E1976BAD-BEAC-4D92-AE7E-1E89AC3C45A0}"/>
              </a:ext>
            </a:extLst>
          </xdr:cNvPr>
          <xdr:cNvGrpSpPr/>
        </xdr:nvGrpSpPr>
        <xdr:grpSpPr>
          <a:xfrm>
            <a:off x="2834640" y="1486601"/>
            <a:ext cx="4143970" cy="5523313"/>
            <a:chOff x="2834640" y="1486601"/>
            <a:chExt cx="4143970" cy="5523313"/>
          </a:xfrm>
        </xdr:grpSpPr>
        <xdr:sp macro="" textlink="">
          <xdr:nvSpPr>
            <xdr:cNvPr id="70" name="Forme libre 607">
              <a:extLst>
                <a:ext uri="{FF2B5EF4-FFF2-40B4-BE49-F238E27FC236}">
                  <a16:creationId xmlns:a16="http://schemas.microsoft.com/office/drawing/2014/main" id="{EDD2690D-C742-427F-A75B-F805C44DBD9A}"/>
                </a:ext>
              </a:extLst>
            </xdr:cNvPr>
            <xdr:cNvSpPr/>
          </xdr:nvSpPr>
          <xdr:spPr>
            <a:xfrm>
              <a:off x="2834640" y="2026434"/>
              <a:ext cx="1609344" cy="4983480"/>
            </a:xfrm>
            <a:custGeom>
              <a:avLst/>
              <a:gdLst>
                <a:gd name="connsiteX0" fmla="*/ 137160 w 1609344"/>
                <a:gd name="connsiteY0" fmla="*/ 4983480 h 4983480"/>
                <a:gd name="connsiteX1" fmla="*/ 146304 w 1609344"/>
                <a:gd name="connsiteY1" fmla="*/ 4636008 h 4983480"/>
                <a:gd name="connsiteX2" fmla="*/ 219456 w 1609344"/>
                <a:gd name="connsiteY2" fmla="*/ 4005072 h 4983480"/>
                <a:gd name="connsiteX3" fmla="*/ 109728 w 1609344"/>
                <a:gd name="connsiteY3" fmla="*/ 3648456 h 4983480"/>
                <a:gd name="connsiteX4" fmla="*/ 73152 w 1609344"/>
                <a:gd name="connsiteY4" fmla="*/ 3209544 h 4983480"/>
                <a:gd name="connsiteX5" fmla="*/ 73152 w 1609344"/>
                <a:gd name="connsiteY5" fmla="*/ 2862072 h 4983480"/>
                <a:gd name="connsiteX6" fmla="*/ 0 w 1609344"/>
                <a:gd name="connsiteY6" fmla="*/ 2496312 h 4983480"/>
                <a:gd name="connsiteX7" fmla="*/ 9144 w 1609344"/>
                <a:gd name="connsiteY7" fmla="*/ 2130552 h 4983480"/>
                <a:gd name="connsiteX8" fmla="*/ 73152 w 1609344"/>
                <a:gd name="connsiteY8" fmla="*/ 1911096 h 4983480"/>
                <a:gd name="connsiteX9" fmla="*/ 210312 w 1609344"/>
                <a:gd name="connsiteY9" fmla="*/ 1673352 h 4983480"/>
                <a:gd name="connsiteX10" fmla="*/ 502920 w 1609344"/>
                <a:gd name="connsiteY10" fmla="*/ 1207008 h 4983480"/>
                <a:gd name="connsiteX11" fmla="*/ 667512 w 1609344"/>
                <a:gd name="connsiteY11" fmla="*/ 969264 h 4983480"/>
                <a:gd name="connsiteX12" fmla="*/ 758952 w 1609344"/>
                <a:gd name="connsiteY12" fmla="*/ 576072 h 4983480"/>
                <a:gd name="connsiteX13" fmla="*/ 1042416 w 1609344"/>
                <a:gd name="connsiteY13" fmla="*/ 182880 h 4983480"/>
                <a:gd name="connsiteX14" fmla="*/ 1225296 w 1609344"/>
                <a:gd name="connsiteY14" fmla="*/ 54864 h 4983480"/>
                <a:gd name="connsiteX15" fmla="*/ 1399032 w 1609344"/>
                <a:gd name="connsiteY15" fmla="*/ 0 h 4983480"/>
                <a:gd name="connsiteX16" fmla="*/ 1527048 w 1609344"/>
                <a:gd name="connsiteY16" fmla="*/ 27432 h 4983480"/>
                <a:gd name="connsiteX17" fmla="*/ 1591056 w 1609344"/>
                <a:gd name="connsiteY17" fmla="*/ 36576 h 4983480"/>
                <a:gd name="connsiteX18" fmla="*/ 1609344 w 1609344"/>
                <a:gd name="connsiteY18" fmla="*/ 91440 h 4983480"/>
                <a:gd name="connsiteX19" fmla="*/ 1554480 w 1609344"/>
                <a:gd name="connsiteY19" fmla="*/ 173736 h 4983480"/>
                <a:gd name="connsiteX20" fmla="*/ 1444752 w 1609344"/>
                <a:gd name="connsiteY20" fmla="*/ 347472 h 4983480"/>
                <a:gd name="connsiteX21" fmla="*/ 1261872 w 1609344"/>
                <a:gd name="connsiteY21" fmla="*/ 548640 h 4983480"/>
                <a:gd name="connsiteX22" fmla="*/ 1188720 w 1609344"/>
                <a:gd name="connsiteY22" fmla="*/ 640080 h 4983480"/>
                <a:gd name="connsiteX23" fmla="*/ 1033272 w 1609344"/>
                <a:gd name="connsiteY23" fmla="*/ 822960 h 4983480"/>
                <a:gd name="connsiteX24" fmla="*/ 932688 w 1609344"/>
                <a:gd name="connsiteY24" fmla="*/ 932688 h 4983480"/>
                <a:gd name="connsiteX0" fmla="*/ 137160 w 1609344"/>
                <a:gd name="connsiteY0" fmla="*/ 4983480 h 4983480"/>
                <a:gd name="connsiteX1" fmla="*/ 146304 w 1609344"/>
                <a:gd name="connsiteY1" fmla="*/ 4636008 h 4983480"/>
                <a:gd name="connsiteX2" fmla="*/ 219456 w 1609344"/>
                <a:gd name="connsiteY2" fmla="*/ 4005072 h 4983480"/>
                <a:gd name="connsiteX3" fmla="*/ 109728 w 1609344"/>
                <a:gd name="connsiteY3" fmla="*/ 3648456 h 4983480"/>
                <a:gd name="connsiteX4" fmla="*/ 73152 w 1609344"/>
                <a:gd name="connsiteY4" fmla="*/ 3209544 h 4983480"/>
                <a:gd name="connsiteX5" fmla="*/ 73152 w 1609344"/>
                <a:gd name="connsiteY5" fmla="*/ 2862072 h 4983480"/>
                <a:gd name="connsiteX6" fmla="*/ 0 w 1609344"/>
                <a:gd name="connsiteY6" fmla="*/ 2496312 h 4983480"/>
                <a:gd name="connsiteX7" fmla="*/ 9144 w 1609344"/>
                <a:gd name="connsiteY7" fmla="*/ 2130552 h 4983480"/>
                <a:gd name="connsiteX8" fmla="*/ 73152 w 1609344"/>
                <a:gd name="connsiteY8" fmla="*/ 1911096 h 4983480"/>
                <a:gd name="connsiteX9" fmla="*/ 210312 w 1609344"/>
                <a:gd name="connsiteY9" fmla="*/ 1673352 h 4983480"/>
                <a:gd name="connsiteX10" fmla="*/ 502920 w 1609344"/>
                <a:gd name="connsiteY10" fmla="*/ 1207008 h 4983480"/>
                <a:gd name="connsiteX11" fmla="*/ 667512 w 1609344"/>
                <a:gd name="connsiteY11" fmla="*/ 969264 h 4983480"/>
                <a:gd name="connsiteX12" fmla="*/ 758952 w 1609344"/>
                <a:gd name="connsiteY12" fmla="*/ 576072 h 4983480"/>
                <a:gd name="connsiteX13" fmla="*/ 1042416 w 1609344"/>
                <a:gd name="connsiteY13" fmla="*/ 182880 h 4983480"/>
                <a:gd name="connsiteX14" fmla="*/ 1225296 w 1609344"/>
                <a:gd name="connsiteY14" fmla="*/ 54864 h 4983480"/>
                <a:gd name="connsiteX15" fmla="*/ 1399032 w 1609344"/>
                <a:gd name="connsiteY15" fmla="*/ 0 h 4983480"/>
                <a:gd name="connsiteX16" fmla="*/ 1527048 w 1609344"/>
                <a:gd name="connsiteY16" fmla="*/ 27432 h 4983480"/>
                <a:gd name="connsiteX17" fmla="*/ 1591056 w 1609344"/>
                <a:gd name="connsiteY17" fmla="*/ 36576 h 4983480"/>
                <a:gd name="connsiteX18" fmla="*/ 1609344 w 1609344"/>
                <a:gd name="connsiteY18" fmla="*/ 91440 h 4983480"/>
                <a:gd name="connsiteX19" fmla="*/ 1554480 w 1609344"/>
                <a:gd name="connsiteY19" fmla="*/ 173736 h 4983480"/>
                <a:gd name="connsiteX20" fmla="*/ 1444752 w 1609344"/>
                <a:gd name="connsiteY20" fmla="*/ 347472 h 4983480"/>
                <a:gd name="connsiteX21" fmla="*/ 1261872 w 1609344"/>
                <a:gd name="connsiteY21" fmla="*/ 548640 h 4983480"/>
                <a:gd name="connsiteX22" fmla="*/ 1188720 w 1609344"/>
                <a:gd name="connsiteY22" fmla="*/ 640080 h 4983480"/>
                <a:gd name="connsiteX23" fmla="*/ 1033272 w 1609344"/>
                <a:gd name="connsiteY23" fmla="*/ 822960 h 4983480"/>
                <a:gd name="connsiteX24" fmla="*/ 932688 w 1609344"/>
                <a:gd name="connsiteY24" fmla="*/ 932688 h 4983480"/>
                <a:gd name="connsiteX25" fmla="*/ 929547 w 1609344"/>
                <a:gd name="connsiteY25" fmla="*/ 929939 h 4983480"/>
                <a:gd name="connsiteX0" fmla="*/ 137160 w 1609344"/>
                <a:gd name="connsiteY0" fmla="*/ 4983480 h 4983480"/>
                <a:gd name="connsiteX1" fmla="*/ 146304 w 1609344"/>
                <a:gd name="connsiteY1" fmla="*/ 4636008 h 4983480"/>
                <a:gd name="connsiteX2" fmla="*/ 219456 w 1609344"/>
                <a:gd name="connsiteY2" fmla="*/ 4005072 h 4983480"/>
                <a:gd name="connsiteX3" fmla="*/ 109728 w 1609344"/>
                <a:gd name="connsiteY3" fmla="*/ 3648456 h 4983480"/>
                <a:gd name="connsiteX4" fmla="*/ 73152 w 1609344"/>
                <a:gd name="connsiteY4" fmla="*/ 3209544 h 4983480"/>
                <a:gd name="connsiteX5" fmla="*/ 73152 w 1609344"/>
                <a:gd name="connsiteY5" fmla="*/ 2862072 h 4983480"/>
                <a:gd name="connsiteX6" fmla="*/ 0 w 1609344"/>
                <a:gd name="connsiteY6" fmla="*/ 2496312 h 4983480"/>
                <a:gd name="connsiteX7" fmla="*/ 9144 w 1609344"/>
                <a:gd name="connsiteY7" fmla="*/ 2130552 h 4983480"/>
                <a:gd name="connsiteX8" fmla="*/ 73152 w 1609344"/>
                <a:gd name="connsiteY8" fmla="*/ 1911096 h 4983480"/>
                <a:gd name="connsiteX9" fmla="*/ 210312 w 1609344"/>
                <a:gd name="connsiteY9" fmla="*/ 1673352 h 4983480"/>
                <a:gd name="connsiteX10" fmla="*/ 502920 w 1609344"/>
                <a:gd name="connsiteY10" fmla="*/ 1207008 h 4983480"/>
                <a:gd name="connsiteX11" fmla="*/ 667512 w 1609344"/>
                <a:gd name="connsiteY11" fmla="*/ 969264 h 4983480"/>
                <a:gd name="connsiteX12" fmla="*/ 758952 w 1609344"/>
                <a:gd name="connsiteY12" fmla="*/ 576072 h 4983480"/>
                <a:gd name="connsiteX13" fmla="*/ 1042416 w 1609344"/>
                <a:gd name="connsiteY13" fmla="*/ 182880 h 4983480"/>
                <a:gd name="connsiteX14" fmla="*/ 1225296 w 1609344"/>
                <a:gd name="connsiteY14" fmla="*/ 54864 h 4983480"/>
                <a:gd name="connsiteX15" fmla="*/ 1399032 w 1609344"/>
                <a:gd name="connsiteY15" fmla="*/ 0 h 4983480"/>
                <a:gd name="connsiteX16" fmla="*/ 1527048 w 1609344"/>
                <a:gd name="connsiteY16" fmla="*/ 27432 h 4983480"/>
                <a:gd name="connsiteX17" fmla="*/ 1591056 w 1609344"/>
                <a:gd name="connsiteY17" fmla="*/ 36576 h 4983480"/>
                <a:gd name="connsiteX18" fmla="*/ 1609344 w 1609344"/>
                <a:gd name="connsiteY18" fmla="*/ 91440 h 4983480"/>
                <a:gd name="connsiteX19" fmla="*/ 1554480 w 1609344"/>
                <a:gd name="connsiteY19" fmla="*/ 173736 h 4983480"/>
                <a:gd name="connsiteX20" fmla="*/ 1444752 w 1609344"/>
                <a:gd name="connsiteY20" fmla="*/ 347472 h 4983480"/>
                <a:gd name="connsiteX21" fmla="*/ 1261872 w 1609344"/>
                <a:gd name="connsiteY21" fmla="*/ 548640 h 4983480"/>
                <a:gd name="connsiteX22" fmla="*/ 1188720 w 1609344"/>
                <a:gd name="connsiteY22" fmla="*/ 640080 h 4983480"/>
                <a:gd name="connsiteX23" fmla="*/ 1033272 w 1609344"/>
                <a:gd name="connsiteY23" fmla="*/ 822960 h 4983480"/>
                <a:gd name="connsiteX24" fmla="*/ 932688 w 1609344"/>
                <a:gd name="connsiteY24" fmla="*/ 932688 h 4983480"/>
                <a:gd name="connsiteX25" fmla="*/ 783692 w 1609344"/>
                <a:gd name="connsiteY25" fmla="*/ 1087014 h 4983480"/>
                <a:gd name="connsiteX0" fmla="*/ 137160 w 1609344"/>
                <a:gd name="connsiteY0" fmla="*/ 4983480 h 4983480"/>
                <a:gd name="connsiteX1" fmla="*/ 146304 w 1609344"/>
                <a:gd name="connsiteY1" fmla="*/ 4636008 h 4983480"/>
                <a:gd name="connsiteX2" fmla="*/ 219456 w 1609344"/>
                <a:gd name="connsiteY2" fmla="*/ 4005072 h 4983480"/>
                <a:gd name="connsiteX3" fmla="*/ 109728 w 1609344"/>
                <a:gd name="connsiteY3" fmla="*/ 3648456 h 4983480"/>
                <a:gd name="connsiteX4" fmla="*/ 73152 w 1609344"/>
                <a:gd name="connsiteY4" fmla="*/ 3209544 h 4983480"/>
                <a:gd name="connsiteX5" fmla="*/ 73152 w 1609344"/>
                <a:gd name="connsiteY5" fmla="*/ 2862072 h 4983480"/>
                <a:gd name="connsiteX6" fmla="*/ 0 w 1609344"/>
                <a:gd name="connsiteY6" fmla="*/ 2496312 h 4983480"/>
                <a:gd name="connsiteX7" fmla="*/ 9144 w 1609344"/>
                <a:gd name="connsiteY7" fmla="*/ 2130552 h 4983480"/>
                <a:gd name="connsiteX8" fmla="*/ 73152 w 1609344"/>
                <a:gd name="connsiteY8" fmla="*/ 1911096 h 4983480"/>
                <a:gd name="connsiteX9" fmla="*/ 210312 w 1609344"/>
                <a:gd name="connsiteY9" fmla="*/ 1673352 h 4983480"/>
                <a:gd name="connsiteX10" fmla="*/ 502920 w 1609344"/>
                <a:gd name="connsiteY10" fmla="*/ 1207008 h 4983480"/>
                <a:gd name="connsiteX11" fmla="*/ 667512 w 1609344"/>
                <a:gd name="connsiteY11" fmla="*/ 969264 h 4983480"/>
                <a:gd name="connsiteX12" fmla="*/ 758952 w 1609344"/>
                <a:gd name="connsiteY12" fmla="*/ 576072 h 4983480"/>
                <a:gd name="connsiteX13" fmla="*/ 1042416 w 1609344"/>
                <a:gd name="connsiteY13" fmla="*/ 182880 h 4983480"/>
                <a:gd name="connsiteX14" fmla="*/ 1225296 w 1609344"/>
                <a:gd name="connsiteY14" fmla="*/ 54864 h 4983480"/>
                <a:gd name="connsiteX15" fmla="*/ 1399032 w 1609344"/>
                <a:gd name="connsiteY15" fmla="*/ 0 h 4983480"/>
                <a:gd name="connsiteX16" fmla="*/ 1527048 w 1609344"/>
                <a:gd name="connsiteY16" fmla="*/ 27432 h 4983480"/>
                <a:gd name="connsiteX17" fmla="*/ 1591056 w 1609344"/>
                <a:gd name="connsiteY17" fmla="*/ 36576 h 4983480"/>
                <a:gd name="connsiteX18" fmla="*/ 1609344 w 1609344"/>
                <a:gd name="connsiteY18" fmla="*/ 91440 h 4983480"/>
                <a:gd name="connsiteX19" fmla="*/ 1554480 w 1609344"/>
                <a:gd name="connsiteY19" fmla="*/ 173736 h 4983480"/>
                <a:gd name="connsiteX20" fmla="*/ 1444752 w 1609344"/>
                <a:gd name="connsiteY20" fmla="*/ 347472 h 4983480"/>
                <a:gd name="connsiteX21" fmla="*/ 1261872 w 1609344"/>
                <a:gd name="connsiteY21" fmla="*/ 548640 h 4983480"/>
                <a:gd name="connsiteX22" fmla="*/ 1188720 w 1609344"/>
                <a:gd name="connsiteY22" fmla="*/ 640080 h 4983480"/>
                <a:gd name="connsiteX23" fmla="*/ 1033272 w 1609344"/>
                <a:gd name="connsiteY23" fmla="*/ 822960 h 4983480"/>
                <a:gd name="connsiteX24" fmla="*/ 932688 w 1609344"/>
                <a:gd name="connsiteY24" fmla="*/ 932688 h 4983480"/>
                <a:gd name="connsiteX25" fmla="*/ 783692 w 1609344"/>
                <a:gd name="connsiteY25" fmla="*/ 1087014 h 4983480"/>
                <a:gd name="connsiteX0" fmla="*/ 137160 w 1609344"/>
                <a:gd name="connsiteY0" fmla="*/ 4983480 h 4983480"/>
                <a:gd name="connsiteX1" fmla="*/ 146304 w 1609344"/>
                <a:gd name="connsiteY1" fmla="*/ 4636008 h 4983480"/>
                <a:gd name="connsiteX2" fmla="*/ 219456 w 1609344"/>
                <a:gd name="connsiteY2" fmla="*/ 4005072 h 4983480"/>
                <a:gd name="connsiteX3" fmla="*/ 109728 w 1609344"/>
                <a:gd name="connsiteY3" fmla="*/ 3648456 h 4983480"/>
                <a:gd name="connsiteX4" fmla="*/ 73152 w 1609344"/>
                <a:gd name="connsiteY4" fmla="*/ 3209544 h 4983480"/>
                <a:gd name="connsiteX5" fmla="*/ 73152 w 1609344"/>
                <a:gd name="connsiteY5" fmla="*/ 2862072 h 4983480"/>
                <a:gd name="connsiteX6" fmla="*/ 0 w 1609344"/>
                <a:gd name="connsiteY6" fmla="*/ 2496312 h 4983480"/>
                <a:gd name="connsiteX7" fmla="*/ 9144 w 1609344"/>
                <a:gd name="connsiteY7" fmla="*/ 2130552 h 4983480"/>
                <a:gd name="connsiteX8" fmla="*/ 73152 w 1609344"/>
                <a:gd name="connsiteY8" fmla="*/ 1911096 h 4983480"/>
                <a:gd name="connsiteX9" fmla="*/ 210312 w 1609344"/>
                <a:gd name="connsiteY9" fmla="*/ 1673352 h 4983480"/>
                <a:gd name="connsiteX10" fmla="*/ 502920 w 1609344"/>
                <a:gd name="connsiteY10" fmla="*/ 1207008 h 4983480"/>
                <a:gd name="connsiteX11" fmla="*/ 667512 w 1609344"/>
                <a:gd name="connsiteY11" fmla="*/ 969264 h 4983480"/>
                <a:gd name="connsiteX12" fmla="*/ 758952 w 1609344"/>
                <a:gd name="connsiteY12" fmla="*/ 576072 h 4983480"/>
                <a:gd name="connsiteX13" fmla="*/ 1042416 w 1609344"/>
                <a:gd name="connsiteY13" fmla="*/ 182880 h 4983480"/>
                <a:gd name="connsiteX14" fmla="*/ 1225296 w 1609344"/>
                <a:gd name="connsiteY14" fmla="*/ 54864 h 4983480"/>
                <a:gd name="connsiteX15" fmla="*/ 1399032 w 1609344"/>
                <a:gd name="connsiteY15" fmla="*/ 0 h 4983480"/>
                <a:gd name="connsiteX16" fmla="*/ 1527048 w 1609344"/>
                <a:gd name="connsiteY16" fmla="*/ 27432 h 4983480"/>
                <a:gd name="connsiteX17" fmla="*/ 1574226 w 1609344"/>
                <a:gd name="connsiteY17" fmla="*/ 70235 h 4983480"/>
                <a:gd name="connsiteX18" fmla="*/ 1609344 w 1609344"/>
                <a:gd name="connsiteY18" fmla="*/ 91440 h 4983480"/>
                <a:gd name="connsiteX19" fmla="*/ 1554480 w 1609344"/>
                <a:gd name="connsiteY19" fmla="*/ 173736 h 4983480"/>
                <a:gd name="connsiteX20" fmla="*/ 1444752 w 1609344"/>
                <a:gd name="connsiteY20" fmla="*/ 347472 h 4983480"/>
                <a:gd name="connsiteX21" fmla="*/ 1261872 w 1609344"/>
                <a:gd name="connsiteY21" fmla="*/ 548640 h 4983480"/>
                <a:gd name="connsiteX22" fmla="*/ 1188720 w 1609344"/>
                <a:gd name="connsiteY22" fmla="*/ 640080 h 4983480"/>
                <a:gd name="connsiteX23" fmla="*/ 1033272 w 1609344"/>
                <a:gd name="connsiteY23" fmla="*/ 822960 h 4983480"/>
                <a:gd name="connsiteX24" fmla="*/ 932688 w 1609344"/>
                <a:gd name="connsiteY24" fmla="*/ 932688 h 4983480"/>
                <a:gd name="connsiteX25" fmla="*/ 783692 w 1609344"/>
                <a:gd name="connsiteY25" fmla="*/ 1087014 h 49834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</a:cxnLst>
              <a:rect l="l" t="t" r="r" b="b"/>
              <a:pathLst>
                <a:path w="1609344" h="4983480">
                  <a:moveTo>
                    <a:pt x="137160" y="4983480"/>
                  </a:moveTo>
                  <a:lnTo>
                    <a:pt x="146304" y="4636008"/>
                  </a:lnTo>
                  <a:lnTo>
                    <a:pt x="219456" y="4005072"/>
                  </a:lnTo>
                  <a:lnTo>
                    <a:pt x="109728" y="3648456"/>
                  </a:lnTo>
                  <a:lnTo>
                    <a:pt x="73152" y="3209544"/>
                  </a:lnTo>
                  <a:lnTo>
                    <a:pt x="73152" y="2862072"/>
                  </a:lnTo>
                  <a:lnTo>
                    <a:pt x="0" y="2496312"/>
                  </a:lnTo>
                  <a:lnTo>
                    <a:pt x="9144" y="2130552"/>
                  </a:lnTo>
                  <a:lnTo>
                    <a:pt x="73152" y="1911096"/>
                  </a:lnTo>
                  <a:lnTo>
                    <a:pt x="210312" y="1673352"/>
                  </a:lnTo>
                  <a:lnTo>
                    <a:pt x="502920" y="1207008"/>
                  </a:lnTo>
                  <a:lnTo>
                    <a:pt x="667512" y="969264"/>
                  </a:lnTo>
                  <a:lnTo>
                    <a:pt x="758952" y="576072"/>
                  </a:lnTo>
                  <a:lnTo>
                    <a:pt x="1042416" y="182880"/>
                  </a:lnTo>
                  <a:lnTo>
                    <a:pt x="1225296" y="54864"/>
                  </a:lnTo>
                  <a:lnTo>
                    <a:pt x="1399032" y="0"/>
                  </a:lnTo>
                  <a:lnTo>
                    <a:pt x="1527048" y="27432"/>
                  </a:lnTo>
                  <a:lnTo>
                    <a:pt x="1574226" y="70235"/>
                  </a:lnTo>
                  <a:lnTo>
                    <a:pt x="1609344" y="91440"/>
                  </a:lnTo>
                  <a:lnTo>
                    <a:pt x="1554480" y="173736"/>
                  </a:lnTo>
                  <a:lnTo>
                    <a:pt x="1444752" y="347472"/>
                  </a:lnTo>
                  <a:lnTo>
                    <a:pt x="1261872" y="548640"/>
                  </a:lnTo>
                  <a:lnTo>
                    <a:pt x="1188720" y="640080"/>
                  </a:lnTo>
                  <a:lnTo>
                    <a:pt x="1033272" y="822960"/>
                  </a:lnTo>
                  <a:lnTo>
                    <a:pt x="932688" y="932688"/>
                  </a:lnTo>
                  <a:cubicBezTo>
                    <a:pt x="883023" y="984130"/>
                    <a:pt x="670672" y="1198257"/>
                    <a:pt x="783692" y="1087014"/>
                  </a:cubicBezTo>
                </a:path>
              </a:pathLst>
            </a:custGeom>
            <a:ln w="3810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1" name="Forme libre 608">
              <a:extLst>
                <a:ext uri="{FF2B5EF4-FFF2-40B4-BE49-F238E27FC236}">
                  <a16:creationId xmlns:a16="http://schemas.microsoft.com/office/drawing/2014/main" id="{1755030B-B863-407C-AFF0-7CED7D8C7941}"/>
                </a:ext>
              </a:extLst>
            </xdr:cNvPr>
            <xdr:cNvSpPr/>
          </xdr:nvSpPr>
          <xdr:spPr>
            <a:xfrm>
              <a:off x="4241021" y="1486601"/>
              <a:ext cx="1638066" cy="1828800"/>
            </a:xfrm>
            <a:custGeom>
              <a:avLst/>
              <a:gdLst>
                <a:gd name="connsiteX0" fmla="*/ 207563 w 1671725"/>
                <a:gd name="connsiteY0" fmla="*/ 622690 h 1828800"/>
                <a:gd name="connsiteX1" fmla="*/ 297320 w 1671725"/>
                <a:gd name="connsiteY1" fmla="*/ 448786 h 1828800"/>
                <a:gd name="connsiteX2" fmla="*/ 403907 w 1671725"/>
                <a:gd name="connsiteY2" fmla="*/ 207563 h 1828800"/>
                <a:gd name="connsiteX3" fmla="*/ 555372 w 1671725"/>
                <a:gd name="connsiteY3" fmla="*/ 89757 h 1828800"/>
                <a:gd name="connsiteX4" fmla="*/ 690007 w 1671725"/>
                <a:gd name="connsiteY4" fmla="*/ 33659 h 1828800"/>
                <a:gd name="connsiteX5" fmla="*/ 796594 w 1671725"/>
                <a:gd name="connsiteY5" fmla="*/ 28049 h 1828800"/>
                <a:gd name="connsiteX6" fmla="*/ 897570 w 1671725"/>
                <a:gd name="connsiteY6" fmla="*/ 100977 h 1828800"/>
                <a:gd name="connsiteX7" fmla="*/ 908790 w 1671725"/>
                <a:gd name="connsiteY7" fmla="*/ 274881 h 1828800"/>
                <a:gd name="connsiteX8" fmla="*/ 897570 w 1671725"/>
                <a:gd name="connsiteY8" fmla="*/ 437566 h 1828800"/>
                <a:gd name="connsiteX9" fmla="*/ 819033 w 1671725"/>
                <a:gd name="connsiteY9" fmla="*/ 583421 h 1828800"/>
                <a:gd name="connsiteX10" fmla="*/ 690007 w 1671725"/>
                <a:gd name="connsiteY10" fmla="*/ 762935 h 1828800"/>
                <a:gd name="connsiteX11" fmla="*/ 504883 w 1671725"/>
                <a:gd name="connsiteY11" fmla="*/ 1020987 h 1828800"/>
                <a:gd name="connsiteX12" fmla="*/ 319759 w 1671725"/>
                <a:gd name="connsiteY12" fmla="*/ 1239770 h 1828800"/>
                <a:gd name="connsiteX13" fmla="*/ 95367 w 1671725"/>
                <a:gd name="connsiteY13" fmla="*/ 1520260 h 1828800"/>
                <a:gd name="connsiteX14" fmla="*/ 0 w 1671725"/>
                <a:gd name="connsiteY14" fmla="*/ 1671725 h 1828800"/>
                <a:gd name="connsiteX15" fmla="*/ 196343 w 1671725"/>
                <a:gd name="connsiteY15" fmla="*/ 1380015 h 1828800"/>
                <a:gd name="connsiteX16" fmla="*/ 364638 w 1671725"/>
                <a:gd name="connsiteY16" fmla="*/ 1250989 h 1828800"/>
                <a:gd name="connsiteX17" fmla="*/ 521713 w 1671725"/>
                <a:gd name="connsiteY17" fmla="*/ 1077085 h 1828800"/>
                <a:gd name="connsiteX18" fmla="*/ 701227 w 1671725"/>
                <a:gd name="connsiteY18" fmla="*/ 953669 h 1828800"/>
                <a:gd name="connsiteX19" fmla="*/ 802204 w 1671725"/>
                <a:gd name="connsiteY19" fmla="*/ 796594 h 1828800"/>
                <a:gd name="connsiteX20" fmla="*/ 897570 w 1671725"/>
                <a:gd name="connsiteY20" fmla="*/ 572201 h 1828800"/>
                <a:gd name="connsiteX21" fmla="*/ 1020986 w 1671725"/>
                <a:gd name="connsiteY21" fmla="*/ 314150 h 1828800"/>
                <a:gd name="connsiteX22" fmla="*/ 1273428 w 1671725"/>
                <a:gd name="connsiteY22" fmla="*/ 78538 h 1828800"/>
                <a:gd name="connsiteX23" fmla="*/ 1329526 w 1671725"/>
                <a:gd name="connsiteY23" fmla="*/ 22439 h 1828800"/>
                <a:gd name="connsiteX24" fmla="*/ 1464162 w 1671725"/>
                <a:gd name="connsiteY24" fmla="*/ 0 h 1828800"/>
                <a:gd name="connsiteX25" fmla="*/ 1570748 w 1671725"/>
                <a:gd name="connsiteY25" fmla="*/ 28049 h 1828800"/>
                <a:gd name="connsiteX26" fmla="*/ 1621237 w 1671725"/>
                <a:gd name="connsiteY26" fmla="*/ 100977 h 1828800"/>
                <a:gd name="connsiteX27" fmla="*/ 1671725 w 1671725"/>
                <a:gd name="connsiteY27" fmla="*/ 213173 h 1828800"/>
                <a:gd name="connsiteX28" fmla="*/ 1615627 w 1671725"/>
                <a:gd name="connsiteY28" fmla="*/ 314150 h 1828800"/>
                <a:gd name="connsiteX29" fmla="*/ 1509040 w 1671725"/>
                <a:gd name="connsiteY29" fmla="*/ 465615 h 1828800"/>
                <a:gd name="connsiteX30" fmla="*/ 1374405 w 1671725"/>
                <a:gd name="connsiteY30" fmla="*/ 577811 h 1828800"/>
                <a:gd name="connsiteX31" fmla="*/ 1279038 w 1671725"/>
                <a:gd name="connsiteY31" fmla="*/ 712447 h 1828800"/>
                <a:gd name="connsiteX32" fmla="*/ 1110743 w 1671725"/>
                <a:gd name="connsiteY32" fmla="*/ 914400 h 1828800"/>
                <a:gd name="connsiteX33" fmla="*/ 953669 w 1671725"/>
                <a:gd name="connsiteY33" fmla="*/ 1150012 h 1828800"/>
                <a:gd name="connsiteX34" fmla="*/ 796594 w 1671725"/>
                <a:gd name="connsiteY34" fmla="*/ 1380015 h 1828800"/>
                <a:gd name="connsiteX35" fmla="*/ 617080 w 1671725"/>
                <a:gd name="connsiteY35" fmla="*/ 1581968 h 1828800"/>
                <a:gd name="connsiteX36" fmla="*/ 460005 w 1671725"/>
                <a:gd name="connsiteY36" fmla="*/ 1761482 h 1828800"/>
                <a:gd name="connsiteX37" fmla="*/ 426346 w 1671725"/>
                <a:gd name="connsiteY37" fmla="*/ 1828800 h 1828800"/>
                <a:gd name="connsiteX0" fmla="*/ 207563 w 1671725"/>
                <a:gd name="connsiteY0" fmla="*/ 622690 h 1828800"/>
                <a:gd name="connsiteX1" fmla="*/ 297320 w 1671725"/>
                <a:gd name="connsiteY1" fmla="*/ 448786 h 1828800"/>
                <a:gd name="connsiteX2" fmla="*/ 403907 w 1671725"/>
                <a:gd name="connsiteY2" fmla="*/ 207563 h 1828800"/>
                <a:gd name="connsiteX3" fmla="*/ 555372 w 1671725"/>
                <a:gd name="connsiteY3" fmla="*/ 89757 h 1828800"/>
                <a:gd name="connsiteX4" fmla="*/ 690007 w 1671725"/>
                <a:gd name="connsiteY4" fmla="*/ 33659 h 1828800"/>
                <a:gd name="connsiteX5" fmla="*/ 796594 w 1671725"/>
                <a:gd name="connsiteY5" fmla="*/ 28049 h 1828800"/>
                <a:gd name="connsiteX6" fmla="*/ 897570 w 1671725"/>
                <a:gd name="connsiteY6" fmla="*/ 100977 h 1828800"/>
                <a:gd name="connsiteX7" fmla="*/ 908790 w 1671725"/>
                <a:gd name="connsiteY7" fmla="*/ 274881 h 1828800"/>
                <a:gd name="connsiteX8" fmla="*/ 897570 w 1671725"/>
                <a:gd name="connsiteY8" fmla="*/ 437566 h 1828800"/>
                <a:gd name="connsiteX9" fmla="*/ 819033 w 1671725"/>
                <a:gd name="connsiteY9" fmla="*/ 583421 h 1828800"/>
                <a:gd name="connsiteX10" fmla="*/ 690007 w 1671725"/>
                <a:gd name="connsiteY10" fmla="*/ 762935 h 1828800"/>
                <a:gd name="connsiteX11" fmla="*/ 504883 w 1671725"/>
                <a:gd name="connsiteY11" fmla="*/ 1020987 h 1828800"/>
                <a:gd name="connsiteX12" fmla="*/ 319759 w 1671725"/>
                <a:gd name="connsiteY12" fmla="*/ 1239770 h 1828800"/>
                <a:gd name="connsiteX13" fmla="*/ 95367 w 1671725"/>
                <a:gd name="connsiteY13" fmla="*/ 1520260 h 1828800"/>
                <a:gd name="connsiteX14" fmla="*/ 0 w 1671725"/>
                <a:gd name="connsiteY14" fmla="*/ 1671725 h 1828800"/>
                <a:gd name="connsiteX15" fmla="*/ 196343 w 1671725"/>
                <a:gd name="connsiteY15" fmla="*/ 1380015 h 1828800"/>
                <a:gd name="connsiteX16" fmla="*/ 364638 w 1671725"/>
                <a:gd name="connsiteY16" fmla="*/ 1250989 h 1828800"/>
                <a:gd name="connsiteX17" fmla="*/ 521713 w 1671725"/>
                <a:gd name="connsiteY17" fmla="*/ 1077085 h 1828800"/>
                <a:gd name="connsiteX18" fmla="*/ 678788 w 1671725"/>
                <a:gd name="connsiteY18" fmla="*/ 920010 h 1828800"/>
                <a:gd name="connsiteX19" fmla="*/ 802204 w 1671725"/>
                <a:gd name="connsiteY19" fmla="*/ 796594 h 1828800"/>
                <a:gd name="connsiteX20" fmla="*/ 897570 w 1671725"/>
                <a:gd name="connsiteY20" fmla="*/ 572201 h 1828800"/>
                <a:gd name="connsiteX21" fmla="*/ 1020986 w 1671725"/>
                <a:gd name="connsiteY21" fmla="*/ 314150 h 1828800"/>
                <a:gd name="connsiteX22" fmla="*/ 1273428 w 1671725"/>
                <a:gd name="connsiteY22" fmla="*/ 78538 h 1828800"/>
                <a:gd name="connsiteX23" fmla="*/ 1329526 w 1671725"/>
                <a:gd name="connsiteY23" fmla="*/ 22439 h 1828800"/>
                <a:gd name="connsiteX24" fmla="*/ 1464162 w 1671725"/>
                <a:gd name="connsiteY24" fmla="*/ 0 h 1828800"/>
                <a:gd name="connsiteX25" fmla="*/ 1570748 w 1671725"/>
                <a:gd name="connsiteY25" fmla="*/ 28049 h 1828800"/>
                <a:gd name="connsiteX26" fmla="*/ 1621237 w 1671725"/>
                <a:gd name="connsiteY26" fmla="*/ 100977 h 1828800"/>
                <a:gd name="connsiteX27" fmla="*/ 1671725 w 1671725"/>
                <a:gd name="connsiteY27" fmla="*/ 213173 h 1828800"/>
                <a:gd name="connsiteX28" fmla="*/ 1615627 w 1671725"/>
                <a:gd name="connsiteY28" fmla="*/ 314150 h 1828800"/>
                <a:gd name="connsiteX29" fmla="*/ 1509040 w 1671725"/>
                <a:gd name="connsiteY29" fmla="*/ 465615 h 1828800"/>
                <a:gd name="connsiteX30" fmla="*/ 1374405 w 1671725"/>
                <a:gd name="connsiteY30" fmla="*/ 577811 h 1828800"/>
                <a:gd name="connsiteX31" fmla="*/ 1279038 w 1671725"/>
                <a:gd name="connsiteY31" fmla="*/ 712447 h 1828800"/>
                <a:gd name="connsiteX32" fmla="*/ 1110743 w 1671725"/>
                <a:gd name="connsiteY32" fmla="*/ 914400 h 1828800"/>
                <a:gd name="connsiteX33" fmla="*/ 953669 w 1671725"/>
                <a:gd name="connsiteY33" fmla="*/ 1150012 h 1828800"/>
                <a:gd name="connsiteX34" fmla="*/ 796594 w 1671725"/>
                <a:gd name="connsiteY34" fmla="*/ 1380015 h 1828800"/>
                <a:gd name="connsiteX35" fmla="*/ 617080 w 1671725"/>
                <a:gd name="connsiteY35" fmla="*/ 1581968 h 1828800"/>
                <a:gd name="connsiteX36" fmla="*/ 460005 w 1671725"/>
                <a:gd name="connsiteY36" fmla="*/ 1761482 h 1828800"/>
                <a:gd name="connsiteX37" fmla="*/ 426346 w 1671725"/>
                <a:gd name="connsiteY37" fmla="*/ 1828800 h 1828800"/>
                <a:gd name="connsiteX0" fmla="*/ 207563 w 1671725"/>
                <a:gd name="connsiteY0" fmla="*/ 622690 h 1828800"/>
                <a:gd name="connsiteX1" fmla="*/ 297320 w 1671725"/>
                <a:gd name="connsiteY1" fmla="*/ 448786 h 1828800"/>
                <a:gd name="connsiteX2" fmla="*/ 403907 w 1671725"/>
                <a:gd name="connsiteY2" fmla="*/ 207563 h 1828800"/>
                <a:gd name="connsiteX3" fmla="*/ 555372 w 1671725"/>
                <a:gd name="connsiteY3" fmla="*/ 89757 h 1828800"/>
                <a:gd name="connsiteX4" fmla="*/ 690007 w 1671725"/>
                <a:gd name="connsiteY4" fmla="*/ 33659 h 1828800"/>
                <a:gd name="connsiteX5" fmla="*/ 796594 w 1671725"/>
                <a:gd name="connsiteY5" fmla="*/ 28049 h 1828800"/>
                <a:gd name="connsiteX6" fmla="*/ 897570 w 1671725"/>
                <a:gd name="connsiteY6" fmla="*/ 100977 h 1828800"/>
                <a:gd name="connsiteX7" fmla="*/ 908790 w 1671725"/>
                <a:gd name="connsiteY7" fmla="*/ 274881 h 1828800"/>
                <a:gd name="connsiteX8" fmla="*/ 897570 w 1671725"/>
                <a:gd name="connsiteY8" fmla="*/ 437566 h 1828800"/>
                <a:gd name="connsiteX9" fmla="*/ 819033 w 1671725"/>
                <a:gd name="connsiteY9" fmla="*/ 583421 h 1828800"/>
                <a:gd name="connsiteX10" fmla="*/ 690007 w 1671725"/>
                <a:gd name="connsiteY10" fmla="*/ 762935 h 1828800"/>
                <a:gd name="connsiteX11" fmla="*/ 504883 w 1671725"/>
                <a:gd name="connsiteY11" fmla="*/ 1020987 h 1828800"/>
                <a:gd name="connsiteX12" fmla="*/ 319759 w 1671725"/>
                <a:gd name="connsiteY12" fmla="*/ 1239770 h 1828800"/>
                <a:gd name="connsiteX13" fmla="*/ 95367 w 1671725"/>
                <a:gd name="connsiteY13" fmla="*/ 1520260 h 1828800"/>
                <a:gd name="connsiteX14" fmla="*/ 0 w 1671725"/>
                <a:gd name="connsiteY14" fmla="*/ 1671725 h 1828800"/>
                <a:gd name="connsiteX15" fmla="*/ 196343 w 1671725"/>
                <a:gd name="connsiteY15" fmla="*/ 1380015 h 1828800"/>
                <a:gd name="connsiteX16" fmla="*/ 364638 w 1671725"/>
                <a:gd name="connsiteY16" fmla="*/ 1250989 h 1828800"/>
                <a:gd name="connsiteX17" fmla="*/ 521713 w 1671725"/>
                <a:gd name="connsiteY17" fmla="*/ 1077085 h 1828800"/>
                <a:gd name="connsiteX18" fmla="*/ 678788 w 1671725"/>
                <a:gd name="connsiteY18" fmla="*/ 920010 h 1828800"/>
                <a:gd name="connsiteX19" fmla="*/ 785375 w 1671725"/>
                <a:gd name="connsiteY19" fmla="*/ 751716 h 1828800"/>
                <a:gd name="connsiteX20" fmla="*/ 897570 w 1671725"/>
                <a:gd name="connsiteY20" fmla="*/ 572201 h 1828800"/>
                <a:gd name="connsiteX21" fmla="*/ 1020986 w 1671725"/>
                <a:gd name="connsiteY21" fmla="*/ 314150 h 1828800"/>
                <a:gd name="connsiteX22" fmla="*/ 1273428 w 1671725"/>
                <a:gd name="connsiteY22" fmla="*/ 78538 h 1828800"/>
                <a:gd name="connsiteX23" fmla="*/ 1329526 w 1671725"/>
                <a:gd name="connsiteY23" fmla="*/ 22439 h 1828800"/>
                <a:gd name="connsiteX24" fmla="*/ 1464162 w 1671725"/>
                <a:gd name="connsiteY24" fmla="*/ 0 h 1828800"/>
                <a:gd name="connsiteX25" fmla="*/ 1570748 w 1671725"/>
                <a:gd name="connsiteY25" fmla="*/ 28049 h 1828800"/>
                <a:gd name="connsiteX26" fmla="*/ 1621237 w 1671725"/>
                <a:gd name="connsiteY26" fmla="*/ 100977 h 1828800"/>
                <a:gd name="connsiteX27" fmla="*/ 1671725 w 1671725"/>
                <a:gd name="connsiteY27" fmla="*/ 213173 h 1828800"/>
                <a:gd name="connsiteX28" fmla="*/ 1615627 w 1671725"/>
                <a:gd name="connsiteY28" fmla="*/ 314150 h 1828800"/>
                <a:gd name="connsiteX29" fmla="*/ 1509040 w 1671725"/>
                <a:gd name="connsiteY29" fmla="*/ 465615 h 1828800"/>
                <a:gd name="connsiteX30" fmla="*/ 1374405 w 1671725"/>
                <a:gd name="connsiteY30" fmla="*/ 577811 h 1828800"/>
                <a:gd name="connsiteX31" fmla="*/ 1279038 w 1671725"/>
                <a:gd name="connsiteY31" fmla="*/ 712447 h 1828800"/>
                <a:gd name="connsiteX32" fmla="*/ 1110743 w 1671725"/>
                <a:gd name="connsiteY32" fmla="*/ 914400 h 1828800"/>
                <a:gd name="connsiteX33" fmla="*/ 953669 w 1671725"/>
                <a:gd name="connsiteY33" fmla="*/ 1150012 h 1828800"/>
                <a:gd name="connsiteX34" fmla="*/ 796594 w 1671725"/>
                <a:gd name="connsiteY34" fmla="*/ 1380015 h 1828800"/>
                <a:gd name="connsiteX35" fmla="*/ 617080 w 1671725"/>
                <a:gd name="connsiteY35" fmla="*/ 1581968 h 1828800"/>
                <a:gd name="connsiteX36" fmla="*/ 460005 w 1671725"/>
                <a:gd name="connsiteY36" fmla="*/ 1761482 h 1828800"/>
                <a:gd name="connsiteX37" fmla="*/ 426346 w 1671725"/>
                <a:gd name="connsiteY37" fmla="*/ 1828800 h 1828800"/>
                <a:gd name="connsiteX0" fmla="*/ 207563 w 1671725"/>
                <a:gd name="connsiteY0" fmla="*/ 622690 h 1828800"/>
                <a:gd name="connsiteX1" fmla="*/ 297320 w 1671725"/>
                <a:gd name="connsiteY1" fmla="*/ 448786 h 1828800"/>
                <a:gd name="connsiteX2" fmla="*/ 403907 w 1671725"/>
                <a:gd name="connsiteY2" fmla="*/ 207563 h 1828800"/>
                <a:gd name="connsiteX3" fmla="*/ 555372 w 1671725"/>
                <a:gd name="connsiteY3" fmla="*/ 89757 h 1828800"/>
                <a:gd name="connsiteX4" fmla="*/ 690007 w 1671725"/>
                <a:gd name="connsiteY4" fmla="*/ 33659 h 1828800"/>
                <a:gd name="connsiteX5" fmla="*/ 796594 w 1671725"/>
                <a:gd name="connsiteY5" fmla="*/ 28049 h 1828800"/>
                <a:gd name="connsiteX6" fmla="*/ 897570 w 1671725"/>
                <a:gd name="connsiteY6" fmla="*/ 100977 h 1828800"/>
                <a:gd name="connsiteX7" fmla="*/ 908790 w 1671725"/>
                <a:gd name="connsiteY7" fmla="*/ 274881 h 1828800"/>
                <a:gd name="connsiteX8" fmla="*/ 897570 w 1671725"/>
                <a:gd name="connsiteY8" fmla="*/ 437566 h 1828800"/>
                <a:gd name="connsiteX9" fmla="*/ 819033 w 1671725"/>
                <a:gd name="connsiteY9" fmla="*/ 583421 h 1828800"/>
                <a:gd name="connsiteX10" fmla="*/ 690007 w 1671725"/>
                <a:gd name="connsiteY10" fmla="*/ 762935 h 1828800"/>
                <a:gd name="connsiteX11" fmla="*/ 504883 w 1671725"/>
                <a:gd name="connsiteY11" fmla="*/ 1020987 h 1828800"/>
                <a:gd name="connsiteX12" fmla="*/ 319759 w 1671725"/>
                <a:gd name="connsiteY12" fmla="*/ 1239770 h 1828800"/>
                <a:gd name="connsiteX13" fmla="*/ 95367 w 1671725"/>
                <a:gd name="connsiteY13" fmla="*/ 1520260 h 1828800"/>
                <a:gd name="connsiteX14" fmla="*/ 0 w 1671725"/>
                <a:gd name="connsiteY14" fmla="*/ 1671725 h 1828800"/>
                <a:gd name="connsiteX15" fmla="*/ 196343 w 1671725"/>
                <a:gd name="connsiteY15" fmla="*/ 1380015 h 1828800"/>
                <a:gd name="connsiteX16" fmla="*/ 364638 w 1671725"/>
                <a:gd name="connsiteY16" fmla="*/ 1250989 h 1828800"/>
                <a:gd name="connsiteX17" fmla="*/ 521713 w 1671725"/>
                <a:gd name="connsiteY17" fmla="*/ 1077085 h 1828800"/>
                <a:gd name="connsiteX18" fmla="*/ 678788 w 1671725"/>
                <a:gd name="connsiteY18" fmla="*/ 920010 h 1828800"/>
                <a:gd name="connsiteX19" fmla="*/ 785375 w 1671725"/>
                <a:gd name="connsiteY19" fmla="*/ 751716 h 1828800"/>
                <a:gd name="connsiteX20" fmla="*/ 897570 w 1671725"/>
                <a:gd name="connsiteY20" fmla="*/ 572201 h 1828800"/>
                <a:gd name="connsiteX21" fmla="*/ 1020986 w 1671725"/>
                <a:gd name="connsiteY21" fmla="*/ 314150 h 1828800"/>
                <a:gd name="connsiteX22" fmla="*/ 1273428 w 1671725"/>
                <a:gd name="connsiteY22" fmla="*/ 78538 h 1828800"/>
                <a:gd name="connsiteX23" fmla="*/ 1329526 w 1671725"/>
                <a:gd name="connsiteY23" fmla="*/ 22439 h 1828800"/>
                <a:gd name="connsiteX24" fmla="*/ 1464162 w 1671725"/>
                <a:gd name="connsiteY24" fmla="*/ 0 h 1828800"/>
                <a:gd name="connsiteX25" fmla="*/ 1548308 w 1671725"/>
                <a:gd name="connsiteY25" fmla="*/ 50488 h 1828800"/>
                <a:gd name="connsiteX26" fmla="*/ 1621237 w 1671725"/>
                <a:gd name="connsiteY26" fmla="*/ 100977 h 1828800"/>
                <a:gd name="connsiteX27" fmla="*/ 1671725 w 1671725"/>
                <a:gd name="connsiteY27" fmla="*/ 213173 h 1828800"/>
                <a:gd name="connsiteX28" fmla="*/ 1615627 w 1671725"/>
                <a:gd name="connsiteY28" fmla="*/ 314150 h 1828800"/>
                <a:gd name="connsiteX29" fmla="*/ 1509040 w 1671725"/>
                <a:gd name="connsiteY29" fmla="*/ 465615 h 1828800"/>
                <a:gd name="connsiteX30" fmla="*/ 1374405 w 1671725"/>
                <a:gd name="connsiteY30" fmla="*/ 577811 h 1828800"/>
                <a:gd name="connsiteX31" fmla="*/ 1279038 w 1671725"/>
                <a:gd name="connsiteY31" fmla="*/ 712447 h 1828800"/>
                <a:gd name="connsiteX32" fmla="*/ 1110743 w 1671725"/>
                <a:gd name="connsiteY32" fmla="*/ 914400 h 1828800"/>
                <a:gd name="connsiteX33" fmla="*/ 953669 w 1671725"/>
                <a:gd name="connsiteY33" fmla="*/ 1150012 h 1828800"/>
                <a:gd name="connsiteX34" fmla="*/ 796594 w 1671725"/>
                <a:gd name="connsiteY34" fmla="*/ 1380015 h 1828800"/>
                <a:gd name="connsiteX35" fmla="*/ 617080 w 1671725"/>
                <a:gd name="connsiteY35" fmla="*/ 1581968 h 1828800"/>
                <a:gd name="connsiteX36" fmla="*/ 460005 w 1671725"/>
                <a:gd name="connsiteY36" fmla="*/ 1761482 h 1828800"/>
                <a:gd name="connsiteX37" fmla="*/ 426346 w 1671725"/>
                <a:gd name="connsiteY37" fmla="*/ 1828800 h 1828800"/>
                <a:gd name="connsiteX0" fmla="*/ 207563 w 1671725"/>
                <a:gd name="connsiteY0" fmla="*/ 622690 h 1828800"/>
                <a:gd name="connsiteX1" fmla="*/ 297320 w 1671725"/>
                <a:gd name="connsiteY1" fmla="*/ 448786 h 1828800"/>
                <a:gd name="connsiteX2" fmla="*/ 403907 w 1671725"/>
                <a:gd name="connsiteY2" fmla="*/ 207563 h 1828800"/>
                <a:gd name="connsiteX3" fmla="*/ 555372 w 1671725"/>
                <a:gd name="connsiteY3" fmla="*/ 89757 h 1828800"/>
                <a:gd name="connsiteX4" fmla="*/ 690007 w 1671725"/>
                <a:gd name="connsiteY4" fmla="*/ 33659 h 1828800"/>
                <a:gd name="connsiteX5" fmla="*/ 796594 w 1671725"/>
                <a:gd name="connsiteY5" fmla="*/ 28049 h 1828800"/>
                <a:gd name="connsiteX6" fmla="*/ 897570 w 1671725"/>
                <a:gd name="connsiteY6" fmla="*/ 100977 h 1828800"/>
                <a:gd name="connsiteX7" fmla="*/ 908790 w 1671725"/>
                <a:gd name="connsiteY7" fmla="*/ 274881 h 1828800"/>
                <a:gd name="connsiteX8" fmla="*/ 897570 w 1671725"/>
                <a:gd name="connsiteY8" fmla="*/ 437566 h 1828800"/>
                <a:gd name="connsiteX9" fmla="*/ 819033 w 1671725"/>
                <a:gd name="connsiteY9" fmla="*/ 583421 h 1828800"/>
                <a:gd name="connsiteX10" fmla="*/ 690007 w 1671725"/>
                <a:gd name="connsiteY10" fmla="*/ 762935 h 1828800"/>
                <a:gd name="connsiteX11" fmla="*/ 504883 w 1671725"/>
                <a:gd name="connsiteY11" fmla="*/ 1020987 h 1828800"/>
                <a:gd name="connsiteX12" fmla="*/ 319759 w 1671725"/>
                <a:gd name="connsiteY12" fmla="*/ 1239770 h 1828800"/>
                <a:gd name="connsiteX13" fmla="*/ 95367 w 1671725"/>
                <a:gd name="connsiteY13" fmla="*/ 1520260 h 1828800"/>
                <a:gd name="connsiteX14" fmla="*/ 0 w 1671725"/>
                <a:gd name="connsiteY14" fmla="*/ 1671725 h 1828800"/>
                <a:gd name="connsiteX15" fmla="*/ 196343 w 1671725"/>
                <a:gd name="connsiteY15" fmla="*/ 1380015 h 1828800"/>
                <a:gd name="connsiteX16" fmla="*/ 364638 w 1671725"/>
                <a:gd name="connsiteY16" fmla="*/ 1250989 h 1828800"/>
                <a:gd name="connsiteX17" fmla="*/ 521713 w 1671725"/>
                <a:gd name="connsiteY17" fmla="*/ 1077085 h 1828800"/>
                <a:gd name="connsiteX18" fmla="*/ 678788 w 1671725"/>
                <a:gd name="connsiteY18" fmla="*/ 920010 h 1828800"/>
                <a:gd name="connsiteX19" fmla="*/ 785375 w 1671725"/>
                <a:gd name="connsiteY19" fmla="*/ 751716 h 1828800"/>
                <a:gd name="connsiteX20" fmla="*/ 897570 w 1671725"/>
                <a:gd name="connsiteY20" fmla="*/ 572201 h 1828800"/>
                <a:gd name="connsiteX21" fmla="*/ 1020986 w 1671725"/>
                <a:gd name="connsiteY21" fmla="*/ 314150 h 1828800"/>
                <a:gd name="connsiteX22" fmla="*/ 1273428 w 1671725"/>
                <a:gd name="connsiteY22" fmla="*/ 78538 h 1828800"/>
                <a:gd name="connsiteX23" fmla="*/ 1329526 w 1671725"/>
                <a:gd name="connsiteY23" fmla="*/ 22439 h 1828800"/>
                <a:gd name="connsiteX24" fmla="*/ 1464162 w 1671725"/>
                <a:gd name="connsiteY24" fmla="*/ 0 h 1828800"/>
                <a:gd name="connsiteX25" fmla="*/ 1548308 w 1671725"/>
                <a:gd name="connsiteY25" fmla="*/ 50488 h 1828800"/>
                <a:gd name="connsiteX26" fmla="*/ 1593188 w 1671725"/>
                <a:gd name="connsiteY26" fmla="*/ 140246 h 1828800"/>
                <a:gd name="connsiteX27" fmla="*/ 1671725 w 1671725"/>
                <a:gd name="connsiteY27" fmla="*/ 213173 h 1828800"/>
                <a:gd name="connsiteX28" fmla="*/ 1615627 w 1671725"/>
                <a:gd name="connsiteY28" fmla="*/ 314150 h 1828800"/>
                <a:gd name="connsiteX29" fmla="*/ 1509040 w 1671725"/>
                <a:gd name="connsiteY29" fmla="*/ 465615 h 1828800"/>
                <a:gd name="connsiteX30" fmla="*/ 1374405 w 1671725"/>
                <a:gd name="connsiteY30" fmla="*/ 577811 h 1828800"/>
                <a:gd name="connsiteX31" fmla="*/ 1279038 w 1671725"/>
                <a:gd name="connsiteY31" fmla="*/ 712447 h 1828800"/>
                <a:gd name="connsiteX32" fmla="*/ 1110743 w 1671725"/>
                <a:gd name="connsiteY32" fmla="*/ 914400 h 1828800"/>
                <a:gd name="connsiteX33" fmla="*/ 953669 w 1671725"/>
                <a:gd name="connsiteY33" fmla="*/ 1150012 h 1828800"/>
                <a:gd name="connsiteX34" fmla="*/ 796594 w 1671725"/>
                <a:gd name="connsiteY34" fmla="*/ 1380015 h 1828800"/>
                <a:gd name="connsiteX35" fmla="*/ 617080 w 1671725"/>
                <a:gd name="connsiteY35" fmla="*/ 1581968 h 1828800"/>
                <a:gd name="connsiteX36" fmla="*/ 460005 w 1671725"/>
                <a:gd name="connsiteY36" fmla="*/ 1761482 h 1828800"/>
                <a:gd name="connsiteX37" fmla="*/ 426346 w 1671725"/>
                <a:gd name="connsiteY37" fmla="*/ 1828800 h 1828800"/>
                <a:gd name="connsiteX0" fmla="*/ 207563 w 1638066"/>
                <a:gd name="connsiteY0" fmla="*/ 622690 h 1828800"/>
                <a:gd name="connsiteX1" fmla="*/ 297320 w 1638066"/>
                <a:gd name="connsiteY1" fmla="*/ 448786 h 1828800"/>
                <a:gd name="connsiteX2" fmla="*/ 403907 w 1638066"/>
                <a:gd name="connsiteY2" fmla="*/ 207563 h 1828800"/>
                <a:gd name="connsiteX3" fmla="*/ 555372 w 1638066"/>
                <a:gd name="connsiteY3" fmla="*/ 89757 h 1828800"/>
                <a:gd name="connsiteX4" fmla="*/ 690007 w 1638066"/>
                <a:gd name="connsiteY4" fmla="*/ 33659 h 1828800"/>
                <a:gd name="connsiteX5" fmla="*/ 796594 w 1638066"/>
                <a:gd name="connsiteY5" fmla="*/ 28049 h 1828800"/>
                <a:gd name="connsiteX6" fmla="*/ 897570 w 1638066"/>
                <a:gd name="connsiteY6" fmla="*/ 100977 h 1828800"/>
                <a:gd name="connsiteX7" fmla="*/ 908790 w 1638066"/>
                <a:gd name="connsiteY7" fmla="*/ 274881 h 1828800"/>
                <a:gd name="connsiteX8" fmla="*/ 897570 w 1638066"/>
                <a:gd name="connsiteY8" fmla="*/ 437566 h 1828800"/>
                <a:gd name="connsiteX9" fmla="*/ 819033 w 1638066"/>
                <a:gd name="connsiteY9" fmla="*/ 583421 h 1828800"/>
                <a:gd name="connsiteX10" fmla="*/ 690007 w 1638066"/>
                <a:gd name="connsiteY10" fmla="*/ 762935 h 1828800"/>
                <a:gd name="connsiteX11" fmla="*/ 504883 w 1638066"/>
                <a:gd name="connsiteY11" fmla="*/ 1020987 h 1828800"/>
                <a:gd name="connsiteX12" fmla="*/ 319759 w 1638066"/>
                <a:gd name="connsiteY12" fmla="*/ 1239770 h 1828800"/>
                <a:gd name="connsiteX13" fmla="*/ 95367 w 1638066"/>
                <a:gd name="connsiteY13" fmla="*/ 1520260 h 1828800"/>
                <a:gd name="connsiteX14" fmla="*/ 0 w 1638066"/>
                <a:gd name="connsiteY14" fmla="*/ 1671725 h 1828800"/>
                <a:gd name="connsiteX15" fmla="*/ 196343 w 1638066"/>
                <a:gd name="connsiteY15" fmla="*/ 1380015 h 1828800"/>
                <a:gd name="connsiteX16" fmla="*/ 364638 w 1638066"/>
                <a:gd name="connsiteY16" fmla="*/ 1250989 h 1828800"/>
                <a:gd name="connsiteX17" fmla="*/ 521713 w 1638066"/>
                <a:gd name="connsiteY17" fmla="*/ 1077085 h 1828800"/>
                <a:gd name="connsiteX18" fmla="*/ 678788 w 1638066"/>
                <a:gd name="connsiteY18" fmla="*/ 920010 h 1828800"/>
                <a:gd name="connsiteX19" fmla="*/ 785375 w 1638066"/>
                <a:gd name="connsiteY19" fmla="*/ 751716 h 1828800"/>
                <a:gd name="connsiteX20" fmla="*/ 897570 w 1638066"/>
                <a:gd name="connsiteY20" fmla="*/ 572201 h 1828800"/>
                <a:gd name="connsiteX21" fmla="*/ 1020986 w 1638066"/>
                <a:gd name="connsiteY21" fmla="*/ 314150 h 1828800"/>
                <a:gd name="connsiteX22" fmla="*/ 1273428 w 1638066"/>
                <a:gd name="connsiteY22" fmla="*/ 78538 h 1828800"/>
                <a:gd name="connsiteX23" fmla="*/ 1329526 w 1638066"/>
                <a:gd name="connsiteY23" fmla="*/ 22439 h 1828800"/>
                <a:gd name="connsiteX24" fmla="*/ 1464162 w 1638066"/>
                <a:gd name="connsiteY24" fmla="*/ 0 h 1828800"/>
                <a:gd name="connsiteX25" fmla="*/ 1548308 w 1638066"/>
                <a:gd name="connsiteY25" fmla="*/ 50488 h 1828800"/>
                <a:gd name="connsiteX26" fmla="*/ 1593188 w 1638066"/>
                <a:gd name="connsiteY26" fmla="*/ 140246 h 1828800"/>
                <a:gd name="connsiteX27" fmla="*/ 1638066 w 1638066"/>
                <a:gd name="connsiteY27" fmla="*/ 224393 h 1828800"/>
                <a:gd name="connsiteX28" fmla="*/ 1615627 w 1638066"/>
                <a:gd name="connsiteY28" fmla="*/ 314150 h 1828800"/>
                <a:gd name="connsiteX29" fmla="*/ 1509040 w 1638066"/>
                <a:gd name="connsiteY29" fmla="*/ 465615 h 1828800"/>
                <a:gd name="connsiteX30" fmla="*/ 1374405 w 1638066"/>
                <a:gd name="connsiteY30" fmla="*/ 577811 h 1828800"/>
                <a:gd name="connsiteX31" fmla="*/ 1279038 w 1638066"/>
                <a:gd name="connsiteY31" fmla="*/ 712447 h 1828800"/>
                <a:gd name="connsiteX32" fmla="*/ 1110743 w 1638066"/>
                <a:gd name="connsiteY32" fmla="*/ 914400 h 1828800"/>
                <a:gd name="connsiteX33" fmla="*/ 953669 w 1638066"/>
                <a:gd name="connsiteY33" fmla="*/ 1150012 h 1828800"/>
                <a:gd name="connsiteX34" fmla="*/ 796594 w 1638066"/>
                <a:gd name="connsiteY34" fmla="*/ 1380015 h 1828800"/>
                <a:gd name="connsiteX35" fmla="*/ 617080 w 1638066"/>
                <a:gd name="connsiteY35" fmla="*/ 1581968 h 1828800"/>
                <a:gd name="connsiteX36" fmla="*/ 460005 w 1638066"/>
                <a:gd name="connsiteY36" fmla="*/ 1761482 h 1828800"/>
                <a:gd name="connsiteX37" fmla="*/ 426346 w 1638066"/>
                <a:gd name="connsiteY37" fmla="*/ 1828800 h 1828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</a:cxnLst>
              <a:rect l="l" t="t" r="r" b="b"/>
              <a:pathLst>
                <a:path w="1638066" h="1828800">
                  <a:moveTo>
                    <a:pt x="207563" y="622690"/>
                  </a:moveTo>
                  <a:lnTo>
                    <a:pt x="297320" y="448786"/>
                  </a:lnTo>
                  <a:lnTo>
                    <a:pt x="403907" y="207563"/>
                  </a:lnTo>
                  <a:lnTo>
                    <a:pt x="555372" y="89757"/>
                  </a:lnTo>
                  <a:lnTo>
                    <a:pt x="690007" y="33659"/>
                  </a:lnTo>
                  <a:lnTo>
                    <a:pt x="796594" y="28049"/>
                  </a:lnTo>
                  <a:lnTo>
                    <a:pt x="897570" y="100977"/>
                  </a:lnTo>
                  <a:lnTo>
                    <a:pt x="908790" y="274881"/>
                  </a:lnTo>
                  <a:lnTo>
                    <a:pt x="897570" y="437566"/>
                  </a:lnTo>
                  <a:lnTo>
                    <a:pt x="819033" y="583421"/>
                  </a:lnTo>
                  <a:lnTo>
                    <a:pt x="690007" y="762935"/>
                  </a:lnTo>
                  <a:lnTo>
                    <a:pt x="504883" y="1020987"/>
                  </a:lnTo>
                  <a:lnTo>
                    <a:pt x="319759" y="1239770"/>
                  </a:lnTo>
                  <a:lnTo>
                    <a:pt x="95367" y="1520260"/>
                  </a:lnTo>
                  <a:lnTo>
                    <a:pt x="0" y="1671725"/>
                  </a:lnTo>
                  <a:lnTo>
                    <a:pt x="196343" y="1380015"/>
                  </a:lnTo>
                  <a:lnTo>
                    <a:pt x="364638" y="1250989"/>
                  </a:lnTo>
                  <a:lnTo>
                    <a:pt x="521713" y="1077085"/>
                  </a:lnTo>
                  <a:lnTo>
                    <a:pt x="678788" y="920010"/>
                  </a:lnTo>
                  <a:lnTo>
                    <a:pt x="785375" y="751716"/>
                  </a:lnTo>
                  <a:lnTo>
                    <a:pt x="897570" y="572201"/>
                  </a:lnTo>
                  <a:lnTo>
                    <a:pt x="1020986" y="314150"/>
                  </a:lnTo>
                  <a:lnTo>
                    <a:pt x="1273428" y="78538"/>
                  </a:lnTo>
                  <a:lnTo>
                    <a:pt x="1329526" y="22439"/>
                  </a:lnTo>
                  <a:lnTo>
                    <a:pt x="1464162" y="0"/>
                  </a:lnTo>
                  <a:lnTo>
                    <a:pt x="1548308" y="50488"/>
                  </a:lnTo>
                  <a:lnTo>
                    <a:pt x="1593188" y="140246"/>
                  </a:lnTo>
                  <a:lnTo>
                    <a:pt x="1638066" y="224393"/>
                  </a:lnTo>
                  <a:lnTo>
                    <a:pt x="1615627" y="314150"/>
                  </a:lnTo>
                  <a:lnTo>
                    <a:pt x="1509040" y="465615"/>
                  </a:lnTo>
                  <a:lnTo>
                    <a:pt x="1374405" y="577811"/>
                  </a:lnTo>
                  <a:lnTo>
                    <a:pt x="1279038" y="712447"/>
                  </a:lnTo>
                  <a:lnTo>
                    <a:pt x="1110743" y="914400"/>
                  </a:lnTo>
                  <a:lnTo>
                    <a:pt x="953669" y="1150012"/>
                  </a:lnTo>
                  <a:lnTo>
                    <a:pt x="796594" y="1380015"/>
                  </a:lnTo>
                  <a:lnTo>
                    <a:pt x="617080" y="1581968"/>
                  </a:lnTo>
                  <a:lnTo>
                    <a:pt x="460005" y="1761482"/>
                  </a:lnTo>
                  <a:lnTo>
                    <a:pt x="426346" y="1828800"/>
                  </a:lnTo>
                </a:path>
              </a:pathLst>
            </a:custGeom>
            <a:ln w="3810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2" name="Forme libre 609">
              <a:extLst>
                <a:ext uri="{FF2B5EF4-FFF2-40B4-BE49-F238E27FC236}">
                  <a16:creationId xmlns:a16="http://schemas.microsoft.com/office/drawing/2014/main" id="{5D687B88-9161-4834-BF87-FA26774103D9}"/>
                </a:ext>
              </a:extLst>
            </xdr:cNvPr>
            <xdr:cNvSpPr/>
          </xdr:nvSpPr>
          <xdr:spPr>
            <a:xfrm>
              <a:off x="5452741" y="1727823"/>
              <a:ext cx="886351" cy="2827347"/>
            </a:xfrm>
            <a:custGeom>
              <a:avLst/>
              <a:gdLst>
                <a:gd name="connsiteX0" fmla="*/ 420736 w 886351"/>
                <a:gd name="connsiteY0" fmla="*/ 56098 h 2804908"/>
                <a:gd name="connsiteX1" fmla="*/ 527323 w 886351"/>
                <a:gd name="connsiteY1" fmla="*/ 5610 h 2804908"/>
                <a:gd name="connsiteX2" fmla="*/ 690007 w 886351"/>
                <a:gd name="connsiteY2" fmla="*/ 0 h 2804908"/>
                <a:gd name="connsiteX3" fmla="*/ 796594 w 886351"/>
                <a:gd name="connsiteY3" fmla="*/ 39269 h 2804908"/>
                <a:gd name="connsiteX4" fmla="*/ 847082 w 886351"/>
                <a:gd name="connsiteY4" fmla="*/ 129026 h 2804908"/>
                <a:gd name="connsiteX5" fmla="*/ 886351 w 886351"/>
                <a:gd name="connsiteY5" fmla="*/ 269271 h 2804908"/>
                <a:gd name="connsiteX6" fmla="*/ 852692 w 886351"/>
                <a:gd name="connsiteY6" fmla="*/ 454395 h 2804908"/>
                <a:gd name="connsiteX7" fmla="*/ 684398 w 886351"/>
                <a:gd name="connsiteY7" fmla="*/ 847083 h 2804908"/>
                <a:gd name="connsiteX8" fmla="*/ 600250 w 886351"/>
                <a:gd name="connsiteY8" fmla="*/ 1026597 h 2804908"/>
                <a:gd name="connsiteX9" fmla="*/ 521713 w 886351"/>
                <a:gd name="connsiteY9" fmla="*/ 1155622 h 2804908"/>
                <a:gd name="connsiteX10" fmla="*/ 471225 w 886351"/>
                <a:gd name="connsiteY10" fmla="*/ 1200501 h 2804908"/>
                <a:gd name="connsiteX11" fmla="*/ 330979 w 886351"/>
                <a:gd name="connsiteY11" fmla="*/ 1222940 h 2804908"/>
                <a:gd name="connsiteX12" fmla="*/ 263661 w 886351"/>
                <a:gd name="connsiteY12" fmla="*/ 1329527 h 2804908"/>
                <a:gd name="connsiteX13" fmla="*/ 185124 w 886351"/>
                <a:gd name="connsiteY13" fmla="*/ 1497821 h 2804908"/>
                <a:gd name="connsiteX14" fmla="*/ 129026 w 886351"/>
                <a:gd name="connsiteY14" fmla="*/ 1559529 h 2804908"/>
                <a:gd name="connsiteX15" fmla="*/ 117806 w 886351"/>
                <a:gd name="connsiteY15" fmla="*/ 1795141 h 2804908"/>
                <a:gd name="connsiteX16" fmla="*/ 123416 w 886351"/>
                <a:gd name="connsiteY16" fmla="*/ 1963436 h 2804908"/>
                <a:gd name="connsiteX17" fmla="*/ 106587 w 886351"/>
                <a:gd name="connsiteY17" fmla="*/ 2041973 h 2804908"/>
                <a:gd name="connsiteX18" fmla="*/ 61708 w 886351"/>
                <a:gd name="connsiteY18" fmla="*/ 2047583 h 2804908"/>
                <a:gd name="connsiteX19" fmla="*/ 61708 w 886351"/>
                <a:gd name="connsiteY19" fmla="*/ 2131730 h 2804908"/>
                <a:gd name="connsiteX20" fmla="*/ 28049 w 886351"/>
                <a:gd name="connsiteY20" fmla="*/ 2316854 h 2804908"/>
                <a:gd name="connsiteX21" fmla="*/ 0 w 886351"/>
                <a:gd name="connsiteY21" fmla="*/ 2395392 h 2804908"/>
                <a:gd name="connsiteX22" fmla="*/ 56098 w 886351"/>
                <a:gd name="connsiteY22" fmla="*/ 2513198 h 2804908"/>
                <a:gd name="connsiteX23" fmla="*/ 117806 w 886351"/>
                <a:gd name="connsiteY23" fmla="*/ 2636614 h 2804908"/>
                <a:gd name="connsiteX24" fmla="*/ 213173 w 886351"/>
                <a:gd name="connsiteY24" fmla="*/ 2754420 h 2804908"/>
                <a:gd name="connsiteX25" fmla="*/ 314150 w 886351"/>
                <a:gd name="connsiteY25" fmla="*/ 2804908 h 2804908"/>
                <a:gd name="connsiteX26" fmla="*/ 448785 w 886351"/>
                <a:gd name="connsiteY26" fmla="*/ 2715151 h 2804908"/>
                <a:gd name="connsiteX27" fmla="*/ 504884 w 886351"/>
                <a:gd name="connsiteY27" fmla="*/ 2602955 h 2804908"/>
                <a:gd name="connsiteX28" fmla="*/ 572201 w 886351"/>
                <a:gd name="connsiteY28" fmla="*/ 2440270 h 2804908"/>
                <a:gd name="connsiteX29" fmla="*/ 661958 w 886351"/>
                <a:gd name="connsiteY29" fmla="*/ 2277586 h 2804908"/>
                <a:gd name="connsiteX30" fmla="*/ 678788 w 886351"/>
                <a:gd name="connsiteY30" fmla="*/ 2199048 h 2804908"/>
                <a:gd name="connsiteX0" fmla="*/ 420736 w 886351"/>
                <a:gd name="connsiteY0" fmla="*/ 56098 h 2804908"/>
                <a:gd name="connsiteX1" fmla="*/ 527323 w 886351"/>
                <a:gd name="connsiteY1" fmla="*/ 5610 h 2804908"/>
                <a:gd name="connsiteX2" fmla="*/ 690007 w 886351"/>
                <a:gd name="connsiteY2" fmla="*/ 0 h 2804908"/>
                <a:gd name="connsiteX3" fmla="*/ 796594 w 886351"/>
                <a:gd name="connsiteY3" fmla="*/ 39269 h 2804908"/>
                <a:gd name="connsiteX4" fmla="*/ 847082 w 886351"/>
                <a:gd name="connsiteY4" fmla="*/ 129026 h 2804908"/>
                <a:gd name="connsiteX5" fmla="*/ 886351 w 886351"/>
                <a:gd name="connsiteY5" fmla="*/ 269271 h 2804908"/>
                <a:gd name="connsiteX6" fmla="*/ 852692 w 886351"/>
                <a:gd name="connsiteY6" fmla="*/ 454395 h 2804908"/>
                <a:gd name="connsiteX7" fmla="*/ 684398 w 886351"/>
                <a:gd name="connsiteY7" fmla="*/ 847083 h 2804908"/>
                <a:gd name="connsiteX8" fmla="*/ 600250 w 886351"/>
                <a:gd name="connsiteY8" fmla="*/ 1026597 h 2804908"/>
                <a:gd name="connsiteX9" fmla="*/ 521713 w 886351"/>
                <a:gd name="connsiteY9" fmla="*/ 1155622 h 2804908"/>
                <a:gd name="connsiteX10" fmla="*/ 471225 w 886351"/>
                <a:gd name="connsiteY10" fmla="*/ 1200501 h 2804908"/>
                <a:gd name="connsiteX11" fmla="*/ 359028 w 886351"/>
                <a:gd name="connsiteY11" fmla="*/ 1234160 h 2804908"/>
                <a:gd name="connsiteX12" fmla="*/ 263661 w 886351"/>
                <a:gd name="connsiteY12" fmla="*/ 1329527 h 2804908"/>
                <a:gd name="connsiteX13" fmla="*/ 185124 w 886351"/>
                <a:gd name="connsiteY13" fmla="*/ 1497821 h 2804908"/>
                <a:gd name="connsiteX14" fmla="*/ 129026 w 886351"/>
                <a:gd name="connsiteY14" fmla="*/ 1559529 h 2804908"/>
                <a:gd name="connsiteX15" fmla="*/ 117806 w 886351"/>
                <a:gd name="connsiteY15" fmla="*/ 1795141 h 2804908"/>
                <a:gd name="connsiteX16" fmla="*/ 123416 w 886351"/>
                <a:gd name="connsiteY16" fmla="*/ 1963436 h 2804908"/>
                <a:gd name="connsiteX17" fmla="*/ 106587 w 886351"/>
                <a:gd name="connsiteY17" fmla="*/ 2041973 h 2804908"/>
                <a:gd name="connsiteX18" fmla="*/ 61708 w 886351"/>
                <a:gd name="connsiteY18" fmla="*/ 2047583 h 2804908"/>
                <a:gd name="connsiteX19" fmla="*/ 61708 w 886351"/>
                <a:gd name="connsiteY19" fmla="*/ 2131730 h 2804908"/>
                <a:gd name="connsiteX20" fmla="*/ 28049 w 886351"/>
                <a:gd name="connsiteY20" fmla="*/ 2316854 h 2804908"/>
                <a:gd name="connsiteX21" fmla="*/ 0 w 886351"/>
                <a:gd name="connsiteY21" fmla="*/ 2395392 h 2804908"/>
                <a:gd name="connsiteX22" fmla="*/ 56098 w 886351"/>
                <a:gd name="connsiteY22" fmla="*/ 2513198 h 2804908"/>
                <a:gd name="connsiteX23" fmla="*/ 117806 w 886351"/>
                <a:gd name="connsiteY23" fmla="*/ 2636614 h 2804908"/>
                <a:gd name="connsiteX24" fmla="*/ 213173 w 886351"/>
                <a:gd name="connsiteY24" fmla="*/ 2754420 h 2804908"/>
                <a:gd name="connsiteX25" fmla="*/ 314150 w 886351"/>
                <a:gd name="connsiteY25" fmla="*/ 2804908 h 2804908"/>
                <a:gd name="connsiteX26" fmla="*/ 448785 w 886351"/>
                <a:gd name="connsiteY26" fmla="*/ 2715151 h 2804908"/>
                <a:gd name="connsiteX27" fmla="*/ 504884 w 886351"/>
                <a:gd name="connsiteY27" fmla="*/ 2602955 h 2804908"/>
                <a:gd name="connsiteX28" fmla="*/ 572201 w 886351"/>
                <a:gd name="connsiteY28" fmla="*/ 2440270 h 2804908"/>
                <a:gd name="connsiteX29" fmla="*/ 661958 w 886351"/>
                <a:gd name="connsiteY29" fmla="*/ 2277586 h 2804908"/>
                <a:gd name="connsiteX30" fmla="*/ 678788 w 886351"/>
                <a:gd name="connsiteY30" fmla="*/ 2199048 h 2804908"/>
                <a:gd name="connsiteX0" fmla="*/ 420736 w 886351"/>
                <a:gd name="connsiteY0" fmla="*/ 56098 h 2804908"/>
                <a:gd name="connsiteX1" fmla="*/ 527323 w 886351"/>
                <a:gd name="connsiteY1" fmla="*/ 5610 h 2804908"/>
                <a:gd name="connsiteX2" fmla="*/ 690007 w 886351"/>
                <a:gd name="connsiteY2" fmla="*/ 0 h 2804908"/>
                <a:gd name="connsiteX3" fmla="*/ 796594 w 886351"/>
                <a:gd name="connsiteY3" fmla="*/ 39269 h 2804908"/>
                <a:gd name="connsiteX4" fmla="*/ 847082 w 886351"/>
                <a:gd name="connsiteY4" fmla="*/ 129026 h 2804908"/>
                <a:gd name="connsiteX5" fmla="*/ 886351 w 886351"/>
                <a:gd name="connsiteY5" fmla="*/ 269271 h 2804908"/>
                <a:gd name="connsiteX6" fmla="*/ 852692 w 886351"/>
                <a:gd name="connsiteY6" fmla="*/ 454395 h 2804908"/>
                <a:gd name="connsiteX7" fmla="*/ 684398 w 886351"/>
                <a:gd name="connsiteY7" fmla="*/ 847083 h 2804908"/>
                <a:gd name="connsiteX8" fmla="*/ 600250 w 886351"/>
                <a:gd name="connsiteY8" fmla="*/ 1026597 h 2804908"/>
                <a:gd name="connsiteX9" fmla="*/ 521713 w 886351"/>
                <a:gd name="connsiteY9" fmla="*/ 1155622 h 2804908"/>
                <a:gd name="connsiteX10" fmla="*/ 471225 w 886351"/>
                <a:gd name="connsiteY10" fmla="*/ 1200501 h 2804908"/>
                <a:gd name="connsiteX11" fmla="*/ 359028 w 886351"/>
                <a:gd name="connsiteY11" fmla="*/ 1234160 h 2804908"/>
                <a:gd name="connsiteX12" fmla="*/ 263661 w 886351"/>
                <a:gd name="connsiteY12" fmla="*/ 1329527 h 2804908"/>
                <a:gd name="connsiteX13" fmla="*/ 185124 w 886351"/>
                <a:gd name="connsiteY13" fmla="*/ 1497821 h 2804908"/>
                <a:gd name="connsiteX14" fmla="*/ 129026 w 886351"/>
                <a:gd name="connsiteY14" fmla="*/ 1559529 h 2804908"/>
                <a:gd name="connsiteX15" fmla="*/ 117806 w 886351"/>
                <a:gd name="connsiteY15" fmla="*/ 1795141 h 2804908"/>
                <a:gd name="connsiteX16" fmla="*/ 123416 w 886351"/>
                <a:gd name="connsiteY16" fmla="*/ 1963436 h 2804908"/>
                <a:gd name="connsiteX17" fmla="*/ 106587 w 886351"/>
                <a:gd name="connsiteY17" fmla="*/ 2041973 h 2804908"/>
                <a:gd name="connsiteX18" fmla="*/ 72928 w 886351"/>
                <a:gd name="connsiteY18" fmla="*/ 2086851 h 2804908"/>
                <a:gd name="connsiteX19" fmla="*/ 61708 w 886351"/>
                <a:gd name="connsiteY19" fmla="*/ 2131730 h 2804908"/>
                <a:gd name="connsiteX20" fmla="*/ 28049 w 886351"/>
                <a:gd name="connsiteY20" fmla="*/ 2316854 h 2804908"/>
                <a:gd name="connsiteX21" fmla="*/ 0 w 886351"/>
                <a:gd name="connsiteY21" fmla="*/ 2395392 h 2804908"/>
                <a:gd name="connsiteX22" fmla="*/ 56098 w 886351"/>
                <a:gd name="connsiteY22" fmla="*/ 2513198 h 2804908"/>
                <a:gd name="connsiteX23" fmla="*/ 117806 w 886351"/>
                <a:gd name="connsiteY23" fmla="*/ 2636614 h 2804908"/>
                <a:gd name="connsiteX24" fmla="*/ 213173 w 886351"/>
                <a:gd name="connsiteY24" fmla="*/ 2754420 h 2804908"/>
                <a:gd name="connsiteX25" fmla="*/ 314150 w 886351"/>
                <a:gd name="connsiteY25" fmla="*/ 2804908 h 2804908"/>
                <a:gd name="connsiteX26" fmla="*/ 448785 w 886351"/>
                <a:gd name="connsiteY26" fmla="*/ 2715151 h 2804908"/>
                <a:gd name="connsiteX27" fmla="*/ 504884 w 886351"/>
                <a:gd name="connsiteY27" fmla="*/ 2602955 h 2804908"/>
                <a:gd name="connsiteX28" fmla="*/ 572201 w 886351"/>
                <a:gd name="connsiteY28" fmla="*/ 2440270 h 2804908"/>
                <a:gd name="connsiteX29" fmla="*/ 661958 w 886351"/>
                <a:gd name="connsiteY29" fmla="*/ 2277586 h 2804908"/>
                <a:gd name="connsiteX30" fmla="*/ 678788 w 886351"/>
                <a:gd name="connsiteY30" fmla="*/ 2199048 h 2804908"/>
                <a:gd name="connsiteX0" fmla="*/ 420736 w 886351"/>
                <a:gd name="connsiteY0" fmla="*/ 56098 h 2804908"/>
                <a:gd name="connsiteX1" fmla="*/ 527323 w 886351"/>
                <a:gd name="connsiteY1" fmla="*/ 5610 h 2804908"/>
                <a:gd name="connsiteX2" fmla="*/ 690007 w 886351"/>
                <a:gd name="connsiteY2" fmla="*/ 0 h 2804908"/>
                <a:gd name="connsiteX3" fmla="*/ 796594 w 886351"/>
                <a:gd name="connsiteY3" fmla="*/ 39269 h 2804908"/>
                <a:gd name="connsiteX4" fmla="*/ 847082 w 886351"/>
                <a:gd name="connsiteY4" fmla="*/ 129026 h 2804908"/>
                <a:gd name="connsiteX5" fmla="*/ 886351 w 886351"/>
                <a:gd name="connsiteY5" fmla="*/ 269271 h 2804908"/>
                <a:gd name="connsiteX6" fmla="*/ 852692 w 886351"/>
                <a:gd name="connsiteY6" fmla="*/ 454395 h 2804908"/>
                <a:gd name="connsiteX7" fmla="*/ 684398 w 886351"/>
                <a:gd name="connsiteY7" fmla="*/ 847083 h 2804908"/>
                <a:gd name="connsiteX8" fmla="*/ 600250 w 886351"/>
                <a:gd name="connsiteY8" fmla="*/ 1026597 h 2804908"/>
                <a:gd name="connsiteX9" fmla="*/ 521713 w 886351"/>
                <a:gd name="connsiteY9" fmla="*/ 1155622 h 2804908"/>
                <a:gd name="connsiteX10" fmla="*/ 471225 w 886351"/>
                <a:gd name="connsiteY10" fmla="*/ 1200501 h 2804908"/>
                <a:gd name="connsiteX11" fmla="*/ 359028 w 886351"/>
                <a:gd name="connsiteY11" fmla="*/ 1234160 h 2804908"/>
                <a:gd name="connsiteX12" fmla="*/ 263661 w 886351"/>
                <a:gd name="connsiteY12" fmla="*/ 1329527 h 2804908"/>
                <a:gd name="connsiteX13" fmla="*/ 185124 w 886351"/>
                <a:gd name="connsiteY13" fmla="*/ 1497821 h 2804908"/>
                <a:gd name="connsiteX14" fmla="*/ 129026 w 886351"/>
                <a:gd name="connsiteY14" fmla="*/ 1559529 h 2804908"/>
                <a:gd name="connsiteX15" fmla="*/ 117806 w 886351"/>
                <a:gd name="connsiteY15" fmla="*/ 1795141 h 2804908"/>
                <a:gd name="connsiteX16" fmla="*/ 123416 w 886351"/>
                <a:gd name="connsiteY16" fmla="*/ 1963436 h 2804908"/>
                <a:gd name="connsiteX17" fmla="*/ 106587 w 886351"/>
                <a:gd name="connsiteY17" fmla="*/ 2041973 h 2804908"/>
                <a:gd name="connsiteX18" fmla="*/ 72928 w 886351"/>
                <a:gd name="connsiteY18" fmla="*/ 2086851 h 2804908"/>
                <a:gd name="connsiteX19" fmla="*/ 44879 w 886351"/>
                <a:gd name="connsiteY19" fmla="*/ 2199048 h 2804908"/>
                <a:gd name="connsiteX20" fmla="*/ 28049 w 886351"/>
                <a:gd name="connsiteY20" fmla="*/ 2316854 h 2804908"/>
                <a:gd name="connsiteX21" fmla="*/ 0 w 886351"/>
                <a:gd name="connsiteY21" fmla="*/ 2395392 h 2804908"/>
                <a:gd name="connsiteX22" fmla="*/ 56098 w 886351"/>
                <a:gd name="connsiteY22" fmla="*/ 2513198 h 2804908"/>
                <a:gd name="connsiteX23" fmla="*/ 117806 w 886351"/>
                <a:gd name="connsiteY23" fmla="*/ 2636614 h 2804908"/>
                <a:gd name="connsiteX24" fmla="*/ 213173 w 886351"/>
                <a:gd name="connsiteY24" fmla="*/ 2754420 h 2804908"/>
                <a:gd name="connsiteX25" fmla="*/ 314150 w 886351"/>
                <a:gd name="connsiteY25" fmla="*/ 2804908 h 2804908"/>
                <a:gd name="connsiteX26" fmla="*/ 448785 w 886351"/>
                <a:gd name="connsiteY26" fmla="*/ 2715151 h 2804908"/>
                <a:gd name="connsiteX27" fmla="*/ 504884 w 886351"/>
                <a:gd name="connsiteY27" fmla="*/ 2602955 h 2804908"/>
                <a:gd name="connsiteX28" fmla="*/ 572201 w 886351"/>
                <a:gd name="connsiteY28" fmla="*/ 2440270 h 2804908"/>
                <a:gd name="connsiteX29" fmla="*/ 661958 w 886351"/>
                <a:gd name="connsiteY29" fmla="*/ 2277586 h 2804908"/>
                <a:gd name="connsiteX30" fmla="*/ 678788 w 886351"/>
                <a:gd name="connsiteY30" fmla="*/ 2199048 h 2804908"/>
                <a:gd name="connsiteX0" fmla="*/ 420736 w 886351"/>
                <a:gd name="connsiteY0" fmla="*/ 56098 h 2804908"/>
                <a:gd name="connsiteX1" fmla="*/ 527323 w 886351"/>
                <a:gd name="connsiteY1" fmla="*/ 5610 h 2804908"/>
                <a:gd name="connsiteX2" fmla="*/ 690007 w 886351"/>
                <a:gd name="connsiteY2" fmla="*/ 0 h 2804908"/>
                <a:gd name="connsiteX3" fmla="*/ 796594 w 886351"/>
                <a:gd name="connsiteY3" fmla="*/ 39269 h 2804908"/>
                <a:gd name="connsiteX4" fmla="*/ 847082 w 886351"/>
                <a:gd name="connsiteY4" fmla="*/ 129026 h 2804908"/>
                <a:gd name="connsiteX5" fmla="*/ 886351 w 886351"/>
                <a:gd name="connsiteY5" fmla="*/ 269271 h 2804908"/>
                <a:gd name="connsiteX6" fmla="*/ 852692 w 886351"/>
                <a:gd name="connsiteY6" fmla="*/ 454395 h 2804908"/>
                <a:gd name="connsiteX7" fmla="*/ 684398 w 886351"/>
                <a:gd name="connsiteY7" fmla="*/ 847083 h 2804908"/>
                <a:gd name="connsiteX8" fmla="*/ 600250 w 886351"/>
                <a:gd name="connsiteY8" fmla="*/ 1026597 h 2804908"/>
                <a:gd name="connsiteX9" fmla="*/ 521713 w 886351"/>
                <a:gd name="connsiteY9" fmla="*/ 1155622 h 2804908"/>
                <a:gd name="connsiteX10" fmla="*/ 471225 w 886351"/>
                <a:gd name="connsiteY10" fmla="*/ 1200501 h 2804908"/>
                <a:gd name="connsiteX11" fmla="*/ 359028 w 886351"/>
                <a:gd name="connsiteY11" fmla="*/ 1234160 h 2804908"/>
                <a:gd name="connsiteX12" fmla="*/ 263661 w 886351"/>
                <a:gd name="connsiteY12" fmla="*/ 1329527 h 2804908"/>
                <a:gd name="connsiteX13" fmla="*/ 185124 w 886351"/>
                <a:gd name="connsiteY13" fmla="*/ 1497821 h 2804908"/>
                <a:gd name="connsiteX14" fmla="*/ 129026 w 886351"/>
                <a:gd name="connsiteY14" fmla="*/ 1559529 h 2804908"/>
                <a:gd name="connsiteX15" fmla="*/ 117806 w 886351"/>
                <a:gd name="connsiteY15" fmla="*/ 1795141 h 2804908"/>
                <a:gd name="connsiteX16" fmla="*/ 123416 w 886351"/>
                <a:gd name="connsiteY16" fmla="*/ 1963436 h 2804908"/>
                <a:gd name="connsiteX17" fmla="*/ 106587 w 886351"/>
                <a:gd name="connsiteY17" fmla="*/ 2041973 h 2804908"/>
                <a:gd name="connsiteX18" fmla="*/ 72928 w 886351"/>
                <a:gd name="connsiteY18" fmla="*/ 2086851 h 2804908"/>
                <a:gd name="connsiteX19" fmla="*/ 44879 w 886351"/>
                <a:gd name="connsiteY19" fmla="*/ 2199048 h 2804908"/>
                <a:gd name="connsiteX20" fmla="*/ 28049 w 886351"/>
                <a:gd name="connsiteY20" fmla="*/ 2316854 h 2804908"/>
                <a:gd name="connsiteX21" fmla="*/ 0 w 886351"/>
                <a:gd name="connsiteY21" fmla="*/ 2395392 h 2804908"/>
                <a:gd name="connsiteX22" fmla="*/ 39268 w 886351"/>
                <a:gd name="connsiteY22" fmla="*/ 2602955 h 2804908"/>
                <a:gd name="connsiteX23" fmla="*/ 117806 w 886351"/>
                <a:gd name="connsiteY23" fmla="*/ 2636614 h 2804908"/>
                <a:gd name="connsiteX24" fmla="*/ 213173 w 886351"/>
                <a:gd name="connsiteY24" fmla="*/ 2754420 h 2804908"/>
                <a:gd name="connsiteX25" fmla="*/ 314150 w 886351"/>
                <a:gd name="connsiteY25" fmla="*/ 2804908 h 2804908"/>
                <a:gd name="connsiteX26" fmla="*/ 448785 w 886351"/>
                <a:gd name="connsiteY26" fmla="*/ 2715151 h 2804908"/>
                <a:gd name="connsiteX27" fmla="*/ 504884 w 886351"/>
                <a:gd name="connsiteY27" fmla="*/ 2602955 h 2804908"/>
                <a:gd name="connsiteX28" fmla="*/ 572201 w 886351"/>
                <a:gd name="connsiteY28" fmla="*/ 2440270 h 2804908"/>
                <a:gd name="connsiteX29" fmla="*/ 661958 w 886351"/>
                <a:gd name="connsiteY29" fmla="*/ 2277586 h 2804908"/>
                <a:gd name="connsiteX30" fmla="*/ 678788 w 886351"/>
                <a:gd name="connsiteY30" fmla="*/ 2199048 h 2804908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117806 w 886351"/>
                <a:gd name="connsiteY23" fmla="*/ 2636614 h 2827347"/>
                <a:gd name="connsiteX24" fmla="*/ 140246 w 886351"/>
                <a:gd name="connsiteY24" fmla="*/ 2827347 h 2827347"/>
                <a:gd name="connsiteX25" fmla="*/ 314150 w 886351"/>
                <a:gd name="connsiteY25" fmla="*/ 2804908 h 2827347"/>
                <a:gd name="connsiteX26" fmla="*/ 448785 w 886351"/>
                <a:gd name="connsiteY26" fmla="*/ 2715151 h 2827347"/>
                <a:gd name="connsiteX27" fmla="*/ 504884 w 886351"/>
                <a:gd name="connsiteY27" fmla="*/ 2602955 h 2827347"/>
                <a:gd name="connsiteX28" fmla="*/ 572201 w 886351"/>
                <a:gd name="connsiteY28" fmla="*/ 2440270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804908 h 2827347"/>
                <a:gd name="connsiteX26" fmla="*/ 448785 w 886351"/>
                <a:gd name="connsiteY26" fmla="*/ 2715151 h 2827347"/>
                <a:gd name="connsiteX27" fmla="*/ 504884 w 886351"/>
                <a:gd name="connsiteY27" fmla="*/ 2602955 h 2827347"/>
                <a:gd name="connsiteX28" fmla="*/ 572201 w 886351"/>
                <a:gd name="connsiteY28" fmla="*/ 2440270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771249 h 2827347"/>
                <a:gd name="connsiteX26" fmla="*/ 448785 w 886351"/>
                <a:gd name="connsiteY26" fmla="*/ 2715151 h 2827347"/>
                <a:gd name="connsiteX27" fmla="*/ 504884 w 886351"/>
                <a:gd name="connsiteY27" fmla="*/ 2602955 h 2827347"/>
                <a:gd name="connsiteX28" fmla="*/ 572201 w 886351"/>
                <a:gd name="connsiteY28" fmla="*/ 2440270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771249 h 2827347"/>
                <a:gd name="connsiteX26" fmla="*/ 420736 w 886351"/>
                <a:gd name="connsiteY26" fmla="*/ 2681492 h 2827347"/>
                <a:gd name="connsiteX27" fmla="*/ 504884 w 886351"/>
                <a:gd name="connsiteY27" fmla="*/ 2602955 h 2827347"/>
                <a:gd name="connsiteX28" fmla="*/ 572201 w 886351"/>
                <a:gd name="connsiteY28" fmla="*/ 2440270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771249 h 2827347"/>
                <a:gd name="connsiteX26" fmla="*/ 420736 w 886351"/>
                <a:gd name="connsiteY26" fmla="*/ 2681492 h 2827347"/>
                <a:gd name="connsiteX27" fmla="*/ 488055 w 886351"/>
                <a:gd name="connsiteY27" fmla="*/ 2563686 h 2827347"/>
                <a:gd name="connsiteX28" fmla="*/ 572201 w 886351"/>
                <a:gd name="connsiteY28" fmla="*/ 2440270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771249 h 2827347"/>
                <a:gd name="connsiteX26" fmla="*/ 420736 w 886351"/>
                <a:gd name="connsiteY26" fmla="*/ 2681492 h 2827347"/>
                <a:gd name="connsiteX27" fmla="*/ 488055 w 886351"/>
                <a:gd name="connsiteY27" fmla="*/ 2563686 h 2827347"/>
                <a:gd name="connsiteX28" fmla="*/ 560982 w 886351"/>
                <a:gd name="connsiteY28" fmla="*/ 2417831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771249 h 2827347"/>
                <a:gd name="connsiteX26" fmla="*/ 420736 w 886351"/>
                <a:gd name="connsiteY26" fmla="*/ 2681492 h 2827347"/>
                <a:gd name="connsiteX27" fmla="*/ 488055 w 886351"/>
                <a:gd name="connsiteY27" fmla="*/ 2563686 h 2827347"/>
                <a:gd name="connsiteX28" fmla="*/ 560982 w 886351"/>
                <a:gd name="connsiteY28" fmla="*/ 2417831 h 2827347"/>
                <a:gd name="connsiteX29" fmla="*/ 628299 w 886351"/>
                <a:gd name="connsiteY29" fmla="*/ 2283195 h 2827347"/>
                <a:gd name="connsiteX30" fmla="*/ 678788 w 886351"/>
                <a:gd name="connsiteY30" fmla="*/ 2199048 h 282734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</a:cxnLst>
              <a:rect l="l" t="t" r="r" b="b"/>
              <a:pathLst>
                <a:path w="886351" h="2827347">
                  <a:moveTo>
                    <a:pt x="420736" y="56098"/>
                  </a:moveTo>
                  <a:lnTo>
                    <a:pt x="527323" y="5610"/>
                  </a:lnTo>
                  <a:lnTo>
                    <a:pt x="690007" y="0"/>
                  </a:lnTo>
                  <a:lnTo>
                    <a:pt x="796594" y="39269"/>
                  </a:lnTo>
                  <a:lnTo>
                    <a:pt x="847082" y="129026"/>
                  </a:lnTo>
                  <a:lnTo>
                    <a:pt x="886351" y="269271"/>
                  </a:lnTo>
                  <a:lnTo>
                    <a:pt x="852692" y="454395"/>
                  </a:lnTo>
                  <a:lnTo>
                    <a:pt x="684398" y="847083"/>
                  </a:lnTo>
                  <a:lnTo>
                    <a:pt x="600250" y="1026597"/>
                  </a:lnTo>
                  <a:lnTo>
                    <a:pt x="521713" y="1155622"/>
                  </a:lnTo>
                  <a:lnTo>
                    <a:pt x="471225" y="1200501"/>
                  </a:lnTo>
                  <a:lnTo>
                    <a:pt x="359028" y="1234160"/>
                  </a:lnTo>
                  <a:lnTo>
                    <a:pt x="263661" y="1329527"/>
                  </a:lnTo>
                  <a:lnTo>
                    <a:pt x="185124" y="1497821"/>
                  </a:lnTo>
                  <a:lnTo>
                    <a:pt x="129026" y="1559529"/>
                  </a:lnTo>
                  <a:lnTo>
                    <a:pt x="117806" y="1795141"/>
                  </a:lnTo>
                  <a:lnTo>
                    <a:pt x="123416" y="1963436"/>
                  </a:lnTo>
                  <a:lnTo>
                    <a:pt x="106587" y="2041973"/>
                  </a:lnTo>
                  <a:lnTo>
                    <a:pt x="72928" y="2086851"/>
                  </a:lnTo>
                  <a:lnTo>
                    <a:pt x="44879" y="2199048"/>
                  </a:lnTo>
                  <a:lnTo>
                    <a:pt x="28049" y="2316854"/>
                  </a:lnTo>
                  <a:lnTo>
                    <a:pt x="0" y="2395392"/>
                  </a:lnTo>
                  <a:lnTo>
                    <a:pt x="39268" y="2602955"/>
                  </a:lnTo>
                  <a:lnTo>
                    <a:pt x="67317" y="2816128"/>
                  </a:lnTo>
                  <a:lnTo>
                    <a:pt x="140246" y="2827347"/>
                  </a:lnTo>
                  <a:lnTo>
                    <a:pt x="314150" y="2771249"/>
                  </a:lnTo>
                  <a:lnTo>
                    <a:pt x="420736" y="2681492"/>
                  </a:lnTo>
                  <a:lnTo>
                    <a:pt x="488055" y="2563686"/>
                  </a:lnTo>
                  <a:lnTo>
                    <a:pt x="560982" y="2417831"/>
                  </a:lnTo>
                  <a:lnTo>
                    <a:pt x="628299" y="2283195"/>
                  </a:lnTo>
                  <a:lnTo>
                    <a:pt x="678788" y="2199048"/>
                  </a:lnTo>
                </a:path>
              </a:pathLst>
            </a:custGeom>
            <a:noFill/>
            <a:ln w="381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3" name="Forme libre 610">
              <a:extLst>
                <a:ext uri="{FF2B5EF4-FFF2-40B4-BE49-F238E27FC236}">
                  <a16:creationId xmlns:a16="http://schemas.microsoft.com/office/drawing/2014/main" id="{609D162F-7E51-4601-9237-5DE8711A738F}"/>
                </a:ext>
              </a:extLst>
            </xdr:cNvPr>
            <xdr:cNvSpPr/>
          </xdr:nvSpPr>
          <xdr:spPr>
            <a:xfrm>
              <a:off x="6210065" y="2945153"/>
              <a:ext cx="768545" cy="2170999"/>
            </a:xfrm>
            <a:custGeom>
              <a:avLst/>
              <a:gdLst>
                <a:gd name="connsiteX0" fmla="*/ 274881 w 813424"/>
                <a:gd name="connsiteY0" fmla="*/ 117807 h 2170999"/>
                <a:gd name="connsiteX1" fmla="*/ 342199 w 813424"/>
                <a:gd name="connsiteY1" fmla="*/ 28049 h 2170999"/>
                <a:gd name="connsiteX2" fmla="*/ 460005 w 813424"/>
                <a:gd name="connsiteY2" fmla="*/ 0 h 2170999"/>
                <a:gd name="connsiteX3" fmla="*/ 572201 w 813424"/>
                <a:gd name="connsiteY3" fmla="*/ 0 h 2170999"/>
                <a:gd name="connsiteX4" fmla="*/ 684398 w 813424"/>
                <a:gd name="connsiteY4" fmla="*/ 84148 h 2170999"/>
                <a:gd name="connsiteX5" fmla="*/ 740496 w 813424"/>
                <a:gd name="connsiteY5" fmla="*/ 162685 h 2170999"/>
                <a:gd name="connsiteX6" fmla="*/ 790984 w 813424"/>
                <a:gd name="connsiteY6" fmla="*/ 263662 h 2170999"/>
                <a:gd name="connsiteX7" fmla="*/ 813424 w 813424"/>
                <a:gd name="connsiteY7" fmla="*/ 364638 h 2170999"/>
                <a:gd name="connsiteX8" fmla="*/ 813424 w 813424"/>
                <a:gd name="connsiteY8" fmla="*/ 437566 h 2170999"/>
                <a:gd name="connsiteX9" fmla="*/ 757325 w 813424"/>
                <a:gd name="connsiteY9" fmla="*/ 538543 h 2170999"/>
                <a:gd name="connsiteX10" fmla="*/ 718057 w 813424"/>
                <a:gd name="connsiteY10" fmla="*/ 701227 h 2170999"/>
                <a:gd name="connsiteX11" fmla="*/ 661959 w 813424"/>
                <a:gd name="connsiteY11" fmla="*/ 903181 h 2170999"/>
                <a:gd name="connsiteX12" fmla="*/ 560982 w 813424"/>
                <a:gd name="connsiteY12" fmla="*/ 1116354 h 2170999"/>
                <a:gd name="connsiteX13" fmla="*/ 482444 w 813424"/>
                <a:gd name="connsiteY13" fmla="*/ 1295868 h 2170999"/>
                <a:gd name="connsiteX14" fmla="*/ 364638 w 813424"/>
                <a:gd name="connsiteY14" fmla="*/ 1464162 h 2170999"/>
                <a:gd name="connsiteX15" fmla="*/ 246832 w 813424"/>
                <a:gd name="connsiteY15" fmla="*/ 1604408 h 2170999"/>
                <a:gd name="connsiteX16" fmla="*/ 100977 w 813424"/>
                <a:gd name="connsiteY16" fmla="*/ 1761483 h 2170999"/>
                <a:gd name="connsiteX17" fmla="*/ 61708 w 813424"/>
                <a:gd name="connsiteY17" fmla="*/ 1907338 h 2170999"/>
                <a:gd name="connsiteX18" fmla="*/ 0 w 813424"/>
                <a:gd name="connsiteY18" fmla="*/ 2170999 h 2170999"/>
                <a:gd name="connsiteX0" fmla="*/ 274881 w 813424"/>
                <a:gd name="connsiteY0" fmla="*/ 117807 h 2170999"/>
                <a:gd name="connsiteX1" fmla="*/ 342199 w 813424"/>
                <a:gd name="connsiteY1" fmla="*/ 28049 h 2170999"/>
                <a:gd name="connsiteX2" fmla="*/ 460005 w 813424"/>
                <a:gd name="connsiteY2" fmla="*/ 0 h 2170999"/>
                <a:gd name="connsiteX3" fmla="*/ 572201 w 813424"/>
                <a:gd name="connsiteY3" fmla="*/ 0 h 2170999"/>
                <a:gd name="connsiteX4" fmla="*/ 684398 w 813424"/>
                <a:gd name="connsiteY4" fmla="*/ 84148 h 2170999"/>
                <a:gd name="connsiteX5" fmla="*/ 740496 w 813424"/>
                <a:gd name="connsiteY5" fmla="*/ 162685 h 2170999"/>
                <a:gd name="connsiteX6" fmla="*/ 790984 w 813424"/>
                <a:gd name="connsiteY6" fmla="*/ 263662 h 2170999"/>
                <a:gd name="connsiteX7" fmla="*/ 813424 w 813424"/>
                <a:gd name="connsiteY7" fmla="*/ 364638 h 2170999"/>
                <a:gd name="connsiteX8" fmla="*/ 813424 w 813424"/>
                <a:gd name="connsiteY8" fmla="*/ 437566 h 2170999"/>
                <a:gd name="connsiteX9" fmla="*/ 757325 w 813424"/>
                <a:gd name="connsiteY9" fmla="*/ 538543 h 2170999"/>
                <a:gd name="connsiteX10" fmla="*/ 718057 w 813424"/>
                <a:gd name="connsiteY10" fmla="*/ 701227 h 2170999"/>
                <a:gd name="connsiteX11" fmla="*/ 661959 w 813424"/>
                <a:gd name="connsiteY11" fmla="*/ 903181 h 2170999"/>
                <a:gd name="connsiteX12" fmla="*/ 560982 w 813424"/>
                <a:gd name="connsiteY12" fmla="*/ 1116354 h 2170999"/>
                <a:gd name="connsiteX13" fmla="*/ 482444 w 813424"/>
                <a:gd name="connsiteY13" fmla="*/ 1295868 h 2170999"/>
                <a:gd name="connsiteX14" fmla="*/ 364638 w 813424"/>
                <a:gd name="connsiteY14" fmla="*/ 1464162 h 2170999"/>
                <a:gd name="connsiteX15" fmla="*/ 218783 w 813424"/>
                <a:gd name="connsiteY15" fmla="*/ 1565139 h 2170999"/>
                <a:gd name="connsiteX16" fmla="*/ 100977 w 813424"/>
                <a:gd name="connsiteY16" fmla="*/ 1761483 h 2170999"/>
                <a:gd name="connsiteX17" fmla="*/ 61708 w 813424"/>
                <a:gd name="connsiteY17" fmla="*/ 1907338 h 2170999"/>
                <a:gd name="connsiteX18" fmla="*/ 0 w 813424"/>
                <a:gd name="connsiteY18" fmla="*/ 2170999 h 2170999"/>
                <a:gd name="connsiteX0" fmla="*/ 274881 w 813424"/>
                <a:gd name="connsiteY0" fmla="*/ 117807 h 2170999"/>
                <a:gd name="connsiteX1" fmla="*/ 342199 w 813424"/>
                <a:gd name="connsiteY1" fmla="*/ 28049 h 2170999"/>
                <a:gd name="connsiteX2" fmla="*/ 460005 w 813424"/>
                <a:gd name="connsiteY2" fmla="*/ 0 h 2170999"/>
                <a:gd name="connsiteX3" fmla="*/ 572201 w 813424"/>
                <a:gd name="connsiteY3" fmla="*/ 0 h 2170999"/>
                <a:gd name="connsiteX4" fmla="*/ 684398 w 813424"/>
                <a:gd name="connsiteY4" fmla="*/ 84148 h 2170999"/>
                <a:gd name="connsiteX5" fmla="*/ 740496 w 813424"/>
                <a:gd name="connsiteY5" fmla="*/ 162685 h 2170999"/>
                <a:gd name="connsiteX6" fmla="*/ 790984 w 813424"/>
                <a:gd name="connsiteY6" fmla="*/ 263662 h 2170999"/>
                <a:gd name="connsiteX7" fmla="*/ 813424 w 813424"/>
                <a:gd name="connsiteY7" fmla="*/ 364638 h 2170999"/>
                <a:gd name="connsiteX8" fmla="*/ 813424 w 813424"/>
                <a:gd name="connsiteY8" fmla="*/ 437566 h 2170999"/>
                <a:gd name="connsiteX9" fmla="*/ 757325 w 813424"/>
                <a:gd name="connsiteY9" fmla="*/ 538543 h 2170999"/>
                <a:gd name="connsiteX10" fmla="*/ 718057 w 813424"/>
                <a:gd name="connsiteY10" fmla="*/ 701227 h 2170999"/>
                <a:gd name="connsiteX11" fmla="*/ 661959 w 813424"/>
                <a:gd name="connsiteY11" fmla="*/ 903181 h 2170999"/>
                <a:gd name="connsiteX12" fmla="*/ 560982 w 813424"/>
                <a:gd name="connsiteY12" fmla="*/ 1116354 h 2170999"/>
                <a:gd name="connsiteX13" fmla="*/ 482444 w 813424"/>
                <a:gd name="connsiteY13" fmla="*/ 1295868 h 2170999"/>
                <a:gd name="connsiteX14" fmla="*/ 302930 w 813424"/>
                <a:gd name="connsiteY14" fmla="*/ 1380014 h 2170999"/>
                <a:gd name="connsiteX15" fmla="*/ 218783 w 813424"/>
                <a:gd name="connsiteY15" fmla="*/ 1565139 h 2170999"/>
                <a:gd name="connsiteX16" fmla="*/ 100977 w 813424"/>
                <a:gd name="connsiteY16" fmla="*/ 1761483 h 2170999"/>
                <a:gd name="connsiteX17" fmla="*/ 61708 w 813424"/>
                <a:gd name="connsiteY17" fmla="*/ 1907338 h 2170999"/>
                <a:gd name="connsiteX18" fmla="*/ 0 w 813424"/>
                <a:gd name="connsiteY18" fmla="*/ 2170999 h 2170999"/>
                <a:gd name="connsiteX0" fmla="*/ 274881 w 813424"/>
                <a:gd name="connsiteY0" fmla="*/ 117807 h 2170999"/>
                <a:gd name="connsiteX1" fmla="*/ 342199 w 813424"/>
                <a:gd name="connsiteY1" fmla="*/ 28049 h 2170999"/>
                <a:gd name="connsiteX2" fmla="*/ 460005 w 813424"/>
                <a:gd name="connsiteY2" fmla="*/ 0 h 2170999"/>
                <a:gd name="connsiteX3" fmla="*/ 572201 w 813424"/>
                <a:gd name="connsiteY3" fmla="*/ 0 h 2170999"/>
                <a:gd name="connsiteX4" fmla="*/ 684398 w 813424"/>
                <a:gd name="connsiteY4" fmla="*/ 84148 h 2170999"/>
                <a:gd name="connsiteX5" fmla="*/ 740496 w 813424"/>
                <a:gd name="connsiteY5" fmla="*/ 162685 h 2170999"/>
                <a:gd name="connsiteX6" fmla="*/ 790984 w 813424"/>
                <a:gd name="connsiteY6" fmla="*/ 263662 h 2170999"/>
                <a:gd name="connsiteX7" fmla="*/ 813424 w 813424"/>
                <a:gd name="connsiteY7" fmla="*/ 364638 h 2170999"/>
                <a:gd name="connsiteX8" fmla="*/ 757326 w 813424"/>
                <a:gd name="connsiteY8" fmla="*/ 460005 h 2170999"/>
                <a:gd name="connsiteX9" fmla="*/ 757325 w 813424"/>
                <a:gd name="connsiteY9" fmla="*/ 538543 h 2170999"/>
                <a:gd name="connsiteX10" fmla="*/ 718057 w 813424"/>
                <a:gd name="connsiteY10" fmla="*/ 701227 h 2170999"/>
                <a:gd name="connsiteX11" fmla="*/ 661959 w 813424"/>
                <a:gd name="connsiteY11" fmla="*/ 903181 h 2170999"/>
                <a:gd name="connsiteX12" fmla="*/ 560982 w 813424"/>
                <a:gd name="connsiteY12" fmla="*/ 1116354 h 2170999"/>
                <a:gd name="connsiteX13" fmla="*/ 482444 w 813424"/>
                <a:gd name="connsiteY13" fmla="*/ 1295868 h 2170999"/>
                <a:gd name="connsiteX14" fmla="*/ 302930 w 813424"/>
                <a:gd name="connsiteY14" fmla="*/ 1380014 h 2170999"/>
                <a:gd name="connsiteX15" fmla="*/ 218783 w 813424"/>
                <a:gd name="connsiteY15" fmla="*/ 1565139 h 2170999"/>
                <a:gd name="connsiteX16" fmla="*/ 100977 w 813424"/>
                <a:gd name="connsiteY16" fmla="*/ 1761483 h 2170999"/>
                <a:gd name="connsiteX17" fmla="*/ 61708 w 813424"/>
                <a:gd name="connsiteY17" fmla="*/ 1907338 h 2170999"/>
                <a:gd name="connsiteX18" fmla="*/ 0 w 813424"/>
                <a:gd name="connsiteY18" fmla="*/ 2170999 h 2170999"/>
                <a:gd name="connsiteX0" fmla="*/ 274881 w 790984"/>
                <a:gd name="connsiteY0" fmla="*/ 117807 h 2170999"/>
                <a:gd name="connsiteX1" fmla="*/ 342199 w 790984"/>
                <a:gd name="connsiteY1" fmla="*/ 28049 h 2170999"/>
                <a:gd name="connsiteX2" fmla="*/ 460005 w 790984"/>
                <a:gd name="connsiteY2" fmla="*/ 0 h 2170999"/>
                <a:gd name="connsiteX3" fmla="*/ 572201 w 790984"/>
                <a:gd name="connsiteY3" fmla="*/ 0 h 2170999"/>
                <a:gd name="connsiteX4" fmla="*/ 684398 w 790984"/>
                <a:gd name="connsiteY4" fmla="*/ 84148 h 2170999"/>
                <a:gd name="connsiteX5" fmla="*/ 740496 w 790984"/>
                <a:gd name="connsiteY5" fmla="*/ 162685 h 2170999"/>
                <a:gd name="connsiteX6" fmla="*/ 790984 w 790984"/>
                <a:gd name="connsiteY6" fmla="*/ 263662 h 2170999"/>
                <a:gd name="connsiteX7" fmla="*/ 768545 w 790984"/>
                <a:gd name="connsiteY7" fmla="*/ 359029 h 2170999"/>
                <a:gd name="connsiteX8" fmla="*/ 757326 w 790984"/>
                <a:gd name="connsiteY8" fmla="*/ 460005 h 2170999"/>
                <a:gd name="connsiteX9" fmla="*/ 757325 w 790984"/>
                <a:gd name="connsiteY9" fmla="*/ 538543 h 2170999"/>
                <a:gd name="connsiteX10" fmla="*/ 718057 w 790984"/>
                <a:gd name="connsiteY10" fmla="*/ 701227 h 2170999"/>
                <a:gd name="connsiteX11" fmla="*/ 661959 w 790984"/>
                <a:gd name="connsiteY11" fmla="*/ 903181 h 2170999"/>
                <a:gd name="connsiteX12" fmla="*/ 560982 w 790984"/>
                <a:gd name="connsiteY12" fmla="*/ 1116354 h 2170999"/>
                <a:gd name="connsiteX13" fmla="*/ 482444 w 790984"/>
                <a:gd name="connsiteY13" fmla="*/ 1295868 h 2170999"/>
                <a:gd name="connsiteX14" fmla="*/ 302930 w 790984"/>
                <a:gd name="connsiteY14" fmla="*/ 1380014 h 2170999"/>
                <a:gd name="connsiteX15" fmla="*/ 218783 w 790984"/>
                <a:gd name="connsiteY15" fmla="*/ 1565139 h 2170999"/>
                <a:gd name="connsiteX16" fmla="*/ 100977 w 790984"/>
                <a:gd name="connsiteY16" fmla="*/ 1761483 h 2170999"/>
                <a:gd name="connsiteX17" fmla="*/ 61708 w 790984"/>
                <a:gd name="connsiteY17" fmla="*/ 1907338 h 2170999"/>
                <a:gd name="connsiteX18" fmla="*/ 0 w 790984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57326 w 768545"/>
                <a:gd name="connsiteY8" fmla="*/ 460005 h 2170999"/>
                <a:gd name="connsiteX9" fmla="*/ 757325 w 768545"/>
                <a:gd name="connsiteY9" fmla="*/ 538543 h 2170999"/>
                <a:gd name="connsiteX10" fmla="*/ 718057 w 768545"/>
                <a:gd name="connsiteY10" fmla="*/ 701227 h 2170999"/>
                <a:gd name="connsiteX11" fmla="*/ 661959 w 768545"/>
                <a:gd name="connsiteY11" fmla="*/ 903181 h 2170999"/>
                <a:gd name="connsiteX12" fmla="*/ 560982 w 768545"/>
                <a:gd name="connsiteY12" fmla="*/ 1116354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57325 w 768545"/>
                <a:gd name="connsiteY9" fmla="*/ 538543 h 2170999"/>
                <a:gd name="connsiteX10" fmla="*/ 718057 w 768545"/>
                <a:gd name="connsiteY10" fmla="*/ 701227 h 2170999"/>
                <a:gd name="connsiteX11" fmla="*/ 661959 w 768545"/>
                <a:gd name="connsiteY11" fmla="*/ 903181 h 2170999"/>
                <a:gd name="connsiteX12" fmla="*/ 560982 w 768545"/>
                <a:gd name="connsiteY12" fmla="*/ 1116354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01227 w 768545"/>
                <a:gd name="connsiteY9" fmla="*/ 549763 h 2170999"/>
                <a:gd name="connsiteX10" fmla="*/ 718057 w 768545"/>
                <a:gd name="connsiteY10" fmla="*/ 701227 h 2170999"/>
                <a:gd name="connsiteX11" fmla="*/ 661959 w 768545"/>
                <a:gd name="connsiteY11" fmla="*/ 903181 h 2170999"/>
                <a:gd name="connsiteX12" fmla="*/ 560982 w 768545"/>
                <a:gd name="connsiteY12" fmla="*/ 1116354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01227 w 768545"/>
                <a:gd name="connsiteY9" fmla="*/ 549763 h 2170999"/>
                <a:gd name="connsiteX10" fmla="*/ 645129 w 768545"/>
                <a:gd name="connsiteY10" fmla="*/ 706837 h 2170999"/>
                <a:gd name="connsiteX11" fmla="*/ 661959 w 768545"/>
                <a:gd name="connsiteY11" fmla="*/ 903181 h 2170999"/>
                <a:gd name="connsiteX12" fmla="*/ 560982 w 768545"/>
                <a:gd name="connsiteY12" fmla="*/ 1116354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01227 w 768545"/>
                <a:gd name="connsiteY9" fmla="*/ 549763 h 2170999"/>
                <a:gd name="connsiteX10" fmla="*/ 645129 w 768545"/>
                <a:gd name="connsiteY10" fmla="*/ 706837 h 2170999"/>
                <a:gd name="connsiteX11" fmla="*/ 583421 w 768545"/>
                <a:gd name="connsiteY11" fmla="*/ 880742 h 2170999"/>
                <a:gd name="connsiteX12" fmla="*/ 560982 w 768545"/>
                <a:gd name="connsiteY12" fmla="*/ 1116354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01227 w 768545"/>
                <a:gd name="connsiteY9" fmla="*/ 549763 h 2170999"/>
                <a:gd name="connsiteX10" fmla="*/ 645129 w 768545"/>
                <a:gd name="connsiteY10" fmla="*/ 706837 h 2170999"/>
                <a:gd name="connsiteX11" fmla="*/ 583421 w 768545"/>
                <a:gd name="connsiteY11" fmla="*/ 880742 h 2170999"/>
                <a:gd name="connsiteX12" fmla="*/ 499274 w 768545"/>
                <a:gd name="connsiteY12" fmla="*/ 1071476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01227 w 768545"/>
                <a:gd name="connsiteY9" fmla="*/ 549763 h 2170999"/>
                <a:gd name="connsiteX10" fmla="*/ 645129 w 768545"/>
                <a:gd name="connsiteY10" fmla="*/ 706837 h 2170999"/>
                <a:gd name="connsiteX11" fmla="*/ 583421 w 768545"/>
                <a:gd name="connsiteY11" fmla="*/ 880742 h 2170999"/>
                <a:gd name="connsiteX12" fmla="*/ 499274 w 768545"/>
                <a:gd name="connsiteY12" fmla="*/ 1071476 h 2170999"/>
                <a:gd name="connsiteX13" fmla="*/ 415127 w 768545"/>
                <a:gd name="connsiteY13" fmla="*/ 1217330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</a:cxnLst>
              <a:rect l="l" t="t" r="r" b="b"/>
              <a:pathLst>
                <a:path w="768545" h="2170999">
                  <a:moveTo>
                    <a:pt x="274881" y="117807"/>
                  </a:moveTo>
                  <a:lnTo>
                    <a:pt x="342199" y="28049"/>
                  </a:lnTo>
                  <a:lnTo>
                    <a:pt x="460005" y="0"/>
                  </a:lnTo>
                  <a:lnTo>
                    <a:pt x="572201" y="0"/>
                  </a:lnTo>
                  <a:lnTo>
                    <a:pt x="684398" y="84148"/>
                  </a:lnTo>
                  <a:lnTo>
                    <a:pt x="740496" y="162685"/>
                  </a:lnTo>
                  <a:lnTo>
                    <a:pt x="768545" y="230004"/>
                  </a:lnTo>
                  <a:lnTo>
                    <a:pt x="768545" y="359029"/>
                  </a:lnTo>
                  <a:lnTo>
                    <a:pt x="746106" y="460005"/>
                  </a:lnTo>
                  <a:cubicBezTo>
                    <a:pt x="746106" y="486184"/>
                    <a:pt x="701227" y="523584"/>
                    <a:pt x="701227" y="549763"/>
                  </a:cubicBezTo>
                  <a:lnTo>
                    <a:pt x="645129" y="706837"/>
                  </a:lnTo>
                  <a:lnTo>
                    <a:pt x="583421" y="880742"/>
                  </a:lnTo>
                  <a:lnTo>
                    <a:pt x="499274" y="1071476"/>
                  </a:lnTo>
                  <a:lnTo>
                    <a:pt x="415127" y="1217330"/>
                  </a:lnTo>
                  <a:lnTo>
                    <a:pt x="302930" y="1380014"/>
                  </a:lnTo>
                  <a:lnTo>
                    <a:pt x="218783" y="1565139"/>
                  </a:lnTo>
                  <a:lnTo>
                    <a:pt x="100977" y="1761483"/>
                  </a:lnTo>
                  <a:lnTo>
                    <a:pt x="61708" y="1907338"/>
                  </a:lnTo>
                  <a:lnTo>
                    <a:pt x="0" y="2170999"/>
                  </a:lnTo>
                </a:path>
              </a:pathLst>
            </a:custGeom>
            <a:ln w="3810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4" name="Forme libre 611">
              <a:extLst>
                <a:ext uri="{FF2B5EF4-FFF2-40B4-BE49-F238E27FC236}">
                  <a16:creationId xmlns:a16="http://schemas.microsoft.com/office/drawing/2014/main" id="{B3C3BC19-59DB-44FB-B5F3-F6CF224097C0}"/>
                </a:ext>
              </a:extLst>
            </xdr:cNvPr>
            <xdr:cNvSpPr/>
          </xdr:nvSpPr>
          <xdr:spPr>
            <a:xfrm>
              <a:off x="4981517" y="5116152"/>
              <a:ext cx="1228549" cy="1884898"/>
            </a:xfrm>
            <a:custGeom>
              <a:avLst/>
              <a:gdLst>
                <a:gd name="connsiteX0" fmla="*/ 0 w 1228549"/>
                <a:gd name="connsiteY0" fmla="*/ 1884898 h 1884898"/>
                <a:gd name="connsiteX1" fmla="*/ 39268 w 1228549"/>
                <a:gd name="connsiteY1" fmla="*/ 1795141 h 1884898"/>
                <a:gd name="connsiteX2" fmla="*/ 67317 w 1228549"/>
                <a:gd name="connsiteY2" fmla="*/ 1710994 h 1884898"/>
                <a:gd name="connsiteX3" fmla="*/ 162684 w 1228549"/>
                <a:gd name="connsiteY3" fmla="*/ 1621237 h 1884898"/>
                <a:gd name="connsiteX4" fmla="*/ 269271 w 1228549"/>
                <a:gd name="connsiteY4" fmla="*/ 1486601 h 1884898"/>
                <a:gd name="connsiteX5" fmla="*/ 364638 w 1228549"/>
                <a:gd name="connsiteY5" fmla="*/ 1368795 h 1884898"/>
                <a:gd name="connsiteX6" fmla="*/ 448785 w 1228549"/>
                <a:gd name="connsiteY6" fmla="*/ 1239769 h 1884898"/>
                <a:gd name="connsiteX7" fmla="*/ 560981 w 1228549"/>
                <a:gd name="connsiteY7" fmla="*/ 1127573 h 1884898"/>
                <a:gd name="connsiteX8" fmla="*/ 645128 w 1228549"/>
                <a:gd name="connsiteY8" fmla="*/ 970498 h 1884898"/>
                <a:gd name="connsiteX9" fmla="*/ 790984 w 1228549"/>
                <a:gd name="connsiteY9" fmla="*/ 830253 h 1884898"/>
                <a:gd name="connsiteX10" fmla="*/ 891960 w 1228549"/>
                <a:gd name="connsiteY10" fmla="*/ 583421 h 1884898"/>
                <a:gd name="connsiteX11" fmla="*/ 1077084 w 1228549"/>
                <a:gd name="connsiteY11" fmla="*/ 246832 h 1884898"/>
                <a:gd name="connsiteX12" fmla="*/ 1228549 w 1228549"/>
                <a:gd name="connsiteY12" fmla="*/ 0 h 188489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1228549" h="1884898">
                  <a:moveTo>
                    <a:pt x="0" y="1884898"/>
                  </a:moveTo>
                  <a:lnTo>
                    <a:pt x="39268" y="1795141"/>
                  </a:lnTo>
                  <a:lnTo>
                    <a:pt x="67317" y="1710994"/>
                  </a:lnTo>
                  <a:lnTo>
                    <a:pt x="162684" y="1621237"/>
                  </a:lnTo>
                  <a:lnTo>
                    <a:pt x="269271" y="1486601"/>
                  </a:lnTo>
                  <a:lnTo>
                    <a:pt x="364638" y="1368795"/>
                  </a:lnTo>
                  <a:lnTo>
                    <a:pt x="448785" y="1239769"/>
                  </a:lnTo>
                  <a:lnTo>
                    <a:pt x="560981" y="1127573"/>
                  </a:lnTo>
                  <a:lnTo>
                    <a:pt x="645128" y="970498"/>
                  </a:lnTo>
                  <a:lnTo>
                    <a:pt x="790984" y="830253"/>
                  </a:lnTo>
                  <a:lnTo>
                    <a:pt x="891960" y="583421"/>
                  </a:lnTo>
                  <a:lnTo>
                    <a:pt x="1077084" y="246832"/>
                  </a:lnTo>
                  <a:lnTo>
                    <a:pt x="1228549" y="0"/>
                  </a:lnTo>
                </a:path>
              </a:pathLst>
            </a:custGeom>
            <a:ln w="3810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64" name="Groupe 594">
            <a:extLst>
              <a:ext uri="{FF2B5EF4-FFF2-40B4-BE49-F238E27FC236}">
                <a16:creationId xmlns:a16="http://schemas.microsoft.com/office/drawing/2014/main" id="{A9F17FD0-5179-4C1A-A064-96976921428E}"/>
              </a:ext>
            </a:extLst>
          </xdr:cNvPr>
          <xdr:cNvGrpSpPr/>
        </xdr:nvGrpSpPr>
        <xdr:grpSpPr>
          <a:xfrm>
            <a:off x="4188542" y="1504335"/>
            <a:ext cx="2610464" cy="2617839"/>
            <a:chOff x="4188542" y="1504335"/>
            <a:chExt cx="2610464" cy="2617839"/>
          </a:xfrm>
        </xdr:grpSpPr>
        <xdr:sp macro="" textlink="">
          <xdr:nvSpPr>
            <xdr:cNvPr id="65" name="Forme libre 595">
              <a:extLst>
                <a:ext uri="{FF2B5EF4-FFF2-40B4-BE49-F238E27FC236}">
                  <a16:creationId xmlns:a16="http://schemas.microsoft.com/office/drawing/2014/main" id="{8AA5E0C0-FE5D-4034-9D85-9D781BBB2C63}"/>
                </a:ext>
              </a:extLst>
            </xdr:cNvPr>
            <xdr:cNvSpPr/>
          </xdr:nvSpPr>
          <xdr:spPr>
            <a:xfrm>
              <a:off x="5568696" y="2907792"/>
              <a:ext cx="1078992" cy="1024128"/>
            </a:xfrm>
            <a:custGeom>
              <a:avLst/>
              <a:gdLst>
                <a:gd name="connsiteX0" fmla="*/ 18288 w 1078992"/>
                <a:gd name="connsiteY0" fmla="*/ 795528 h 1024128"/>
                <a:gd name="connsiteX1" fmla="*/ 0 w 1078992"/>
                <a:gd name="connsiteY1" fmla="*/ 658368 h 1024128"/>
                <a:gd name="connsiteX2" fmla="*/ 9144 w 1078992"/>
                <a:gd name="connsiteY2" fmla="*/ 402336 h 1024128"/>
                <a:gd name="connsiteX3" fmla="*/ 109728 w 1078992"/>
                <a:gd name="connsiteY3" fmla="*/ 228600 h 1024128"/>
                <a:gd name="connsiteX4" fmla="*/ 173736 w 1078992"/>
                <a:gd name="connsiteY4" fmla="*/ 109728 h 1024128"/>
                <a:gd name="connsiteX5" fmla="*/ 365760 w 1078992"/>
                <a:gd name="connsiteY5" fmla="*/ 0 h 1024128"/>
                <a:gd name="connsiteX6" fmla="*/ 548640 w 1078992"/>
                <a:gd name="connsiteY6" fmla="*/ 0 h 1024128"/>
                <a:gd name="connsiteX7" fmla="*/ 758952 w 1078992"/>
                <a:gd name="connsiteY7" fmla="*/ 73152 h 1024128"/>
                <a:gd name="connsiteX8" fmla="*/ 914400 w 1078992"/>
                <a:gd name="connsiteY8" fmla="*/ 182880 h 1024128"/>
                <a:gd name="connsiteX9" fmla="*/ 1033272 w 1078992"/>
                <a:gd name="connsiteY9" fmla="*/ 347472 h 1024128"/>
                <a:gd name="connsiteX10" fmla="*/ 1078992 w 1078992"/>
                <a:gd name="connsiteY10" fmla="*/ 576072 h 1024128"/>
                <a:gd name="connsiteX11" fmla="*/ 1024128 w 1078992"/>
                <a:gd name="connsiteY11" fmla="*/ 813816 h 1024128"/>
                <a:gd name="connsiteX12" fmla="*/ 877824 w 1078992"/>
                <a:gd name="connsiteY12" fmla="*/ 941832 h 1024128"/>
                <a:gd name="connsiteX13" fmla="*/ 621792 w 1078992"/>
                <a:gd name="connsiteY13" fmla="*/ 1024128 h 1024128"/>
                <a:gd name="connsiteX14" fmla="*/ 283464 w 1078992"/>
                <a:gd name="connsiteY14" fmla="*/ 996696 h 1024128"/>
                <a:gd name="connsiteX15" fmla="*/ 82296 w 1078992"/>
                <a:gd name="connsiteY15" fmla="*/ 923544 h 1024128"/>
                <a:gd name="connsiteX16" fmla="*/ 18288 w 1078992"/>
                <a:gd name="connsiteY16" fmla="*/ 795528 h 1024128"/>
                <a:gd name="connsiteX0" fmla="*/ 18288 w 1078992"/>
                <a:gd name="connsiteY0" fmla="*/ 795528 h 1024128"/>
                <a:gd name="connsiteX1" fmla="*/ 0 w 1078992"/>
                <a:gd name="connsiteY1" fmla="*/ 658368 h 1024128"/>
                <a:gd name="connsiteX2" fmla="*/ 9144 w 1078992"/>
                <a:gd name="connsiteY2" fmla="*/ 402336 h 1024128"/>
                <a:gd name="connsiteX3" fmla="*/ 109728 w 1078992"/>
                <a:gd name="connsiteY3" fmla="*/ 228600 h 1024128"/>
                <a:gd name="connsiteX4" fmla="*/ 173736 w 1078992"/>
                <a:gd name="connsiteY4" fmla="*/ 109728 h 1024128"/>
                <a:gd name="connsiteX5" fmla="*/ 365760 w 1078992"/>
                <a:gd name="connsiteY5" fmla="*/ 0 h 1024128"/>
                <a:gd name="connsiteX6" fmla="*/ 548640 w 1078992"/>
                <a:gd name="connsiteY6" fmla="*/ 0 h 1024128"/>
                <a:gd name="connsiteX7" fmla="*/ 758952 w 1078992"/>
                <a:gd name="connsiteY7" fmla="*/ 73152 h 1024128"/>
                <a:gd name="connsiteX8" fmla="*/ 914400 w 1078992"/>
                <a:gd name="connsiteY8" fmla="*/ 182880 h 1024128"/>
                <a:gd name="connsiteX9" fmla="*/ 1033272 w 1078992"/>
                <a:gd name="connsiteY9" fmla="*/ 347472 h 1024128"/>
                <a:gd name="connsiteX10" fmla="*/ 1078992 w 1078992"/>
                <a:gd name="connsiteY10" fmla="*/ 576072 h 1024128"/>
                <a:gd name="connsiteX11" fmla="*/ 1001688 w 1078992"/>
                <a:gd name="connsiteY11" fmla="*/ 791377 h 1024128"/>
                <a:gd name="connsiteX12" fmla="*/ 877824 w 1078992"/>
                <a:gd name="connsiteY12" fmla="*/ 941832 h 1024128"/>
                <a:gd name="connsiteX13" fmla="*/ 621792 w 1078992"/>
                <a:gd name="connsiteY13" fmla="*/ 1024128 h 1024128"/>
                <a:gd name="connsiteX14" fmla="*/ 283464 w 1078992"/>
                <a:gd name="connsiteY14" fmla="*/ 996696 h 1024128"/>
                <a:gd name="connsiteX15" fmla="*/ 82296 w 1078992"/>
                <a:gd name="connsiteY15" fmla="*/ 923544 h 1024128"/>
                <a:gd name="connsiteX16" fmla="*/ 18288 w 1078992"/>
                <a:gd name="connsiteY16" fmla="*/ 795528 h 1024128"/>
                <a:gd name="connsiteX0" fmla="*/ 18288 w 1078992"/>
                <a:gd name="connsiteY0" fmla="*/ 795528 h 1024128"/>
                <a:gd name="connsiteX1" fmla="*/ 0 w 1078992"/>
                <a:gd name="connsiteY1" fmla="*/ 658368 h 1024128"/>
                <a:gd name="connsiteX2" fmla="*/ 9144 w 1078992"/>
                <a:gd name="connsiteY2" fmla="*/ 402336 h 1024128"/>
                <a:gd name="connsiteX3" fmla="*/ 109728 w 1078992"/>
                <a:gd name="connsiteY3" fmla="*/ 228600 h 1024128"/>
                <a:gd name="connsiteX4" fmla="*/ 173736 w 1078992"/>
                <a:gd name="connsiteY4" fmla="*/ 109728 h 1024128"/>
                <a:gd name="connsiteX5" fmla="*/ 365760 w 1078992"/>
                <a:gd name="connsiteY5" fmla="*/ 0 h 1024128"/>
                <a:gd name="connsiteX6" fmla="*/ 548640 w 1078992"/>
                <a:gd name="connsiteY6" fmla="*/ 0 h 1024128"/>
                <a:gd name="connsiteX7" fmla="*/ 758952 w 1078992"/>
                <a:gd name="connsiteY7" fmla="*/ 73152 h 1024128"/>
                <a:gd name="connsiteX8" fmla="*/ 914400 w 1078992"/>
                <a:gd name="connsiteY8" fmla="*/ 182880 h 1024128"/>
                <a:gd name="connsiteX9" fmla="*/ 1033272 w 1078992"/>
                <a:gd name="connsiteY9" fmla="*/ 347472 h 1024128"/>
                <a:gd name="connsiteX10" fmla="*/ 1078992 w 1078992"/>
                <a:gd name="connsiteY10" fmla="*/ 576072 h 1024128"/>
                <a:gd name="connsiteX11" fmla="*/ 1001688 w 1078992"/>
                <a:gd name="connsiteY11" fmla="*/ 791377 h 1024128"/>
                <a:gd name="connsiteX12" fmla="*/ 821726 w 1078992"/>
                <a:gd name="connsiteY12" fmla="*/ 947442 h 1024128"/>
                <a:gd name="connsiteX13" fmla="*/ 621792 w 1078992"/>
                <a:gd name="connsiteY13" fmla="*/ 1024128 h 1024128"/>
                <a:gd name="connsiteX14" fmla="*/ 283464 w 1078992"/>
                <a:gd name="connsiteY14" fmla="*/ 996696 h 1024128"/>
                <a:gd name="connsiteX15" fmla="*/ 82296 w 1078992"/>
                <a:gd name="connsiteY15" fmla="*/ 923544 h 1024128"/>
                <a:gd name="connsiteX16" fmla="*/ 18288 w 1078992"/>
                <a:gd name="connsiteY16" fmla="*/ 795528 h 102412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</a:cxnLst>
              <a:rect l="l" t="t" r="r" b="b"/>
              <a:pathLst>
                <a:path w="1078992" h="1024128">
                  <a:moveTo>
                    <a:pt x="18288" y="795528"/>
                  </a:moveTo>
                  <a:lnTo>
                    <a:pt x="0" y="658368"/>
                  </a:lnTo>
                  <a:lnTo>
                    <a:pt x="9144" y="402336"/>
                  </a:lnTo>
                  <a:lnTo>
                    <a:pt x="109728" y="228600"/>
                  </a:lnTo>
                  <a:lnTo>
                    <a:pt x="173736" y="109728"/>
                  </a:lnTo>
                  <a:lnTo>
                    <a:pt x="365760" y="0"/>
                  </a:lnTo>
                  <a:lnTo>
                    <a:pt x="548640" y="0"/>
                  </a:lnTo>
                  <a:lnTo>
                    <a:pt x="758952" y="73152"/>
                  </a:lnTo>
                  <a:lnTo>
                    <a:pt x="914400" y="182880"/>
                  </a:lnTo>
                  <a:lnTo>
                    <a:pt x="1033272" y="347472"/>
                  </a:lnTo>
                  <a:lnTo>
                    <a:pt x="1078992" y="576072"/>
                  </a:lnTo>
                  <a:lnTo>
                    <a:pt x="1001688" y="791377"/>
                  </a:lnTo>
                  <a:lnTo>
                    <a:pt x="821726" y="947442"/>
                  </a:lnTo>
                  <a:lnTo>
                    <a:pt x="621792" y="1024128"/>
                  </a:lnTo>
                  <a:lnTo>
                    <a:pt x="283464" y="996696"/>
                  </a:lnTo>
                  <a:lnTo>
                    <a:pt x="82296" y="923544"/>
                  </a:lnTo>
                  <a:lnTo>
                    <a:pt x="18288" y="795528"/>
                  </a:lnTo>
                  <a:close/>
                </a:path>
              </a:pathLst>
            </a:custGeom>
            <a:noFill/>
            <a:ln w="19050">
              <a:solidFill>
                <a:schemeClr val="accent3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6" name="Forme libre 597">
              <a:extLst>
                <a:ext uri="{FF2B5EF4-FFF2-40B4-BE49-F238E27FC236}">
                  <a16:creationId xmlns:a16="http://schemas.microsoft.com/office/drawing/2014/main" id="{AF47DF3B-9D3E-4B84-B5D5-E6AF9B1525BE}"/>
                </a:ext>
              </a:extLst>
            </xdr:cNvPr>
            <xdr:cNvSpPr/>
          </xdr:nvSpPr>
          <xdr:spPr>
            <a:xfrm>
              <a:off x="6341806" y="2175387"/>
              <a:ext cx="457200" cy="744794"/>
            </a:xfrm>
            <a:custGeom>
              <a:avLst/>
              <a:gdLst>
                <a:gd name="connsiteX0" fmla="*/ 457200 w 457200"/>
                <a:gd name="connsiteY0" fmla="*/ 744794 h 744794"/>
                <a:gd name="connsiteX1" fmla="*/ 442452 w 457200"/>
                <a:gd name="connsiteY1" fmla="*/ 604684 h 744794"/>
                <a:gd name="connsiteX2" fmla="*/ 376084 w 457200"/>
                <a:gd name="connsiteY2" fmla="*/ 412955 h 744794"/>
                <a:gd name="connsiteX3" fmla="*/ 243349 w 457200"/>
                <a:gd name="connsiteY3" fmla="*/ 206478 h 744794"/>
                <a:gd name="connsiteX4" fmla="*/ 117988 w 457200"/>
                <a:gd name="connsiteY4" fmla="*/ 73742 h 744794"/>
                <a:gd name="connsiteX5" fmla="*/ 0 w 457200"/>
                <a:gd name="connsiteY5" fmla="*/ 0 h 7447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457200" h="744794">
                  <a:moveTo>
                    <a:pt x="457200" y="744794"/>
                  </a:moveTo>
                  <a:lnTo>
                    <a:pt x="442452" y="604684"/>
                  </a:lnTo>
                  <a:lnTo>
                    <a:pt x="376084" y="412955"/>
                  </a:lnTo>
                  <a:lnTo>
                    <a:pt x="243349" y="206478"/>
                  </a:lnTo>
                  <a:lnTo>
                    <a:pt x="117988" y="73742"/>
                  </a:lnTo>
                  <a:lnTo>
                    <a:pt x="0" y="0"/>
                  </a:lnTo>
                </a:path>
              </a:pathLst>
            </a:custGeom>
            <a:noFill/>
            <a:ln w="19050">
              <a:solidFill>
                <a:srgbClr val="7C7C7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7" name="Forme libre 600">
              <a:extLst>
                <a:ext uri="{FF2B5EF4-FFF2-40B4-BE49-F238E27FC236}">
                  <a16:creationId xmlns:a16="http://schemas.microsoft.com/office/drawing/2014/main" id="{DCA5CDD7-A20E-4A56-91E5-3B49C8BBE4BE}"/>
                </a:ext>
              </a:extLst>
            </xdr:cNvPr>
            <xdr:cNvSpPr/>
          </xdr:nvSpPr>
          <xdr:spPr>
            <a:xfrm>
              <a:off x="5073445" y="1504335"/>
              <a:ext cx="383458" cy="73742"/>
            </a:xfrm>
            <a:custGeom>
              <a:avLst/>
              <a:gdLst>
                <a:gd name="connsiteX0" fmla="*/ 383458 w 383458"/>
                <a:gd name="connsiteY0" fmla="*/ 73742 h 73742"/>
                <a:gd name="connsiteX1" fmla="*/ 294968 w 383458"/>
                <a:gd name="connsiteY1" fmla="*/ 36871 h 73742"/>
                <a:gd name="connsiteX2" fmla="*/ 199103 w 383458"/>
                <a:gd name="connsiteY2" fmla="*/ 0 h 73742"/>
                <a:gd name="connsiteX3" fmla="*/ 29497 w 383458"/>
                <a:gd name="connsiteY3" fmla="*/ 0 h 73742"/>
                <a:gd name="connsiteX4" fmla="*/ 0 w 383458"/>
                <a:gd name="connsiteY4" fmla="*/ 7375 h 7374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83458" h="73742">
                  <a:moveTo>
                    <a:pt x="383458" y="73742"/>
                  </a:moveTo>
                  <a:lnTo>
                    <a:pt x="294968" y="36871"/>
                  </a:lnTo>
                  <a:lnTo>
                    <a:pt x="199103" y="0"/>
                  </a:lnTo>
                  <a:lnTo>
                    <a:pt x="29497" y="0"/>
                  </a:lnTo>
                  <a:lnTo>
                    <a:pt x="0" y="7375"/>
                  </a:lnTo>
                </a:path>
              </a:pathLst>
            </a:custGeom>
            <a:noFill/>
            <a:ln w="28575">
              <a:solidFill>
                <a:srgbClr val="7C7C7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8" name="Forme libre 602">
              <a:extLst>
                <a:ext uri="{FF2B5EF4-FFF2-40B4-BE49-F238E27FC236}">
                  <a16:creationId xmlns:a16="http://schemas.microsoft.com/office/drawing/2014/main" id="{DB8451C7-BF68-4289-89F8-F6FA1FB61945}"/>
                </a:ext>
              </a:extLst>
            </xdr:cNvPr>
            <xdr:cNvSpPr/>
          </xdr:nvSpPr>
          <xdr:spPr>
            <a:xfrm>
              <a:off x="4188542" y="1614948"/>
              <a:ext cx="486697" cy="405581"/>
            </a:xfrm>
            <a:custGeom>
              <a:avLst/>
              <a:gdLst>
                <a:gd name="connsiteX0" fmla="*/ 486697 w 486697"/>
                <a:gd name="connsiteY0" fmla="*/ 0 h 405581"/>
                <a:gd name="connsiteX1" fmla="*/ 361335 w 486697"/>
                <a:gd name="connsiteY1" fmla="*/ 66368 h 405581"/>
                <a:gd name="connsiteX2" fmla="*/ 228600 w 486697"/>
                <a:gd name="connsiteY2" fmla="*/ 147484 h 405581"/>
                <a:gd name="connsiteX3" fmla="*/ 73742 w 486697"/>
                <a:gd name="connsiteY3" fmla="*/ 280220 h 405581"/>
                <a:gd name="connsiteX4" fmla="*/ 14748 w 486697"/>
                <a:gd name="connsiteY4" fmla="*/ 383458 h 405581"/>
                <a:gd name="connsiteX5" fmla="*/ 0 w 486697"/>
                <a:gd name="connsiteY5" fmla="*/ 405581 h 4055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486697" h="405581">
                  <a:moveTo>
                    <a:pt x="486697" y="0"/>
                  </a:moveTo>
                  <a:lnTo>
                    <a:pt x="361335" y="66368"/>
                  </a:lnTo>
                  <a:lnTo>
                    <a:pt x="228600" y="147484"/>
                  </a:lnTo>
                  <a:lnTo>
                    <a:pt x="73742" y="280220"/>
                  </a:lnTo>
                  <a:lnTo>
                    <a:pt x="14748" y="383458"/>
                  </a:lnTo>
                  <a:lnTo>
                    <a:pt x="0" y="405581"/>
                  </a:lnTo>
                </a:path>
              </a:pathLst>
            </a:custGeom>
            <a:noFill/>
            <a:ln w="28575">
              <a:solidFill>
                <a:srgbClr val="7C7C7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9" name="Forme libre 606">
              <a:extLst>
                <a:ext uri="{FF2B5EF4-FFF2-40B4-BE49-F238E27FC236}">
                  <a16:creationId xmlns:a16="http://schemas.microsoft.com/office/drawing/2014/main" id="{8D95DC7E-1AE0-44AD-ADD5-2746E20C8E26}"/>
                </a:ext>
              </a:extLst>
            </xdr:cNvPr>
            <xdr:cNvSpPr/>
          </xdr:nvSpPr>
          <xdr:spPr>
            <a:xfrm>
              <a:off x="5493774" y="4070555"/>
              <a:ext cx="582561" cy="51619"/>
            </a:xfrm>
            <a:custGeom>
              <a:avLst/>
              <a:gdLst>
                <a:gd name="connsiteX0" fmla="*/ 0 w 582561"/>
                <a:gd name="connsiteY0" fmla="*/ 7374 h 51619"/>
                <a:gd name="connsiteX1" fmla="*/ 125361 w 582561"/>
                <a:gd name="connsiteY1" fmla="*/ 29497 h 51619"/>
                <a:gd name="connsiteX2" fmla="*/ 346587 w 582561"/>
                <a:gd name="connsiteY2" fmla="*/ 51619 h 51619"/>
                <a:gd name="connsiteX3" fmla="*/ 582561 w 582561"/>
                <a:gd name="connsiteY3" fmla="*/ 0 h 5161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582561" h="51619">
                  <a:moveTo>
                    <a:pt x="0" y="7374"/>
                  </a:moveTo>
                  <a:lnTo>
                    <a:pt x="125361" y="29497"/>
                  </a:lnTo>
                  <a:lnTo>
                    <a:pt x="346587" y="51619"/>
                  </a:lnTo>
                  <a:lnTo>
                    <a:pt x="582561" y="0"/>
                  </a:lnTo>
                </a:path>
              </a:pathLst>
            </a:custGeom>
            <a:noFill/>
            <a:ln w="28575">
              <a:solidFill>
                <a:srgbClr val="7C7C7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2</xdr:col>
      <xdr:colOff>1</xdr:colOff>
      <xdr:row>32</xdr:row>
      <xdr:rowOff>0</xdr:rowOff>
    </xdr:from>
    <xdr:to>
      <xdr:col>4</xdr:col>
      <xdr:colOff>1</xdr:colOff>
      <xdr:row>33</xdr:row>
      <xdr:rowOff>0</xdr:rowOff>
    </xdr:to>
    <xdr:grpSp>
      <xdr:nvGrpSpPr>
        <xdr:cNvPr id="79" name="Groupe 3">
          <a:extLst>
            <a:ext uri="{FF2B5EF4-FFF2-40B4-BE49-F238E27FC236}">
              <a16:creationId xmlns:a16="http://schemas.microsoft.com/office/drawing/2014/main" id="{37AD8EC1-771D-41AC-BCC9-95E16D486C67}"/>
            </a:ext>
          </a:extLst>
        </xdr:cNvPr>
        <xdr:cNvGrpSpPr/>
      </xdr:nvGrpSpPr>
      <xdr:grpSpPr>
        <a:xfrm>
          <a:off x="952501" y="35814000"/>
          <a:ext cx="1100667" cy="1143000"/>
          <a:chOff x="15165204" y="2809811"/>
          <a:chExt cx="1428121" cy="946048"/>
        </a:xfrm>
      </xdr:grpSpPr>
      <xdr:pic>
        <xdr:nvPicPr>
          <xdr:cNvPr id="80" name="Image 4">
            <a:extLst>
              <a:ext uri="{FF2B5EF4-FFF2-40B4-BE49-F238E27FC236}">
                <a16:creationId xmlns:a16="http://schemas.microsoft.com/office/drawing/2014/main" id="{7AB8E81B-DA12-4A37-B8BD-B5FABB89A1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6200000">
            <a:off x="15406241" y="2568774"/>
            <a:ext cx="946048" cy="1428121"/>
          </a:xfrm>
          <a:prstGeom prst="rect">
            <a:avLst/>
          </a:prstGeom>
        </xdr:spPr>
      </xdr:pic>
      <xdr:pic>
        <xdr:nvPicPr>
          <xdr:cNvPr id="81" name="Image 5">
            <a:extLst>
              <a:ext uri="{FF2B5EF4-FFF2-40B4-BE49-F238E27FC236}">
                <a16:creationId xmlns:a16="http://schemas.microsoft.com/office/drawing/2014/main" id="{CC6D08BA-9BA1-4D9B-882E-7D6489BCF20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5376" t="4542" r="29025" b="82306"/>
          <a:stretch/>
        </xdr:blipFill>
        <xdr:spPr>
          <a:xfrm rot="15488798">
            <a:off x="15187003" y="3273001"/>
            <a:ext cx="157698" cy="200709"/>
          </a:xfrm>
          <a:prstGeom prst="rect">
            <a:avLst/>
          </a:prstGeom>
        </xdr:spPr>
      </xdr:pic>
      <xdr:pic>
        <xdr:nvPicPr>
          <xdr:cNvPr id="82" name="Image 6">
            <a:extLst>
              <a:ext uri="{FF2B5EF4-FFF2-40B4-BE49-F238E27FC236}">
                <a16:creationId xmlns:a16="http://schemas.microsoft.com/office/drawing/2014/main" id="{8D9BC067-4D00-4E26-8E2F-0EAABBC8D68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400" t="-280" r="49583" b="84835"/>
          <a:stretch/>
        </xdr:blipFill>
        <xdr:spPr>
          <a:xfrm rot="16684994">
            <a:off x="15250120" y="3051297"/>
            <a:ext cx="162281" cy="21001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</xdr:colOff>
      <xdr:row>32</xdr:row>
      <xdr:rowOff>1</xdr:rowOff>
    </xdr:from>
    <xdr:to>
      <xdr:col>5</xdr:col>
      <xdr:colOff>532908</xdr:colOff>
      <xdr:row>33</xdr:row>
      <xdr:rowOff>0</xdr:rowOff>
    </xdr:to>
    <xdr:grpSp>
      <xdr:nvGrpSpPr>
        <xdr:cNvPr id="83" name="Groupe 616">
          <a:extLst>
            <a:ext uri="{FF2B5EF4-FFF2-40B4-BE49-F238E27FC236}">
              <a16:creationId xmlns:a16="http://schemas.microsoft.com/office/drawing/2014/main" id="{AAEFD33A-5FE4-4D50-B9A1-0237D3E5F224}"/>
            </a:ext>
          </a:extLst>
        </xdr:cNvPr>
        <xdr:cNvGrpSpPr>
          <a:grpSpLocks noChangeAspect="1"/>
        </xdr:cNvGrpSpPr>
      </xdr:nvGrpSpPr>
      <xdr:grpSpPr>
        <a:xfrm>
          <a:off x="2053168" y="35814001"/>
          <a:ext cx="1252573" cy="1142999"/>
          <a:chOff x="2908998" y="1219200"/>
          <a:chExt cx="5034224" cy="3081495"/>
        </a:xfrm>
      </xdr:grpSpPr>
      <xdr:grpSp>
        <xdr:nvGrpSpPr>
          <xdr:cNvPr id="84" name="Groupe 617">
            <a:extLst>
              <a:ext uri="{FF2B5EF4-FFF2-40B4-BE49-F238E27FC236}">
                <a16:creationId xmlns:a16="http://schemas.microsoft.com/office/drawing/2014/main" id="{FCA8E769-3EC7-4562-BF47-6B500C50108E}"/>
              </a:ext>
            </a:extLst>
          </xdr:cNvPr>
          <xdr:cNvGrpSpPr/>
        </xdr:nvGrpSpPr>
        <xdr:grpSpPr>
          <a:xfrm>
            <a:off x="5467350" y="1219200"/>
            <a:ext cx="2124075" cy="2952750"/>
            <a:chOff x="5467350" y="1219200"/>
            <a:chExt cx="2124075" cy="2952750"/>
          </a:xfrm>
        </xdr:grpSpPr>
        <xdr:sp macro="" textlink="">
          <xdr:nvSpPr>
            <xdr:cNvPr id="97" name="Forme libre 718">
              <a:extLst>
                <a:ext uri="{FF2B5EF4-FFF2-40B4-BE49-F238E27FC236}">
                  <a16:creationId xmlns:a16="http://schemas.microsoft.com/office/drawing/2014/main" id="{CAB985DD-D5C1-4B77-808B-16BB6BA513B7}"/>
                </a:ext>
              </a:extLst>
            </xdr:cNvPr>
            <xdr:cNvSpPr/>
          </xdr:nvSpPr>
          <xdr:spPr>
            <a:xfrm>
              <a:off x="6496050" y="1219200"/>
              <a:ext cx="1085850" cy="981075"/>
            </a:xfrm>
            <a:custGeom>
              <a:avLst/>
              <a:gdLst>
                <a:gd name="connsiteX0" fmla="*/ 276225 w 1085850"/>
                <a:gd name="connsiteY0" fmla="*/ 914400 h 981075"/>
                <a:gd name="connsiteX1" fmla="*/ 85725 w 1085850"/>
                <a:gd name="connsiteY1" fmla="*/ 762000 h 981075"/>
                <a:gd name="connsiteX2" fmla="*/ 0 w 1085850"/>
                <a:gd name="connsiteY2" fmla="*/ 552450 h 981075"/>
                <a:gd name="connsiteX3" fmla="*/ 47625 w 1085850"/>
                <a:gd name="connsiteY3" fmla="*/ 276225 h 981075"/>
                <a:gd name="connsiteX4" fmla="*/ 171450 w 1085850"/>
                <a:gd name="connsiteY4" fmla="*/ 85725 h 981075"/>
                <a:gd name="connsiteX5" fmla="*/ 371475 w 1085850"/>
                <a:gd name="connsiteY5" fmla="*/ 0 h 981075"/>
                <a:gd name="connsiteX6" fmla="*/ 647700 w 1085850"/>
                <a:gd name="connsiteY6" fmla="*/ 28575 h 981075"/>
                <a:gd name="connsiteX7" fmla="*/ 819150 w 1085850"/>
                <a:gd name="connsiteY7" fmla="*/ 104775 h 981075"/>
                <a:gd name="connsiteX8" fmla="*/ 962025 w 1085850"/>
                <a:gd name="connsiteY8" fmla="*/ 238125 h 981075"/>
                <a:gd name="connsiteX9" fmla="*/ 1085850 w 1085850"/>
                <a:gd name="connsiteY9" fmla="*/ 485775 h 981075"/>
                <a:gd name="connsiteX10" fmla="*/ 1057275 w 1085850"/>
                <a:gd name="connsiteY10" fmla="*/ 762000 h 981075"/>
                <a:gd name="connsiteX11" fmla="*/ 904875 w 1085850"/>
                <a:gd name="connsiteY11" fmla="*/ 923925 h 981075"/>
                <a:gd name="connsiteX12" fmla="*/ 619125 w 1085850"/>
                <a:gd name="connsiteY12" fmla="*/ 981075 h 981075"/>
                <a:gd name="connsiteX13" fmla="*/ 333375 w 1085850"/>
                <a:gd name="connsiteY13" fmla="*/ 971550 h 981075"/>
                <a:gd name="connsiteX14" fmla="*/ 276225 w 1085850"/>
                <a:gd name="connsiteY14" fmla="*/ 914400 h 9810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1085850" h="981075">
                  <a:moveTo>
                    <a:pt x="276225" y="914400"/>
                  </a:moveTo>
                  <a:lnTo>
                    <a:pt x="85725" y="762000"/>
                  </a:lnTo>
                  <a:lnTo>
                    <a:pt x="0" y="552450"/>
                  </a:lnTo>
                  <a:lnTo>
                    <a:pt x="47625" y="276225"/>
                  </a:lnTo>
                  <a:lnTo>
                    <a:pt x="171450" y="85725"/>
                  </a:lnTo>
                  <a:lnTo>
                    <a:pt x="371475" y="0"/>
                  </a:lnTo>
                  <a:lnTo>
                    <a:pt x="647700" y="28575"/>
                  </a:lnTo>
                  <a:lnTo>
                    <a:pt x="819150" y="104775"/>
                  </a:lnTo>
                  <a:lnTo>
                    <a:pt x="962025" y="238125"/>
                  </a:lnTo>
                  <a:lnTo>
                    <a:pt x="1085850" y="485775"/>
                  </a:lnTo>
                  <a:lnTo>
                    <a:pt x="1057275" y="762000"/>
                  </a:lnTo>
                  <a:lnTo>
                    <a:pt x="904875" y="923925"/>
                  </a:lnTo>
                  <a:lnTo>
                    <a:pt x="619125" y="981075"/>
                  </a:lnTo>
                  <a:lnTo>
                    <a:pt x="333375" y="971550"/>
                  </a:lnTo>
                  <a:lnTo>
                    <a:pt x="276225" y="914400"/>
                  </a:lnTo>
                  <a:close/>
                </a:path>
              </a:pathLst>
            </a:custGeom>
            <a:noFill/>
            <a:ln w="285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8" name="Forme libre 752">
              <a:extLst>
                <a:ext uri="{FF2B5EF4-FFF2-40B4-BE49-F238E27FC236}">
                  <a16:creationId xmlns:a16="http://schemas.microsoft.com/office/drawing/2014/main" id="{D9A791B4-B1DC-4D96-887A-9C9A0C8E828D}"/>
                </a:ext>
              </a:extLst>
            </xdr:cNvPr>
            <xdr:cNvSpPr/>
          </xdr:nvSpPr>
          <xdr:spPr>
            <a:xfrm>
              <a:off x="6734175" y="1343025"/>
              <a:ext cx="685800" cy="666750"/>
            </a:xfrm>
            <a:custGeom>
              <a:avLst/>
              <a:gdLst>
                <a:gd name="connsiteX0" fmla="*/ 76200 w 685800"/>
                <a:gd name="connsiteY0" fmla="*/ 552450 h 666750"/>
                <a:gd name="connsiteX1" fmla="*/ 0 w 685800"/>
                <a:gd name="connsiteY1" fmla="*/ 361950 h 666750"/>
                <a:gd name="connsiteX2" fmla="*/ 19050 w 685800"/>
                <a:gd name="connsiteY2" fmla="*/ 104775 h 666750"/>
                <a:gd name="connsiteX3" fmla="*/ 209550 w 685800"/>
                <a:gd name="connsiteY3" fmla="*/ 0 h 666750"/>
                <a:gd name="connsiteX4" fmla="*/ 390525 w 685800"/>
                <a:gd name="connsiteY4" fmla="*/ 28575 h 666750"/>
                <a:gd name="connsiteX5" fmla="*/ 447675 w 685800"/>
                <a:gd name="connsiteY5" fmla="*/ 38100 h 666750"/>
                <a:gd name="connsiteX6" fmla="*/ 476250 w 685800"/>
                <a:gd name="connsiteY6" fmla="*/ 47625 h 666750"/>
                <a:gd name="connsiteX7" fmla="*/ 533400 w 685800"/>
                <a:gd name="connsiteY7" fmla="*/ 85725 h 666750"/>
                <a:gd name="connsiteX8" fmla="*/ 552450 w 685800"/>
                <a:gd name="connsiteY8" fmla="*/ 114300 h 666750"/>
                <a:gd name="connsiteX9" fmla="*/ 581025 w 685800"/>
                <a:gd name="connsiteY9" fmla="*/ 123825 h 666750"/>
                <a:gd name="connsiteX10" fmla="*/ 590550 w 685800"/>
                <a:gd name="connsiteY10" fmla="*/ 152400 h 666750"/>
                <a:gd name="connsiteX11" fmla="*/ 609600 w 685800"/>
                <a:gd name="connsiteY11" fmla="*/ 180975 h 666750"/>
                <a:gd name="connsiteX12" fmla="*/ 628650 w 685800"/>
                <a:gd name="connsiteY12" fmla="*/ 238125 h 666750"/>
                <a:gd name="connsiteX13" fmla="*/ 647700 w 685800"/>
                <a:gd name="connsiteY13" fmla="*/ 266700 h 666750"/>
                <a:gd name="connsiteX14" fmla="*/ 666750 w 685800"/>
                <a:gd name="connsiteY14" fmla="*/ 323850 h 666750"/>
                <a:gd name="connsiteX15" fmla="*/ 685800 w 685800"/>
                <a:gd name="connsiteY15" fmla="*/ 438150 h 666750"/>
                <a:gd name="connsiteX16" fmla="*/ 619125 w 685800"/>
                <a:gd name="connsiteY16" fmla="*/ 609600 h 666750"/>
                <a:gd name="connsiteX17" fmla="*/ 400050 w 685800"/>
                <a:gd name="connsiteY17" fmla="*/ 666750 h 666750"/>
                <a:gd name="connsiteX18" fmla="*/ 114300 w 685800"/>
                <a:gd name="connsiteY18" fmla="*/ 590550 h 666750"/>
                <a:gd name="connsiteX19" fmla="*/ 76200 w 685800"/>
                <a:gd name="connsiteY19" fmla="*/ 552450 h 666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</a:cxnLst>
              <a:rect l="l" t="t" r="r" b="b"/>
              <a:pathLst>
                <a:path w="685800" h="666750">
                  <a:moveTo>
                    <a:pt x="76200" y="552450"/>
                  </a:moveTo>
                  <a:lnTo>
                    <a:pt x="0" y="361950"/>
                  </a:lnTo>
                  <a:lnTo>
                    <a:pt x="19050" y="104775"/>
                  </a:lnTo>
                  <a:lnTo>
                    <a:pt x="209550" y="0"/>
                  </a:lnTo>
                  <a:cubicBezTo>
                    <a:pt x="393222" y="20408"/>
                    <a:pt x="193017" y="-4343"/>
                    <a:pt x="390525" y="28575"/>
                  </a:cubicBezTo>
                  <a:cubicBezTo>
                    <a:pt x="409575" y="31750"/>
                    <a:pt x="428822" y="33910"/>
                    <a:pt x="447675" y="38100"/>
                  </a:cubicBezTo>
                  <a:cubicBezTo>
                    <a:pt x="457476" y="40278"/>
                    <a:pt x="467473" y="42749"/>
                    <a:pt x="476250" y="47625"/>
                  </a:cubicBezTo>
                  <a:cubicBezTo>
                    <a:pt x="496264" y="58744"/>
                    <a:pt x="533400" y="85725"/>
                    <a:pt x="533400" y="85725"/>
                  </a:cubicBezTo>
                  <a:cubicBezTo>
                    <a:pt x="539750" y="95250"/>
                    <a:pt x="543511" y="107149"/>
                    <a:pt x="552450" y="114300"/>
                  </a:cubicBezTo>
                  <a:cubicBezTo>
                    <a:pt x="560290" y="120572"/>
                    <a:pt x="573925" y="116725"/>
                    <a:pt x="581025" y="123825"/>
                  </a:cubicBezTo>
                  <a:cubicBezTo>
                    <a:pt x="588125" y="130925"/>
                    <a:pt x="586060" y="143420"/>
                    <a:pt x="590550" y="152400"/>
                  </a:cubicBezTo>
                  <a:cubicBezTo>
                    <a:pt x="595670" y="162639"/>
                    <a:pt x="604951" y="170514"/>
                    <a:pt x="609600" y="180975"/>
                  </a:cubicBezTo>
                  <a:cubicBezTo>
                    <a:pt x="617755" y="199325"/>
                    <a:pt x="617511" y="221417"/>
                    <a:pt x="628650" y="238125"/>
                  </a:cubicBezTo>
                  <a:cubicBezTo>
                    <a:pt x="635000" y="247650"/>
                    <a:pt x="643051" y="256239"/>
                    <a:pt x="647700" y="266700"/>
                  </a:cubicBezTo>
                  <a:cubicBezTo>
                    <a:pt x="655855" y="285050"/>
                    <a:pt x="666750" y="323850"/>
                    <a:pt x="666750" y="323850"/>
                  </a:cubicBezTo>
                  <a:lnTo>
                    <a:pt x="685800" y="438150"/>
                  </a:lnTo>
                  <a:lnTo>
                    <a:pt x="619125" y="609600"/>
                  </a:lnTo>
                  <a:lnTo>
                    <a:pt x="400050" y="666750"/>
                  </a:lnTo>
                  <a:lnTo>
                    <a:pt x="114300" y="590550"/>
                  </a:lnTo>
                  <a:lnTo>
                    <a:pt x="76200" y="552450"/>
                  </a:lnTo>
                  <a:close/>
                </a:path>
              </a:pathLst>
            </a:custGeom>
            <a:noFill/>
            <a:ln w="285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9" name="Forme libre 771">
              <a:extLst>
                <a:ext uri="{FF2B5EF4-FFF2-40B4-BE49-F238E27FC236}">
                  <a16:creationId xmlns:a16="http://schemas.microsoft.com/office/drawing/2014/main" id="{5ADEE6B6-4129-48DF-BDEF-811784DBDA94}"/>
                </a:ext>
              </a:extLst>
            </xdr:cNvPr>
            <xdr:cNvSpPr/>
          </xdr:nvSpPr>
          <xdr:spPr>
            <a:xfrm>
              <a:off x="5467350" y="3743325"/>
              <a:ext cx="1019175" cy="428625"/>
            </a:xfrm>
            <a:custGeom>
              <a:avLst/>
              <a:gdLst>
                <a:gd name="connsiteX0" fmla="*/ 0 w 1019175"/>
                <a:gd name="connsiteY0" fmla="*/ 0 h 428625"/>
                <a:gd name="connsiteX1" fmla="*/ 142875 w 1019175"/>
                <a:gd name="connsiteY1" fmla="*/ 180975 h 428625"/>
                <a:gd name="connsiteX2" fmla="*/ 285750 w 1019175"/>
                <a:gd name="connsiteY2" fmla="*/ 314325 h 428625"/>
                <a:gd name="connsiteX3" fmla="*/ 523875 w 1019175"/>
                <a:gd name="connsiteY3" fmla="*/ 371475 h 428625"/>
                <a:gd name="connsiteX4" fmla="*/ 752475 w 1019175"/>
                <a:gd name="connsiteY4" fmla="*/ 428625 h 428625"/>
                <a:gd name="connsiteX5" fmla="*/ 1019175 w 1019175"/>
                <a:gd name="connsiteY5" fmla="*/ 371475 h 4286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19175" h="428625">
                  <a:moveTo>
                    <a:pt x="0" y="0"/>
                  </a:moveTo>
                  <a:lnTo>
                    <a:pt x="142875" y="180975"/>
                  </a:lnTo>
                  <a:lnTo>
                    <a:pt x="285750" y="314325"/>
                  </a:lnTo>
                  <a:lnTo>
                    <a:pt x="523875" y="371475"/>
                  </a:lnTo>
                  <a:lnTo>
                    <a:pt x="752475" y="428625"/>
                  </a:lnTo>
                  <a:lnTo>
                    <a:pt x="1019175" y="371475"/>
                  </a:lnTo>
                </a:path>
              </a:pathLst>
            </a:custGeom>
            <a:noFill/>
            <a:ln w="285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0" name="Forme libre 774">
              <a:extLst>
                <a:ext uri="{FF2B5EF4-FFF2-40B4-BE49-F238E27FC236}">
                  <a16:creationId xmlns:a16="http://schemas.microsoft.com/office/drawing/2014/main" id="{88462D56-59A4-4351-873A-763761AD9A7D}"/>
                </a:ext>
              </a:extLst>
            </xdr:cNvPr>
            <xdr:cNvSpPr/>
          </xdr:nvSpPr>
          <xdr:spPr>
            <a:xfrm>
              <a:off x="6867525" y="3362325"/>
              <a:ext cx="390525" cy="457200"/>
            </a:xfrm>
            <a:custGeom>
              <a:avLst/>
              <a:gdLst>
                <a:gd name="connsiteX0" fmla="*/ 0 w 390525"/>
                <a:gd name="connsiteY0" fmla="*/ 457200 h 457200"/>
                <a:gd name="connsiteX1" fmla="*/ 219075 w 390525"/>
                <a:gd name="connsiteY1" fmla="*/ 352425 h 457200"/>
                <a:gd name="connsiteX2" fmla="*/ 390525 w 390525"/>
                <a:gd name="connsiteY2" fmla="*/ 0 h 457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390525" h="457200">
                  <a:moveTo>
                    <a:pt x="0" y="457200"/>
                  </a:moveTo>
                  <a:lnTo>
                    <a:pt x="219075" y="352425"/>
                  </a:lnTo>
                  <a:lnTo>
                    <a:pt x="390525" y="0"/>
                  </a:lnTo>
                </a:path>
              </a:pathLst>
            </a:custGeom>
            <a:noFill/>
            <a:ln w="285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1" name="Forme libre 780">
              <a:extLst>
                <a:ext uri="{FF2B5EF4-FFF2-40B4-BE49-F238E27FC236}">
                  <a16:creationId xmlns:a16="http://schemas.microsoft.com/office/drawing/2014/main" id="{D83AC114-14E2-4110-8D33-9F293166C3B9}"/>
                </a:ext>
              </a:extLst>
            </xdr:cNvPr>
            <xdr:cNvSpPr/>
          </xdr:nvSpPr>
          <xdr:spPr>
            <a:xfrm>
              <a:off x="7581900" y="2466975"/>
              <a:ext cx="9525" cy="361950"/>
            </a:xfrm>
            <a:custGeom>
              <a:avLst/>
              <a:gdLst>
                <a:gd name="connsiteX0" fmla="*/ 9525 w 9525"/>
                <a:gd name="connsiteY0" fmla="*/ 0 h 361950"/>
                <a:gd name="connsiteX1" fmla="*/ 9525 w 9525"/>
                <a:gd name="connsiteY1" fmla="*/ 152400 h 361950"/>
                <a:gd name="connsiteX2" fmla="*/ 0 w 9525"/>
                <a:gd name="connsiteY2" fmla="*/ 323850 h 361950"/>
                <a:gd name="connsiteX3" fmla="*/ 9525 w 9525"/>
                <a:gd name="connsiteY3" fmla="*/ 361950 h 3619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9525" h="361950">
                  <a:moveTo>
                    <a:pt x="9525" y="0"/>
                  </a:moveTo>
                  <a:lnTo>
                    <a:pt x="9525" y="152400"/>
                  </a:lnTo>
                  <a:lnTo>
                    <a:pt x="0" y="323850"/>
                  </a:lnTo>
                  <a:lnTo>
                    <a:pt x="9525" y="361950"/>
                  </a:lnTo>
                </a:path>
              </a:pathLst>
            </a:custGeom>
            <a:noFill/>
            <a:ln w="285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85" name="Groupe 618">
            <a:extLst>
              <a:ext uri="{FF2B5EF4-FFF2-40B4-BE49-F238E27FC236}">
                <a16:creationId xmlns:a16="http://schemas.microsoft.com/office/drawing/2014/main" id="{004F5B65-09FB-4D90-A16E-0DD7EA899517}"/>
              </a:ext>
            </a:extLst>
          </xdr:cNvPr>
          <xdr:cNvGrpSpPr/>
        </xdr:nvGrpSpPr>
        <xdr:grpSpPr>
          <a:xfrm>
            <a:off x="2908998" y="1240971"/>
            <a:ext cx="5034224" cy="3059724"/>
            <a:chOff x="2908998" y="1240971"/>
            <a:chExt cx="5034224" cy="3059724"/>
          </a:xfrm>
        </xdr:grpSpPr>
        <xdr:sp macro="" textlink="">
          <xdr:nvSpPr>
            <xdr:cNvPr id="86" name="Forme libre 619">
              <a:extLst>
                <a:ext uri="{FF2B5EF4-FFF2-40B4-BE49-F238E27FC236}">
                  <a16:creationId xmlns:a16="http://schemas.microsoft.com/office/drawing/2014/main" id="{3310FD48-2B0C-4FFD-8CCB-DC3DA16B6C2B}"/>
                </a:ext>
              </a:extLst>
            </xdr:cNvPr>
            <xdr:cNvSpPr/>
          </xdr:nvSpPr>
          <xdr:spPr>
            <a:xfrm>
              <a:off x="2908998" y="1240971"/>
              <a:ext cx="3878664" cy="1004836"/>
            </a:xfrm>
            <a:custGeom>
              <a:avLst/>
              <a:gdLst>
                <a:gd name="connsiteX0" fmla="*/ 0 w 3878664"/>
                <a:gd name="connsiteY0" fmla="*/ 1004836 h 1004836"/>
                <a:gd name="connsiteX1" fmla="*/ 105507 w 3878664"/>
                <a:gd name="connsiteY1" fmla="*/ 934497 h 1004836"/>
                <a:gd name="connsiteX2" fmla="*/ 361740 w 3878664"/>
                <a:gd name="connsiteY2" fmla="*/ 849086 h 1004836"/>
                <a:gd name="connsiteX3" fmla="*/ 577780 w 3878664"/>
                <a:gd name="connsiteY3" fmla="*/ 753627 h 1004836"/>
                <a:gd name="connsiteX4" fmla="*/ 778747 w 3878664"/>
                <a:gd name="connsiteY4" fmla="*/ 758651 h 1004836"/>
                <a:gd name="connsiteX5" fmla="*/ 984738 w 3878664"/>
                <a:gd name="connsiteY5" fmla="*/ 723482 h 1004836"/>
                <a:gd name="connsiteX6" fmla="*/ 1205802 w 3878664"/>
                <a:gd name="connsiteY6" fmla="*/ 648119 h 1004836"/>
                <a:gd name="connsiteX7" fmla="*/ 1411793 w 3878664"/>
                <a:gd name="connsiteY7" fmla="*/ 542611 h 1004836"/>
                <a:gd name="connsiteX8" fmla="*/ 1627833 w 3878664"/>
                <a:gd name="connsiteY8" fmla="*/ 422031 h 1004836"/>
                <a:gd name="connsiteX9" fmla="*/ 1778558 w 3878664"/>
                <a:gd name="connsiteY9" fmla="*/ 371789 h 1004836"/>
                <a:gd name="connsiteX10" fmla="*/ 1984549 w 3878664"/>
                <a:gd name="connsiteY10" fmla="*/ 321548 h 1004836"/>
                <a:gd name="connsiteX11" fmla="*/ 2286000 w 3878664"/>
                <a:gd name="connsiteY11" fmla="*/ 276330 h 1004836"/>
                <a:gd name="connsiteX12" fmla="*/ 2562329 w 3878664"/>
                <a:gd name="connsiteY12" fmla="*/ 211016 h 1004836"/>
                <a:gd name="connsiteX13" fmla="*/ 2959239 w 3878664"/>
                <a:gd name="connsiteY13" fmla="*/ 160774 h 1004836"/>
                <a:gd name="connsiteX14" fmla="*/ 3326004 w 3878664"/>
                <a:gd name="connsiteY14" fmla="*/ 85411 h 1004836"/>
                <a:gd name="connsiteX15" fmla="*/ 3677697 w 3878664"/>
                <a:gd name="connsiteY15" fmla="*/ 5025 h 1004836"/>
                <a:gd name="connsiteX16" fmla="*/ 3878664 w 3878664"/>
                <a:gd name="connsiteY16" fmla="*/ 0 h 1004836"/>
                <a:gd name="connsiteX17" fmla="*/ 3737987 w 3878664"/>
                <a:gd name="connsiteY17" fmla="*/ 40194 h 1004836"/>
                <a:gd name="connsiteX18" fmla="*/ 3627455 w 3878664"/>
                <a:gd name="connsiteY18" fmla="*/ 211016 h 1004836"/>
                <a:gd name="connsiteX19" fmla="*/ 3577213 w 3878664"/>
                <a:gd name="connsiteY19" fmla="*/ 527539 h 1004836"/>
                <a:gd name="connsiteX20" fmla="*/ 3542044 w 3878664"/>
                <a:gd name="connsiteY20" fmla="*/ 567732 h 1004836"/>
                <a:gd name="connsiteX21" fmla="*/ 3290835 w 3878664"/>
                <a:gd name="connsiteY21" fmla="*/ 628022 h 1004836"/>
                <a:gd name="connsiteX22" fmla="*/ 3024554 w 3878664"/>
                <a:gd name="connsiteY22" fmla="*/ 633047 h 1004836"/>
                <a:gd name="connsiteX23" fmla="*/ 2803490 w 3878664"/>
                <a:gd name="connsiteY23" fmla="*/ 582805 h 1004836"/>
                <a:gd name="connsiteX24" fmla="*/ 2557305 w 3878664"/>
                <a:gd name="connsiteY24" fmla="*/ 552660 h 100483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</a:cxnLst>
              <a:rect l="l" t="t" r="r" b="b"/>
              <a:pathLst>
                <a:path w="3878664" h="1004836">
                  <a:moveTo>
                    <a:pt x="0" y="1004836"/>
                  </a:moveTo>
                  <a:lnTo>
                    <a:pt x="105507" y="934497"/>
                  </a:lnTo>
                  <a:lnTo>
                    <a:pt x="361740" y="849086"/>
                  </a:lnTo>
                  <a:lnTo>
                    <a:pt x="577780" y="753627"/>
                  </a:lnTo>
                  <a:lnTo>
                    <a:pt x="778747" y="758651"/>
                  </a:lnTo>
                  <a:lnTo>
                    <a:pt x="984738" y="723482"/>
                  </a:lnTo>
                  <a:lnTo>
                    <a:pt x="1205802" y="648119"/>
                  </a:lnTo>
                  <a:lnTo>
                    <a:pt x="1411793" y="542611"/>
                  </a:lnTo>
                  <a:lnTo>
                    <a:pt x="1627833" y="422031"/>
                  </a:lnTo>
                  <a:lnTo>
                    <a:pt x="1778558" y="371789"/>
                  </a:lnTo>
                  <a:lnTo>
                    <a:pt x="1984549" y="321548"/>
                  </a:lnTo>
                  <a:lnTo>
                    <a:pt x="2286000" y="276330"/>
                  </a:lnTo>
                  <a:lnTo>
                    <a:pt x="2562329" y="211016"/>
                  </a:lnTo>
                  <a:lnTo>
                    <a:pt x="2959239" y="160774"/>
                  </a:lnTo>
                  <a:lnTo>
                    <a:pt x="3326004" y="85411"/>
                  </a:lnTo>
                  <a:lnTo>
                    <a:pt x="3677697" y="5025"/>
                  </a:lnTo>
                  <a:lnTo>
                    <a:pt x="3878664" y="0"/>
                  </a:lnTo>
                  <a:lnTo>
                    <a:pt x="3737987" y="40194"/>
                  </a:lnTo>
                  <a:lnTo>
                    <a:pt x="3627455" y="211016"/>
                  </a:lnTo>
                  <a:lnTo>
                    <a:pt x="3577213" y="527539"/>
                  </a:lnTo>
                  <a:lnTo>
                    <a:pt x="3542044" y="567732"/>
                  </a:lnTo>
                  <a:lnTo>
                    <a:pt x="3290835" y="628022"/>
                  </a:lnTo>
                  <a:lnTo>
                    <a:pt x="3024554" y="633047"/>
                  </a:lnTo>
                  <a:lnTo>
                    <a:pt x="2803490" y="582805"/>
                  </a:lnTo>
                  <a:lnTo>
                    <a:pt x="2557305" y="55266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87" name="Forme libre 628">
              <a:extLst>
                <a:ext uri="{FF2B5EF4-FFF2-40B4-BE49-F238E27FC236}">
                  <a16:creationId xmlns:a16="http://schemas.microsoft.com/office/drawing/2014/main" id="{FBE7E826-3AEF-402F-A9DD-AEA6BE63430E}"/>
                </a:ext>
              </a:extLst>
            </xdr:cNvPr>
            <xdr:cNvSpPr/>
          </xdr:nvSpPr>
          <xdr:spPr>
            <a:xfrm>
              <a:off x="5943600" y="1899139"/>
              <a:ext cx="1954404" cy="783772"/>
            </a:xfrm>
            <a:custGeom>
              <a:avLst/>
              <a:gdLst>
                <a:gd name="connsiteX0" fmla="*/ 5024 w 1954404"/>
                <a:gd name="connsiteY0" fmla="*/ 105507 h 889279"/>
                <a:gd name="connsiteX1" fmla="*/ 241160 w 1954404"/>
                <a:gd name="connsiteY1" fmla="*/ 190918 h 889279"/>
                <a:gd name="connsiteX2" fmla="*/ 462224 w 1954404"/>
                <a:gd name="connsiteY2" fmla="*/ 276329 h 889279"/>
                <a:gd name="connsiteX3" fmla="*/ 773723 w 1954404"/>
                <a:gd name="connsiteY3" fmla="*/ 371789 h 889279"/>
                <a:gd name="connsiteX4" fmla="*/ 934497 w 1954404"/>
                <a:gd name="connsiteY4" fmla="*/ 401934 h 889279"/>
                <a:gd name="connsiteX5" fmla="*/ 1286189 w 1954404"/>
                <a:gd name="connsiteY5" fmla="*/ 417006 h 889279"/>
                <a:gd name="connsiteX6" fmla="*/ 1492180 w 1954404"/>
                <a:gd name="connsiteY6" fmla="*/ 356716 h 889279"/>
                <a:gd name="connsiteX7" fmla="*/ 1627833 w 1954404"/>
                <a:gd name="connsiteY7" fmla="*/ 190918 h 889279"/>
                <a:gd name="connsiteX8" fmla="*/ 1637881 w 1954404"/>
                <a:gd name="connsiteY8" fmla="*/ 80387 h 889279"/>
                <a:gd name="connsiteX9" fmla="*/ 1657978 w 1954404"/>
                <a:gd name="connsiteY9" fmla="*/ 25121 h 889279"/>
                <a:gd name="connsiteX10" fmla="*/ 1753437 w 1954404"/>
                <a:gd name="connsiteY10" fmla="*/ 0 h 889279"/>
                <a:gd name="connsiteX11" fmla="*/ 1813727 w 1954404"/>
                <a:gd name="connsiteY11" fmla="*/ 35169 h 889279"/>
                <a:gd name="connsiteX12" fmla="*/ 1853921 w 1954404"/>
                <a:gd name="connsiteY12" fmla="*/ 110532 h 889279"/>
                <a:gd name="connsiteX13" fmla="*/ 1884066 w 1954404"/>
                <a:gd name="connsiteY13" fmla="*/ 211015 h 889279"/>
                <a:gd name="connsiteX14" fmla="*/ 1954404 w 1954404"/>
                <a:gd name="connsiteY14" fmla="*/ 281354 h 889279"/>
                <a:gd name="connsiteX15" fmla="*/ 1924259 w 1954404"/>
                <a:gd name="connsiteY15" fmla="*/ 457200 h 889279"/>
                <a:gd name="connsiteX16" fmla="*/ 1688123 w 1954404"/>
                <a:gd name="connsiteY16" fmla="*/ 628022 h 889279"/>
                <a:gd name="connsiteX17" fmla="*/ 1371600 w 1954404"/>
                <a:gd name="connsiteY17" fmla="*/ 733529 h 889279"/>
                <a:gd name="connsiteX18" fmla="*/ 1200778 w 1954404"/>
                <a:gd name="connsiteY18" fmla="*/ 793820 h 889279"/>
                <a:gd name="connsiteX19" fmla="*/ 984738 w 1954404"/>
                <a:gd name="connsiteY19" fmla="*/ 869182 h 889279"/>
                <a:gd name="connsiteX20" fmla="*/ 818941 w 1954404"/>
                <a:gd name="connsiteY20" fmla="*/ 889279 h 889279"/>
                <a:gd name="connsiteX21" fmla="*/ 612949 w 1954404"/>
                <a:gd name="connsiteY21" fmla="*/ 874206 h 889279"/>
                <a:gd name="connsiteX22" fmla="*/ 291402 w 1954404"/>
                <a:gd name="connsiteY22" fmla="*/ 813916 h 889279"/>
                <a:gd name="connsiteX23" fmla="*/ 95459 w 1954404"/>
                <a:gd name="connsiteY23" fmla="*/ 788795 h 889279"/>
                <a:gd name="connsiteX24" fmla="*/ 0 w 1954404"/>
                <a:gd name="connsiteY24" fmla="*/ 788795 h 889279"/>
                <a:gd name="connsiteX25" fmla="*/ 80387 w 1954404"/>
                <a:gd name="connsiteY25" fmla="*/ 834013 h 889279"/>
                <a:gd name="connsiteX26" fmla="*/ 175846 w 1954404"/>
                <a:gd name="connsiteY26" fmla="*/ 889279 h 889279"/>
                <a:gd name="connsiteX0" fmla="*/ 5024 w 1954404"/>
                <a:gd name="connsiteY0" fmla="*/ 105507 h 889279"/>
                <a:gd name="connsiteX1" fmla="*/ 241160 w 1954404"/>
                <a:gd name="connsiteY1" fmla="*/ 190918 h 889279"/>
                <a:gd name="connsiteX2" fmla="*/ 462224 w 1954404"/>
                <a:gd name="connsiteY2" fmla="*/ 276329 h 889279"/>
                <a:gd name="connsiteX3" fmla="*/ 773723 w 1954404"/>
                <a:gd name="connsiteY3" fmla="*/ 371789 h 889279"/>
                <a:gd name="connsiteX4" fmla="*/ 934497 w 1954404"/>
                <a:gd name="connsiteY4" fmla="*/ 401934 h 889279"/>
                <a:gd name="connsiteX5" fmla="*/ 1286189 w 1954404"/>
                <a:gd name="connsiteY5" fmla="*/ 417006 h 889279"/>
                <a:gd name="connsiteX6" fmla="*/ 1492180 w 1954404"/>
                <a:gd name="connsiteY6" fmla="*/ 356716 h 889279"/>
                <a:gd name="connsiteX7" fmla="*/ 1657978 w 1954404"/>
                <a:gd name="connsiteY7" fmla="*/ 246184 h 889279"/>
                <a:gd name="connsiteX8" fmla="*/ 1637881 w 1954404"/>
                <a:gd name="connsiteY8" fmla="*/ 80387 h 889279"/>
                <a:gd name="connsiteX9" fmla="*/ 1657978 w 1954404"/>
                <a:gd name="connsiteY9" fmla="*/ 25121 h 889279"/>
                <a:gd name="connsiteX10" fmla="*/ 1753437 w 1954404"/>
                <a:gd name="connsiteY10" fmla="*/ 0 h 889279"/>
                <a:gd name="connsiteX11" fmla="*/ 1813727 w 1954404"/>
                <a:gd name="connsiteY11" fmla="*/ 35169 h 889279"/>
                <a:gd name="connsiteX12" fmla="*/ 1853921 w 1954404"/>
                <a:gd name="connsiteY12" fmla="*/ 110532 h 889279"/>
                <a:gd name="connsiteX13" fmla="*/ 1884066 w 1954404"/>
                <a:gd name="connsiteY13" fmla="*/ 211015 h 889279"/>
                <a:gd name="connsiteX14" fmla="*/ 1954404 w 1954404"/>
                <a:gd name="connsiteY14" fmla="*/ 281354 h 889279"/>
                <a:gd name="connsiteX15" fmla="*/ 1924259 w 1954404"/>
                <a:gd name="connsiteY15" fmla="*/ 457200 h 889279"/>
                <a:gd name="connsiteX16" fmla="*/ 1688123 w 1954404"/>
                <a:gd name="connsiteY16" fmla="*/ 628022 h 889279"/>
                <a:gd name="connsiteX17" fmla="*/ 1371600 w 1954404"/>
                <a:gd name="connsiteY17" fmla="*/ 733529 h 889279"/>
                <a:gd name="connsiteX18" fmla="*/ 1200778 w 1954404"/>
                <a:gd name="connsiteY18" fmla="*/ 793820 h 889279"/>
                <a:gd name="connsiteX19" fmla="*/ 984738 w 1954404"/>
                <a:gd name="connsiteY19" fmla="*/ 869182 h 889279"/>
                <a:gd name="connsiteX20" fmla="*/ 818941 w 1954404"/>
                <a:gd name="connsiteY20" fmla="*/ 889279 h 889279"/>
                <a:gd name="connsiteX21" fmla="*/ 612949 w 1954404"/>
                <a:gd name="connsiteY21" fmla="*/ 874206 h 889279"/>
                <a:gd name="connsiteX22" fmla="*/ 291402 w 1954404"/>
                <a:gd name="connsiteY22" fmla="*/ 813916 h 889279"/>
                <a:gd name="connsiteX23" fmla="*/ 95459 w 1954404"/>
                <a:gd name="connsiteY23" fmla="*/ 788795 h 889279"/>
                <a:gd name="connsiteX24" fmla="*/ 0 w 1954404"/>
                <a:gd name="connsiteY24" fmla="*/ 788795 h 889279"/>
                <a:gd name="connsiteX25" fmla="*/ 80387 w 1954404"/>
                <a:gd name="connsiteY25" fmla="*/ 834013 h 889279"/>
                <a:gd name="connsiteX26" fmla="*/ 175846 w 1954404"/>
                <a:gd name="connsiteY26" fmla="*/ 889279 h 889279"/>
                <a:gd name="connsiteX0" fmla="*/ 5024 w 1954404"/>
                <a:gd name="connsiteY0" fmla="*/ 105507 h 889279"/>
                <a:gd name="connsiteX1" fmla="*/ 241160 w 1954404"/>
                <a:gd name="connsiteY1" fmla="*/ 190918 h 889279"/>
                <a:gd name="connsiteX2" fmla="*/ 462224 w 1954404"/>
                <a:gd name="connsiteY2" fmla="*/ 276329 h 889279"/>
                <a:gd name="connsiteX3" fmla="*/ 773723 w 1954404"/>
                <a:gd name="connsiteY3" fmla="*/ 371789 h 889279"/>
                <a:gd name="connsiteX4" fmla="*/ 934497 w 1954404"/>
                <a:gd name="connsiteY4" fmla="*/ 401934 h 889279"/>
                <a:gd name="connsiteX5" fmla="*/ 1286189 w 1954404"/>
                <a:gd name="connsiteY5" fmla="*/ 417006 h 889279"/>
                <a:gd name="connsiteX6" fmla="*/ 1492180 w 1954404"/>
                <a:gd name="connsiteY6" fmla="*/ 356716 h 889279"/>
                <a:gd name="connsiteX7" fmla="*/ 1657978 w 1954404"/>
                <a:gd name="connsiteY7" fmla="*/ 246184 h 889279"/>
                <a:gd name="connsiteX8" fmla="*/ 1823776 w 1954404"/>
                <a:gd name="connsiteY8" fmla="*/ 211016 h 889279"/>
                <a:gd name="connsiteX9" fmla="*/ 1657978 w 1954404"/>
                <a:gd name="connsiteY9" fmla="*/ 25121 h 889279"/>
                <a:gd name="connsiteX10" fmla="*/ 1753437 w 1954404"/>
                <a:gd name="connsiteY10" fmla="*/ 0 h 889279"/>
                <a:gd name="connsiteX11" fmla="*/ 1813727 w 1954404"/>
                <a:gd name="connsiteY11" fmla="*/ 35169 h 889279"/>
                <a:gd name="connsiteX12" fmla="*/ 1853921 w 1954404"/>
                <a:gd name="connsiteY12" fmla="*/ 110532 h 889279"/>
                <a:gd name="connsiteX13" fmla="*/ 1884066 w 1954404"/>
                <a:gd name="connsiteY13" fmla="*/ 211015 h 889279"/>
                <a:gd name="connsiteX14" fmla="*/ 1954404 w 1954404"/>
                <a:gd name="connsiteY14" fmla="*/ 281354 h 889279"/>
                <a:gd name="connsiteX15" fmla="*/ 1924259 w 1954404"/>
                <a:gd name="connsiteY15" fmla="*/ 457200 h 889279"/>
                <a:gd name="connsiteX16" fmla="*/ 1688123 w 1954404"/>
                <a:gd name="connsiteY16" fmla="*/ 628022 h 889279"/>
                <a:gd name="connsiteX17" fmla="*/ 1371600 w 1954404"/>
                <a:gd name="connsiteY17" fmla="*/ 733529 h 889279"/>
                <a:gd name="connsiteX18" fmla="*/ 1200778 w 1954404"/>
                <a:gd name="connsiteY18" fmla="*/ 793820 h 889279"/>
                <a:gd name="connsiteX19" fmla="*/ 984738 w 1954404"/>
                <a:gd name="connsiteY19" fmla="*/ 869182 h 889279"/>
                <a:gd name="connsiteX20" fmla="*/ 818941 w 1954404"/>
                <a:gd name="connsiteY20" fmla="*/ 889279 h 889279"/>
                <a:gd name="connsiteX21" fmla="*/ 612949 w 1954404"/>
                <a:gd name="connsiteY21" fmla="*/ 874206 h 889279"/>
                <a:gd name="connsiteX22" fmla="*/ 291402 w 1954404"/>
                <a:gd name="connsiteY22" fmla="*/ 813916 h 889279"/>
                <a:gd name="connsiteX23" fmla="*/ 95459 w 1954404"/>
                <a:gd name="connsiteY23" fmla="*/ 788795 h 889279"/>
                <a:gd name="connsiteX24" fmla="*/ 0 w 1954404"/>
                <a:gd name="connsiteY24" fmla="*/ 788795 h 889279"/>
                <a:gd name="connsiteX25" fmla="*/ 80387 w 1954404"/>
                <a:gd name="connsiteY25" fmla="*/ 834013 h 889279"/>
                <a:gd name="connsiteX26" fmla="*/ 175846 w 1954404"/>
                <a:gd name="connsiteY26" fmla="*/ 889279 h 889279"/>
                <a:gd name="connsiteX0" fmla="*/ 5024 w 1954404"/>
                <a:gd name="connsiteY0" fmla="*/ 105507 h 889279"/>
                <a:gd name="connsiteX1" fmla="*/ 241160 w 1954404"/>
                <a:gd name="connsiteY1" fmla="*/ 190918 h 889279"/>
                <a:gd name="connsiteX2" fmla="*/ 462224 w 1954404"/>
                <a:gd name="connsiteY2" fmla="*/ 276329 h 889279"/>
                <a:gd name="connsiteX3" fmla="*/ 773723 w 1954404"/>
                <a:gd name="connsiteY3" fmla="*/ 371789 h 889279"/>
                <a:gd name="connsiteX4" fmla="*/ 934497 w 1954404"/>
                <a:gd name="connsiteY4" fmla="*/ 401934 h 889279"/>
                <a:gd name="connsiteX5" fmla="*/ 1286189 w 1954404"/>
                <a:gd name="connsiteY5" fmla="*/ 417006 h 889279"/>
                <a:gd name="connsiteX6" fmla="*/ 1492180 w 1954404"/>
                <a:gd name="connsiteY6" fmla="*/ 356716 h 889279"/>
                <a:gd name="connsiteX7" fmla="*/ 1657978 w 1954404"/>
                <a:gd name="connsiteY7" fmla="*/ 246184 h 889279"/>
                <a:gd name="connsiteX8" fmla="*/ 1823776 w 1954404"/>
                <a:gd name="connsiteY8" fmla="*/ 211016 h 889279"/>
                <a:gd name="connsiteX9" fmla="*/ 1753437 w 1954404"/>
                <a:gd name="connsiteY9" fmla="*/ 0 h 889279"/>
                <a:gd name="connsiteX10" fmla="*/ 1813727 w 1954404"/>
                <a:gd name="connsiteY10" fmla="*/ 35169 h 889279"/>
                <a:gd name="connsiteX11" fmla="*/ 1853921 w 1954404"/>
                <a:gd name="connsiteY11" fmla="*/ 110532 h 889279"/>
                <a:gd name="connsiteX12" fmla="*/ 1884066 w 1954404"/>
                <a:gd name="connsiteY12" fmla="*/ 211015 h 889279"/>
                <a:gd name="connsiteX13" fmla="*/ 1954404 w 1954404"/>
                <a:gd name="connsiteY13" fmla="*/ 281354 h 889279"/>
                <a:gd name="connsiteX14" fmla="*/ 1924259 w 1954404"/>
                <a:gd name="connsiteY14" fmla="*/ 457200 h 889279"/>
                <a:gd name="connsiteX15" fmla="*/ 1688123 w 1954404"/>
                <a:gd name="connsiteY15" fmla="*/ 628022 h 889279"/>
                <a:gd name="connsiteX16" fmla="*/ 1371600 w 1954404"/>
                <a:gd name="connsiteY16" fmla="*/ 733529 h 889279"/>
                <a:gd name="connsiteX17" fmla="*/ 1200778 w 1954404"/>
                <a:gd name="connsiteY17" fmla="*/ 793820 h 889279"/>
                <a:gd name="connsiteX18" fmla="*/ 984738 w 1954404"/>
                <a:gd name="connsiteY18" fmla="*/ 869182 h 889279"/>
                <a:gd name="connsiteX19" fmla="*/ 818941 w 1954404"/>
                <a:gd name="connsiteY19" fmla="*/ 889279 h 889279"/>
                <a:gd name="connsiteX20" fmla="*/ 612949 w 1954404"/>
                <a:gd name="connsiteY20" fmla="*/ 874206 h 889279"/>
                <a:gd name="connsiteX21" fmla="*/ 291402 w 1954404"/>
                <a:gd name="connsiteY21" fmla="*/ 813916 h 889279"/>
                <a:gd name="connsiteX22" fmla="*/ 95459 w 1954404"/>
                <a:gd name="connsiteY22" fmla="*/ 788795 h 889279"/>
                <a:gd name="connsiteX23" fmla="*/ 0 w 1954404"/>
                <a:gd name="connsiteY23" fmla="*/ 788795 h 889279"/>
                <a:gd name="connsiteX24" fmla="*/ 80387 w 1954404"/>
                <a:gd name="connsiteY24" fmla="*/ 834013 h 889279"/>
                <a:gd name="connsiteX25" fmla="*/ 175846 w 1954404"/>
                <a:gd name="connsiteY25" fmla="*/ 889279 h 889279"/>
                <a:gd name="connsiteX0" fmla="*/ 5024 w 1954404"/>
                <a:gd name="connsiteY0" fmla="*/ 70338 h 854110"/>
                <a:gd name="connsiteX1" fmla="*/ 241160 w 1954404"/>
                <a:gd name="connsiteY1" fmla="*/ 155749 h 854110"/>
                <a:gd name="connsiteX2" fmla="*/ 462224 w 1954404"/>
                <a:gd name="connsiteY2" fmla="*/ 241160 h 854110"/>
                <a:gd name="connsiteX3" fmla="*/ 773723 w 1954404"/>
                <a:gd name="connsiteY3" fmla="*/ 336620 h 854110"/>
                <a:gd name="connsiteX4" fmla="*/ 934497 w 1954404"/>
                <a:gd name="connsiteY4" fmla="*/ 366765 h 854110"/>
                <a:gd name="connsiteX5" fmla="*/ 1286189 w 1954404"/>
                <a:gd name="connsiteY5" fmla="*/ 381837 h 854110"/>
                <a:gd name="connsiteX6" fmla="*/ 1492180 w 1954404"/>
                <a:gd name="connsiteY6" fmla="*/ 321547 h 854110"/>
                <a:gd name="connsiteX7" fmla="*/ 1657978 w 1954404"/>
                <a:gd name="connsiteY7" fmla="*/ 211015 h 854110"/>
                <a:gd name="connsiteX8" fmla="*/ 1823776 w 1954404"/>
                <a:gd name="connsiteY8" fmla="*/ 175847 h 854110"/>
                <a:gd name="connsiteX9" fmla="*/ 1813727 w 1954404"/>
                <a:gd name="connsiteY9" fmla="*/ 0 h 854110"/>
                <a:gd name="connsiteX10" fmla="*/ 1853921 w 1954404"/>
                <a:gd name="connsiteY10" fmla="*/ 75363 h 854110"/>
                <a:gd name="connsiteX11" fmla="*/ 1884066 w 1954404"/>
                <a:gd name="connsiteY11" fmla="*/ 175846 h 854110"/>
                <a:gd name="connsiteX12" fmla="*/ 1954404 w 1954404"/>
                <a:gd name="connsiteY12" fmla="*/ 246185 h 854110"/>
                <a:gd name="connsiteX13" fmla="*/ 1924259 w 1954404"/>
                <a:gd name="connsiteY13" fmla="*/ 422031 h 854110"/>
                <a:gd name="connsiteX14" fmla="*/ 1688123 w 1954404"/>
                <a:gd name="connsiteY14" fmla="*/ 592853 h 854110"/>
                <a:gd name="connsiteX15" fmla="*/ 1371600 w 1954404"/>
                <a:gd name="connsiteY15" fmla="*/ 698360 h 854110"/>
                <a:gd name="connsiteX16" fmla="*/ 1200778 w 1954404"/>
                <a:gd name="connsiteY16" fmla="*/ 758651 h 854110"/>
                <a:gd name="connsiteX17" fmla="*/ 984738 w 1954404"/>
                <a:gd name="connsiteY17" fmla="*/ 834013 h 854110"/>
                <a:gd name="connsiteX18" fmla="*/ 818941 w 1954404"/>
                <a:gd name="connsiteY18" fmla="*/ 854110 h 854110"/>
                <a:gd name="connsiteX19" fmla="*/ 612949 w 1954404"/>
                <a:gd name="connsiteY19" fmla="*/ 839037 h 854110"/>
                <a:gd name="connsiteX20" fmla="*/ 291402 w 1954404"/>
                <a:gd name="connsiteY20" fmla="*/ 778747 h 854110"/>
                <a:gd name="connsiteX21" fmla="*/ 95459 w 1954404"/>
                <a:gd name="connsiteY21" fmla="*/ 753626 h 854110"/>
                <a:gd name="connsiteX22" fmla="*/ 0 w 1954404"/>
                <a:gd name="connsiteY22" fmla="*/ 753626 h 854110"/>
                <a:gd name="connsiteX23" fmla="*/ 80387 w 1954404"/>
                <a:gd name="connsiteY23" fmla="*/ 798844 h 854110"/>
                <a:gd name="connsiteX24" fmla="*/ 175846 w 1954404"/>
                <a:gd name="connsiteY24" fmla="*/ 854110 h 854110"/>
                <a:gd name="connsiteX0" fmla="*/ 5024 w 1954404"/>
                <a:gd name="connsiteY0" fmla="*/ 0 h 783772"/>
                <a:gd name="connsiteX1" fmla="*/ 241160 w 1954404"/>
                <a:gd name="connsiteY1" fmla="*/ 85411 h 783772"/>
                <a:gd name="connsiteX2" fmla="*/ 462224 w 1954404"/>
                <a:gd name="connsiteY2" fmla="*/ 170822 h 783772"/>
                <a:gd name="connsiteX3" fmla="*/ 773723 w 1954404"/>
                <a:gd name="connsiteY3" fmla="*/ 266282 h 783772"/>
                <a:gd name="connsiteX4" fmla="*/ 934497 w 1954404"/>
                <a:gd name="connsiteY4" fmla="*/ 296427 h 783772"/>
                <a:gd name="connsiteX5" fmla="*/ 1286189 w 1954404"/>
                <a:gd name="connsiteY5" fmla="*/ 311499 h 783772"/>
                <a:gd name="connsiteX6" fmla="*/ 1492180 w 1954404"/>
                <a:gd name="connsiteY6" fmla="*/ 251209 h 783772"/>
                <a:gd name="connsiteX7" fmla="*/ 1657978 w 1954404"/>
                <a:gd name="connsiteY7" fmla="*/ 140677 h 783772"/>
                <a:gd name="connsiteX8" fmla="*/ 1823776 w 1954404"/>
                <a:gd name="connsiteY8" fmla="*/ 105509 h 783772"/>
                <a:gd name="connsiteX9" fmla="*/ 1853921 w 1954404"/>
                <a:gd name="connsiteY9" fmla="*/ 5025 h 783772"/>
                <a:gd name="connsiteX10" fmla="*/ 1884066 w 1954404"/>
                <a:gd name="connsiteY10" fmla="*/ 105508 h 783772"/>
                <a:gd name="connsiteX11" fmla="*/ 1954404 w 1954404"/>
                <a:gd name="connsiteY11" fmla="*/ 175847 h 783772"/>
                <a:gd name="connsiteX12" fmla="*/ 1924259 w 1954404"/>
                <a:gd name="connsiteY12" fmla="*/ 351693 h 783772"/>
                <a:gd name="connsiteX13" fmla="*/ 1688123 w 1954404"/>
                <a:gd name="connsiteY13" fmla="*/ 522515 h 783772"/>
                <a:gd name="connsiteX14" fmla="*/ 1371600 w 1954404"/>
                <a:gd name="connsiteY14" fmla="*/ 628022 h 783772"/>
                <a:gd name="connsiteX15" fmla="*/ 1200778 w 1954404"/>
                <a:gd name="connsiteY15" fmla="*/ 688313 h 783772"/>
                <a:gd name="connsiteX16" fmla="*/ 984738 w 1954404"/>
                <a:gd name="connsiteY16" fmla="*/ 763675 h 783772"/>
                <a:gd name="connsiteX17" fmla="*/ 818941 w 1954404"/>
                <a:gd name="connsiteY17" fmla="*/ 783772 h 783772"/>
                <a:gd name="connsiteX18" fmla="*/ 612949 w 1954404"/>
                <a:gd name="connsiteY18" fmla="*/ 768699 h 783772"/>
                <a:gd name="connsiteX19" fmla="*/ 291402 w 1954404"/>
                <a:gd name="connsiteY19" fmla="*/ 708409 h 783772"/>
                <a:gd name="connsiteX20" fmla="*/ 95459 w 1954404"/>
                <a:gd name="connsiteY20" fmla="*/ 683288 h 783772"/>
                <a:gd name="connsiteX21" fmla="*/ 0 w 1954404"/>
                <a:gd name="connsiteY21" fmla="*/ 683288 h 783772"/>
                <a:gd name="connsiteX22" fmla="*/ 80387 w 1954404"/>
                <a:gd name="connsiteY22" fmla="*/ 728506 h 783772"/>
                <a:gd name="connsiteX23" fmla="*/ 175846 w 1954404"/>
                <a:gd name="connsiteY23" fmla="*/ 783772 h 783772"/>
                <a:gd name="connsiteX0" fmla="*/ 5024 w 1954404"/>
                <a:gd name="connsiteY0" fmla="*/ 0 h 783772"/>
                <a:gd name="connsiteX1" fmla="*/ 241160 w 1954404"/>
                <a:gd name="connsiteY1" fmla="*/ 85411 h 783772"/>
                <a:gd name="connsiteX2" fmla="*/ 462224 w 1954404"/>
                <a:gd name="connsiteY2" fmla="*/ 170822 h 783772"/>
                <a:gd name="connsiteX3" fmla="*/ 773723 w 1954404"/>
                <a:gd name="connsiteY3" fmla="*/ 266282 h 783772"/>
                <a:gd name="connsiteX4" fmla="*/ 934497 w 1954404"/>
                <a:gd name="connsiteY4" fmla="*/ 296427 h 783772"/>
                <a:gd name="connsiteX5" fmla="*/ 1286189 w 1954404"/>
                <a:gd name="connsiteY5" fmla="*/ 311499 h 783772"/>
                <a:gd name="connsiteX6" fmla="*/ 1492180 w 1954404"/>
                <a:gd name="connsiteY6" fmla="*/ 251209 h 783772"/>
                <a:gd name="connsiteX7" fmla="*/ 1657978 w 1954404"/>
                <a:gd name="connsiteY7" fmla="*/ 140677 h 783772"/>
                <a:gd name="connsiteX8" fmla="*/ 1823776 w 1954404"/>
                <a:gd name="connsiteY8" fmla="*/ 105509 h 783772"/>
                <a:gd name="connsiteX9" fmla="*/ 1884066 w 1954404"/>
                <a:gd name="connsiteY9" fmla="*/ 105508 h 783772"/>
                <a:gd name="connsiteX10" fmla="*/ 1954404 w 1954404"/>
                <a:gd name="connsiteY10" fmla="*/ 175847 h 783772"/>
                <a:gd name="connsiteX11" fmla="*/ 1924259 w 1954404"/>
                <a:gd name="connsiteY11" fmla="*/ 351693 h 783772"/>
                <a:gd name="connsiteX12" fmla="*/ 1688123 w 1954404"/>
                <a:gd name="connsiteY12" fmla="*/ 522515 h 783772"/>
                <a:gd name="connsiteX13" fmla="*/ 1371600 w 1954404"/>
                <a:gd name="connsiteY13" fmla="*/ 628022 h 783772"/>
                <a:gd name="connsiteX14" fmla="*/ 1200778 w 1954404"/>
                <a:gd name="connsiteY14" fmla="*/ 688313 h 783772"/>
                <a:gd name="connsiteX15" fmla="*/ 984738 w 1954404"/>
                <a:gd name="connsiteY15" fmla="*/ 763675 h 783772"/>
                <a:gd name="connsiteX16" fmla="*/ 818941 w 1954404"/>
                <a:gd name="connsiteY16" fmla="*/ 783772 h 783772"/>
                <a:gd name="connsiteX17" fmla="*/ 612949 w 1954404"/>
                <a:gd name="connsiteY17" fmla="*/ 768699 h 783772"/>
                <a:gd name="connsiteX18" fmla="*/ 291402 w 1954404"/>
                <a:gd name="connsiteY18" fmla="*/ 708409 h 783772"/>
                <a:gd name="connsiteX19" fmla="*/ 95459 w 1954404"/>
                <a:gd name="connsiteY19" fmla="*/ 683288 h 783772"/>
                <a:gd name="connsiteX20" fmla="*/ 0 w 1954404"/>
                <a:gd name="connsiteY20" fmla="*/ 683288 h 783772"/>
                <a:gd name="connsiteX21" fmla="*/ 80387 w 1954404"/>
                <a:gd name="connsiteY21" fmla="*/ 728506 h 783772"/>
                <a:gd name="connsiteX22" fmla="*/ 175846 w 1954404"/>
                <a:gd name="connsiteY22" fmla="*/ 783772 h 783772"/>
                <a:gd name="connsiteX0" fmla="*/ 5024 w 1954404"/>
                <a:gd name="connsiteY0" fmla="*/ 0 h 783772"/>
                <a:gd name="connsiteX1" fmla="*/ 241160 w 1954404"/>
                <a:gd name="connsiteY1" fmla="*/ 85411 h 783772"/>
                <a:gd name="connsiteX2" fmla="*/ 462224 w 1954404"/>
                <a:gd name="connsiteY2" fmla="*/ 170822 h 783772"/>
                <a:gd name="connsiteX3" fmla="*/ 773723 w 1954404"/>
                <a:gd name="connsiteY3" fmla="*/ 266282 h 783772"/>
                <a:gd name="connsiteX4" fmla="*/ 934497 w 1954404"/>
                <a:gd name="connsiteY4" fmla="*/ 296427 h 783772"/>
                <a:gd name="connsiteX5" fmla="*/ 1286189 w 1954404"/>
                <a:gd name="connsiteY5" fmla="*/ 311499 h 783772"/>
                <a:gd name="connsiteX6" fmla="*/ 1492180 w 1954404"/>
                <a:gd name="connsiteY6" fmla="*/ 251209 h 783772"/>
                <a:gd name="connsiteX7" fmla="*/ 1657978 w 1954404"/>
                <a:gd name="connsiteY7" fmla="*/ 140677 h 783772"/>
                <a:gd name="connsiteX8" fmla="*/ 1823776 w 1954404"/>
                <a:gd name="connsiteY8" fmla="*/ 105509 h 783772"/>
                <a:gd name="connsiteX9" fmla="*/ 1884066 w 1954404"/>
                <a:gd name="connsiteY9" fmla="*/ 105508 h 783772"/>
                <a:gd name="connsiteX10" fmla="*/ 1954404 w 1954404"/>
                <a:gd name="connsiteY10" fmla="*/ 175847 h 783772"/>
                <a:gd name="connsiteX11" fmla="*/ 1924259 w 1954404"/>
                <a:gd name="connsiteY11" fmla="*/ 351693 h 783772"/>
                <a:gd name="connsiteX12" fmla="*/ 1688123 w 1954404"/>
                <a:gd name="connsiteY12" fmla="*/ 522515 h 783772"/>
                <a:gd name="connsiteX13" fmla="*/ 1371600 w 1954404"/>
                <a:gd name="connsiteY13" fmla="*/ 628022 h 783772"/>
                <a:gd name="connsiteX14" fmla="*/ 1200778 w 1954404"/>
                <a:gd name="connsiteY14" fmla="*/ 688313 h 783772"/>
                <a:gd name="connsiteX15" fmla="*/ 984738 w 1954404"/>
                <a:gd name="connsiteY15" fmla="*/ 763675 h 783772"/>
                <a:gd name="connsiteX16" fmla="*/ 818941 w 1954404"/>
                <a:gd name="connsiteY16" fmla="*/ 783772 h 783772"/>
                <a:gd name="connsiteX17" fmla="*/ 612949 w 1954404"/>
                <a:gd name="connsiteY17" fmla="*/ 768699 h 783772"/>
                <a:gd name="connsiteX18" fmla="*/ 291402 w 1954404"/>
                <a:gd name="connsiteY18" fmla="*/ 708409 h 783772"/>
                <a:gd name="connsiteX19" fmla="*/ 95459 w 1954404"/>
                <a:gd name="connsiteY19" fmla="*/ 683288 h 783772"/>
                <a:gd name="connsiteX20" fmla="*/ 0 w 1954404"/>
                <a:gd name="connsiteY20" fmla="*/ 683288 h 783772"/>
                <a:gd name="connsiteX21" fmla="*/ 80387 w 1954404"/>
                <a:gd name="connsiteY21" fmla="*/ 728506 h 783772"/>
                <a:gd name="connsiteX22" fmla="*/ 226088 w 1954404"/>
                <a:gd name="connsiteY22" fmla="*/ 738555 h 78377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</a:cxnLst>
              <a:rect l="l" t="t" r="r" b="b"/>
              <a:pathLst>
                <a:path w="1954404" h="783772">
                  <a:moveTo>
                    <a:pt x="5024" y="0"/>
                  </a:moveTo>
                  <a:lnTo>
                    <a:pt x="241160" y="85411"/>
                  </a:lnTo>
                  <a:lnTo>
                    <a:pt x="462224" y="170822"/>
                  </a:lnTo>
                  <a:lnTo>
                    <a:pt x="773723" y="266282"/>
                  </a:lnTo>
                  <a:lnTo>
                    <a:pt x="934497" y="296427"/>
                  </a:lnTo>
                  <a:lnTo>
                    <a:pt x="1286189" y="311499"/>
                  </a:lnTo>
                  <a:lnTo>
                    <a:pt x="1492180" y="251209"/>
                  </a:lnTo>
                  <a:lnTo>
                    <a:pt x="1657978" y="140677"/>
                  </a:lnTo>
                  <a:lnTo>
                    <a:pt x="1823776" y="105509"/>
                  </a:lnTo>
                  <a:lnTo>
                    <a:pt x="1884066" y="105508"/>
                  </a:lnTo>
                  <a:lnTo>
                    <a:pt x="1954404" y="175847"/>
                  </a:lnTo>
                  <a:lnTo>
                    <a:pt x="1924259" y="351693"/>
                  </a:lnTo>
                  <a:lnTo>
                    <a:pt x="1688123" y="522515"/>
                  </a:lnTo>
                  <a:lnTo>
                    <a:pt x="1371600" y="628022"/>
                  </a:lnTo>
                  <a:lnTo>
                    <a:pt x="1200778" y="688313"/>
                  </a:lnTo>
                  <a:lnTo>
                    <a:pt x="984738" y="763675"/>
                  </a:lnTo>
                  <a:lnTo>
                    <a:pt x="818941" y="783772"/>
                  </a:lnTo>
                  <a:lnTo>
                    <a:pt x="612949" y="768699"/>
                  </a:lnTo>
                  <a:lnTo>
                    <a:pt x="291402" y="708409"/>
                  </a:lnTo>
                  <a:lnTo>
                    <a:pt x="95459" y="683288"/>
                  </a:lnTo>
                  <a:lnTo>
                    <a:pt x="0" y="683288"/>
                  </a:lnTo>
                  <a:cubicBezTo>
                    <a:pt x="26796" y="698361"/>
                    <a:pt x="42706" y="719295"/>
                    <a:pt x="80387" y="728506"/>
                  </a:cubicBezTo>
                  <a:cubicBezTo>
                    <a:pt x="118068" y="737717"/>
                    <a:pt x="177521" y="735205"/>
                    <a:pt x="226088" y="738555"/>
                  </a:cubicBez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88" name="Forme libre 629">
              <a:extLst>
                <a:ext uri="{FF2B5EF4-FFF2-40B4-BE49-F238E27FC236}">
                  <a16:creationId xmlns:a16="http://schemas.microsoft.com/office/drawing/2014/main" id="{344E417F-D964-4F84-88BE-B4A2E90713C6}"/>
                </a:ext>
              </a:extLst>
            </xdr:cNvPr>
            <xdr:cNvSpPr/>
          </xdr:nvSpPr>
          <xdr:spPr>
            <a:xfrm>
              <a:off x="6310365" y="2436725"/>
              <a:ext cx="1281165" cy="562708"/>
            </a:xfrm>
            <a:custGeom>
              <a:avLst/>
              <a:gdLst>
                <a:gd name="connsiteX0" fmla="*/ 0 w 1251020"/>
                <a:gd name="connsiteY0" fmla="*/ 537586 h 552659"/>
                <a:gd name="connsiteX1" fmla="*/ 211015 w 1251020"/>
                <a:gd name="connsiteY1" fmla="*/ 537586 h 552659"/>
                <a:gd name="connsiteX2" fmla="*/ 396910 w 1251020"/>
                <a:gd name="connsiteY2" fmla="*/ 552659 h 552659"/>
                <a:gd name="connsiteX3" fmla="*/ 607925 w 1251020"/>
                <a:gd name="connsiteY3" fmla="*/ 527538 h 552659"/>
                <a:gd name="connsiteX4" fmla="*/ 828989 w 1251020"/>
                <a:gd name="connsiteY4" fmla="*/ 437103 h 552659"/>
                <a:gd name="connsiteX5" fmla="*/ 1045028 w 1251020"/>
                <a:gd name="connsiteY5" fmla="*/ 291402 h 552659"/>
                <a:gd name="connsiteX6" fmla="*/ 1230923 w 1251020"/>
                <a:gd name="connsiteY6" fmla="*/ 115556 h 552659"/>
                <a:gd name="connsiteX7" fmla="*/ 1251020 w 1251020"/>
                <a:gd name="connsiteY7" fmla="*/ 0 h 552659"/>
                <a:gd name="connsiteX0" fmla="*/ 0 w 1281165"/>
                <a:gd name="connsiteY0" fmla="*/ 547635 h 562708"/>
                <a:gd name="connsiteX1" fmla="*/ 211015 w 1281165"/>
                <a:gd name="connsiteY1" fmla="*/ 547635 h 562708"/>
                <a:gd name="connsiteX2" fmla="*/ 396910 w 1281165"/>
                <a:gd name="connsiteY2" fmla="*/ 562708 h 562708"/>
                <a:gd name="connsiteX3" fmla="*/ 607925 w 1281165"/>
                <a:gd name="connsiteY3" fmla="*/ 537587 h 562708"/>
                <a:gd name="connsiteX4" fmla="*/ 828989 w 1281165"/>
                <a:gd name="connsiteY4" fmla="*/ 447152 h 562708"/>
                <a:gd name="connsiteX5" fmla="*/ 1045028 w 1281165"/>
                <a:gd name="connsiteY5" fmla="*/ 301451 h 562708"/>
                <a:gd name="connsiteX6" fmla="*/ 1230923 w 1281165"/>
                <a:gd name="connsiteY6" fmla="*/ 125605 h 562708"/>
                <a:gd name="connsiteX7" fmla="*/ 1281165 w 1281165"/>
                <a:gd name="connsiteY7" fmla="*/ 0 h 56270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1281165" h="562708">
                  <a:moveTo>
                    <a:pt x="0" y="547635"/>
                  </a:moveTo>
                  <a:lnTo>
                    <a:pt x="211015" y="547635"/>
                  </a:lnTo>
                  <a:lnTo>
                    <a:pt x="396910" y="562708"/>
                  </a:lnTo>
                  <a:lnTo>
                    <a:pt x="607925" y="537587"/>
                  </a:lnTo>
                  <a:lnTo>
                    <a:pt x="828989" y="447152"/>
                  </a:lnTo>
                  <a:lnTo>
                    <a:pt x="1045028" y="301451"/>
                  </a:lnTo>
                  <a:lnTo>
                    <a:pt x="1230923" y="125605"/>
                  </a:lnTo>
                  <a:lnTo>
                    <a:pt x="1281165" y="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89" name="Forme libre 641">
              <a:extLst>
                <a:ext uri="{FF2B5EF4-FFF2-40B4-BE49-F238E27FC236}">
                  <a16:creationId xmlns:a16="http://schemas.microsoft.com/office/drawing/2014/main" id="{A4997EE8-35DB-4A51-9C7B-1DEE9587542D}"/>
                </a:ext>
              </a:extLst>
            </xdr:cNvPr>
            <xdr:cNvSpPr/>
          </xdr:nvSpPr>
          <xdr:spPr>
            <a:xfrm>
              <a:off x="6189785" y="2813538"/>
              <a:ext cx="1753437" cy="688313"/>
            </a:xfrm>
            <a:custGeom>
              <a:avLst/>
              <a:gdLst>
                <a:gd name="connsiteX0" fmla="*/ 0 w 1753437"/>
                <a:gd name="connsiteY0" fmla="*/ 668216 h 688313"/>
                <a:gd name="connsiteX1" fmla="*/ 231112 w 1753437"/>
                <a:gd name="connsiteY1" fmla="*/ 688313 h 688313"/>
                <a:gd name="connsiteX2" fmla="*/ 587828 w 1753437"/>
                <a:gd name="connsiteY2" fmla="*/ 673240 h 688313"/>
                <a:gd name="connsiteX3" fmla="*/ 788795 w 1753437"/>
                <a:gd name="connsiteY3" fmla="*/ 628022 h 688313"/>
                <a:gd name="connsiteX4" fmla="*/ 984738 w 1753437"/>
                <a:gd name="connsiteY4" fmla="*/ 557684 h 688313"/>
                <a:gd name="connsiteX5" fmla="*/ 1210826 w 1753437"/>
                <a:gd name="connsiteY5" fmla="*/ 492370 h 688313"/>
                <a:gd name="connsiteX6" fmla="*/ 1346479 w 1753437"/>
                <a:gd name="connsiteY6" fmla="*/ 406959 h 688313"/>
                <a:gd name="connsiteX7" fmla="*/ 1542422 w 1753437"/>
                <a:gd name="connsiteY7" fmla="*/ 366765 h 688313"/>
                <a:gd name="connsiteX8" fmla="*/ 1718268 w 1753437"/>
                <a:gd name="connsiteY8" fmla="*/ 241161 h 688313"/>
                <a:gd name="connsiteX9" fmla="*/ 1753437 w 1753437"/>
                <a:gd name="connsiteY9" fmla="*/ 130629 h 688313"/>
                <a:gd name="connsiteX10" fmla="*/ 1652953 w 1753437"/>
                <a:gd name="connsiteY10" fmla="*/ 0 h 688313"/>
                <a:gd name="connsiteX11" fmla="*/ 1441938 w 1753437"/>
                <a:gd name="connsiteY11" fmla="*/ 0 h 688313"/>
                <a:gd name="connsiteX12" fmla="*/ 1140488 w 1753437"/>
                <a:gd name="connsiteY12" fmla="*/ 55266 h 688313"/>
                <a:gd name="connsiteX13" fmla="*/ 954593 w 1753437"/>
                <a:gd name="connsiteY13" fmla="*/ 140677 h 688313"/>
                <a:gd name="connsiteX14" fmla="*/ 813916 w 1753437"/>
                <a:gd name="connsiteY14" fmla="*/ 236137 h 688313"/>
                <a:gd name="connsiteX15" fmla="*/ 643094 w 1753437"/>
                <a:gd name="connsiteY15" fmla="*/ 261258 h 688313"/>
                <a:gd name="connsiteX16" fmla="*/ 381837 w 1753437"/>
                <a:gd name="connsiteY16" fmla="*/ 251209 h 688313"/>
                <a:gd name="connsiteX17" fmla="*/ 165797 w 1753437"/>
                <a:gd name="connsiteY17" fmla="*/ 221064 h 688313"/>
                <a:gd name="connsiteX18" fmla="*/ 125604 w 1753437"/>
                <a:gd name="connsiteY18" fmla="*/ 185895 h 68831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</a:cxnLst>
              <a:rect l="l" t="t" r="r" b="b"/>
              <a:pathLst>
                <a:path w="1753437" h="688313">
                  <a:moveTo>
                    <a:pt x="0" y="668216"/>
                  </a:moveTo>
                  <a:lnTo>
                    <a:pt x="231112" y="688313"/>
                  </a:lnTo>
                  <a:lnTo>
                    <a:pt x="587828" y="673240"/>
                  </a:lnTo>
                  <a:lnTo>
                    <a:pt x="788795" y="628022"/>
                  </a:lnTo>
                  <a:lnTo>
                    <a:pt x="984738" y="557684"/>
                  </a:lnTo>
                  <a:lnTo>
                    <a:pt x="1210826" y="492370"/>
                  </a:lnTo>
                  <a:lnTo>
                    <a:pt x="1346479" y="406959"/>
                  </a:lnTo>
                  <a:lnTo>
                    <a:pt x="1542422" y="366765"/>
                  </a:lnTo>
                  <a:lnTo>
                    <a:pt x="1718268" y="241161"/>
                  </a:lnTo>
                  <a:lnTo>
                    <a:pt x="1753437" y="130629"/>
                  </a:lnTo>
                  <a:lnTo>
                    <a:pt x="1652953" y="0"/>
                  </a:lnTo>
                  <a:lnTo>
                    <a:pt x="1441938" y="0"/>
                  </a:lnTo>
                  <a:lnTo>
                    <a:pt x="1140488" y="55266"/>
                  </a:lnTo>
                  <a:lnTo>
                    <a:pt x="954593" y="140677"/>
                  </a:lnTo>
                  <a:lnTo>
                    <a:pt x="813916" y="236137"/>
                  </a:lnTo>
                  <a:lnTo>
                    <a:pt x="643094" y="261258"/>
                  </a:lnTo>
                  <a:lnTo>
                    <a:pt x="381837" y="251209"/>
                  </a:lnTo>
                  <a:lnTo>
                    <a:pt x="165797" y="221064"/>
                  </a:lnTo>
                  <a:lnTo>
                    <a:pt x="125604" y="185895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0" name="Forme libre 654">
              <a:extLst>
                <a:ext uri="{FF2B5EF4-FFF2-40B4-BE49-F238E27FC236}">
                  <a16:creationId xmlns:a16="http://schemas.microsoft.com/office/drawing/2014/main" id="{32FFDD71-32D8-41D8-A991-7732D108F0A6}"/>
                </a:ext>
              </a:extLst>
            </xdr:cNvPr>
            <xdr:cNvSpPr/>
          </xdr:nvSpPr>
          <xdr:spPr>
            <a:xfrm>
              <a:off x="2919046" y="3486778"/>
              <a:ext cx="4406202" cy="813917"/>
            </a:xfrm>
            <a:custGeom>
              <a:avLst/>
              <a:gdLst>
                <a:gd name="connsiteX0" fmla="*/ 0 w 4406202"/>
                <a:gd name="connsiteY0" fmla="*/ 592853 h 813917"/>
                <a:gd name="connsiteX1" fmla="*/ 115556 w 4406202"/>
                <a:gd name="connsiteY1" fmla="*/ 562708 h 813917"/>
                <a:gd name="connsiteX2" fmla="*/ 331596 w 4406202"/>
                <a:gd name="connsiteY2" fmla="*/ 477297 h 813917"/>
                <a:gd name="connsiteX3" fmla="*/ 617974 w 4406202"/>
                <a:gd name="connsiteY3" fmla="*/ 331596 h 813917"/>
                <a:gd name="connsiteX4" fmla="*/ 763675 w 4406202"/>
                <a:gd name="connsiteY4" fmla="*/ 256233 h 813917"/>
                <a:gd name="connsiteX5" fmla="*/ 919424 w 4406202"/>
                <a:gd name="connsiteY5" fmla="*/ 0 h 813917"/>
                <a:gd name="connsiteX6" fmla="*/ 1296238 w 4406202"/>
                <a:gd name="connsiteY6" fmla="*/ 80387 h 813917"/>
                <a:gd name="connsiteX7" fmla="*/ 1507253 w 4406202"/>
                <a:gd name="connsiteY7" fmla="*/ 110532 h 813917"/>
                <a:gd name="connsiteX8" fmla="*/ 1567543 w 4406202"/>
                <a:gd name="connsiteY8" fmla="*/ 95459 h 813917"/>
                <a:gd name="connsiteX9" fmla="*/ 1733341 w 4406202"/>
                <a:gd name="connsiteY9" fmla="*/ 110532 h 813917"/>
                <a:gd name="connsiteX10" fmla="*/ 1909187 w 4406202"/>
                <a:gd name="connsiteY10" fmla="*/ 100484 h 813917"/>
                <a:gd name="connsiteX11" fmla="*/ 1964453 w 4406202"/>
                <a:gd name="connsiteY11" fmla="*/ 110532 h 813917"/>
                <a:gd name="connsiteX12" fmla="*/ 2200589 w 4406202"/>
                <a:gd name="connsiteY12" fmla="*/ 130629 h 813917"/>
                <a:gd name="connsiteX13" fmla="*/ 2336242 w 4406202"/>
                <a:gd name="connsiteY13" fmla="*/ 165798 h 813917"/>
                <a:gd name="connsiteX14" fmla="*/ 2396532 w 4406202"/>
                <a:gd name="connsiteY14" fmla="*/ 190919 h 813917"/>
                <a:gd name="connsiteX15" fmla="*/ 2617596 w 4406202"/>
                <a:gd name="connsiteY15" fmla="*/ 271306 h 813917"/>
                <a:gd name="connsiteX16" fmla="*/ 2738176 w 4406202"/>
                <a:gd name="connsiteY16" fmla="*/ 276330 h 813917"/>
                <a:gd name="connsiteX17" fmla="*/ 2803490 w 4406202"/>
                <a:gd name="connsiteY17" fmla="*/ 276330 h 813917"/>
                <a:gd name="connsiteX18" fmla="*/ 2959240 w 4406202"/>
                <a:gd name="connsiteY18" fmla="*/ 316523 h 813917"/>
                <a:gd name="connsiteX19" fmla="*/ 3094892 w 4406202"/>
                <a:gd name="connsiteY19" fmla="*/ 386862 h 813917"/>
                <a:gd name="connsiteX20" fmla="*/ 3285811 w 4406202"/>
                <a:gd name="connsiteY20" fmla="*/ 472273 h 813917"/>
                <a:gd name="connsiteX21" fmla="*/ 3496827 w 4406202"/>
                <a:gd name="connsiteY21" fmla="*/ 527538 h 813917"/>
                <a:gd name="connsiteX22" fmla="*/ 3667649 w 4406202"/>
                <a:gd name="connsiteY22" fmla="*/ 612949 h 813917"/>
                <a:gd name="connsiteX23" fmla="*/ 3833446 w 4406202"/>
                <a:gd name="connsiteY23" fmla="*/ 698360 h 813917"/>
                <a:gd name="connsiteX24" fmla="*/ 4144945 w 4406202"/>
                <a:gd name="connsiteY24" fmla="*/ 798844 h 813917"/>
                <a:gd name="connsiteX25" fmla="*/ 4355961 w 4406202"/>
                <a:gd name="connsiteY25" fmla="*/ 813917 h 813917"/>
                <a:gd name="connsiteX26" fmla="*/ 4406202 w 4406202"/>
                <a:gd name="connsiteY26" fmla="*/ 758651 h 813917"/>
                <a:gd name="connsiteX27" fmla="*/ 4381081 w 4406202"/>
                <a:gd name="connsiteY27" fmla="*/ 673240 h 813917"/>
                <a:gd name="connsiteX28" fmla="*/ 4320791 w 4406202"/>
                <a:gd name="connsiteY28" fmla="*/ 582804 h 813917"/>
                <a:gd name="connsiteX29" fmla="*/ 4185139 w 4406202"/>
                <a:gd name="connsiteY29" fmla="*/ 492369 h 813917"/>
                <a:gd name="connsiteX30" fmla="*/ 4009292 w 4406202"/>
                <a:gd name="connsiteY30" fmla="*/ 401934 h 813917"/>
                <a:gd name="connsiteX31" fmla="*/ 3823398 w 4406202"/>
                <a:gd name="connsiteY31" fmla="*/ 311499 h 813917"/>
                <a:gd name="connsiteX32" fmla="*/ 3511899 w 4406202"/>
                <a:gd name="connsiteY32" fmla="*/ 185895 h 813917"/>
                <a:gd name="connsiteX33" fmla="*/ 3275763 w 4406202"/>
                <a:gd name="connsiteY33" fmla="*/ 10048 h 81391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</a:cxnLst>
              <a:rect l="l" t="t" r="r" b="b"/>
              <a:pathLst>
                <a:path w="4406202" h="813917">
                  <a:moveTo>
                    <a:pt x="0" y="592853"/>
                  </a:moveTo>
                  <a:lnTo>
                    <a:pt x="115556" y="562708"/>
                  </a:lnTo>
                  <a:lnTo>
                    <a:pt x="331596" y="477297"/>
                  </a:lnTo>
                  <a:lnTo>
                    <a:pt x="617974" y="331596"/>
                  </a:lnTo>
                  <a:lnTo>
                    <a:pt x="763675" y="256233"/>
                  </a:lnTo>
                  <a:lnTo>
                    <a:pt x="919424" y="0"/>
                  </a:lnTo>
                  <a:lnTo>
                    <a:pt x="1296238" y="80387"/>
                  </a:lnTo>
                  <a:lnTo>
                    <a:pt x="1507253" y="110532"/>
                  </a:lnTo>
                  <a:lnTo>
                    <a:pt x="1567543" y="95459"/>
                  </a:lnTo>
                  <a:lnTo>
                    <a:pt x="1733341" y="110532"/>
                  </a:lnTo>
                  <a:lnTo>
                    <a:pt x="1909187" y="100484"/>
                  </a:lnTo>
                  <a:cubicBezTo>
                    <a:pt x="1961786" y="105744"/>
                    <a:pt x="1947528" y="93607"/>
                    <a:pt x="1964453" y="110532"/>
                  </a:cubicBezTo>
                  <a:lnTo>
                    <a:pt x="2200589" y="130629"/>
                  </a:lnTo>
                  <a:lnTo>
                    <a:pt x="2336242" y="165798"/>
                  </a:lnTo>
                  <a:cubicBezTo>
                    <a:pt x="2389961" y="187286"/>
                    <a:pt x="2370351" y="177828"/>
                    <a:pt x="2396532" y="190919"/>
                  </a:cubicBezTo>
                  <a:lnTo>
                    <a:pt x="2617596" y="271306"/>
                  </a:lnTo>
                  <a:lnTo>
                    <a:pt x="2738176" y="276330"/>
                  </a:lnTo>
                  <a:lnTo>
                    <a:pt x="2803490" y="276330"/>
                  </a:lnTo>
                  <a:lnTo>
                    <a:pt x="2959240" y="316523"/>
                  </a:lnTo>
                  <a:lnTo>
                    <a:pt x="3094892" y="386862"/>
                  </a:lnTo>
                  <a:lnTo>
                    <a:pt x="3285811" y="472273"/>
                  </a:lnTo>
                  <a:lnTo>
                    <a:pt x="3496827" y="527538"/>
                  </a:lnTo>
                  <a:lnTo>
                    <a:pt x="3667649" y="612949"/>
                  </a:lnTo>
                  <a:lnTo>
                    <a:pt x="3833446" y="698360"/>
                  </a:lnTo>
                  <a:lnTo>
                    <a:pt x="4144945" y="798844"/>
                  </a:lnTo>
                  <a:lnTo>
                    <a:pt x="4355961" y="813917"/>
                  </a:lnTo>
                  <a:lnTo>
                    <a:pt x="4406202" y="758651"/>
                  </a:lnTo>
                  <a:lnTo>
                    <a:pt x="4381081" y="673240"/>
                  </a:lnTo>
                  <a:lnTo>
                    <a:pt x="4320791" y="582804"/>
                  </a:lnTo>
                  <a:lnTo>
                    <a:pt x="4185139" y="492369"/>
                  </a:lnTo>
                  <a:lnTo>
                    <a:pt x="4009292" y="401934"/>
                  </a:lnTo>
                  <a:lnTo>
                    <a:pt x="3823398" y="311499"/>
                  </a:lnTo>
                  <a:lnTo>
                    <a:pt x="3511899" y="185895"/>
                  </a:lnTo>
                  <a:lnTo>
                    <a:pt x="3275763" y="10048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1" name="Forme libre 661">
              <a:extLst>
                <a:ext uri="{FF2B5EF4-FFF2-40B4-BE49-F238E27FC236}">
                  <a16:creationId xmlns:a16="http://schemas.microsoft.com/office/drawing/2014/main" id="{8D04B0BC-E321-4CBB-BDE4-C72D6F4BF895}"/>
                </a:ext>
              </a:extLst>
            </xdr:cNvPr>
            <xdr:cNvSpPr/>
          </xdr:nvSpPr>
          <xdr:spPr>
            <a:xfrm>
              <a:off x="7420708" y="1808703"/>
              <a:ext cx="391885" cy="316523"/>
            </a:xfrm>
            <a:custGeom>
              <a:avLst/>
              <a:gdLst>
                <a:gd name="connsiteX0" fmla="*/ 391885 w 391885"/>
                <a:gd name="connsiteY0" fmla="*/ 165798 h 316523"/>
                <a:gd name="connsiteX1" fmla="*/ 391885 w 391885"/>
                <a:gd name="connsiteY1" fmla="*/ 95460 h 316523"/>
                <a:gd name="connsiteX2" fmla="*/ 346668 w 391885"/>
                <a:gd name="connsiteY2" fmla="*/ 0 h 316523"/>
                <a:gd name="connsiteX3" fmla="*/ 211015 w 391885"/>
                <a:gd name="connsiteY3" fmla="*/ 0 h 316523"/>
                <a:gd name="connsiteX4" fmla="*/ 155749 w 391885"/>
                <a:gd name="connsiteY4" fmla="*/ 35170 h 316523"/>
                <a:gd name="connsiteX5" fmla="*/ 135652 w 391885"/>
                <a:gd name="connsiteY5" fmla="*/ 125605 h 316523"/>
                <a:gd name="connsiteX6" fmla="*/ 60290 w 391885"/>
                <a:gd name="connsiteY6" fmla="*/ 231112 h 316523"/>
                <a:gd name="connsiteX7" fmla="*/ 0 w 391885"/>
                <a:gd name="connsiteY7" fmla="*/ 316523 h 3165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391885" h="316523">
                  <a:moveTo>
                    <a:pt x="391885" y="165798"/>
                  </a:moveTo>
                  <a:lnTo>
                    <a:pt x="391885" y="95460"/>
                  </a:lnTo>
                  <a:lnTo>
                    <a:pt x="346668" y="0"/>
                  </a:lnTo>
                  <a:lnTo>
                    <a:pt x="211015" y="0"/>
                  </a:lnTo>
                  <a:lnTo>
                    <a:pt x="155749" y="35170"/>
                  </a:lnTo>
                  <a:lnTo>
                    <a:pt x="135652" y="125605"/>
                  </a:lnTo>
                  <a:lnTo>
                    <a:pt x="60290" y="231112"/>
                  </a:lnTo>
                  <a:lnTo>
                    <a:pt x="0" y="316523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cxnSp macro="">
          <xdr:nvCxnSpPr>
            <xdr:cNvPr id="92" name="Connecteur droit 665">
              <a:extLst>
                <a:ext uri="{FF2B5EF4-FFF2-40B4-BE49-F238E27FC236}">
                  <a16:creationId xmlns:a16="http://schemas.microsoft.com/office/drawing/2014/main" id="{4F48463F-343B-473D-8802-87E7FD26F2D1}"/>
                </a:ext>
              </a:extLst>
            </xdr:cNvPr>
            <xdr:cNvCxnSpPr/>
          </xdr:nvCxnSpPr>
          <xdr:spPr>
            <a:xfrm flipH="1">
              <a:off x="7320225" y="2205979"/>
              <a:ext cx="54533" cy="9075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" name="Connecteur droit 688">
              <a:extLst>
                <a:ext uri="{FF2B5EF4-FFF2-40B4-BE49-F238E27FC236}">
                  <a16:creationId xmlns:a16="http://schemas.microsoft.com/office/drawing/2014/main" id="{B483E42F-05F9-4CDA-A4F7-C39B320E9750}"/>
                </a:ext>
              </a:extLst>
            </xdr:cNvPr>
            <xdr:cNvCxnSpPr/>
          </xdr:nvCxnSpPr>
          <xdr:spPr>
            <a:xfrm flipH="1">
              <a:off x="7173944" y="2358223"/>
              <a:ext cx="84106" cy="72222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" name="Connecteur droit 708">
              <a:extLst>
                <a:ext uri="{FF2B5EF4-FFF2-40B4-BE49-F238E27FC236}">
                  <a16:creationId xmlns:a16="http://schemas.microsoft.com/office/drawing/2014/main" id="{548356DE-9FD4-441E-9995-D09D7B8EF718}"/>
                </a:ext>
              </a:extLst>
            </xdr:cNvPr>
            <xdr:cNvCxnSpPr/>
          </xdr:nvCxnSpPr>
          <xdr:spPr>
            <a:xfrm flipH="1">
              <a:off x="7006841" y="2470023"/>
              <a:ext cx="73588" cy="51682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" name="Connecteur droit 715">
              <a:extLst>
                <a:ext uri="{FF2B5EF4-FFF2-40B4-BE49-F238E27FC236}">
                  <a16:creationId xmlns:a16="http://schemas.microsoft.com/office/drawing/2014/main" id="{E5442006-132B-4D30-8EA8-C024EE2922F9}"/>
                </a:ext>
              </a:extLst>
            </xdr:cNvPr>
            <xdr:cNvCxnSpPr/>
          </xdr:nvCxnSpPr>
          <xdr:spPr>
            <a:xfrm flipH="1">
              <a:off x="6787662" y="2561499"/>
              <a:ext cx="133141" cy="38197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" name="Connecteur droit 717">
              <a:extLst>
                <a:ext uri="{FF2B5EF4-FFF2-40B4-BE49-F238E27FC236}">
                  <a16:creationId xmlns:a16="http://schemas.microsoft.com/office/drawing/2014/main" id="{907E9267-9B94-4DE0-9B6A-EA40D0271DA6}"/>
                </a:ext>
              </a:extLst>
            </xdr:cNvPr>
            <xdr:cNvCxnSpPr/>
          </xdr:nvCxnSpPr>
          <xdr:spPr>
            <a:xfrm flipH="1">
              <a:off x="6525171" y="2607031"/>
              <a:ext cx="133141" cy="38197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2</xdr:col>
      <xdr:colOff>2</xdr:colOff>
      <xdr:row>21</xdr:row>
      <xdr:rowOff>0</xdr:rowOff>
    </xdr:from>
    <xdr:to>
      <xdr:col>4</xdr:col>
      <xdr:colOff>323849</xdr:colOff>
      <xdr:row>21</xdr:row>
      <xdr:rowOff>966557</xdr:rowOff>
    </xdr:to>
    <xdr:pic>
      <xdr:nvPicPr>
        <xdr:cNvPr id="102" name="Image 25">
          <a:extLst>
            <a:ext uri="{FF2B5EF4-FFF2-40B4-BE49-F238E27FC236}">
              <a16:creationId xmlns:a16="http://schemas.microsoft.com/office/drawing/2014/main" id="{BDD98C19-61E1-46C5-BEC7-EE1955AAE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16200000">
          <a:off x="1089187" y="23085264"/>
          <a:ext cx="964877" cy="1428748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21</xdr:row>
      <xdr:rowOff>1</xdr:rowOff>
    </xdr:from>
    <xdr:to>
      <xdr:col>5</xdr:col>
      <xdr:colOff>319829</xdr:colOff>
      <xdr:row>22</xdr:row>
      <xdr:rowOff>1</xdr:rowOff>
    </xdr:to>
    <xdr:grpSp>
      <xdr:nvGrpSpPr>
        <xdr:cNvPr id="103" name="Groupe 1067">
          <a:extLst>
            <a:ext uri="{FF2B5EF4-FFF2-40B4-BE49-F238E27FC236}">
              <a16:creationId xmlns:a16="http://schemas.microsoft.com/office/drawing/2014/main" id="{B7D7C790-4091-4E7E-897B-2FDB75930378}"/>
            </a:ext>
          </a:extLst>
        </xdr:cNvPr>
        <xdr:cNvGrpSpPr>
          <a:grpSpLocks noChangeAspect="1"/>
        </xdr:cNvGrpSpPr>
      </xdr:nvGrpSpPr>
      <xdr:grpSpPr>
        <a:xfrm>
          <a:off x="2053167" y="23241001"/>
          <a:ext cx="1039495" cy="1143000"/>
          <a:chOff x="4260850" y="505097"/>
          <a:chExt cx="4081961" cy="4517753"/>
        </a:xfrm>
      </xdr:grpSpPr>
      <xdr:grpSp>
        <xdr:nvGrpSpPr>
          <xdr:cNvPr id="104" name="Groupe 1068">
            <a:extLst>
              <a:ext uri="{FF2B5EF4-FFF2-40B4-BE49-F238E27FC236}">
                <a16:creationId xmlns:a16="http://schemas.microsoft.com/office/drawing/2014/main" id="{7FF54B59-4D88-44FC-B985-B33719D35771}"/>
              </a:ext>
            </a:extLst>
          </xdr:cNvPr>
          <xdr:cNvGrpSpPr/>
        </xdr:nvGrpSpPr>
        <xdr:grpSpPr>
          <a:xfrm>
            <a:off x="4260850" y="505097"/>
            <a:ext cx="4081961" cy="4517753"/>
            <a:chOff x="4260850" y="505097"/>
            <a:chExt cx="4081961" cy="4517753"/>
          </a:xfrm>
        </xdr:grpSpPr>
        <xdr:sp macro="" textlink="">
          <xdr:nvSpPr>
            <xdr:cNvPr id="112" name="Forme libre 1076">
              <a:extLst>
                <a:ext uri="{FF2B5EF4-FFF2-40B4-BE49-F238E27FC236}">
                  <a16:creationId xmlns:a16="http://schemas.microsoft.com/office/drawing/2014/main" id="{36209CEF-FEE0-4E40-9B2D-DDCFB567262F}"/>
                </a:ext>
              </a:extLst>
            </xdr:cNvPr>
            <xdr:cNvSpPr/>
          </xdr:nvSpPr>
          <xdr:spPr>
            <a:xfrm>
              <a:off x="4528457" y="505097"/>
              <a:ext cx="3814354" cy="2386149"/>
            </a:xfrm>
            <a:custGeom>
              <a:avLst/>
              <a:gdLst>
                <a:gd name="connsiteX0" fmla="*/ 3814354 w 3814354"/>
                <a:gd name="connsiteY0" fmla="*/ 2386149 h 2386149"/>
                <a:gd name="connsiteX1" fmla="*/ 3587932 w 3814354"/>
                <a:gd name="connsiteY1" fmla="*/ 2029097 h 2386149"/>
                <a:gd name="connsiteX2" fmla="*/ 3344092 w 3814354"/>
                <a:gd name="connsiteY2" fmla="*/ 1689463 h 2386149"/>
                <a:gd name="connsiteX3" fmla="*/ 3117669 w 3814354"/>
                <a:gd name="connsiteY3" fmla="*/ 1428206 h 2386149"/>
                <a:gd name="connsiteX4" fmla="*/ 2952206 w 3814354"/>
                <a:gd name="connsiteY4" fmla="*/ 1201783 h 2386149"/>
                <a:gd name="connsiteX5" fmla="*/ 2743200 w 3814354"/>
                <a:gd name="connsiteY5" fmla="*/ 1166949 h 2386149"/>
                <a:gd name="connsiteX6" fmla="*/ 2420983 w 3814354"/>
                <a:gd name="connsiteY6" fmla="*/ 914400 h 2386149"/>
                <a:gd name="connsiteX7" fmla="*/ 2194560 w 3814354"/>
                <a:gd name="connsiteY7" fmla="*/ 844732 h 2386149"/>
                <a:gd name="connsiteX8" fmla="*/ 1854926 w 3814354"/>
                <a:gd name="connsiteY8" fmla="*/ 661852 h 2386149"/>
                <a:gd name="connsiteX9" fmla="*/ 1402080 w 3814354"/>
                <a:gd name="connsiteY9" fmla="*/ 505097 h 2386149"/>
                <a:gd name="connsiteX10" fmla="*/ 923109 w 3814354"/>
                <a:gd name="connsiteY10" fmla="*/ 322217 h 2386149"/>
                <a:gd name="connsiteX11" fmla="*/ 583474 w 3814354"/>
                <a:gd name="connsiteY11" fmla="*/ 139337 h 2386149"/>
                <a:gd name="connsiteX12" fmla="*/ 374469 w 3814354"/>
                <a:gd name="connsiteY12" fmla="*/ 8709 h 2386149"/>
                <a:gd name="connsiteX13" fmla="*/ 165463 w 3814354"/>
                <a:gd name="connsiteY13" fmla="*/ 0 h 2386149"/>
                <a:gd name="connsiteX14" fmla="*/ 26126 w 3814354"/>
                <a:gd name="connsiteY14" fmla="*/ 34834 h 2386149"/>
                <a:gd name="connsiteX15" fmla="*/ 0 w 3814354"/>
                <a:gd name="connsiteY15" fmla="*/ 235132 h 2386149"/>
                <a:gd name="connsiteX16" fmla="*/ 200297 w 3814354"/>
                <a:gd name="connsiteY16" fmla="*/ 191589 h 2386149"/>
                <a:gd name="connsiteX17" fmla="*/ 461554 w 3814354"/>
                <a:gd name="connsiteY17" fmla="*/ 165463 h 2386149"/>
                <a:gd name="connsiteX18" fmla="*/ 766354 w 3814354"/>
                <a:gd name="connsiteY18" fmla="*/ 235132 h 238614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</a:cxnLst>
              <a:rect l="l" t="t" r="r" b="b"/>
              <a:pathLst>
                <a:path w="3814354" h="2386149">
                  <a:moveTo>
                    <a:pt x="3814354" y="2386149"/>
                  </a:moveTo>
                  <a:lnTo>
                    <a:pt x="3587932" y="2029097"/>
                  </a:lnTo>
                  <a:lnTo>
                    <a:pt x="3344092" y="1689463"/>
                  </a:lnTo>
                  <a:lnTo>
                    <a:pt x="3117669" y="1428206"/>
                  </a:lnTo>
                  <a:lnTo>
                    <a:pt x="2952206" y="1201783"/>
                  </a:lnTo>
                  <a:lnTo>
                    <a:pt x="2743200" y="1166949"/>
                  </a:lnTo>
                  <a:lnTo>
                    <a:pt x="2420983" y="914400"/>
                  </a:lnTo>
                  <a:lnTo>
                    <a:pt x="2194560" y="844732"/>
                  </a:lnTo>
                  <a:lnTo>
                    <a:pt x="1854926" y="661852"/>
                  </a:lnTo>
                  <a:lnTo>
                    <a:pt x="1402080" y="505097"/>
                  </a:lnTo>
                  <a:lnTo>
                    <a:pt x="923109" y="322217"/>
                  </a:lnTo>
                  <a:lnTo>
                    <a:pt x="583474" y="139337"/>
                  </a:lnTo>
                  <a:lnTo>
                    <a:pt x="374469" y="8709"/>
                  </a:lnTo>
                  <a:lnTo>
                    <a:pt x="165463" y="0"/>
                  </a:lnTo>
                  <a:lnTo>
                    <a:pt x="26126" y="34834"/>
                  </a:lnTo>
                  <a:lnTo>
                    <a:pt x="0" y="235132"/>
                  </a:lnTo>
                  <a:lnTo>
                    <a:pt x="200297" y="191589"/>
                  </a:lnTo>
                  <a:lnTo>
                    <a:pt x="461554" y="165463"/>
                  </a:lnTo>
                  <a:lnTo>
                    <a:pt x="766354" y="235132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3" name="Forme libre 1077">
              <a:extLst>
                <a:ext uri="{FF2B5EF4-FFF2-40B4-BE49-F238E27FC236}">
                  <a16:creationId xmlns:a16="http://schemas.microsoft.com/office/drawing/2014/main" id="{1C7FDD7E-DDF5-48F9-963E-61DA2C3A34EE}"/>
                </a:ext>
              </a:extLst>
            </xdr:cNvPr>
            <xdr:cNvSpPr/>
          </xdr:nvSpPr>
          <xdr:spPr>
            <a:xfrm>
              <a:off x="4438650" y="742950"/>
              <a:ext cx="1943100" cy="2254250"/>
            </a:xfrm>
            <a:custGeom>
              <a:avLst/>
              <a:gdLst>
                <a:gd name="connsiteX0" fmla="*/ 107950 w 1943100"/>
                <a:gd name="connsiteY0" fmla="*/ 0 h 2254250"/>
                <a:gd name="connsiteX1" fmla="*/ 25400 w 1943100"/>
                <a:gd name="connsiteY1" fmla="*/ 57150 h 2254250"/>
                <a:gd name="connsiteX2" fmla="*/ 0 w 1943100"/>
                <a:gd name="connsiteY2" fmla="*/ 152400 h 2254250"/>
                <a:gd name="connsiteX3" fmla="*/ 0 w 1943100"/>
                <a:gd name="connsiteY3" fmla="*/ 292100 h 2254250"/>
                <a:gd name="connsiteX4" fmla="*/ 19050 w 1943100"/>
                <a:gd name="connsiteY4" fmla="*/ 361950 h 2254250"/>
                <a:gd name="connsiteX5" fmla="*/ 120650 w 1943100"/>
                <a:gd name="connsiteY5" fmla="*/ 469900 h 2254250"/>
                <a:gd name="connsiteX6" fmla="*/ 234950 w 1943100"/>
                <a:gd name="connsiteY6" fmla="*/ 596900 h 2254250"/>
                <a:gd name="connsiteX7" fmla="*/ 406400 w 1943100"/>
                <a:gd name="connsiteY7" fmla="*/ 692150 h 2254250"/>
                <a:gd name="connsiteX8" fmla="*/ 774700 w 1943100"/>
                <a:gd name="connsiteY8" fmla="*/ 825500 h 2254250"/>
                <a:gd name="connsiteX9" fmla="*/ 1104900 w 1943100"/>
                <a:gd name="connsiteY9" fmla="*/ 920750 h 2254250"/>
                <a:gd name="connsiteX10" fmla="*/ 1365250 w 1943100"/>
                <a:gd name="connsiteY10" fmla="*/ 1073150 h 2254250"/>
                <a:gd name="connsiteX11" fmla="*/ 1593850 w 1943100"/>
                <a:gd name="connsiteY11" fmla="*/ 1187450 h 2254250"/>
                <a:gd name="connsiteX12" fmla="*/ 1873250 w 1943100"/>
                <a:gd name="connsiteY12" fmla="*/ 1466850 h 2254250"/>
                <a:gd name="connsiteX13" fmla="*/ 1943100 w 1943100"/>
                <a:gd name="connsiteY13" fmla="*/ 1524000 h 2254250"/>
                <a:gd name="connsiteX14" fmla="*/ 1866900 w 1943100"/>
                <a:gd name="connsiteY14" fmla="*/ 1758950 h 2254250"/>
                <a:gd name="connsiteX15" fmla="*/ 1797050 w 1943100"/>
                <a:gd name="connsiteY15" fmla="*/ 1936750 h 2254250"/>
                <a:gd name="connsiteX16" fmla="*/ 1873250 w 1943100"/>
                <a:gd name="connsiteY16" fmla="*/ 2127250 h 2254250"/>
                <a:gd name="connsiteX17" fmla="*/ 1835150 w 1943100"/>
                <a:gd name="connsiteY17" fmla="*/ 2222500 h 2254250"/>
                <a:gd name="connsiteX18" fmla="*/ 1733550 w 1943100"/>
                <a:gd name="connsiteY18" fmla="*/ 2254250 h 2254250"/>
                <a:gd name="connsiteX19" fmla="*/ 1473200 w 1943100"/>
                <a:gd name="connsiteY19" fmla="*/ 2159000 h 2254250"/>
                <a:gd name="connsiteX20" fmla="*/ 1314450 w 1943100"/>
                <a:gd name="connsiteY20" fmla="*/ 2108200 h 22542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</a:cxnLst>
              <a:rect l="l" t="t" r="r" b="b"/>
              <a:pathLst>
                <a:path w="1943100" h="2254250">
                  <a:moveTo>
                    <a:pt x="107950" y="0"/>
                  </a:moveTo>
                  <a:lnTo>
                    <a:pt x="25400" y="57150"/>
                  </a:lnTo>
                  <a:lnTo>
                    <a:pt x="0" y="152400"/>
                  </a:lnTo>
                  <a:lnTo>
                    <a:pt x="0" y="292100"/>
                  </a:lnTo>
                  <a:lnTo>
                    <a:pt x="19050" y="361950"/>
                  </a:lnTo>
                  <a:lnTo>
                    <a:pt x="120650" y="469900"/>
                  </a:lnTo>
                  <a:lnTo>
                    <a:pt x="234950" y="596900"/>
                  </a:lnTo>
                  <a:lnTo>
                    <a:pt x="406400" y="692150"/>
                  </a:lnTo>
                  <a:lnTo>
                    <a:pt x="774700" y="825500"/>
                  </a:lnTo>
                  <a:lnTo>
                    <a:pt x="1104900" y="920750"/>
                  </a:lnTo>
                  <a:lnTo>
                    <a:pt x="1365250" y="1073150"/>
                  </a:lnTo>
                  <a:lnTo>
                    <a:pt x="1593850" y="1187450"/>
                  </a:lnTo>
                  <a:lnTo>
                    <a:pt x="1873250" y="1466850"/>
                  </a:lnTo>
                  <a:lnTo>
                    <a:pt x="1943100" y="1524000"/>
                  </a:lnTo>
                  <a:lnTo>
                    <a:pt x="1866900" y="1758950"/>
                  </a:lnTo>
                  <a:lnTo>
                    <a:pt x="1797050" y="1936750"/>
                  </a:lnTo>
                  <a:lnTo>
                    <a:pt x="1873250" y="2127250"/>
                  </a:lnTo>
                  <a:lnTo>
                    <a:pt x="1835150" y="2222500"/>
                  </a:lnTo>
                  <a:lnTo>
                    <a:pt x="1733550" y="2254250"/>
                  </a:lnTo>
                  <a:lnTo>
                    <a:pt x="1473200" y="2159000"/>
                  </a:lnTo>
                  <a:lnTo>
                    <a:pt x="1314450" y="210820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4" name="Forme libre 1078">
              <a:extLst>
                <a:ext uri="{FF2B5EF4-FFF2-40B4-BE49-F238E27FC236}">
                  <a16:creationId xmlns:a16="http://schemas.microsoft.com/office/drawing/2014/main" id="{55C05AD9-BF66-4E20-832E-F9C0DE05BA61}"/>
                </a:ext>
              </a:extLst>
            </xdr:cNvPr>
            <xdr:cNvSpPr/>
          </xdr:nvSpPr>
          <xdr:spPr>
            <a:xfrm>
              <a:off x="4260850" y="2495550"/>
              <a:ext cx="4019550" cy="2527300"/>
            </a:xfrm>
            <a:custGeom>
              <a:avLst/>
              <a:gdLst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  <a:gd name="connsiteX26" fmla="*/ 1009650 w 4019550"/>
                <a:gd name="connsiteY26" fmla="*/ 171450 h 2527300"/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  <a:gd name="connsiteX26" fmla="*/ 1066800 w 4019550"/>
                <a:gd name="connsiteY26" fmla="*/ 406400 h 2527300"/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  <a:gd name="connsiteX26" fmla="*/ 1066800 w 4019550"/>
                <a:gd name="connsiteY26" fmla="*/ 406400 h 2527300"/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  <a:gd name="connsiteX26" fmla="*/ 1066800 w 4019550"/>
                <a:gd name="connsiteY26" fmla="*/ 406400 h 2527300"/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  <a:gd name="connsiteX26" fmla="*/ 1066800 w 4019550"/>
                <a:gd name="connsiteY26" fmla="*/ 406400 h 2527300"/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</a:cxnLst>
              <a:rect l="l" t="t" r="r" b="b"/>
              <a:pathLst>
                <a:path w="4019550" h="2527300">
                  <a:moveTo>
                    <a:pt x="4019550" y="2527300"/>
                  </a:moveTo>
                  <a:lnTo>
                    <a:pt x="3816350" y="2368550"/>
                  </a:lnTo>
                  <a:lnTo>
                    <a:pt x="3625850" y="2273300"/>
                  </a:lnTo>
                  <a:lnTo>
                    <a:pt x="3505200" y="2152650"/>
                  </a:lnTo>
                  <a:lnTo>
                    <a:pt x="3467100" y="2082800"/>
                  </a:lnTo>
                  <a:lnTo>
                    <a:pt x="3327400" y="2120900"/>
                  </a:lnTo>
                  <a:lnTo>
                    <a:pt x="3086100" y="2120900"/>
                  </a:lnTo>
                  <a:lnTo>
                    <a:pt x="2794000" y="2025650"/>
                  </a:lnTo>
                  <a:lnTo>
                    <a:pt x="2495550" y="1866900"/>
                  </a:lnTo>
                  <a:lnTo>
                    <a:pt x="2298700" y="1714500"/>
                  </a:lnTo>
                  <a:lnTo>
                    <a:pt x="2165350" y="1485900"/>
                  </a:lnTo>
                  <a:lnTo>
                    <a:pt x="2152650" y="1358900"/>
                  </a:lnTo>
                  <a:lnTo>
                    <a:pt x="1993900" y="1295400"/>
                  </a:lnTo>
                  <a:lnTo>
                    <a:pt x="1898650" y="1225550"/>
                  </a:lnTo>
                  <a:lnTo>
                    <a:pt x="1701800" y="1397000"/>
                  </a:lnTo>
                  <a:lnTo>
                    <a:pt x="1390650" y="1282700"/>
                  </a:lnTo>
                  <a:lnTo>
                    <a:pt x="1054100" y="1104900"/>
                  </a:lnTo>
                  <a:lnTo>
                    <a:pt x="635000" y="971550"/>
                  </a:lnTo>
                  <a:lnTo>
                    <a:pt x="184150" y="723900"/>
                  </a:lnTo>
                  <a:lnTo>
                    <a:pt x="107950" y="596900"/>
                  </a:lnTo>
                  <a:lnTo>
                    <a:pt x="0" y="374650"/>
                  </a:lnTo>
                  <a:lnTo>
                    <a:pt x="19050" y="209550"/>
                  </a:lnTo>
                  <a:lnTo>
                    <a:pt x="234950" y="50800"/>
                  </a:lnTo>
                  <a:lnTo>
                    <a:pt x="469900" y="0"/>
                  </a:lnTo>
                  <a:lnTo>
                    <a:pt x="742950" y="44450"/>
                  </a:lnTo>
                  <a:lnTo>
                    <a:pt x="1028700" y="177800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5" name="Forme libre 1079">
              <a:extLst>
                <a:ext uri="{FF2B5EF4-FFF2-40B4-BE49-F238E27FC236}">
                  <a16:creationId xmlns:a16="http://schemas.microsoft.com/office/drawing/2014/main" id="{9768B603-54F3-48D7-BCB7-DD67F8BB8D50}"/>
                </a:ext>
              </a:extLst>
            </xdr:cNvPr>
            <xdr:cNvSpPr/>
          </xdr:nvSpPr>
          <xdr:spPr>
            <a:xfrm>
              <a:off x="5988050" y="2095500"/>
              <a:ext cx="190500" cy="336550"/>
            </a:xfrm>
            <a:custGeom>
              <a:avLst/>
              <a:gdLst>
                <a:gd name="connsiteX0" fmla="*/ 190500 w 190500"/>
                <a:gd name="connsiteY0" fmla="*/ 0 h 336550"/>
                <a:gd name="connsiteX1" fmla="*/ 57150 w 190500"/>
                <a:gd name="connsiteY1" fmla="*/ 107950 h 336550"/>
                <a:gd name="connsiteX2" fmla="*/ 0 w 190500"/>
                <a:gd name="connsiteY2" fmla="*/ 273050 h 336550"/>
                <a:gd name="connsiteX3" fmla="*/ 6350 w 190500"/>
                <a:gd name="connsiteY3" fmla="*/ 336550 h 336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90500" h="336550">
                  <a:moveTo>
                    <a:pt x="190500" y="0"/>
                  </a:moveTo>
                  <a:lnTo>
                    <a:pt x="57150" y="107950"/>
                  </a:lnTo>
                  <a:lnTo>
                    <a:pt x="0" y="273050"/>
                  </a:lnTo>
                  <a:lnTo>
                    <a:pt x="6350" y="33655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6" name="Forme libre 1080">
              <a:extLst>
                <a:ext uri="{FF2B5EF4-FFF2-40B4-BE49-F238E27FC236}">
                  <a16:creationId xmlns:a16="http://schemas.microsoft.com/office/drawing/2014/main" id="{37784264-174D-4F0D-A425-BB68658A5FF4}"/>
                </a:ext>
              </a:extLst>
            </xdr:cNvPr>
            <xdr:cNvSpPr/>
          </xdr:nvSpPr>
          <xdr:spPr>
            <a:xfrm>
              <a:off x="6108700" y="2730500"/>
              <a:ext cx="152400" cy="241300"/>
            </a:xfrm>
            <a:custGeom>
              <a:avLst/>
              <a:gdLst>
                <a:gd name="connsiteX0" fmla="*/ 0 w 152400"/>
                <a:gd name="connsiteY0" fmla="*/ 0 h 241300"/>
                <a:gd name="connsiteX1" fmla="*/ 88900 w 152400"/>
                <a:gd name="connsiteY1" fmla="*/ 165100 h 241300"/>
                <a:gd name="connsiteX2" fmla="*/ 152400 w 152400"/>
                <a:gd name="connsiteY2" fmla="*/ 241300 h 241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52400" h="241300">
                  <a:moveTo>
                    <a:pt x="0" y="0"/>
                  </a:moveTo>
                  <a:lnTo>
                    <a:pt x="88900" y="165100"/>
                  </a:lnTo>
                  <a:lnTo>
                    <a:pt x="152400" y="241300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7" name="Forme libre 1081">
              <a:extLst>
                <a:ext uri="{FF2B5EF4-FFF2-40B4-BE49-F238E27FC236}">
                  <a16:creationId xmlns:a16="http://schemas.microsoft.com/office/drawing/2014/main" id="{B704EC0D-D650-4132-8632-5CDED519A69D}"/>
                </a:ext>
              </a:extLst>
            </xdr:cNvPr>
            <xdr:cNvSpPr/>
          </xdr:nvSpPr>
          <xdr:spPr>
            <a:xfrm>
              <a:off x="6280150" y="2641600"/>
              <a:ext cx="641350" cy="533400"/>
            </a:xfrm>
            <a:custGeom>
              <a:avLst/>
              <a:gdLst>
                <a:gd name="connsiteX0" fmla="*/ 0 w 603250"/>
                <a:gd name="connsiteY0" fmla="*/ 228600 h 412750"/>
                <a:gd name="connsiteX1" fmla="*/ 133350 w 603250"/>
                <a:gd name="connsiteY1" fmla="*/ 323850 h 412750"/>
                <a:gd name="connsiteX2" fmla="*/ 285750 w 603250"/>
                <a:gd name="connsiteY2" fmla="*/ 400050 h 412750"/>
                <a:gd name="connsiteX3" fmla="*/ 438150 w 603250"/>
                <a:gd name="connsiteY3" fmla="*/ 412750 h 412750"/>
                <a:gd name="connsiteX4" fmla="*/ 552450 w 603250"/>
                <a:gd name="connsiteY4" fmla="*/ 381000 h 412750"/>
                <a:gd name="connsiteX5" fmla="*/ 603250 w 603250"/>
                <a:gd name="connsiteY5" fmla="*/ 349250 h 412750"/>
                <a:gd name="connsiteX6" fmla="*/ 584200 w 603250"/>
                <a:gd name="connsiteY6" fmla="*/ 273050 h 412750"/>
                <a:gd name="connsiteX7" fmla="*/ 533400 w 603250"/>
                <a:gd name="connsiteY7" fmla="*/ 190500 h 412750"/>
                <a:gd name="connsiteX8" fmla="*/ 444500 w 603250"/>
                <a:gd name="connsiteY8" fmla="*/ 127000 h 412750"/>
                <a:gd name="connsiteX9" fmla="*/ 285750 w 603250"/>
                <a:gd name="connsiteY9" fmla="*/ 57150 h 412750"/>
                <a:gd name="connsiteX10" fmla="*/ 171450 w 603250"/>
                <a:gd name="connsiteY10" fmla="*/ 0 h 412750"/>
                <a:gd name="connsiteX0" fmla="*/ 0 w 641350"/>
                <a:gd name="connsiteY0" fmla="*/ 228600 h 412750"/>
                <a:gd name="connsiteX1" fmla="*/ 133350 w 641350"/>
                <a:gd name="connsiteY1" fmla="*/ 323850 h 412750"/>
                <a:gd name="connsiteX2" fmla="*/ 285750 w 641350"/>
                <a:gd name="connsiteY2" fmla="*/ 400050 h 412750"/>
                <a:gd name="connsiteX3" fmla="*/ 438150 w 641350"/>
                <a:gd name="connsiteY3" fmla="*/ 412750 h 412750"/>
                <a:gd name="connsiteX4" fmla="*/ 552450 w 641350"/>
                <a:gd name="connsiteY4" fmla="*/ 381000 h 412750"/>
                <a:gd name="connsiteX5" fmla="*/ 603250 w 641350"/>
                <a:gd name="connsiteY5" fmla="*/ 349250 h 412750"/>
                <a:gd name="connsiteX6" fmla="*/ 641350 w 641350"/>
                <a:gd name="connsiteY6" fmla="*/ 196850 h 412750"/>
                <a:gd name="connsiteX7" fmla="*/ 533400 w 641350"/>
                <a:gd name="connsiteY7" fmla="*/ 190500 h 412750"/>
                <a:gd name="connsiteX8" fmla="*/ 444500 w 641350"/>
                <a:gd name="connsiteY8" fmla="*/ 127000 h 412750"/>
                <a:gd name="connsiteX9" fmla="*/ 285750 w 641350"/>
                <a:gd name="connsiteY9" fmla="*/ 57150 h 412750"/>
                <a:gd name="connsiteX10" fmla="*/ 171450 w 641350"/>
                <a:gd name="connsiteY10" fmla="*/ 0 h 412750"/>
                <a:gd name="connsiteX0" fmla="*/ 0 w 641350"/>
                <a:gd name="connsiteY0" fmla="*/ 228600 h 412750"/>
                <a:gd name="connsiteX1" fmla="*/ 133350 w 641350"/>
                <a:gd name="connsiteY1" fmla="*/ 323850 h 412750"/>
                <a:gd name="connsiteX2" fmla="*/ 285750 w 641350"/>
                <a:gd name="connsiteY2" fmla="*/ 400050 h 412750"/>
                <a:gd name="connsiteX3" fmla="*/ 438150 w 641350"/>
                <a:gd name="connsiteY3" fmla="*/ 412750 h 412750"/>
                <a:gd name="connsiteX4" fmla="*/ 552450 w 641350"/>
                <a:gd name="connsiteY4" fmla="*/ 381000 h 412750"/>
                <a:gd name="connsiteX5" fmla="*/ 603250 w 641350"/>
                <a:gd name="connsiteY5" fmla="*/ 349250 h 412750"/>
                <a:gd name="connsiteX6" fmla="*/ 641350 w 641350"/>
                <a:gd name="connsiteY6" fmla="*/ 196850 h 412750"/>
                <a:gd name="connsiteX7" fmla="*/ 533400 w 641350"/>
                <a:gd name="connsiteY7" fmla="*/ 88900 h 412750"/>
                <a:gd name="connsiteX8" fmla="*/ 444500 w 641350"/>
                <a:gd name="connsiteY8" fmla="*/ 127000 h 412750"/>
                <a:gd name="connsiteX9" fmla="*/ 285750 w 641350"/>
                <a:gd name="connsiteY9" fmla="*/ 57150 h 412750"/>
                <a:gd name="connsiteX10" fmla="*/ 171450 w 641350"/>
                <a:gd name="connsiteY10" fmla="*/ 0 h 412750"/>
                <a:gd name="connsiteX0" fmla="*/ 0 w 641350"/>
                <a:gd name="connsiteY0" fmla="*/ 228600 h 412750"/>
                <a:gd name="connsiteX1" fmla="*/ 133350 w 641350"/>
                <a:gd name="connsiteY1" fmla="*/ 323850 h 412750"/>
                <a:gd name="connsiteX2" fmla="*/ 285750 w 641350"/>
                <a:gd name="connsiteY2" fmla="*/ 400050 h 412750"/>
                <a:gd name="connsiteX3" fmla="*/ 438150 w 641350"/>
                <a:gd name="connsiteY3" fmla="*/ 412750 h 412750"/>
                <a:gd name="connsiteX4" fmla="*/ 552450 w 641350"/>
                <a:gd name="connsiteY4" fmla="*/ 381000 h 412750"/>
                <a:gd name="connsiteX5" fmla="*/ 603250 w 641350"/>
                <a:gd name="connsiteY5" fmla="*/ 349250 h 412750"/>
                <a:gd name="connsiteX6" fmla="*/ 641350 w 641350"/>
                <a:gd name="connsiteY6" fmla="*/ 196850 h 412750"/>
                <a:gd name="connsiteX7" fmla="*/ 533400 w 641350"/>
                <a:gd name="connsiteY7" fmla="*/ 88900 h 412750"/>
                <a:gd name="connsiteX8" fmla="*/ 419100 w 641350"/>
                <a:gd name="connsiteY8" fmla="*/ 6350 h 412750"/>
                <a:gd name="connsiteX9" fmla="*/ 285750 w 641350"/>
                <a:gd name="connsiteY9" fmla="*/ 57150 h 412750"/>
                <a:gd name="connsiteX10" fmla="*/ 171450 w 641350"/>
                <a:gd name="connsiteY10" fmla="*/ 0 h 412750"/>
                <a:gd name="connsiteX0" fmla="*/ 0 w 641350"/>
                <a:gd name="connsiteY0" fmla="*/ 292100 h 476250"/>
                <a:gd name="connsiteX1" fmla="*/ 133350 w 641350"/>
                <a:gd name="connsiteY1" fmla="*/ 387350 h 476250"/>
                <a:gd name="connsiteX2" fmla="*/ 285750 w 641350"/>
                <a:gd name="connsiteY2" fmla="*/ 463550 h 476250"/>
                <a:gd name="connsiteX3" fmla="*/ 438150 w 641350"/>
                <a:gd name="connsiteY3" fmla="*/ 476250 h 476250"/>
                <a:gd name="connsiteX4" fmla="*/ 552450 w 641350"/>
                <a:gd name="connsiteY4" fmla="*/ 444500 h 476250"/>
                <a:gd name="connsiteX5" fmla="*/ 603250 w 641350"/>
                <a:gd name="connsiteY5" fmla="*/ 412750 h 476250"/>
                <a:gd name="connsiteX6" fmla="*/ 641350 w 641350"/>
                <a:gd name="connsiteY6" fmla="*/ 260350 h 476250"/>
                <a:gd name="connsiteX7" fmla="*/ 533400 w 641350"/>
                <a:gd name="connsiteY7" fmla="*/ 152400 h 476250"/>
                <a:gd name="connsiteX8" fmla="*/ 419100 w 641350"/>
                <a:gd name="connsiteY8" fmla="*/ 69850 h 476250"/>
                <a:gd name="connsiteX9" fmla="*/ 304800 w 641350"/>
                <a:gd name="connsiteY9" fmla="*/ 0 h 476250"/>
                <a:gd name="connsiteX10" fmla="*/ 171450 w 641350"/>
                <a:gd name="connsiteY10" fmla="*/ 63500 h 476250"/>
                <a:gd name="connsiteX0" fmla="*/ 0 w 641350"/>
                <a:gd name="connsiteY0" fmla="*/ 361950 h 546100"/>
                <a:gd name="connsiteX1" fmla="*/ 133350 w 641350"/>
                <a:gd name="connsiteY1" fmla="*/ 457200 h 546100"/>
                <a:gd name="connsiteX2" fmla="*/ 285750 w 641350"/>
                <a:gd name="connsiteY2" fmla="*/ 533400 h 546100"/>
                <a:gd name="connsiteX3" fmla="*/ 438150 w 641350"/>
                <a:gd name="connsiteY3" fmla="*/ 546100 h 546100"/>
                <a:gd name="connsiteX4" fmla="*/ 552450 w 641350"/>
                <a:gd name="connsiteY4" fmla="*/ 514350 h 546100"/>
                <a:gd name="connsiteX5" fmla="*/ 603250 w 641350"/>
                <a:gd name="connsiteY5" fmla="*/ 482600 h 546100"/>
                <a:gd name="connsiteX6" fmla="*/ 641350 w 641350"/>
                <a:gd name="connsiteY6" fmla="*/ 330200 h 546100"/>
                <a:gd name="connsiteX7" fmla="*/ 533400 w 641350"/>
                <a:gd name="connsiteY7" fmla="*/ 222250 h 546100"/>
                <a:gd name="connsiteX8" fmla="*/ 419100 w 641350"/>
                <a:gd name="connsiteY8" fmla="*/ 139700 h 546100"/>
                <a:gd name="connsiteX9" fmla="*/ 304800 w 641350"/>
                <a:gd name="connsiteY9" fmla="*/ 69850 h 546100"/>
                <a:gd name="connsiteX10" fmla="*/ 146050 w 641350"/>
                <a:gd name="connsiteY10" fmla="*/ 0 h 546100"/>
                <a:gd name="connsiteX0" fmla="*/ 0 w 641350"/>
                <a:gd name="connsiteY0" fmla="*/ 349250 h 533400"/>
                <a:gd name="connsiteX1" fmla="*/ 133350 w 641350"/>
                <a:gd name="connsiteY1" fmla="*/ 444500 h 533400"/>
                <a:gd name="connsiteX2" fmla="*/ 285750 w 641350"/>
                <a:gd name="connsiteY2" fmla="*/ 520700 h 533400"/>
                <a:gd name="connsiteX3" fmla="*/ 438150 w 641350"/>
                <a:gd name="connsiteY3" fmla="*/ 533400 h 533400"/>
                <a:gd name="connsiteX4" fmla="*/ 552450 w 641350"/>
                <a:gd name="connsiteY4" fmla="*/ 501650 h 533400"/>
                <a:gd name="connsiteX5" fmla="*/ 603250 w 641350"/>
                <a:gd name="connsiteY5" fmla="*/ 469900 h 533400"/>
                <a:gd name="connsiteX6" fmla="*/ 641350 w 641350"/>
                <a:gd name="connsiteY6" fmla="*/ 317500 h 533400"/>
                <a:gd name="connsiteX7" fmla="*/ 533400 w 641350"/>
                <a:gd name="connsiteY7" fmla="*/ 209550 h 533400"/>
                <a:gd name="connsiteX8" fmla="*/ 419100 w 641350"/>
                <a:gd name="connsiteY8" fmla="*/ 127000 h 533400"/>
                <a:gd name="connsiteX9" fmla="*/ 304800 w 641350"/>
                <a:gd name="connsiteY9" fmla="*/ 57150 h 533400"/>
                <a:gd name="connsiteX10" fmla="*/ 120650 w 641350"/>
                <a:gd name="connsiteY10" fmla="*/ 0 h 5334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641350" h="533400">
                  <a:moveTo>
                    <a:pt x="0" y="349250"/>
                  </a:moveTo>
                  <a:lnTo>
                    <a:pt x="133350" y="444500"/>
                  </a:lnTo>
                  <a:lnTo>
                    <a:pt x="285750" y="520700"/>
                  </a:lnTo>
                  <a:lnTo>
                    <a:pt x="438150" y="533400"/>
                  </a:lnTo>
                  <a:lnTo>
                    <a:pt x="552450" y="501650"/>
                  </a:lnTo>
                  <a:lnTo>
                    <a:pt x="603250" y="469900"/>
                  </a:lnTo>
                  <a:lnTo>
                    <a:pt x="641350" y="317500"/>
                  </a:lnTo>
                  <a:lnTo>
                    <a:pt x="533400" y="209550"/>
                  </a:lnTo>
                  <a:lnTo>
                    <a:pt x="419100" y="127000"/>
                  </a:lnTo>
                  <a:lnTo>
                    <a:pt x="304800" y="57150"/>
                  </a:lnTo>
                  <a:lnTo>
                    <a:pt x="120650" y="0"/>
                  </a:lnTo>
                </a:path>
              </a:pathLst>
            </a:custGeom>
            <a:noFill/>
            <a:ln w="28575">
              <a:solidFill>
                <a:schemeClr val="tx1"/>
              </a:solidFill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8" name="Forme libre 1082">
              <a:extLst>
                <a:ext uri="{FF2B5EF4-FFF2-40B4-BE49-F238E27FC236}">
                  <a16:creationId xmlns:a16="http://schemas.microsoft.com/office/drawing/2014/main" id="{B5FDDBCD-C68B-4C08-A24A-184D6CEA5BCF}"/>
                </a:ext>
              </a:extLst>
            </xdr:cNvPr>
            <xdr:cNvSpPr/>
          </xdr:nvSpPr>
          <xdr:spPr>
            <a:xfrm>
              <a:off x="6902450" y="2501900"/>
              <a:ext cx="349250" cy="577850"/>
            </a:xfrm>
            <a:custGeom>
              <a:avLst/>
              <a:gdLst>
                <a:gd name="connsiteX0" fmla="*/ 25400 w 349250"/>
                <a:gd name="connsiteY0" fmla="*/ 527050 h 577850"/>
                <a:gd name="connsiteX1" fmla="*/ 133350 w 349250"/>
                <a:gd name="connsiteY1" fmla="*/ 577850 h 577850"/>
                <a:gd name="connsiteX2" fmla="*/ 285750 w 349250"/>
                <a:gd name="connsiteY2" fmla="*/ 565150 h 577850"/>
                <a:gd name="connsiteX3" fmla="*/ 349250 w 349250"/>
                <a:gd name="connsiteY3" fmla="*/ 476250 h 577850"/>
                <a:gd name="connsiteX4" fmla="*/ 330200 w 349250"/>
                <a:gd name="connsiteY4" fmla="*/ 311150 h 577850"/>
                <a:gd name="connsiteX5" fmla="*/ 254000 w 349250"/>
                <a:gd name="connsiteY5" fmla="*/ 215900 h 577850"/>
                <a:gd name="connsiteX6" fmla="*/ 101600 w 349250"/>
                <a:gd name="connsiteY6" fmla="*/ 88900 h 577850"/>
                <a:gd name="connsiteX7" fmla="*/ 0 w 349250"/>
                <a:gd name="connsiteY7" fmla="*/ 0 h 5778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349250" h="577850">
                  <a:moveTo>
                    <a:pt x="25400" y="527050"/>
                  </a:moveTo>
                  <a:lnTo>
                    <a:pt x="133350" y="577850"/>
                  </a:lnTo>
                  <a:lnTo>
                    <a:pt x="285750" y="565150"/>
                  </a:lnTo>
                  <a:lnTo>
                    <a:pt x="349250" y="476250"/>
                  </a:lnTo>
                  <a:lnTo>
                    <a:pt x="330200" y="311150"/>
                  </a:lnTo>
                  <a:lnTo>
                    <a:pt x="254000" y="215900"/>
                  </a:lnTo>
                  <a:lnTo>
                    <a:pt x="101600" y="88900"/>
                  </a:lnTo>
                  <a:lnTo>
                    <a:pt x="0" y="0"/>
                  </a:lnTo>
                </a:path>
              </a:pathLst>
            </a:custGeom>
            <a:noFill/>
            <a:ln w="28575">
              <a:solidFill>
                <a:schemeClr val="tx1"/>
              </a:solidFill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05" name="Groupe 1069">
            <a:extLst>
              <a:ext uri="{FF2B5EF4-FFF2-40B4-BE49-F238E27FC236}">
                <a16:creationId xmlns:a16="http://schemas.microsoft.com/office/drawing/2014/main" id="{A3ED86A4-698B-4715-B722-CBD8FA57F201}"/>
              </a:ext>
            </a:extLst>
          </xdr:cNvPr>
          <xdr:cNvGrpSpPr/>
        </xdr:nvGrpSpPr>
        <xdr:grpSpPr>
          <a:xfrm>
            <a:off x="4724400" y="2413000"/>
            <a:ext cx="3021158" cy="774700"/>
            <a:chOff x="4724400" y="2413000"/>
            <a:chExt cx="3021158" cy="774700"/>
          </a:xfrm>
        </xdr:grpSpPr>
        <xdr:sp macro="" textlink="">
          <xdr:nvSpPr>
            <xdr:cNvPr id="106" name="Forme libre 1070">
              <a:extLst>
                <a:ext uri="{FF2B5EF4-FFF2-40B4-BE49-F238E27FC236}">
                  <a16:creationId xmlns:a16="http://schemas.microsoft.com/office/drawing/2014/main" id="{0BF579A3-3C1C-4658-812D-0E75EA6FBBC7}"/>
                </a:ext>
              </a:extLst>
            </xdr:cNvPr>
            <xdr:cNvSpPr/>
          </xdr:nvSpPr>
          <xdr:spPr>
            <a:xfrm>
              <a:off x="4724400" y="2413000"/>
              <a:ext cx="1562100" cy="774700"/>
            </a:xfrm>
            <a:custGeom>
              <a:avLst/>
              <a:gdLst>
                <a:gd name="connsiteX0" fmla="*/ 1562100 w 1562100"/>
                <a:gd name="connsiteY0" fmla="*/ 6350 h 774700"/>
                <a:gd name="connsiteX1" fmla="*/ 1390650 w 1562100"/>
                <a:gd name="connsiteY1" fmla="*/ 0 h 774700"/>
                <a:gd name="connsiteX2" fmla="*/ 1174750 w 1562100"/>
                <a:gd name="connsiteY2" fmla="*/ 31750 h 774700"/>
                <a:gd name="connsiteX3" fmla="*/ 908050 w 1562100"/>
                <a:gd name="connsiteY3" fmla="*/ 101600 h 774700"/>
                <a:gd name="connsiteX4" fmla="*/ 609600 w 1562100"/>
                <a:gd name="connsiteY4" fmla="*/ 241300 h 774700"/>
                <a:gd name="connsiteX5" fmla="*/ 419100 w 1562100"/>
                <a:gd name="connsiteY5" fmla="*/ 342900 h 774700"/>
                <a:gd name="connsiteX6" fmla="*/ 69850 w 1562100"/>
                <a:gd name="connsiteY6" fmla="*/ 527050 h 774700"/>
                <a:gd name="connsiteX7" fmla="*/ 0 w 1562100"/>
                <a:gd name="connsiteY7" fmla="*/ 609600 h 774700"/>
                <a:gd name="connsiteX8" fmla="*/ 139700 w 1562100"/>
                <a:gd name="connsiteY8" fmla="*/ 774700 h 774700"/>
                <a:gd name="connsiteX9" fmla="*/ 311150 w 1562100"/>
                <a:gd name="connsiteY9" fmla="*/ 641350 h 774700"/>
                <a:gd name="connsiteX10" fmla="*/ 571500 w 1562100"/>
                <a:gd name="connsiteY10" fmla="*/ 488950 h 774700"/>
                <a:gd name="connsiteX11" fmla="*/ 895350 w 1562100"/>
                <a:gd name="connsiteY11" fmla="*/ 311150 h 7747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1562100" h="774700">
                  <a:moveTo>
                    <a:pt x="1562100" y="6350"/>
                  </a:moveTo>
                  <a:lnTo>
                    <a:pt x="1390650" y="0"/>
                  </a:lnTo>
                  <a:lnTo>
                    <a:pt x="1174750" y="31750"/>
                  </a:lnTo>
                  <a:lnTo>
                    <a:pt x="908050" y="101600"/>
                  </a:lnTo>
                  <a:lnTo>
                    <a:pt x="609600" y="241300"/>
                  </a:lnTo>
                  <a:lnTo>
                    <a:pt x="419100" y="342900"/>
                  </a:lnTo>
                  <a:lnTo>
                    <a:pt x="69850" y="527050"/>
                  </a:lnTo>
                  <a:lnTo>
                    <a:pt x="0" y="609600"/>
                  </a:lnTo>
                  <a:lnTo>
                    <a:pt x="139700" y="774700"/>
                  </a:lnTo>
                  <a:lnTo>
                    <a:pt x="311150" y="641350"/>
                  </a:lnTo>
                  <a:lnTo>
                    <a:pt x="571500" y="488950"/>
                  </a:lnTo>
                  <a:lnTo>
                    <a:pt x="895350" y="31115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7" name="Forme libre 1071">
              <a:extLst>
                <a:ext uri="{FF2B5EF4-FFF2-40B4-BE49-F238E27FC236}">
                  <a16:creationId xmlns:a16="http://schemas.microsoft.com/office/drawing/2014/main" id="{DB15FBBB-9B44-48F4-9270-13E73BD83AB7}"/>
                </a:ext>
              </a:extLst>
            </xdr:cNvPr>
            <xdr:cNvSpPr/>
          </xdr:nvSpPr>
          <xdr:spPr>
            <a:xfrm>
              <a:off x="5232400" y="2730500"/>
              <a:ext cx="1003300" cy="342900"/>
            </a:xfrm>
            <a:custGeom>
              <a:avLst/>
              <a:gdLst>
                <a:gd name="connsiteX0" fmla="*/ 0 w 1003300"/>
                <a:gd name="connsiteY0" fmla="*/ 209550 h 342900"/>
                <a:gd name="connsiteX1" fmla="*/ 133350 w 1003300"/>
                <a:gd name="connsiteY1" fmla="*/ 342900 h 342900"/>
                <a:gd name="connsiteX2" fmla="*/ 412750 w 1003300"/>
                <a:gd name="connsiteY2" fmla="*/ 158750 h 342900"/>
                <a:gd name="connsiteX3" fmla="*/ 749300 w 1003300"/>
                <a:gd name="connsiteY3" fmla="*/ 19050 h 342900"/>
                <a:gd name="connsiteX4" fmla="*/ 1003300 w 1003300"/>
                <a:gd name="connsiteY4" fmla="*/ 0 h 342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003300" h="342900">
                  <a:moveTo>
                    <a:pt x="0" y="209550"/>
                  </a:moveTo>
                  <a:lnTo>
                    <a:pt x="133350" y="342900"/>
                  </a:lnTo>
                  <a:lnTo>
                    <a:pt x="412750" y="158750"/>
                  </a:lnTo>
                  <a:lnTo>
                    <a:pt x="749300" y="19050"/>
                  </a:lnTo>
                  <a:lnTo>
                    <a:pt x="100330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8" name="Forme libre 1072">
              <a:extLst>
                <a:ext uri="{FF2B5EF4-FFF2-40B4-BE49-F238E27FC236}">
                  <a16:creationId xmlns:a16="http://schemas.microsoft.com/office/drawing/2014/main" id="{71658C2E-CA5A-42FE-B8AF-683ADCFF05DF}"/>
                </a:ext>
              </a:extLst>
            </xdr:cNvPr>
            <xdr:cNvSpPr/>
          </xdr:nvSpPr>
          <xdr:spPr>
            <a:xfrm>
              <a:off x="5626100" y="2609850"/>
              <a:ext cx="615950" cy="114300"/>
            </a:xfrm>
            <a:custGeom>
              <a:avLst/>
              <a:gdLst>
                <a:gd name="connsiteX0" fmla="*/ 0 w 615950"/>
                <a:gd name="connsiteY0" fmla="*/ 114300 h 114300"/>
                <a:gd name="connsiteX1" fmla="*/ 171450 w 615950"/>
                <a:gd name="connsiteY1" fmla="*/ 57150 h 114300"/>
                <a:gd name="connsiteX2" fmla="*/ 349250 w 615950"/>
                <a:gd name="connsiteY2" fmla="*/ 6350 h 114300"/>
                <a:gd name="connsiteX3" fmla="*/ 571500 w 615950"/>
                <a:gd name="connsiteY3" fmla="*/ 0 h 114300"/>
                <a:gd name="connsiteX4" fmla="*/ 615950 w 615950"/>
                <a:gd name="connsiteY4" fmla="*/ 6350 h 114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15950" h="114300">
                  <a:moveTo>
                    <a:pt x="0" y="114300"/>
                  </a:moveTo>
                  <a:lnTo>
                    <a:pt x="171450" y="57150"/>
                  </a:lnTo>
                  <a:lnTo>
                    <a:pt x="349250" y="6350"/>
                  </a:lnTo>
                  <a:lnTo>
                    <a:pt x="571500" y="0"/>
                  </a:lnTo>
                  <a:lnTo>
                    <a:pt x="615950" y="6350"/>
                  </a:lnTo>
                </a:path>
              </a:pathLst>
            </a:custGeom>
            <a:noFill/>
            <a:ln w="285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9" name="Forme libre 1073">
              <a:extLst>
                <a:ext uri="{FF2B5EF4-FFF2-40B4-BE49-F238E27FC236}">
                  <a16:creationId xmlns:a16="http://schemas.microsoft.com/office/drawing/2014/main" id="{F6760ADC-EA8D-433A-A3D2-D866AFA81358}"/>
                </a:ext>
              </a:extLst>
            </xdr:cNvPr>
            <xdr:cNvSpPr/>
          </xdr:nvSpPr>
          <xdr:spPr>
            <a:xfrm>
              <a:off x="6354908" y="2444751"/>
              <a:ext cx="1390650" cy="266699"/>
            </a:xfrm>
            <a:custGeom>
              <a:avLst/>
              <a:gdLst>
                <a:gd name="connsiteX0" fmla="*/ 0 w 1346200"/>
                <a:gd name="connsiteY0" fmla="*/ 0 h 44450"/>
                <a:gd name="connsiteX1" fmla="*/ 177800 w 1346200"/>
                <a:gd name="connsiteY1" fmla="*/ 0 h 44450"/>
                <a:gd name="connsiteX2" fmla="*/ 412750 w 1346200"/>
                <a:gd name="connsiteY2" fmla="*/ 6350 h 44450"/>
                <a:gd name="connsiteX3" fmla="*/ 641350 w 1346200"/>
                <a:gd name="connsiteY3" fmla="*/ 19050 h 44450"/>
                <a:gd name="connsiteX4" fmla="*/ 1035050 w 1346200"/>
                <a:gd name="connsiteY4" fmla="*/ 12700 h 44450"/>
                <a:gd name="connsiteX5" fmla="*/ 1346200 w 1346200"/>
                <a:gd name="connsiteY5" fmla="*/ 44450 h 44450"/>
                <a:gd name="connsiteX0" fmla="*/ 0 w 1346200"/>
                <a:gd name="connsiteY0" fmla="*/ 0 h 45719"/>
                <a:gd name="connsiteX1" fmla="*/ 234950 w 1346200"/>
                <a:gd name="connsiteY1" fmla="*/ 45719 h 45719"/>
                <a:gd name="connsiteX2" fmla="*/ 412750 w 1346200"/>
                <a:gd name="connsiteY2" fmla="*/ 6350 h 45719"/>
                <a:gd name="connsiteX3" fmla="*/ 641350 w 1346200"/>
                <a:gd name="connsiteY3" fmla="*/ 19050 h 45719"/>
                <a:gd name="connsiteX4" fmla="*/ 1035050 w 1346200"/>
                <a:gd name="connsiteY4" fmla="*/ 12700 h 45719"/>
                <a:gd name="connsiteX5" fmla="*/ 1346200 w 1346200"/>
                <a:gd name="connsiteY5" fmla="*/ 44450 h 45719"/>
                <a:gd name="connsiteX0" fmla="*/ 0 w 1346200"/>
                <a:gd name="connsiteY0" fmla="*/ 0 h 63500"/>
                <a:gd name="connsiteX1" fmla="*/ 234950 w 1346200"/>
                <a:gd name="connsiteY1" fmla="*/ 45719 h 63500"/>
                <a:gd name="connsiteX2" fmla="*/ 457200 w 1346200"/>
                <a:gd name="connsiteY2" fmla="*/ 63500 h 63500"/>
                <a:gd name="connsiteX3" fmla="*/ 641350 w 1346200"/>
                <a:gd name="connsiteY3" fmla="*/ 19050 h 63500"/>
                <a:gd name="connsiteX4" fmla="*/ 1035050 w 1346200"/>
                <a:gd name="connsiteY4" fmla="*/ 12700 h 63500"/>
                <a:gd name="connsiteX5" fmla="*/ 1346200 w 1346200"/>
                <a:gd name="connsiteY5" fmla="*/ 44450 h 63500"/>
                <a:gd name="connsiteX0" fmla="*/ 0 w 1346200"/>
                <a:gd name="connsiteY0" fmla="*/ 0 h 83680"/>
                <a:gd name="connsiteX1" fmla="*/ 234950 w 1346200"/>
                <a:gd name="connsiteY1" fmla="*/ 45719 h 83680"/>
                <a:gd name="connsiteX2" fmla="*/ 457200 w 1346200"/>
                <a:gd name="connsiteY2" fmla="*/ 63500 h 83680"/>
                <a:gd name="connsiteX3" fmla="*/ 692150 w 1346200"/>
                <a:gd name="connsiteY3" fmla="*/ 82549 h 83680"/>
                <a:gd name="connsiteX4" fmla="*/ 1035050 w 1346200"/>
                <a:gd name="connsiteY4" fmla="*/ 12700 h 83680"/>
                <a:gd name="connsiteX5" fmla="*/ 1346200 w 1346200"/>
                <a:gd name="connsiteY5" fmla="*/ 44450 h 83680"/>
                <a:gd name="connsiteX0" fmla="*/ 0 w 1346200"/>
                <a:gd name="connsiteY0" fmla="*/ 0 h 146111"/>
                <a:gd name="connsiteX1" fmla="*/ 234950 w 1346200"/>
                <a:gd name="connsiteY1" fmla="*/ 45719 h 146111"/>
                <a:gd name="connsiteX2" fmla="*/ 457200 w 1346200"/>
                <a:gd name="connsiteY2" fmla="*/ 63500 h 146111"/>
                <a:gd name="connsiteX3" fmla="*/ 692150 w 1346200"/>
                <a:gd name="connsiteY3" fmla="*/ 82549 h 146111"/>
                <a:gd name="connsiteX4" fmla="*/ 1041400 w 1346200"/>
                <a:gd name="connsiteY4" fmla="*/ 146049 h 146111"/>
                <a:gd name="connsiteX5" fmla="*/ 1346200 w 1346200"/>
                <a:gd name="connsiteY5" fmla="*/ 44450 h 146111"/>
                <a:gd name="connsiteX0" fmla="*/ 0 w 1390650"/>
                <a:gd name="connsiteY0" fmla="*/ 0 h 266699"/>
                <a:gd name="connsiteX1" fmla="*/ 234950 w 1390650"/>
                <a:gd name="connsiteY1" fmla="*/ 45719 h 266699"/>
                <a:gd name="connsiteX2" fmla="*/ 457200 w 1390650"/>
                <a:gd name="connsiteY2" fmla="*/ 63500 h 266699"/>
                <a:gd name="connsiteX3" fmla="*/ 692150 w 1390650"/>
                <a:gd name="connsiteY3" fmla="*/ 82549 h 266699"/>
                <a:gd name="connsiteX4" fmla="*/ 1041400 w 1390650"/>
                <a:gd name="connsiteY4" fmla="*/ 146049 h 266699"/>
                <a:gd name="connsiteX5" fmla="*/ 1390650 w 1390650"/>
                <a:gd name="connsiteY5" fmla="*/ 266699 h 2666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390650" h="266699">
                  <a:moveTo>
                    <a:pt x="0" y="0"/>
                  </a:moveTo>
                  <a:lnTo>
                    <a:pt x="234950" y="45719"/>
                  </a:lnTo>
                  <a:lnTo>
                    <a:pt x="457200" y="63500"/>
                  </a:lnTo>
                  <a:cubicBezTo>
                    <a:pt x="518583" y="48683"/>
                    <a:pt x="594783" y="68791"/>
                    <a:pt x="692150" y="82549"/>
                  </a:cubicBezTo>
                  <a:cubicBezTo>
                    <a:pt x="789517" y="96307"/>
                    <a:pt x="910167" y="148166"/>
                    <a:pt x="1041400" y="146049"/>
                  </a:cubicBezTo>
                  <a:lnTo>
                    <a:pt x="1390650" y="266699"/>
                  </a:lnTo>
                </a:path>
              </a:pathLst>
            </a:custGeom>
            <a:noFill/>
            <a:ln w="1905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0" name="Forme libre 1074">
              <a:extLst>
                <a:ext uri="{FF2B5EF4-FFF2-40B4-BE49-F238E27FC236}">
                  <a16:creationId xmlns:a16="http://schemas.microsoft.com/office/drawing/2014/main" id="{D85290E6-7A6B-498F-9332-664D6E291289}"/>
                </a:ext>
              </a:extLst>
            </xdr:cNvPr>
            <xdr:cNvSpPr/>
          </xdr:nvSpPr>
          <xdr:spPr>
            <a:xfrm>
              <a:off x="6299200" y="2711450"/>
              <a:ext cx="1365250" cy="222250"/>
            </a:xfrm>
            <a:custGeom>
              <a:avLst/>
              <a:gdLst>
                <a:gd name="connsiteX0" fmla="*/ 0 w 1619250"/>
                <a:gd name="connsiteY0" fmla="*/ 0 h 292100"/>
                <a:gd name="connsiteX1" fmla="*/ 196850 w 1619250"/>
                <a:gd name="connsiteY1" fmla="*/ 12700 h 292100"/>
                <a:gd name="connsiteX2" fmla="*/ 355600 w 1619250"/>
                <a:gd name="connsiteY2" fmla="*/ 38100 h 292100"/>
                <a:gd name="connsiteX3" fmla="*/ 546100 w 1619250"/>
                <a:gd name="connsiteY3" fmla="*/ 95250 h 292100"/>
                <a:gd name="connsiteX4" fmla="*/ 819150 w 1619250"/>
                <a:gd name="connsiteY4" fmla="*/ 114300 h 292100"/>
                <a:gd name="connsiteX5" fmla="*/ 1060450 w 1619250"/>
                <a:gd name="connsiteY5" fmla="*/ 177800 h 292100"/>
                <a:gd name="connsiteX6" fmla="*/ 1365250 w 1619250"/>
                <a:gd name="connsiteY6" fmla="*/ 222250 h 292100"/>
                <a:gd name="connsiteX7" fmla="*/ 1619250 w 1619250"/>
                <a:gd name="connsiteY7" fmla="*/ 292100 h 292100"/>
                <a:gd name="connsiteX0" fmla="*/ 0 w 1619250"/>
                <a:gd name="connsiteY0" fmla="*/ 0 h 292100"/>
                <a:gd name="connsiteX1" fmla="*/ 196850 w 1619250"/>
                <a:gd name="connsiteY1" fmla="*/ 12700 h 292100"/>
                <a:gd name="connsiteX2" fmla="*/ 355600 w 1619250"/>
                <a:gd name="connsiteY2" fmla="*/ 38100 h 292100"/>
                <a:gd name="connsiteX3" fmla="*/ 558800 w 1619250"/>
                <a:gd name="connsiteY3" fmla="*/ 38100 h 292100"/>
                <a:gd name="connsiteX4" fmla="*/ 819150 w 1619250"/>
                <a:gd name="connsiteY4" fmla="*/ 114300 h 292100"/>
                <a:gd name="connsiteX5" fmla="*/ 1060450 w 1619250"/>
                <a:gd name="connsiteY5" fmla="*/ 177800 h 292100"/>
                <a:gd name="connsiteX6" fmla="*/ 1365250 w 1619250"/>
                <a:gd name="connsiteY6" fmla="*/ 222250 h 292100"/>
                <a:gd name="connsiteX7" fmla="*/ 1619250 w 1619250"/>
                <a:gd name="connsiteY7" fmla="*/ 292100 h 292100"/>
                <a:gd name="connsiteX0" fmla="*/ 0 w 1619250"/>
                <a:gd name="connsiteY0" fmla="*/ 0 h 292100"/>
                <a:gd name="connsiteX1" fmla="*/ 196850 w 1619250"/>
                <a:gd name="connsiteY1" fmla="*/ 12700 h 292100"/>
                <a:gd name="connsiteX2" fmla="*/ 355600 w 1619250"/>
                <a:gd name="connsiteY2" fmla="*/ 38100 h 292100"/>
                <a:gd name="connsiteX3" fmla="*/ 558800 w 1619250"/>
                <a:gd name="connsiteY3" fmla="*/ 38100 h 292100"/>
                <a:gd name="connsiteX4" fmla="*/ 825500 w 1619250"/>
                <a:gd name="connsiteY4" fmla="*/ 69850 h 292100"/>
                <a:gd name="connsiteX5" fmla="*/ 1060450 w 1619250"/>
                <a:gd name="connsiteY5" fmla="*/ 177800 h 292100"/>
                <a:gd name="connsiteX6" fmla="*/ 1365250 w 1619250"/>
                <a:gd name="connsiteY6" fmla="*/ 222250 h 292100"/>
                <a:gd name="connsiteX7" fmla="*/ 1619250 w 1619250"/>
                <a:gd name="connsiteY7" fmla="*/ 292100 h 292100"/>
                <a:gd name="connsiteX0" fmla="*/ 0 w 1619250"/>
                <a:gd name="connsiteY0" fmla="*/ 0 h 292100"/>
                <a:gd name="connsiteX1" fmla="*/ 196850 w 1619250"/>
                <a:gd name="connsiteY1" fmla="*/ 12700 h 292100"/>
                <a:gd name="connsiteX2" fmla="*/ 355600 w 1619250"/>
                <a:gd name="connsiteY2" fmla="*/ 38100 h 292100"/>
                <a:gd name="connsiteX3" fmla="*/ 558800 w 1619250"/>
                <a:gd name="connsiteY3" fmla="*/ 38100 h 292100"/>
                <a:gd name="connsiteX4" fmla="*/ 825500 w 1619250"/>
                <a:gd name="connsiteY4" fmla="*/ 69850 h 292100"/>
                <a:gd name="connsiteX5" fmla="*/ 1079500 w 1619250"/>
                <a:gd name="connsiteY5" fmla="*/ 120650 h 292100"/>
                <a:gd name="connsiteX6" fmla="*/ 1365250 w 1619250"/>
                <a:gd name="connsiteY6" fmla="*/ 222250 h 292100"/>
                <a:gd name="connsiteX7" fmla="*/ 1619250 w 1619250"/>
                <a:gd name="connsiteY7" fmla="*/ 292100 h 292100"/>
                <a:gd name="connsiteX0" fmla="*/ 0 w 1619250"/>
                <a:gd name="connsiteY0" fmla="*/ 0 h 292100"/>
                <a:gd name="connsiteX1" fmla="*/ 196850 w 1619250"/>
                <a:gd name="connsiteY1" fmla="*/ 12700 h 292100"/>
                <a:gd name="connsiteX2" fmla="*/ 355600 w 1619250"/>
                <a:gd name="connsiteY2" fmla="*/ 19050 h 292100"/>
                <a:gd name="connsiteX3" fmla="*/ 558800 w 1619250"/>
                <a:gd name="connsiteY3" fmla="*/ 38100 h 292100"/>
                <a:gd name="connsiteX4" fmla="*/ 825500 w 1619250"/>
                <a:gd name="connsiteY4" fmla="*/ 69850 h 292100"/>
                <a:gd name="connsiteX5" fmla="*/ 1079500 w 1619250"/>
                <a:gd name="connsiteY5" fmla="*/ 120650 h 292100"/>
                <a:gd name="connsiteX6" fmla="*/ 1365250 w 1619250"/>
                <a:gd name="connsiteY6" fmla="*/ 222250 h 292100"/>
                <a:gd name="connsiteX7" fmla="*/ 1619250 w 1619250"/>
                <a:gd name="connsiteY7" fmla="*/ 292100 h 292100"/>
                <a:gd name="connsiteX0" fmla="*/ 0 w 1365250"/>
                <a:gd name="connsiteY0" fmla="*/ 0 h 222250"/>
                <a:gd name="connsiteX1" fmla="*/ 196850 w 1365250"/>
                <a:gd name="connsiteY1" fmla="*/ 12700 h 222250"/>
                <a:gd name="connsiteX2" fmla="*/ 355600 w 1365250"/>
                <a:gd name="connsiteY2" fmla="*/ 19050 h 222250"/>
                <a:gd name="connsiteX3" fmla="*/ 558800 w 1365250"/>
                <a:gd name="connsiteY3" fmla="*/ 38100 h 222250"/>
                <a:gd name="connsiteX4" fmla="*/ 825500 w 1365250"/>
                <a:gd name="connsiteY4" fmla="*/ 69850 h 222250"/>
                <a:gd name="connsiteX5" fmla="*/ 1079500 w 1365250"/>
                <a:gd name="connsiteY5" fmla="*/ 120650 h 222250"/>
                <a:gd name="connsiteX6" fmla="*/ 1365250 w 1365250"/>
                <a:gd name="connsiteY6" fmla="*/ 222250 h 2222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365250" h="222250">
                  <a:moveTo>
                    <a:pt x="0" y="0"/>
                  </a:moveTo>
                  <a:lnTo>
                    <a:pt x="196850" y="12700"/>
                  </a:lnTo>
                  <a:lnTo>
                    <a:pt x="355600" y="19050"/>
                  </a:lnTo>
                  <a:lnTo>
                    <a:pt x="558800" y="38100"/>
                  </a:lnTo>
                  <a:lnTo>
                    <a:pt x="825500" y="69850"/>
                  </a:lnTo>
                  <a:lnTo>
                    <a:pt x="1079500" y="120650"/>
                  </a:lnTo>
                  <a:lnTo>
                    <a:pt x="1365250" y="222250"/>
                  </a:lnTo>
                </a:path>
              </a:pathLst>
            </a:custGeom>
            <a:noFill/>
            <a:ln w="1905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1" name="Forme libre 1075">
              <a:extLst>
                <a:ext uri="{FF2B5EF4-FFF2-40B4-BE49-F238E27FC236}">
                  <a16:creationId xmlns:a16="http://schemas.microsoft.com/office/drawing/2014/main" id="{85B595EC-D22A-4816-8991-F19551D5F402}"/>
                </a:ext>
              </a:extLst>
            </xdr:cNvPr>
            <xdr:cNvSpPr/>
          </xdr:nvSpPr>
          <xdr:spPr>
            <a:xfrm>
              <a:off x="6308725" y="2577104"/>
              <a:ext cx="1390650" cy="266699"/>
            </a:xfrm>
            <a:custGeom>
              <a:avLst/>
              <a:gdLst>
                <a:gd name="connsiteX0" fmla="*/ 0 w 1346200"/>
                <a:gd name="connsiteY0" fmla="*/ 0 h 44450"/>
                <a:gd name="connsiteX1" fmla="*/ 177800 w 1346200"/>
                <a:gd name="connsiteY1" fmla="*/ 0 h 44450"/>
                <a:gd name="connsiteX2" fmla="*/ 412750 w 1346200"/>
                <a:gd name="connsiteY2" fmla="*/ 6350 h 44450"/>
                <a:gd name="connsiteX3" fmla="*/ 641350 w 1346200"/>
                <a:gd name="connsiteY3" fmla="*/ 19050 h 44450"/>
                <a:gd name="connsiteX4" fmla="*/ 1035050 w 1346200"/>
                <a:gd name="connsiteY4" fmla="*/ 12700 h 44450"/>
                <a:gd name="connsiteX5" fmla="*/ 1346200 w 1346200"/>
                <a:gd name="connsiteY5" fmla="*/ 44450 h 44450"/>
                <a:gd name="connsiteX0" fmla="*/ 0 w 1346200"/>
                <a:gd name="connsiteY0" fmla="*/ 0 h 45719"/>
                <a:gd name="connsiteX1" fmla="*/ 234950 w 1346200"/>
                <a:gd name="connsiteY1" fmla="*/ 45719 h 45719"/>
                <a:gd name="connsiteX2" fmla="*/ 412750 w 1346200"/>
                <a:gd name="connsiteY2" fmla="*/ 6350 h 45719"/>
                <a:gd name="connsiteX3" fmla="*/ 641350 w 1346200"/>
                <a:gd name="connsiteY3" fmla="*/ 19050 h 45719"/>
                <a:gd name="connsiteX4" fmla="*/ 1035050 w 1346200"/>
                <a:gd name="connsiteY4" fmla="*/ 12700 h 45719"/>
                <a:gd name="connsiteX5" fmla="*/ 1346200 w 1346200"/>
                <a:gd name="connsiteY5" fmla="*/ 44450 h 45719"/>
                <a:gd name="connsiteX0" fmla="*/ 0 w 1346200"/>
                <a:gd name="connsiteY0" fmla="*/ 0 h 63500"/>
                <a:gd name="connsiteX1" fmla="*/ 234950 w 1346200"/>
                <a:gd name="connsiteY1" fmla="*/ 45719 h 63500"/>
                <a:gd name="connsiteX2" fmla="*/ 457200 w 1346200"/>
                <a:gd name="connsiteY2" fmla="*/ 63500 h 63500"/>
                <a:gd name="connsiteX3" fmla="*/ 641350 w 1346200"/>
                <a:gd name="connsiteY3" fmla="*/ 19050 h 63500"/>
                <a:gd name="connsiteX4" fmla="*/ 1035050 w 1346200"/>
                <a:gd name="connsiteY4" fmla="*/ 12700 h 63500"/>
                <a:gd name="connsiteX5" fmla="*/ 1346200 w 1346200"/>
                <a:gd name="connsiteY5" fmla="*/ 44450 h 63500"/>
                <a:gd name="connsiteX0" fmla="*/ 0 w 1346200"/>
                <a:gd name="connsiteY0" fmla="*/ 0 h 83680"/>
                <a:gd name="connsiteX1" fmla="*/ 234950 w 1346200"/>
                <a:gd name="connsiteY1" fmla="*/ 45719 h 83680"/>
                <a:gd name="connsiteX2" fmla="*/ 457200 w 1346200"/>
                <a:gd name="connsiteY2" fmla="*/ 63500 h 83680"/>
                <a:gd name="connsiteX3" fmla="*/ 692150 w 1346200"/>
                <a:gd name="connsiteY3" fmla="*/ 82549 h 83680"/>
                <a:gd name="connsiteX4" fmla="*/ 1035050 w 1346200"/>
                <a:gd name="connsiteY4" fmla="*/ 12700 h 83680"/>
                <a:gd name="connsiteX5" fmla="*/ 1346200 w 1346200"/>
                <a:gd name="connsiteY5" fmla="*/ 44450 h 83680"/>
                <a:gd name="connsiteX0" fmla="*/ 0 w 1346200"/>
                <a:gd name="connsiteY0" fmla="*/ 0 h 146111"/>
                <a:gd name="connsiteX1" fmla="*/ 234950 w 1346200"/>
                <a:gd name="connsiteY1" fmla="*/ 45719 h 146111"/>
                <a:gd name="connsiteX2" fmla="*/ 457200 w 1346200"/>
                <a:gd name="connsiteY2" fmla="*/ 63500 h 146111"/>
                <a:gd name="connsiteX3" fmla="*/ 692150 w 1346200"/>
                <a:gd name="connsiteY3" fmla="*/ 82549 h 146111"/>
                <a:gd name="connsiteX4" fmla="*/ 1041400 w 1346200"/>
                <a:gd name="connsiteY4" fmla="*/ 146049 h 146111"/>
                <a:gd name="connsiteX5" fmla="*/ 1346200 w 1346200"/>
                <a:gd name="connsiteY5" fmla="*/ 44450 h 146111"/>
                <a:gd name="connsiteX0" fmla="*/ 0 w 1390650"/>
                <a:gd name="connsiteY0" fmla="*/ 0 h 266699"/>
                <a:gd name="connsiteX1" fmla="*/ 234950 w 1390650"/>
                <a:gd name="connsiteY1" fmla="*/ 45719 h 266699"/>
                <a:gd name="connsiteX2" fmla="*/ 457200 w 1390650"/>
                <a:gd name="connsiteY2" fmla="*/ 63500 h 266699"/>
                <a:gd name="connsiteX3" fmla="*/ 692150 w 1390650"/>
                <a:gd name="connsiteY3" fmla="*/ 82549 h 266699"/>
                <a:gd name="connsiteX4" fmla="*/ 1041400 w 1390650"/>
                <a:gd name="connsiteY4" fmla="*/ 146049 h 266699"/>
                <a:gd name="connsiteX5" fmla="*/ 1390650 w 1390650"/>
                <a:gd name="connsiteY5" fmla="*/ 266699 h 2666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390650" h="266699">
                  <a:moveTo>
                    <a:pt x="0" y="0"/>
                  </a:moveTo>
                  <a:lnTo>
                    <a:pt x="234950" y="45719"/>
                  </a:lnTo>
                  <a:lnTo>
                    <a:pt x="457200" y="63500"/>
                  </a:lnTo>
                  <a:cubicBezTo>
                    <a:pt x="518583" y="48683"/>
                    <a:pt x="594783" y="68791"/>
                    <a:pt x="692150" y="82549"/>
                  </a:cubicBezTo>
                  <a:cubicBezTo>
                    <a:pt x="789517" y="96307"/>
                    <a:pt x="910167" y="148166"/>
                    <a:pt x="1041400" y="146049"/>
                  </a:cubicBezTo>
                  <a:lnTo>
                    <a:pt x="1390650" y="266699"/>
                  </a:lnTo>
                </a:path>
              </a:pathLst>
            </a:custGeom>
            <a:noFill/>
            <a:ln w="1905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2</xdr:col>
      <xdr:colOff>28578</xdr:colOff>
      <xdr:row>42</xdr:row>
      <xdr:rowOff>57150</xdr:rowOff>
    </xdr:from>
    <xdr:to>
      <xdr:col>4</xdr:col>
      <xdr:colOff>3</xdr:colOff>
      <xdr:row>43</xdr:row>
      <xdr:rowOff>0</xdr:rowOff>
    </xdr:to>
    <xdr:grpSp>
      <xdr:nvGrpSpPr>
        <xdr:cNvPr id="119" name="Groupe 28">
          <a:extLst>
            <a:ext uri="{FF2B5EF4-FFF2-40B4-BE49-F238E27FC236}">
              <a16:creationId xmlns:a16="http://schemas.microsoft.com/office/drawing/2014/main" id="{3CDC67FD-F86E-4D0D-8A4A-2C9C615E5051}"/>
            </a:ext>
          </a:extLst>
        </xdr:cNvPr>
        <xdr:cNvGrpSpPr/>
      </xdr:nvGrpSpPr>
      <xdr:grpSpPr>
        <a:xfrm rot="16200000">
          <a:off x="974199" y="47308029"/>
          <a:ext cx="1085850" cy="1072092"/>
          <a:chOff x="14005775" y="14086268"/>
          <a:chExt cx="5492036" cy="8266667"/>
        </a:xfrm>
      </xdr:grpSpPr>
      <xdr:pic>
        <xdr:nvPicPr>
          <xdr:cNvPr id="120" name="Image 29">
            <a:extLst>
              <a:ext uri="{FF2B5EF4-FFF2-40B4-BE49-F238E27FC236}">
                <a16:creationId xmlns:a16="http://schemas.microsoft.com/office/drawing/2014/main" id="{68B309E0-878D-4EBE-8E1D-73B6080DF8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05775" y="14086268"/>
            <a:ext cx="5476190" cy="8266667"/>
          </a:xfrm>
          <a:prstGeom prst="rect">
            <a:avLst/>
          </a:prstGeom>
        </xdr:spPr>
      </xdr:pic>
      <xdr:pic>
        <xdr:nvPicPr>
          <xdr:cNvPr id="121" name="Image 30">
            <a:extLst>
              <a:ext uri="{FF2B5EF4-FFF2-40B4-BE49-F238E27FC236}">
                <a16:creationId xmlns:a16="http://schemas.microsoft.com/office/drawing/2014/main" id="{DF6F97B0-5837-495B-88D9-08C25AAB3FE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3204" t="34699"/>
          <a:stretch/>
        </xdr:blipFill>
        <xdr:spPr>
          <a:xfrm>
            <a:off x="18030423" y="16930353"/>
            <a:ext cx="1467388" cy="5398182"/>
          </a:xfrm>
          <a:prstGeom prst="rect">
            <a:avLst/>
          </a:prstGeom>
        </xdr:spPr>
      </xdr:pic>
      <xdr:pic>
        <xdr:nvPicPr>
          <xdr:cNvPr id="122" name="Image 31">
            <a:extLst>
              <a:ext uri="{FF2B5EF4-FFF2-40B4-BE49-F238E27FC236}">
                <a16:creationId xmlns:a16="http://schemas.microsoft.com/office/drawing/2014/main" id="{07CE6562-BC3B-42C6-9ABF-D79508AE86E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3204" t="4381" r="23322" b="64947"/>
          <a:stretch/>
        </xdr:blipFill>
        <xdr:spPr>
          <a:xfrm>
            <a:off x="17453556" y="14448485"/>
            <a:ext cx="737854" cy="2535529"/>
          </a:xfrm>
          <a:prstGeom prst="rect">
            <a:avLst/>
          </a:prstGeom>
        </xdr:spPr>
      </xdr:pic>
      <xdr:pic>
        <xdr:nvPicPr>
          <xdr:cNvPr id="123" name="Image 32">
            <a:extLst>
              <a:ext uri="{FF2B5EF4-FFF2-40B4-BE49-F238E27FC236}">
                <a16:creationId xmlns:a16="http://schemas.microsoft.com/office/drawing/2014/main" id="{BB7C72FD-EF29-4DD3-BD64-40B2DBD9247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9"/>
          <a:srcRect r="35088"/>
          <a:stretch/>
        </xdr:blipFill>
        <xdr:spPr>
          <a:xfrm>
            <a:off x="17064507" y="14550792"/>
            <a:ext cx="496373" cy="241479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42</xdr:row>
      <xdr:rowOff>0</xdr:rowOff>
    </xdr:from>
    <xdr:to>
      <xdr:col>5</xdr:col>
      <xdr:colOff>354959</xdr:colOff>
      <xdr:row>43</xdr:row>
      <xdr:rowOff>0</xdr:rowOff>
    </xdr:to>
    <xdr:grpSp>
      <xdr:nvGrpSpPr>
        <xdr:cNvPr id="124" name="Groupe 1083">
          <a:extLst>
            <a:ext uri="{FF2B5EF4-FFF2-40B4-BE49-F238E27FC236}">
              <a16:creationId xmlns:a16="http://schemas.microsoft.com/office/drawing/2014/main" id="{4683EB21-36DD-4C06-84A8-387BDB807000}"/>
            </a:ext>
          </a:extLst>
        </xdr:cNvPr>
        <xdr:cNvGrpSpPr>
          <a:grpSpLocks noChangeAspect="1"/>
        </xdr:cNvGrpSpPr>
      </xdr:nvGrpSpPr>
      <xdr:grpSpPr>
        <a:xfrm>
          <a:off x="2053167" y="47244000"/>
          <a:ext cx="1074625" cy="1143000"/>
          <a:chOff x="4446639" y="2212253"/>
          <a:chExt cx="4159045" cy="3716599"/>
        </a:xfrm>
      </xdr:grpSpPr>
      <xdr:grpSp>
        <xdr:nvGrpSpPr>
          <xdr:cNvPr id="125" name="Groupe 1084">
            <a:extLst>
              <a:ext uri="{FF2B5EF4-FFF2-40B4-BE49-F238E27FC236}">
                <a16:creationId xmlns:a16="http://schemas.microsoft.com/office/drawing/2014/main" id="{134344DE-24A4-4865-B2C5-5D1909504B76}"/>
              </a:ext>
            </a:extLst>
          </xdr:cNvPr>
          <xdr:cNvGrpSpPr/>
        </xdr:nvGrpSpPr>
        <xdr:grpSpPr>
          <a:xfrm>
            <a:off x="4704735" y="2212253"/>
            <a:ext cx="1445342" cy="2077833"/>
            <a:chOff x="4704735" y="2212253"/>
            <a:chExt cx="1445342" cy="2077833"/>
          </a:xfrm>
        </xdr:grpSpPr>
        <xdr:sp macro="" textlink="">
          <xdr:nvSpPr>
            <xdr:cNvPr id="140" name="Forme libre 1099">
              <a:extLst>
                <a:ext uri="{FF2B5EF4-FFF2-40B4-BE49-F238E27FC236}">
                  <a16:creationId xmlns:a16="http://schemas.microsoft.com/office/drawing/2014/main" id="{7C1608F1-B96F-40C6-B933-F4FBF2C93A54}"/>
                </a:ext>
              </a:extLst>
            </xdr:cNvPr>
            <xdr:cNvSpPr/>
          </xdr:nvSpPr>
          <xdr:spPr>
            <a:xfrm>
              <a:off x="5021826" y="2212253"/>
              <a:ext cx="1128251" cy="1371605"/>
            </a:xfrm>
            <a:custGeom>
              <a:avLst/>
              <a:gdLst>
                <a:gd name="connsiteX0" fmla="*/ 1128251 w 1128251"/>
                <a:gd name="connsiteY0" fmla="*/ 1297863 h 1371605"/>
                <a:gd name="connsiteX1" fmla="*/ 1039761 w 1128251"/>
                <a:gd name="connsiteY1" fmla="*/ 1371605 h 1371605"/>
                <a:gd name="connsiteX2" fmla="*/ 921774 w 1128251"/>
                <a:gd name="connsiteY2" fmla="*/ 1364231 h 1371605"/>
                <a:gd name="connsiteX3" fmla="*/ 855406 w 1128251"/>
                <a:gd name="connsiteY3" fmla="*/ 1349482 h 1371605"/>
                <a:gd name="connsiteX4" fmla="*/ 752168 w 1128251"/>
                <a:gd name="connsiteY4" fmla="*/ 1297863 h 1371605"/>
                <a:gd name="connsiteX5" fmla="*/ 626806 w 1128251"/>
                <a:gd name="connsiteY5" fmla="*/ 1143005 h 1371605"/>
                <a:gd name="connsiteX6" fmla="*/ 567813 w 1128251"/>
                <a:gd name="connsiteY6" fmla="*/ 980773 h 1371605"/>
                <a:gd name="connsiteX7" fmla="*/ 508819 w 1128251"/>
                <a:gd name="connsiteY7" fmla="*/ 870160 h 1371605"/>
                <a:gd name="connsiteX8" fmla="*/ 405580 w 1128251"/>
                <a:gd name="connsiteY8" fmla="*/ 744799 h 1371605"/>
                <a:gd name="connsiteX9" fmla="*/ 346587 w 1128251"/>
                <a:gd name="connsiteY9" fmla="*/ 671057 h 1371605"/>
                <a:gd name="connsiteX10" fmla="*/ 376084 w 1128251"/>
                <a:gd name="connsiteY10" fmla="*/ 560444 h 1371605"/>
                <a:gd name="connsiteX11" fmla="*/ 390832 w 1128251"/>
                <a:gd name="connsiteY11" fmla="*/ 545695 h 1371605"/>
                <a:gd name="connsiteX12" fmla="*/ 324464 w 1128251"/>
                <a:gd name="connsiteY12" fmla="*/ 530947 h 1371605"/>
                <a:gd name="connsiteX13" fmla="*/ 294968 w 1128251"/>
                <a:gd name="connsiteY13" fmla="*/ 508824 h 1371605"/>
                <a:gd name="connsiteX14" fmla="*/ 398206 w 1128251"/>
                <a:gd name="connsiteY14" fmla="*/ 368715 h 1371605"/>
                <a:gd name="connsiteX15" fmla="*/ 191729 w 1128251"/>
                <a:gd name="connsiteY15" fmla="*/ 272850 h 1371605"/>
                <a:gd name="connsiteX16" fmla="*/ 14748 w 1128251"/>
                <a:gd name="connsiteY16" fmla="*/ 199108 h 1371605"/>
                <a:gd name="connsiteX17" fmla="*/ 0 w 1128251"/>
                <a:gd name="connsiteY17" fmla="*/ 184360 h 1371605"/>
                <a:gd name="connsiteX18" fmla="*/ 58993 w 1128251"/>
                <a:gd name="connsiteY18" fmla="*/ 162237 h 1371605"/>
                <a:gd name="connsiteX19" fmla="*/ 81116 w 1128251"/>
                <a:gd name="connsiteY19" fmla="*/ 154863 h 1371605"/>
                <a:gd name="connsiteX20" fmla="*/ 95864 w 1128251"/>
                <a:gd name="connsiteY20" fmla="*/ 132741 h 1371605"/>
                <a:gd name="connsiteX21" fmla="*/ 125361 w 1128251"/>
                <a:gd name="connsiteY21" fmla="*/ 95870 h 1371605"/>
                <a:gd name="connsiteX22" fmla="*/ 110613 w 1128251"/>
                <a:gd name="connsiteY22" fmla="*/ 5 h 1371605"/>
                <a:gd name="connsiteX23" fmla="*/ 206477 w 1128251"/>
                <a:gd name="connsiteY23" fmla="*/ 22128 h 1371605"/>
                <a:gd name="connsiteX24" fmla="*/ 287593 w 1128251"/>
                <a:gd name="connsiteY24" fmla="*/ 22128 h 1371605"/>
                <a:gd name="connsiteX25" fmla="*/ 339213 w 1128251"/>
                <a:gd name="connsiteY25" fmla="*/ 58999 h 1371605"/>
                <a:gd name="connsiteX26" fmla="*/ 516193 w 1128251"/>
                <a:gd name="connsiteY26" fmla="*/ 147489 h 1371605"/>
                <a:gd name="connsiteX27" fmla="*/ 575187 w 1128251"/>
                <a:gd name="connsiteY27" fmla="*/ 176986 h 1371605"/>
                <a:gd name="connsiteX28" fmla="*/ 619432 w 1128251"/>
                <a:gd name="connsiteY28" fmla="*/ 110618 h 1371605"/>
                <a:gd name="connsiteX29" fmla="*/ 722671 w 1128251"/>
                <a:gd name="connsiteY29" fmla="*/ 140115 h 1371605"/>
                <a:gd name="connsiteX30" fmla="*/ 884903 w 1128251"/>
                <a:gd name="connsiteY30" fmla="*/ 176986 h 1371605"/>
                <a:gd name="connsiteX31" fmla="*/ 1032387 w 1128251"/>
                <a:gd name="connsiteY31" fmla="*/ 206482 h 1371605"/>
                <a:gd name="connsiteX32" fmla="*/ 1084006 w 1128251"/>
                <a:gd name="connsiteY32" fmla="*/ 294973 h 1371605"/>
                <a:gd name="connsiteX33" fmla="*/ 1010264 w 1128251"/>
                <a:gd name="connsiteY33" fmla="*/ 353966 h 1371605"/>
                <a:gd name="connsiteX34" fmla="*/ 722671 w 1128251"/>
                <a:gd name="connsiteY34" fmla="*/ 648934 h 1371605"/>
                <a:gd name="connsiteX35" fmla="*/ 634180 w 1128251"/>
                <a:gd name="connsiteY35" fmla="*/ 597315 h 1371605"/>
                <a:gd name="connsiteX36" fmla="*/ 346587 w 1128251"/>
                <a:gd name="connsiteY36" fmla="*/ 530947 h 137160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</a:cxnLst>
              <a:rect l="l" t="t" r="r" b="b"/>
              <a:pathLst>
                <a:path w="1128251" h="1371605">
                  <a:moveTo>
                    <a:pt x="1128251" y="1297863"/>
                  </a:moveTo>
                  <a:lnTo>
                    <a:pt x="1039761" y="1371605"/>
                  </a:lnTo>
                  <a:lnTo>
                    <a:pt x="921774" y="1364231"/>
                  </a:lnTo>
                  <a:lnTo>
                    <a:pt x="855406" y="1349482"/>
                  </a:lnTo>
                  <a:lnTo>
                    <a:pt x="752168" y="1297863"/>
                  </a:lnTo>
                  <a:lnTo>
                    <a:pt x="626806" y="1143005"/>
                  </a:lnTo>
                  <a:lnTo>
                    <a:pt x="567813" y="980773"/>
                  </a:lnTo>
                  <a:lnTo>
                    <a:pt x="508819" y="870160"/>
                  </a:lnTo>
                  <a:lnTo>
                    <a:pt x="405580" y="744799"/>
                  </a:lnTo>
                  <a:lnTo>
                    <a:pt x="346587" y="671057"/>
                  </a:lnTo>
                  <a:lnTo>
                    <a:pt x="376084" y="560444"/>
                  </a:lnTo>
                  <a:lnTo>
                    <a:pt x="390832" y="545695"/>
                  </a:lnTo>
                  <a:lnTo>
                    <a:pt x="324464" y="530947"/>
                  </a:lnTo>
                  <a:lnTo>
                    <a:pt x="294968" y="508824"/>
                  </a:lnTo>
                  <a:lnTo>
                    <a:pt x="398206" y="368715"/>
                  </a:lnTo>
                  <a:lnTo>
                    <a:pt x="191729" y="272850"/>
                  </a:lnTo>
                  <a:lnTo>
                    <a:pt x="14748" y="199108"/>
                  </a:lnTo>
                  <a:lnTo>
                    <a:pt x="0" y="184360"/>
                  </a:lnTo>
                  <a:lnTo>
                    <a:pt x="58993" y="162237"/>
                  </a:lnTo>
                  <a:cubicBezTo>
                    <a:pt x="66298" y="159581"/>
                    <a:pt x="75046" y="159719"/>
                    <a:pt x="81116" y="154863"/>
                  </a:cubicBezTo>
                  <a:cubicBezTo>
                    <a:pt x="88036" y="149327"/>
                    <a:pt x="90328" y="139661"/>
                    <a:pt x="95864" y="132741"/>
                  </a:cubicBezTo>
                  <a:cubicBezTo>
                    <a:pt x="137894" y="80204"/>
                    <a:pt x="79970" y="163956"/>
                    <a:pt x="125361" y="95870"/>
                  </a:cubicBezTo>
                  <a:cubicBezTo>
                    <a:pt x="117798" y="-2446"/>
                    <a:pt x="150036" y="5"/>
                    <a:pt x="110613" y="5"/>
                  </a:cubicBezTo>
                  <a:lnTo>
                    <a:pt x="206477" y="22128"/>
                  </a:lnTo>
                  <a:lnTo>
                    <a:pt x="287593" y="22128"/>
                  </a:lnTo>
                  <a:lnTo>
                    <a:pt x="339213" y="58999"/>
                  </a:lnTo>
                  <a:lnTo>
                    <a:pt x="516193" y="147489"/>
                  </a:lnTo>
                  <a:lnTo>
                    <a:pt x="575187" y="176986"/>
                  </a:lnTo>
                  <a:lnTo>
                    <a:pt x="619432" y="110618"/>
                  </a:lnTo>
                  <a:lnTo>
                    <a:pt x="722671" y="140115"/>
                  </a:lnTo>
                  <a:lnTo>
                    <a:pt x="884903" y="176986"/>
                  </a:lnTo>
                  <a:lnTo>
                    <a:pt x="1032387" y="206482"/>
                  </a:lnTo>
                  <a:lnTo>
                    <a:pt x="1084006" y="294973"/>
                  </a:lnTo>
                  <a:lnTo>
                    <a:pt x="1010264" y="353966"/>
                  </a:lnTo>
                  <a:lnTo>
                    <a:pt x="722671" y="648934"/>
                  </a:lnTo>
                  <a:lnTo>
                    <a:pt x="634180" y="597315"/>
                  </a:lnTo>
                  <a:lnTo>
                    <a:pt x="346587" y="530947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41" name="Forme libre 1100">
              <a:extLst>
                <a:ext uri="{FF2B5EF4-FFF2-40B4-BE49-F238E27FC236}">
                  <a16:creationId xmlns:a16="http://schemas.microsoft.com/office/drawing/2014/main" id="{F01CF367-8749-45B4-BD08-18C63461E622}"/>
                </a:ext>
              </a:extLst>
            </xdr:cNvPr>
            <xdr:cNvSpPr/>
          </xdr:nvSpPr>
          <xdr:spPr>
            <a:xfrm>
              <a:off x="5420032" y="2389239"/>
              <a:ext cx="324465" cy="265471"/>
            </a:xfrm>
            <a:custGeom>
              <a:avLst/>
              <a:gdLst>
                <a:gd name="connsiteX0" fmla="*/ 0 w 324465"/>
                <a:gd name="connsiteY0" fmla="*/ 199103 h 265471"/>
                <a:gd name="connsiteX1" fmla="*/ 81116 w 324465"/>
                <a:gd name="connsiteY1" fmla="*/ 265471 h 265471"/>
                <a:gd name="connsiteX2" fmla="*/ 154858 w 324465"/>
                <a:gd name="connsiteY2" fmla="*/ 258096 h 265471"/>
                <a:gd name="connsiteX3" fmla="*/ 243349 w 324465"/>
                <a:gd name="connsiteY3" fmla="*/ 213851 h 265471"/>
                <a:gd name="connsiteX4" fmla="*/ 324465 w 324465"/>
                <a:gd name="connsiteY4" fmla="*/ 117987 h 265471"/>
                <a:gd name="connsiteX5" fmla="*/ 294968 w 324465"/>
                <a:gd name="connsiteY5" fmla="*/ 51619 h 265471"/>
                <a:gd name="connsiteX6" fmla="*/ 250723 w 324465"/>
                <a:gd name="connsiteY6" fmla="*/ 22122 h 265471"/>
                <a:gd name="connsiteX7" fmla="*/ 184355 w 324465"/>
                <a:gd name="connsiteY7" fmla="*/ 0 h 26547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324465" h="265471">
                  <a:moveTo>
                    <a:pt x="0" y="199103"/>
                  </a:moveTo>
                  <a:lnTo>
                    <a:pt x="81116" y="265471"/>
                  </a:lnTo>
                  <a:lnTo>
                    <a:pt x="154858" y="258096"/>
                  </a:lnTo>
                  <a:lnTo>
                    <a:pt x="243349" y="213851"/>
                  </a:lnTo>
                  <a:lnTo>
                    <a:pt x="324465" y="117987"/>
                  </a:lnTo>
                  <a:lnTo>
                    <a:pt x="294968" y="51619"/>
                  </a:lnTo>
                  <a:lnTo>
                    <a:pt x="250723" y="22122"/>
                  </a:lnTo>
                  <a:lnTo>
                    <a:pt x="184355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42" name="Forme libre 1101">
              <a:extLst>
                <a:ext uri="{FF2B5EF4-FFF2-40B4-BE49-F238E27FC236}">
                  <a16:creationId xmlns:a16="http://schemas.microsoft.com/office/drawing/2014/main" id="{571952F5-9084-42BE-9863-D315D7D8B1E6}"/>
                </a:ext>
              </a:extLst>
            </xdr:cNvPr>
            <xdr:cNvSpPr/>
          </xdr:nvSpPr>
          <xdr:spPr>
            <a:xfrm>
              <a:off x="4815350" y="2558848"/>
              <a:ext cx="1150375" cy="1731238"/>
            </a:xfrm>
            <a:custGeom>
              <a:avLst/>
              <a:gdLst>
                <a:gd name="connsiteX0" fmla="*/ 1150375 w 1150375"/>
                <a:gd name="connsiteY0" fmla="*/ 1017639 h 1696065"/>
                <a:gd name="connsiteX1" fmla="*/ 1106129 w 1150375"/>
                <a:gd name="connsiteY1" fmla="*/ 1113503 h 1696065"/>
                <a:gd name="connsiteX2" fmla="*/ 1017639 w 1150375"/>
                <a:gd name="connsiteY2" fmla="*/ 1143000 h 1696065"/>
                <a:gd name="connsiteX3" fmla="*/ 973394 w 1150375"/>
                <a:gd name="connsiteY3" fmla="*/ 1157749 h 1696065"/>
                <a:gd name="connsiteX4" fmla="*/ 1025013 w 1150375"/>
                <a:gd name="connsiteY4" fmla="*/ 1268361 h 1696065"/>
                <a:gd name="connsiteX5" fmla="*/ 1076633 w 1150375"/>
                <a:gd name="connsiteY5" fmla="*/ 1364226 h 1696065"/>
                <a:gd name="connsiteX6" fmla="*/ 1084007 w 1150375"/>
                <a:gd name="connsiteY6" fmla="*/ 1504336 h 1696065"/>
                <a:gd name="connsiteX7" fmla="*/ 1076633 w 1150375"/>
                <a:gd name="connsiteY7" fmla="*/ 1666568 h 1696065"/>
                <a:gd name="connsiteX8" fmla="*/ 1076633 w 1150375"/>
                <a:gd name="connsiteY8" fmla="*/ 1666568 h 1696065"/>
                <a:gd name="connsiteX9" fmla="*/ 921775 w 1150375"/>
                <a:gd name="connsiteY9" fmla="*/ 1644445 h 1696065"/>
                <a:gd name="connsiteX10" fmla="*/ 877529 w 1150375"/>
                <a:gd name="connsiteY10" fmla="*/ 1659194 h 1696065"/>
                <a:gd name="connsiteX11" fmla="*/ 855407 w 1150375"/>
                <a:gd name="connsiteY11" fmla="*/ 1666568 h 1696065"/>
                <a:gd name="connsiteX12" fmla="*/ 825910 w 1150375"/>
                <a:gd name="connsiteY12" fmla="*/ 1696065 h 1696065"/>
                <a:gd name="connsiteX13" fmla="*/ 811162 w 1150375"/>
                <a:gd name="connsiteY13" fmla="*/ 1637071 h 1696065"/>
                <a:gd name="connsiteX14" fmla="*/ 818536 w 1150375"/>
                <a:gd name="connsiteY14" fmla="*/ 1533832 h 1696065"/>
                <a:gd name="connsiteX15" fmla="*/ 818536 w 1150375"/>
                <a:gd name="connsiteY15" fmla="*/ 1430594 h 1696065"/>
                <a:gd name="connsiteX16" fmla="*/ 818536 w 1150375"/>
                <a:gd name="connsiteY16" fmla="*/ 1334729 h 1696065"/>
                <a:gd name="connsiteX17" fmla="*/ 811162 w 1150375"/>
                <a:gd name="connsiteY17" fmla="*/ 1268361 h 1696065"/>
                <a:gd name="connsiteX18" fmla="*/ 774291 w 1150375"/>
                <a:gd name="connsiteY18" fmla="*/ 1305232 h 1696065"/>
                <a:gd name="connsiteX19" fmla="*/ 693175 w 1150375"/>
                <a:gd name="connsiteY19" fmla="*/ 1334729 h 1696065"/>
                <a:gd name="connsiteX20" fmla="*/ 619433 w 1150375"/>
                <a:gd name="connsiteY20" fmla="*/ 1342103 h 1696065"/>
                <a:gd name="connsiteX21" fmla="*/ 560439 w 1150375"/>
                <a:gd name="connsiteY21" fmla="*/ 1342103 h 1696065"/>
                <a:gd name="connsiteX22" fmla="*/ 449826 w 1150375"/>
                <a:gd name="connsiteY22" fmla="*/ 1268361 h 1696065"/>
                <a:gd name="connsiteX23" fmla="*/ 331839 w 1150375"/>
                <a:gd name="connsiteY23" fmla="*/ 1076632 h 1696065"/>
                <a:gd name="connsiteX24" fmla="*/ 287594 w 1150375"/>
                <a:gd name="connsiteY24" fmla="*/ 980768 h 1696065"/>
                <a:gd name="connsiteX25" fmla="*/ 228600 w 1150375"/>
                <a:gd name="connsiteY25" fmla="*/ 870155 h 1696065"/>
                <a:gd name="connsiteX26" fmla="*/ 169607 w 1150375"/>
                <a:gd name="connsiteY26" fmla="*/ 781665 h 1696065"/>
                <a:gd name="connsiteX27" fmla="*/ 103239 w 1150375"/>
                <a:gd name="connsiteY27" fmla="*/ 707923 h 1696065"/>
                <a:gd name="connsiteX28" fmla="*/ 29497 w 1150375"/>
                <a:gd name="connsiteY28" fmla="*/ 589936 h 1696065"/>
                <a:gd name="connsiteX29" fmla="*/ 0 w 1150375"/>
                <a:gd name="connsiteY29" fmla="*/ 449826 h 1696065"/>
                <a:gd name="connsiteX30" fmla="*/ 22123 w 1150375"/>
                <a:gd name="connsiteY30" fmla="*/ 309716 h 1696065"/>
                <a:gd name="connsiteX31" fmla="*/ 73742 w 1150375"/>
                <a:gd name="connsiteY31" fmla="*/ 250723 h 1696065"/>
                <a:gd name="connsiteX32" fmla="*/ 132736 w 1150375"/>
                <a:gd name="connsiteY32" fmla="*/ 228600 h 1696065"/>
                <a:gd name="connsiteX33" fmla="*/ 221226 w 1150375"/>
                <a:gd name="connsiteY33" fmla="*/ 154858 h 1696065"/>
                <a:gd name="connsiteX34" fmla="*/ 258097 w 1150375"/>
                <a:gd name="connsiteY34" fmla="*/ 125361 h 1696065"/>
                <a:gd name="connsiteX35" fmla="*/ 368710 w 1150375"/>
                <a:gd name="connsiteY35" fmla="*/ 88490 h 1696065"/>
                <a:gd name="connsiteX36" fmla="*/ 486697 w 1150375"/>
                <a:gd name="connsiteY36" fmla="*/ 14749 h 1696065"/>
                <a:gd name="connsiteX37" fmla="*/ 582562 w 1150375"/>
                <a:gd name="connsiteY37" fmla="*/ 0 h 1696065"/>
                <a:gd name="connsiteX0" fmla="*/ 1150375 w 1150375"/>
                <a:gd name="connsiteY0" fmla="*/ 1017639 h 1791930"/>
                <a:gd name="connsiteX1" fmla="*/ 1106129 w 1150375"/>
                <a:gd name="connsiteY1" fmla="*/ 1113503 h 1791930"/>
                <a:gd name="connsiteX2" fmla="*/ 1017639 w 1150375"/>
                <a:gd name="connsiteY2" fmla="*/ 1143000 h 1791930"/>
                <a:gd name="connsiteX3" fmla="*/ 973394 w 1150375"/>
                <a:gd name="connsiteY3" fmla="*/ 1157749 h 1791930"/>
                <a:gd name="connsiteX4" fmla="*/ 1025013 w 1150375"/>
                <a:gd name="connsiteY4" fmla="*/ 1268361 h 1791930"/>
                <a:gd name="connsiteX5" fmla="*/ 1076633 w 1150375"/>
                <a:gd name="connsiteY5" fmla="*/ 1364226 h 1791930"/>
                <a:gd name="connsiteX6" fmla="*/ 1084007 w 1150375"/>
                <a:gd name="connsiteY6" fmla="*/ 1504336 h 1791930"/>
                <a:gd name="connsiteX7" fmla="*/ 1076633 w 1150375"/>
                <a:gd name="connsiteY7" fmla="*/ 1666568 h 1791930"/>
                <a:gd name="connsiteX8" fmla="*/ 1076633 w 1150375"/>
                <a:gd name="connsiteY8" fmla="*/ 1666568 h 1791930"/>
                <a:gd name="connsiteX9" fmla="*/ 921775 w 1150375"/>
                <a:gd name="connsiteY9" fmla="*/ 1644445 h 1791930"/>
                <a:gd name="connsiteX10" fmla="*/ 929149 w 1150375"/>
                <a:gd name="connsiteY10" fmla="*/ 1791930 h 1791930"/>
                <a:gd name="connsiteX11" fmla="*/ 855407 w 1150375"/>
                <a:gd name="connsiteY11" fmla="*/ 1666568 h 1791930"/>
                <a:gd name="connsiteX12" fmla="*/ 825910 w 1150375"/>
                <a:gd name="connsiteY12" fmla="*/ 1696065 h 1791930"/>
                <a:gd name="connsiteX13" fmla="*/ 811162 w 1150375"/>
                <a:gd name="connsiteY13" fmla="*/ 1637071 h 1791930"/>
                <a:gd name="connsiteX14" fmla="*/ 818536 w 1150375"/>
                <a:gd name="connsiteY14" fmla="*/ 1533832 h 1791930"/>
                <a:gd name="connsiteX15" fmla="*/ 818536 w 1150375"/>
                <a:gd name="connsiteY15" fmla="*/ 1430594 h 1791930"/>
                <a:gd name="connsiteX16" fmla="*/ 818536 w 1150375"/>
                <a:gd name="connsiteY16" fmla="*/ 1334729 h 1791930"/>
                <a:gd name="connsiteX17" fmla="*/ 811162 w 1150375"/>
                <a:gd name="connsiteY17" fmla="*/ 1268361 h 1791930"/>
                <a:gd name="connsiteX18" fmla="*/ 774291 w 1150375"/>
                <a:gd name="connsiteY18" fmla="*/ 1305232 h 1791930"/>
                <a:gd name="connsiteX19" fmla="*/ 693175 w 1150375"/>
                <a:gd name="connsiteY19" fmla="*/ 1334729 h 1791930"/>
                <a:gd name="connsiteX20" fmla="*/ 619433 w 1150375"/>
                <a:gd name="connsiteY20" fmla="*/ 1342103 h 1791930"/>
                <a:gd name="connsiteX21" fmla="*/ 560439 w 1150375"/>
                <a:gd name="connsiteY21" fmla="*/ 1342103 h 1791930"/>
                <a:gd name="connsiteX22" fmla="*/ 449826 w 1150375"/>
                <a:gd name="connsiteY22" fmla="*/ 1268361 h 1791930"/>
                <a:gd name="connsiteX23" fmla="*/ 331839 w 1150375"/>
                <a:gd name="connsiteY23" fmla="*/ 1076632 h 1791930"/>
                <a:gd name="connsiteX24" fmla="*/ 287594 w 1150375"/>
                <a:gd name="connsiteY24" fmla="*/ 980768 h 1791930"/>
                <a:gd name="connsiteX25" fmla="*/ 228600 w 1150375"/>
                <a:gd name="connsiteY25" fmla="*/ 870155 h 1791930"/>
                <a:gd name="connsiteX26" fmla="*/ 169607 w 1150375"/>
                <a:gd name="connsiteY26" fmla="*/ 781665 h 1791930"/>
                <a:gd name="connsiteX27" fmla="*/ 103239 w 1150375"/>
                <a:gd name="connsiteY27" fmla="*/ 707923 h 1791930"/>
                <a:gd name="connsiteX28" fmla="*/ 29497 w 1150375"/>
                <a:gd name="connsiteY28" fmla="*/ 589936 h 1791930"/>
                <a:gd name="connsiteX29" fmla="*/ 0 w 1150375"/>
                <a:gd name="connsiteY29" fmla="*/ 449826 h 1791930"/>
                <a:gd name="connsiteX30" fmla="*/ 22123 w 1150375"/>
                <a:gd name="connsiteY30" fmla="*/ 309716 h 1791930"/>
                <a:gd name="connsiteX31" fmla="*/ 73742 w 1150375"/>
                <a:gd name="connsiteY31" fmla="*/ 250723 h 1791930"/>
                <a:gd name="connsiteX32" fmla="*/ 132736 w 1150375"/>
                <a:gd name="connsiteY32" fmla="*/ 228600 h 1791930"/>
                <a:gd name="connsiteX33" fmla="*/ 221226 w 1150375"/>
                <a:gd name="connsiteY33" fmla="*/ 154858 h 1791930"/>
                <a:gd name="connsiteX34" fmla="*/ 258097 w 1150375"/>
                <a:gd name="connsiteY34" fmla="*/ 125361 h 1791930"/>
                <a:gd name="connsiteX35" fmla="*/ 368710 w 1150375"/>
                <a:gd name="connsiteY35" fmla="*/ 88490 h 1791930"/>
                <a:gd name="connsiteX36" fmla="*/ 486697 w 1150375"/>
                <a:gd name="connsiteY36" fmla="*/ 14749 h 1791930"/>
                <a:gd name="connsiteX37" fmla="*/ 582562 w 1150375"/>
                <a:gd name="connsiteY37" fmla="*/ 0 h 1791930"/>
                <a:gd name="connsiteX0" fmla="*/ 1150375 w 1150375"/>
                <a:gd name="connsiteY0" fmla="*/ 1017639 h 1793090"/>
                <a:gd name="connsiteX1" fmla="*/ 1106129 w 1150375"/>
                <a:gd name="connsiteY1" fmla="*/ 1113503 h 1793090"/>
                <a:gd name="connsiteX2" fmla="*/ 1017639 w 1150375"/>
                <a:gd name="connsiteY2" fmla="*/ 1143000 h 1793090"/>
                <a:gd name="connsiteX3" fmla="*/ 973394 w 1150375"/>
                <a:gd name="connsiteY3" fmla="*/ 1157749 h 1793090"/>
                <a:gd name="connsiteX4" fmla="*/ 1025013 w 1150375"/>
                <a:gd name="connsiteY4" fmla="*/ 1268361 h 1793090"/>
                <a:gd name="connsiteX5" fmla="*/ 1076633 w 1150375"/>
                <a:gd name="connsiteY5" fmla="*/ 1364226 h 1793090"/>
                <a:gd name="connsiteX6" fmla="*/ 1084007 w 1150375"/>
                <a:gd name="connsiteY6" fmla="*/ 1504336 h 1793090"/>
                <a:gd name="connsiteX7" fmla="*/ 1076633 w 1150375"/>
                <a:gd name="connsiteY7" fmla="*/ 1666568 h 1793090"/>
                <a:gd name="connsiteX8" fmla="*/ 1076633 w 1150375"/>
                <a:gd name="connsiteY8" fmla="*/ 1666568 h 1793090"/>
                <a:gd name="connsiteX9" fmla="*/ 980769 w 1150375"/>
                <a:gd name="connsiteY9" fmla="*/ 1725561 h 1793090"/>
                <a:gd name="connsiteX10" fmla="*/ 929149 w 1150375"/>
                <a:gd name="connsiteY10" fmla="*/ 1791930 h 1793090"/>
                <a:gd name="connsiteX11" fmla="*/ 855407 w 1150375"/>
                <a:gd name="connsiteY11" fmla="*/ 1666568 h 1793090"/>
                <a:gd name="connsiteX12" fmla="*/ 825910 w 1150375"/>
                <a:gd name="connsiteY12" fmla="*/ 1696065 h 1793090"/>
                <a:gd name="connsiteX13" fmla="*/ 811162 w 1150375"/>
                <a:gd name="connsiteY13" fmla="*/ 1637071 h 1793090"/>
                <a:gd name="connsiteX14" fmla="*/ 818536 w 1150375"/>
                <a:gd name="connsiteY14" fmla="*/ 1533832 h 1793090"/>
                <a:gd name="connsiteX15" fmla="*/ 818536 w 1150375"/>
                <a:gd name="connsiteY15" fmla="*/ 1430594 h 1793090"/>
                <a:gd name="connsiteX16" fmla="*/ 818536 w 1150375"/>
                <a:gd name="connsiteY16" fmla="*/ 1334729 h 1793090"/>
                <a:gd name="connsiteX17" fmla="*/ 811162 w 1150375"/>
                <a:gd name="connsiteY17" fmla="*/ 1268361 h 1793090"/>
                <a:gd name="connsiteX18" fmla="*/ 774291 w 1150375"/>
                <a:gd name="connsiteY18" fmla="*/ 1305232 h 1793090"/>
                <a:gd name="connsiteX19" fmla="*/ 693175 w 1150375"/>
                <a:gd name="connsiteY19" fmla="*/ 1334729 h 1793090"/>
                <a:gd name="connsiteX20" fmla="*/ 619433 w 1150375"/>
                <a:gd name="connsiteY20" fmla="*/ 1342103 h 1793090"/>
                <a:gd name="connsiteX21" fmla="*/ 560439 w 1150375"/>
                <a:gd name="connsiteY21" fmla="*/ 1342103 h 1793090"/>
                <a:gd name="connsiteX22" fmla="*/ 449826 w 1150375"/>
                <a:gd name="connsiteY22" fmla="*/ 1268361 h 1793090"/>
                <a:gd name="connsiteX23" fmla="*/ 331839 w 1150375"/>
                <a:gd name="connsiteY23" fmla="*/ 1076632 h 1793090"/>
                <a:gd name="connsiteX24" fmla="*/ 287594 w 1150375"/>
                <a:gd name="connsiteY24" fmla="*/ 980768 h 1793090"/>
                <a:gd name="connsiteX25" fmla="*/ 228600 w 1150375"/>
                <a:gd name="connsiteY25" fmla="*/ 870155 h 1793090"/>
                <a:gd name="connsiteX26" fmla="*/ 169607 w 1150375"/>
                <a:gd name="connsiteY26" fmla="*/ 781665 h 1793090"/>
                <a:gd name="connsiteX27" fmla="*/ 103239 w 1150375"/>
                <a:gd name="connsiteY27" fmla="*/ 707923 h 1793090"/>
                <a:gd name="connsiteX28" fmla="*/ 29497 w 1150375"/>
                <a:gd name="connsiteY28" fmla="*/ 589936 h 1793090"/>
                <a:gd name="connsiteX29" fmla="*/ 0 w 1150375"/>
                <a:gd name="connsiteY29" fmla="*/ 449826 h 1793090"/>
                <a:gd name="connsiteX30" fmla="*/ 22123 w 1150375"/>
                <a:gd name="connsiteY30" fmla="*/ 309716 h 1793090"/>
                <a:gd name="connsiteX31" fmla="*/ 73742 w 1150375"/>
                <a:gd name="connsiteY31" fmla="*/ 250723 h 1793090"/>
                <a:gd name="connsiteX32" fmla="*/ 132736 w 1150375"/>
                <a:gd name="connsiteY32" fmla="*/ 228600 h 1793090"/>
                <a:gd name="connsiteX33" fmla="*/ 221226 w 1150375"/>
                <a:gd name="connsiteY33" fmla="*/ 154858 h 1793090"/>
                <a:gd name="connsiteX34" fmla="*/ 258097 w 1150375"/>
                <a:gd name="connsiteY34" fmla="*/ 125361 h 1793090"/>
                <a:gd name="connsiteX35" fmla="*/ 368710 w 1150375"/>
                <a:gd name="connsiteY35" fmla="*/ 88490 h 1793090"/>
                <a:gd name="connsiteX36" fmla="*/ 486697 w 1150375"/>
                <a:gd name="connsiteY36" fmla="*/ 14749 h 1793090"/>
                <a:gd name="connsiteX37" fmla="*/ 582562 w 1150375"/>
                <a:gd name="connsiteY37" fmla="*/ 0 h 1793090"/>
                <a:gd name="connsiteX0" fmla="*/ 1150375 w 1150375"/>
                <a:gd name="connsiteY0" fmla="*/ 1017639 h 1732936"/>
                <a:gd name="connsiteX1" fmla="*/ 1106129 w 1150375"/>
                <a:gd name="connsiteY1" fmla="*/ 1113503 h 1732936"/>
                <a:gd name="connsiteX2" fmla="*/ 1017639 w 1150375"/>
                <a:gd name="connsiteY2" fmla="*/ 1143000 h 1732936"/>
                <a:gd name="connsiteX3" fmla="*/ 973394 w 1150375"/>
                <a:gd name="connsiteY3" fmla="*/ 1157749 h 1732936"/>
                <a:gd name="connsiteX4" fmla="*/ 1025013 w 1150375"/>
                <a:gd name="connsiteY4" fmla="*/ 1268361 h 1732936"/>
                <a:gd name="connsiteX5" fmla="*/ 1076633 w 1150375"/>
                <a:gd name="connsiteY5" fmla="*/ 1364226 h 1732936"/>
                <a:gd name="connsiteX6" fmla="*/ 1084007 w 1150375"/>
                <a:gd name="connsiteY6" fmla="*/ 1504336 h 1732936"/>
                <a:gd name="connsiteX7" fmla="*/ 1076633 w 1150375"/>
                <a:gd name="connsiteY7" fmla="*/ 1666568 h 1732936"/>
                <a:gd name="connsiteX8" fmla="*/ 1076633 w 1150375"/>
                <a:gd name="connsiteY8" fmla="*/ 1666568 h 1732936"/>
                <a:gd name="connsiteX9" fmla="*/ 980769 w 1150375"/>
                <a:gd name="connsiteY9" fmla="*/ 1725561 h 1732936"/>
                <a:gd name="connsiteX10" fmla="*/ 899652 w 1150375"/>
                <a:gd name="connsiteY10" fmla="*/ 1725563 h 1732936"/>
                <a:gd name="connsiteX11" fmla="*/ 855407 w 1150375"/>
                <a:gd name="connsiteY11" fmla="*/ 1666568 h 1732936"/>
                <a:gd name="connsiteX12" fmla="*/ 825910 w 1150375"/>
                <a:gd name="connsiteY12" fmla="*/ 1696065 h 1732936"/>
                <a:gd name="connsiteX13" fmla="*/ 811162 w 1150375"/>
                <a:gd name="connsiteY13" fmla="*/ 1637071 h 1732936"/>
                <a:gd name="connsiteX14" fmla="*/ 818536 w 1150375"/>
                <a:gd name="connsiteY14" fmla="*/ 1533832 h 1732936"/>
                <a:gd name="connsiteX15" fmla="*/ 818536 w 1150375"/>
                <a:gd name="connsiteY15" fmla="*/ 1430594 h 1732936"/>
                <a:gd name="connsiteX16" fmla="*/ 818536 w 1150375"/>
                <a:gd name="connsiteY16" fmla="*/ 1334729 h 1732936"/>
                <a:gd name="connsiteX17" fmla="*/ 811162 w 1150375"/>
                <a:gd name="connsiteY17" fmla="*/ 1268361 h 1732936"/>
                <a:gd name="connsiteX18" fmla="*/ 774291 w 1150375"/>
                <a:gd name="connsiteY18" fmla="*/ 1305232 h 1732936"/>
                <a:gd name="connsiteX19" fmla="*/ 693175 w 1150375"/>
                <a:gd name="connsiteY19" fmla="*/ 1334729 h 1732936"/>
                <a:gd name="connsiteX20" fmla="*/ 619433 w 1150375"/>
                <a:gd name="connsiteY20" fmla="*/ 1342103 h 1732936"/>
                <a:gd name="connsiteX21" fmla="*/ 560439 w 1150375"/>
                <a:gd name="connsiteY21" fmla="*/ 1342103 h 1732936"/>
                <a:gd name="connsiteX22" fmla="*/ 449826 w 1150375"/>
                <a:gd name="connsiteY22" fmla="*/ 1268361 h 1732936"/>
                <a:gd name="connsiteX23" fmla="*/ 331839 w 1150375"/>
                <a:gd name="connsiteY23" fmla="*/ 1076632 h 1732936"/>
                <a:gd name="connsiteX24" fmla="*/ 287594 w 1150375"/>
                <a:gd name="connsiteY24" fmla="*/ 980768 h 1732936"/>
                <a:gd name="connsiteX25" fmla="*/ 228600 w 1150375"/>
                <a:gd name="connsiteY25" fmla="*/ 870155 h 1732936"/>
                <a:gd name="connsiteX26" fmla="*/ 169607 w 1150375"/>
                <a:gd name="connsiteY26" fmla="*/ 781665 h 1732936"/>
                <a:gd name="connsiteX27" fmla="*/ 103239 w 1150375"/>
                <a:gd name="connsiteY27" fmla="*/ 707923 h 1732936"/>
                <a:gd name="connsiteX28" fmla="*/ 29497 w 1150375"/>
                <a:gd name="connsiteY28" fmla="*/ 589936 h 1732936"/>
                <a:gd name="connsiteX29" fmla="*/ 0 w 1150375"/>
                <a:gd name="connsiteY29" fmla="*/ 449826 h 1732936"/>
                <a:gd name="connsiteX30" fmla="*/ 22123 w 1150375"/>
                <a:gd name="connsiteY30" fmla="*/ 309716 h 1732936"/>
                <a:gd name="connsiteX31" fmla="*/ 73742 w 1150375"/>
                <a:gd name="connsiteY31" fmla="*/ 250723 h 1732936"/>
                <a:gd name="connsiteX32" fmla="*/ 132736 w 1150375"/>
                <a:gd name="connsiteY32" fmla="*/ 228600 h 1732936"/>
                <a:gd name="connsiteX33" fmla="*/ 221226 w 1150375"/>
                <a:gd name="connsiteY33" fmla="*/ 154858 h 1732936"/>
                <a:gd name="connsiteX34" fmla="*/ 258097 w 1150375"/>
                <a:gd name="connsiteY34" fmla="*/ 125361 h 1732936"/>
                <a:gd name="connsiteX35" fmla="*/ 368710 w 1150375"/>
                <a:gd name="connsiteY35" fmla="*/ 88490 h 1732936"/>
                <a:gd name="connsiteX36" fmla="*/ 486697 w 1150375"/>
                <a:gd name="connsiteY36" fmla="*/ 14749 h 1732936"/>
                <a:gd name="connsiteX37" fmla="*/ 582562 w 1150375"/>
                <a:gd name="connsiteY37" fmla="*/ 0 h 1732936"/>
                <a:gd name="connsiteX0" fmla="*/ 1150375 w 1150375"/>
                <a:gd name="connsiteY0" fmla="*/ 1017639 h 1732936"/>
                <a:gd name="connsiteX1" fmla="*/ 1106129 w 1150375"/>
                <a:gd name="connsiteY1" fmla="*/ 1113503 h 1732936"/>
                <a:gd name="connsiteX2" fmla="*/ 1017639 w 1150375"/>
                <a:gd name="connsiteY2" fmla="*/ 1143000 h 1732936"/>
                <a:gd name="connsiteX3" fmla="*/ 973394 w 1150375"/>
                <a:gd name="connsiteY3" fmla="*/ 1157749 h 1732936"/>
                <a:gd name="connsiteX4" fmla="*/ 1025013 w 1150375"/>
                <a:gd name="connsiteY4" fmla="*/ 1268361 h 1732936"/>
                <a:gd name="connsiteX5" fmla="*/ 1076633 w 1150375"/>
                <a:gd name="connsiteY5" fmla="*/ 1364226 h 1732936"/>
                <a:gd name="connsiteX6" fmla="*/ 1084007 w 1150375"/>
                <a:gd name="connsiteY6" fmla="*/ 1504336 h 1732936"/>
                <a:gd name="connsiteX7" fmla="*/ 1076633 w 1150375"/>
                <a:gd name="connsiteY7" fmla="*/ 1666568 h 1732936"/>
                <a:gd name="connsiteX8" fmla="*/ 1076633 w 1150375"/>
                <a:gd name="connsiteY8" fmla="*/ 1666568 h 1732936"/>
                <a:gd name="connsiteX9" fmla="*/ 980769 w 1150375"/>
                <a:gd name="connsiteY9" fmla="*/ 1725561 h 1732936"/>
                <a:gd name="connsiteX10" fmla="*/ 899652 w 1150375"/>
                <a:gd name="connsiteY10" fmla="*/ 1725563 h 1732936"/>
                <a:gd name="connsiteX11" fmla="*/ 855407 w 1150375"/>
                <a:gd name="connsiteY11" fmla="*/ 1666568 h 1732936"/>
                <a:gd name="connsiteX12" fmla="*/ 833284 w 1150375"/>
                <a:gd name="connsiteY12" fmla="*/ 1732936 h 1732936"/>
                <a:gd name="connsiteX13" fmla="*/ 811162 w 1150375"/>
                <a:gd name="connsiteY13" fmla="*/ 1637071 h 1732936"/>
                <a:gd name="connsiteX14" fmla="*/ 818536 w 1150375"/>
                <a:gd name="connsiteY14" fmla="*/ 1533832 h 1732936"/>
                <a:gd name="connsiteX15" fmla="*/ 818536 w 1150375"/>
                <a:gd name="connsiteY15" fmla="*/ 1430594 h 1732936"/>
                <a:gd name="connsiteX16" fmla="*/ 818536 w 1150375"/>
                <a:gd name="connsiteY16" fmla="*/ 1334729 h 1732936"/>
                <a:gd name="connsiteX17" fmla="*/ 811162 w 1150375"/>
                <a:gd name="connsiteY17" fmla="*/ 1268361 h 1732936"/>
                <a:gd name="connsiteX18" fmla="*/ 774291 w 1150375"/>
                <a:gd name="connsiteY18" fmla="*/ 1305232 h 1732936"/>
                <a:gd name="connsiteX19" fmla="*/ 693175 w 1150375"/>
                <a:gd name="connsiteY19" fmla="*/ 1334729 h 1732936"/>
                <a:gd name="connsiteX20" fmla="*/ 619433 w 1150375"/>
                <a:gd name="connsiteY20" fmla="*/ 1342103 h 1732936"/>
                <a:gd name="connsiteX21" fmla="*/ 560439 w 1150375"/>
                <a:gd name="connsiteY21" fmla="*/ 1342103 h 1732936"/>
                <a:gd name="connsiteX22" fmla="*/ 449826 w 1150375"/>
                <a:gd name="connsiteY22" fmla="*/ 1268361 h 1732936"/>
                <a:gd name="connsiteX23" fmla="*/ 331839 w 1150375"/>
                <a:gd name="connsiteY23" fmla="*/ 1076632 h 1732936"/>
                <a:gd name="connsiteX24" fmla="*/ 287594 w 1150375"/>
                <a:gd name="connsiteY24" fmla="*/ 980768 h 1732936"/>
                <a:gd name="connsiteX25" fmla="*/ 228600 w 1150375"/>
                <a:gd name="connsiteY25" fmla="*/ 870155 h 1732936"/>
                <a:gd name="connsiteX26" fmla="*/ 169607 w 1150375"/>
                <a:gd name="connsiteY26" fmla="*/ 781665 h 1732936"/>
                <a:gd name="connsiteX27" fmla="*/ 103239 w 1150375"/>
                <a:gd name="connsiteY27" fmla="*/ 707923 h 1732936"/>
                <a:gd name="connsiteX28" fmla="*/ 29497 w 1150375"/>
                <a:gd name="connsiteY28" fmla="*/ 589936 h 1732936"/>
                <a:gd name="connsiteX29" fmla="*/ 0 w 1150375"/>
                <a:gd name="connsiteY29" fmla="*/ 449826 h 1732936"/>
                <a:gd name="connsiteX30" fmla="*/ 22123 w 1150375"/>
                <a:gd name="connsiteY30" fmla="*/ 309716 h 1732936"/>
                <a:gd name="connsiteX31" fmla="*/ 73742 w 1150375"/>
                <a:gd name="connsiteY31" fmla="*/ 250723 h 1732936"/>
                <a:gd name="connsiteX32" fmla="*/ 132736 w 1150375"/>
                <a:gd name="connsiteY32" fmla="*/ 228600 h 1732936"/>
                <a:gd name="connsiteX33" fmla="*/ 221226 w 1150375"/>
                <a:gd name="connsiteY33" fmla="*/ 154858 h 1732936"/>
                <a:gd name="connsiteX34" fmla="*/ 258097 w 1150375"/>
                <a:gd name="connsiteY34" fmla="*/ 125361 h 1732936"/>
                <a:gd name="connsiteX35" fmla="*/ 368710 w 1150375"/>
                <a:gd name="connsiteY35" fmla="*/ 88490 h 1732936"/>
                <a:gd name="connsiteX36" fmla="*/ 486697 w 1150375"/>
                <a:gd name="connsiteY36" fmla="*/ 14749 h 1732936"/>
                <a:gd name="connsiteX37" fmla="*/ 582562 w 1150375"/>
                <a:gd name="connsiteY37" fmla="*/ 0 h 1732936"/>
                <a:gd name="connsiteX0" fmla="*/ 1150375 w 1150375"/>
                <a:gd name="connsiteY0" fmla="*/ 1017639 h 1895167"/>
                <a:gd name="connsiteX1" fmla="*/ 1106129 w 1150375"/>
                <a:gd name="connsiteY1" fmla="*/ 1113503 h 1895167"/>
                <a:gd name="connsiteX2" fmla="*/ 1017639 w 1150375"/>
                <a:gd name="connsiteY2" fmla="*/ 1143000 h 1895167"/>
                <a:gd name="connsiteX3" fmla="*/ 973394 w 1150375"/>
                <a:gd name="connsiteY3" fmla="*/ 1157749 h 1895167"/>
                <a:gd name="connsiteX4" fmla="*/ 1025013 w 1150375"/>
                <a:gd name="connsiteY4" fmla="*/ 1268361 h 1895167"/>
                <a:gd name="connsiteX5" fmla="*/ 1076633 w 1150375"/>
                <a:gd name="connsiteY5" fmla="*/ 1364226 h 1895167"/>
                <a:gd name="connsiteX6" fmla="*/ 1084007 w 1150375"/>
                <a:gd name="connsiteY6" fmla="*/ 1504336 h 1895167"/>
                <a:gd name="connsiteX7" fmla="*/ 1076633 w 1150375"/>
                <a:gd name="connsiteY7" fmla="*/ 1666568 h 1895167"/>
                <a:gd name="connsiteX8" fmla="*/ 1076633 w 1150375"/>
                <a:gd name="connsiteY8" fmla="*/ 1666568 h 1895167"/>
                <a:gd name="connsiteX9" fmla="*/ 980769 w 1150375"/>
                <a:gd name="connsiteY9" fmla="*/ 1725561 h 1895167"/>
                <a:gd name="connsiteX10" fmla="*/ 899652 w 1150375"/>
                <a:gd name="connsiteY10" fmla="*/ 1725563 h 1895167"/>
                <a:gd name="connsiteX11" fmla="*/ 855407 w 1150375"/>
                <a:gd name="connsiteY11" fmla="*/ 1666568 h 1895167"/>
                <a:gd name="connsiteX12" fmla="*/ 309717 w 1150375"/>
                <a:gd name="connsiteY12" fmla="*/ 1895167 h 1895167"/>
                <a:gd name="connsiteX13" fmla="*/ 811162 w 1150375"/>
                <a:gd name="connsiteY13" fmla="*/ 1637071 h 1895167"/>
                <a:gd name="connsiteX14" fmla="*/ 818536 w 1150375"/>
                <a:gd name="connsiteY14" fmla="*/ 1533832 h 1895167"/>
                <a:gd name="connsiteX15" fmla="*/ 818536 w 1150375"/>
                <a:gd name="connsiteY15" fmla="*/ 1430594 h 1895167"/>
                <a:gd name="connsiteX16" fmla="*/ 818536 w 1150375"/>
                <a:gd name="connsiteY16" fmla="*/ 1334729 h 1895167"/>
                <a:gd name="connsiteX17" fmla="*/ 811162 w 1150375"/>
                <a:gd name="connsiteY17" fmla="*/ 1268361 h 1895167"/>
                <a:gd name="connsiteX18" fmla="*/ 774291 w 1150375"/>
                <a:gd name="connsiteY18" fmla="*/ 1305232 h 1895167"/>
                <a:gd name="connsiteX19" fmla="*/ 693175 w 1150375"/>
                <a:gd name="connsiteY19" fmla="*/ 1334729 h 1895167"/>
                <a:gd name="connsiteX20" fmla="*/ 619433 w 1150375"/>
                <a:gd name="connsiteY20" fmla="*/ 1342103 h 1895167"/>
                <a:gd name="connsiteX21" fmla="*/ 560439 w 1150375"/>
                <a:gd name="connsiteY21" fmla="*/ 1342103 h 1895167"/>
                <a:gd name="connsiteX22" fmla="*/ 449826 w 1150375"/>
                <a:gd name="connsiteY22" fmla="*/ 1268361 h 1895167"/>
                <a:gd name="connsiteX23" fmla="*/ 331839 w 1150375"/>
                <a:gd name="connsiteY23" fmla="*/ 1076632 h 1895167"/>
                <a:gd name="connsiteX24" fmla="*/ 287594 w 1150375"/>
                <a:gd name="connsiteY24" fmla="*/ 980768 h 1895167"/>
                <a:gd name="connsiteX25" fmla="*/ 228600 w 1150375"/>
                <a:gd name="connsiteY25" fmla="*/ 870155 h 1895167"/>
                <a:gd name="connsiteX26" fmla="*/ 169607 w 1150375"/>
                <a:gd name="connsiteY26" fmla="*/ 781665 h 1895167"/>
                <a:gd name="connsiteX27" fmla="*/ 103239 w 1150375"/>
                <a:gd name="connsiteY27" fmla="*/ 707923 h 1895167"/>
                <a:gd name="connsiteX28" fmla="*/ 29497 w 1150375"/>
                <a:gd name="connsiteY28" fmla="*/ 589936 h 1895167"/>
                <a:gd name="connsiteX29" fmla="*/ 0 w 1150375"/>
                <a:gd name="connsiteY29" fmla="*/ 449826 h 1895167"/>
                <a:gd name="connsiteX30" fmla="*/ 22123 w 1150375"/>
                <a:gd name="connsiteY30" fmla="*/ 309716 h 1895167"/>
                <a:gd name="connsiteX31" fmla="*/ 73742 w 1150375"/>
                <a:gd name="connsiteY31" fmla="*/ 250723 h 1895167"/>
                <a:gd name="connsiteX32" fmla="*/ 132736 w 1150375"/>
                <a:gd name="connsiteY32" fmla="*/ 228600 h 1895167"/>
                <a:gd name="connsiteX33" fmla="*/ 221226 w 1150375"/>
                <a:gd name="connsiteY33" fmla="*/ 154858 h 1895167"/>
                <a:gd name="connsiteX34" fmla="*/ 258097 w 1150375"/>
                <a:gd name="connsiteY34" fmla="*/ 125361 h 1895167"/>
                <a:gd name="connsiteX35" fmla="*/ 368710 w 1150375"/>
                <a:gd name="connsiteY35" fmla="*/ 88490 h 1895167"/>
                <a:gd name="connsiteX36" fmla="*/ 486697 w 1150375"/>
                <a:gd name="connsiteY36" fmla="*/ 14749 h 1895167"/>
                <a:gd name="connsiteX37" fmla="*/ 582562 w 1150375"/>
                <a:gd name="connsiteY37" fmla="*/ 0 h 1895167"/>
                <a:gd name="connsiteX0" fmla="*/ 1150375 w 1150375"/>
                <a:gd name="connsiteY0" fmla="*/ 1017639 h 1895467"/>
                <a:gd name="connsiteX1" fmla="*/ 1106129 w 1150375"/>
                <a:gd name="connsiteY1" fmla="*/ 1113503 h 1895467"/>
                <a:gd name="connsiteX2" fmla="*/ 1017639 w 1150375"/>
                <a:gd name="connsiteY2" fmla="*/ 1143000 h 1895467"/>
                <a:gd name="connsiteX3" fmla="*/ 973394 w 1150375"/>
                <a:gd name="connsiteY3" fmla="*/ 1157749 h 1895467"/>
                <a:gd name="connsiteX4" fmla="*/ 1025013 w 1150375"/>
                <a:gd name="connsiteY4" fmla="*/ 1268361 h 1895467"/>
                <a:gd name="connsiteX5" fmla="*/ 1076633 w 1150375"/>
                <a:gd name="connsiteY5" fmla="*/ 1364226 h 1895467"/>
                <a:gd name="connsiteX6" fmla="*/ 1084007 w 1150375"/>
                <a:gd name="connsiteY6" fmla="*/ 1504336 h 1895467"/>
                <a:gd name="connsiteX7" fmla="*/ 1076633 w 1150375"/>
                <a:gd name="connsiteY7" fmla="*/ 1666568 h 1895467"/>
                <a:gd name="connsiteX8" fmla="*/ 1076633 w 1150375"/>
                <a:gd name="connsiteY8" fmla="*/ 1666568 h 1895467"/>
                <a:gd name="connsiteX9" fmla="*/ 980769 w 1150375"/>
                <a:gd name="connsiteY9" fmla="*/ 1725561 h 1895467"/>
                <a:gd name="connsiteX10" fmla="*/ 899652 w 1150375"/>
                <a:gd name="connsiteY10" fmla="*/ 1725563 h 1895467"/>
                <a:gd name="connsiteX11" fmla="*/ 855407 w 1150375"/>
                <a:gd name="connsiteY11" fmla="*/ 1666568 h 1895467"/>
                <a:gd name="connsiteX12" fmla="*/ 309717 w 1150375"/>
                <a:gd name="connsiteY12" fmla="*/ 1895167 h 1895467"/>
                <a:gd name="connsiteX13" fmla="*/ 840658 w 1150375"/>
                <a:gd name="connsiteY13" fmla="*/ 1710812 h 1895467"/>
                <a:gd name="connsiteX14" fmla="*/ 818536 w 1150375"/>
                <a:gd name="connsiteY14" fmla="*/ 1533832 h 1895467"/>
                <a:gd name="connsiteX15" fmla="*/ 818536 w 1150375"/>
                <a:gd name="connsiteY15" fmla="*/ 1430594 h 1895467"/>
                <a:gd name="connsiteX16" fmla="*/ 818536 w 1150375"/>
                <a:gd name="connsiteY16" fmla="*/ 1334729 h 1895467"/>
                <a:gd name="connsiteX17" fmla="*/ 811162 w 1150375"/>
                <a:gd name="connsiteY17" fmla="*/ 1268361 h 1895467"/>
                <a:gd name="connsiteX18" fmla="*/ 774291 w 1150375"/>
                <a:gd name="connsiteY18" fmla="*/ 1305232 h 1895467"/>
                <a:gd name="connsiteX19" fmla="*/ 693175 w 1150375"/>
                <a:gd name="connsiteY19" fmla="*/ 1334729 h 1895467"/>
                <a:gd name="connsiteX20" fmla="*/ 619433 w 1150375"/>
                <a:gd name="connsiteY20" fmla="*/ 1342103 h 1895467"/>
                <a:gd name="connsiteX21" fmla="*/ 560439 w 1150375"/>
                <a:gd name="connsiteY21" fmla="*/ 1342103 h 1895467"/>
                <a:gd name="connsiteX22" fmla="*/ 449826 w 1150375"/>
                <a:gd name="connsiteY22" fmla="*/ 1268361 h 1895467"/>
                <a:gd name="connsiteX23" fmla="*/ 331839 w 1150375"/>
                <a:gd name="connsiteY23" fmla="*/ 1076632 h 1895467"/>
                <a:gd name="connsiteX24" fmla="*/ 287594 w 1150375"/>
                <a:gd name="connsiteY24" fmla="*/ 980768 h 1895467"/>
                <a:gd name="connsiteX25" fmla="*/ 228600 w 1150375"/>
                <a:gd name="connsiteY25" fmla="*/ 870155 h 1895467"/>
                <a:gd name="connsiteX26" fmla="*/ 169607 w 1150375"/>
                <a:gd name="connsiteY26" fmla="*/ 781665 h 1895467"/>
                <a:gd name="connsiteX27" fmla="*/ 103239 w 1150375"/>
                <a:gd name="connsiteY27" fmla="*/ 707923 h 1895467"/>
                <a:gd name="connsiteX28" fmla="*/ 29497 w 1150375"/>
                <a:gd name="connsiteY28" fmla="*/ 589936 h 1895467"/>
                <a:gd name="connsiteX29" fmla="*/ 0 w 1150375"/>
                <a:gd name="connsiteY29" fmla="*/ 449826 h 1895467"/>
                <a:gd name="connsiteX30" fmla="*/ 22123 w 1150375"/>
                <a:gd name="connsiteY30" fmla="*/ 309716 h 1895467"/>
                <a:gd name="connsiteX31" fmla="*/ 73742 w 1150375"/>
                <a:gd name="connsiteY31" fmla="*/ 250723 h 1895467"/>
                <a:gd name="connsiteX32" fmla="*/ 132736 w 1150375"/>
                <a:gd name="connsiteY32" fmla="*/ 228600 h 1895467"/>
                <a:gd name="connsiteX33" fmla="*/ 221226 w 1150375"/>
                <a:gd name="connsiteY33" fmla="*/ 154858 h 1895467"/>
                <a:gd name="connsiteX34" fmla="*/ 258097 w 1150375"/>
                <a:gd name="connsiteY34" fmla="*/ 125361 h 1895467"/>
                <a:gd name="connsiteX35" fmla="*/ 368710 w 1150375"/>
                <a:gd name="connsiteY35" fmla="*/ 88490 h 1895467"/>
                <a:gd name="connsiteX36" fmla="*/ 486697 w 1150375"/>
                <a:gd name="connsiteY36" fmla="*/ 14749 h 1895467"/>
                <a:gd name="connsiteX37" fmla="*/ 582562 w 1150375"/>
                <a:gd name="connsiteY37" fmla="*/ 0 h 1895467"/>
                <a:gd name="connsiteX0" fmla="*/ 1150375 w 1150375"/>
                <a:gd name="connsiteY0" fmla="*/ 1017639 h 1895253"/>
                <a:gd name="connsiteX1" fmla="*/ 1106129 w 1150375"/>
                <a:gd name="connsiteY1" fmla="*/ 1113503 h 1895253"/>
                <a:gd name="connsiteX2" fmla="*/ 1017639 w 1150375"/>
                <a:gd name="connsiteY2" fmla="*/ 1143000 h 1895253"/>
                <a:gd name="connsiteX3" fmla="*/ 973394 w 1150375"/>
                <a:gd name="connsiteY3" fmla="*/ 1157749 h 1895253"/>
                <a:gd name="connsiteX4" fmla="*/ 1025013 w 1150375"/>
                <a:gd name="connsiteY4" fmla="*/ 1268361 h 1895253"/>
                <a:gd name="connsiteX5" fmla="*/ 1076633 w 1150375"/>
                <a:gd name="connsiteY5" fmla="*/ 1364226 h 1895253"/>
                <a:gd name="connsiteX6" fmla="*/ 1084007 w 1150375"/>
                <a:gd name="connsiteY6" fmla="*/ 1504336 h 1895253"/>
                <a:gd name="connsiteX7" fmla="*/ 1076633 w 1150375"/>
                <a:gd name="connsiteY7" fmla="*/ 1666568 h 1895253"/>
                <a:gd name="connsiteX8" fmla="*/ 1076633 w 1150375"/>
                <a:gd name="connsiteY8" fmla="*/ 1666568 h 1895253"/>
                <a:gd name="connsiteX9" fmla="*/ 980769 w 1150375"/>
                <a:gd name="connsiteY9" fmla="*/ 1725561 h 1895253"/>
                <a:gd name="connsiteX10" fmla="*/ 899652 w 1150375"/>
                <a:gd name="connsiteY10" fmla="*/ 1725563 h 1895253"/>
                <a:gd name="connsiteX11" fmla="*/ 855407 w 1150375"/>
                <a:gd name="connsiteY11" fmla="*/ 1666568 h 1895253"/>
                <a:gd name="connsiteX12" fmla="*/ 309717 w 1150375"/>
                <a:gd name="connsiteY12" fmla="*/ 1895167 h 1895253"/>
                <a:gd name="connsiteX13" fmla="*/ 575187 w 1150375"/>
                <a:gd name="connsiteY13" fmla="*/ 1637070 h 1895253"/>
                <a:gd name="connsiteX14" fmla="*/ 818536 w 1150375"/>
                <a:gd name="connsiteY14" fmla="*/ 1533832 h 1895253"/>
                <a:gd name="connsiteX15" fmla="*/ 818536 w 1150375"/>
                <a:gd name="connsiteY15" fmla="*/ 1430594 h 1895253"/>
                <a:gd name="connsiteX16" fmla="*/ 818536 w 1150375"/>
                <a:gd name="connsiteY16" fmla="*/ 1334729 h 1895253"/>
                <a:gd name="connsiteX17" fmla="*/ 811162 w 1150375"/>
                <a:gd name="connsiteY17" fmla="*/ 1268361 h 1895253"/>
                <a:gd name="connsiteX18" fmla="*/ 774291 w 1150375"/>
                <a:gd name="connsiteY18" fmla="*/ 1305232 h 1895253"/>
                <a:gd name="connsiteX19" fmla="*/ 693175 w 1150375"/>
                <a:gd name="connsiteY19" fmla="*/ 1334729 h 1895253"/>
                <a:gd name="connsiteX20" fmla="*/ 619433 w 1150375"/>
                <a:gd name="connsiteY20" fmla="*/ 1342103 h 1895253"/>
                <a:gd name="connsiteX21" fmla="*/ 560439 w 1150375"/>
                <a:gd name="connsiteY21" fmla="*/ 1342103 h 1895253"/>
                <a:gd name="connsiteX22" fmla="*/ 449826 w 1150375"/>
                <a:gd name="connsiteY22" fmla="*/ 1268361 h 1895253"/>
                <a:gd name="connsiteX23" fmla="*/ 331839 w 1150375"/>
                <a:gd name="connsiteY23" fmla="*/ 1076632 h 1895253"/>
                <a:gd name="connsiteX24" fmla="*/ 287594 w 1150375"/>
                <a:gd name="connsiteY24" fmla="*/ 980768 h 1895253"/>
                <a:gd name="connsiteX25" fmla="*/ 228600 w 1150375"/>
                <a:gd name="connsiteY25" fmla="*/ 870155 h 1895253"/>
                <a:gd name="connsiteX26" fmla="*/ 169607 w 1150375"/>
                <a:gd name="connsiteY26" fmla="*/ 781665 h 1895253"/>
                <a:gd name="connsiteX27" fmla="*/ 103239 w 1150375"/>
                <a:gd name="connsiteY27" fmla="*/ 707923 h 1895253"/>
                <a:gd name="connsiteX28" fmla="*/ 29497 w 1150375"/>
                <a:gd name="connsiteY28" fmla="*/ 589936 h 1895253"/>
                <a:gd name="connsiteX29" fmla="*/ 0 w 1150375"/>
                <a:gd name="connsiteY29" fmla="*/ 449826 h 1895253"/>
                <a:gd name="connsiteX30" fmla="*/ 22123 w 1150375"/>
                <a:gd name="connsiteY30" fmla="*/ 309716 h 1895253"/>
                <a:gd name="connsiteX31" fmla="*/ 73742 w 1150375"/>
                <a:gd name="connsiteY31" fmla="*/ 250723 h 1895253"/>
                <a:gd name="connsiteX32" fmla="*/ 132736 w 1150375"/>
                <a:gd name="connsiteY32" fmla="*/ 228600 h 1895253"/>
                <a:gd name="connsiteX33" fmla="*/ 221226 w 1150375"/>
                <a:gd name="connsiteY33" fmla="*/ 154858 h 1895253"/>
                <a:gd name="connsiteX34" fmla="*/ 258097 w 1150375"/>
                <a:gd name="connsiteY34" fmla="*/ 125361 h 1895253"/>
                <a:gd name="connsiteX35" fmla="*/ 368710 w 1150375"/>
                <a:gd name="connsiteY35" fmla="*/ 88490 h 1895253"/>
                <a:gd name="connsiteX36" fmla="*/ 486697 w 1150375"/>
                <a:gd name="connsiteY36" fmla="*/ 14749 h 1895253"/>
                <a:gd name="connsiteX37" fmla="*/ 582562 w 1150375"/>
                <a:gd name="connsiteY37" fmla="*/ 0 h 1895253"/>
                <a:gd name="connsiteX0" fmla="*/ 1150375 w 1150375"/>
                <a:gd name="connsiteY0" fmla="*/ 1017639 h 1903345"/>
                <a:gd name="connsiteX1" fmla="*/ 1106129 w 1150375"/>
                <a:gd name="connsiteY1" fmla="*/ 1113503 h 1903345"/>
                <a:gd name="connsiteX2" fmla="*/ 1017639 w 1150375"/>
                <a:gd name="connsiteY2" fmla="*/ 1143000 h 1903345"/>
                <a:gd name="connsiteX3" fmla="*/ 973394 w 1150375"/>
                <a:gd name="connsiteY3" fmla="*/ 1157749 h 1903345"/>
                <a:gd name="connsiteX4" fmla="*/ 1025013 w 1150375"/>
                <a:gd name="connsiteY4" fmla="*/ 1268361 h 1903345"/>
                <a:gd name="connsiteX5" fmla="*/ 1076633 w 1150375"/>
                <a:gd name="connsiteY5" fmla="*/ 1364226 h 1903345"/>
                <a:gd name="connsiteX6" fmla="*/ 1084007 w 1150375"/>
                <a:gd name="connsiteY6" fmla="*/ 1504336 h 1903345"/>
                <a:gd name="connsiteX7" fmla="*/ 1076633 w 1150375"/>
                <a:gd name="connsiteY7" fmla="*/ 1666568 h 1903345"/>
                <a:gd name="connsiteX8" fmla="*/ 1076633 w 1150375"/>
                <a:gd name="connsiteY8" fmla="*/ 1666568 h 1903345"/>
                <a:gd name="connsiteX9" fmla="*/ 980769 w 1150375"/>
                <a:gd name="connsiteY9" fmla="*/ 1725561 h 1903345"/>
                <a:gd name="connsiteX10" fmla="*/ 899652 w 1150375"/>
                <a:gd name="connsiteY10" fmla="*/ 1725563 h 1903345"/>
                <a:gd name="connsiteX11" fmla="*/ 656304 w 1150375"/>
                <a:gd name="connsiteY11" fmla="*/ 1828799 h 1903345"/>
                <a:gd name="connsiteX12" fmla="*/ 309717 w 1150375"/>
                <a:gd name="connsiteY12" fmla="*/ 1895167 h 1903345"/>
                <a:gd name="connsiteX13" fmla="*/ 575187 w 1150375"/>
                <a:gd name="connsiteY13" fmla="*/ 1637070 h 1903345"/>
                <a:gd name="connsiteX14" fmla="*/ 818536 w 1150375"/>
                <a:gd name="connsiteY14" fmla="*/ 1533832 h 1903345"/>
                <a:gd name="connsiteX15" fmla="*/ 818536 w 1150375"/>
                <a:gd name="connsiteY15" fmla="*/ 1430594 h 1903345"/>
                <a:gd name="connsiteX16" fmla="*/ 818536 w 1150375"/>
                <a:gd name="connsiteY16" fmla="*/ 1334729 h 1903345"/>
                <a:gd name="connsiteX17" fmla="*/ 811162 w 1150375"/>
                <a:gd name="connsiteY17" fmla="*/ 1268361 h 1903345"/>
                <a:gd name="connsiteX18" fmla="*/ 774291 w 1150375"/>
                <a:gd name="connsiteY18" fmla="*/ 1305232 h 1903345"/>
                <a:gd name="connsiteX19" fmla="*/ 693175 w 1150375"/>
                <a:gd name="connsiteY19" fmla="*/ 1334729 h 1903345"/>
                <a:gd name="connsiteX20" fmla="*/ 619433 w 1150375"/>
                <a:gd name="connsiteY20" fmla="*/ 1342103 h 1903345"/>
                <a:gd name="connsiteX21" fmla="*/ 560439 w 1150375"/>
                <a:gd name="connsiteY21" fmla="*/ 1342103 h 1903345"/>
                <a:gd name="connsiteX22" fmla="*/ 449826 w 1150375"/>
                <a:gd name="connsiteY22" fmla="*/ 1268361 h 1903345"/>
                <a:gd name="connsiteX23" fmla="*/ 331839 w 1150375"/>
                <a:gd name="connsiteY23" fmla="*/ 1076632 h 1903345"/>
                <a:gd name="connsiteX24" fmla="*/ 287594 w 1150375"/>
                <a:gd name="connsiteY24" fmla="*/ 980768 h 1903345"/>
                <a:gd name="connsiteX25" fmla="*/ 228600 w 1150375"/>
                <a:gd name="connsiteY25" fmla="*/ 870155 h 1903345"/>
                <a:gd name="connsiteX26" fmla="*/ 169607 w 1150375"/>
                <a:gd name="connsiteY26" fmla="*/ 781665 h 1903345"/>
                <a:gd name="connsiteX27" fmla="*/ 103239 w 1150375"/>
                <a:gd name="connsiteY27" fmla="*/ 707923 h 1903345"/>
                <a:gd name="connsiteX28" fmla="*/ 29497 w 1150375"/>
                <a:gd name="connsiteY28" fmla="*/ 589936 h 1903345"/>
                <a:gd name="connsiteX29" fmla="*/ 0 w 1150375"/>
                <a:gd name="connsiteY29" fmla="*/ 449826 h 1903345"/>
                <a:gd name="connsiteX30" fmla="*/ 22123 w 1150375"/>
                <a:gd name="connsiteY30" fmla="*/ 309716 h 1903345"/>
                <a:gd name="connsiteX31" fmla="*/ 73742 w 1150375"/>
                <a:gd name="connsiteY31" fmla="*/ 250723 h 1903345"/>
                <a:gd name="connsiteX32" fmla="*/ 132736 w 1150375"/>
                <a:gd name="connsiteY32" fmla="*/ 228600 h 1903345"/>
                <a:gd name="connsiteX33" fmla="*/ 221226 w 1150375"/>
                <a:gd name="connsiteY33" fmla="*/ 154858 h 1903345"/>
                <a:gd name="connsiteX34" fmla="*/ 258097 w 1150375"/>
                <a:gd name="connsiteY34" fmla="*/ 125361 h 1903345"/>
                <a:gd name="connsiteX35" fmla="*/ 368710 w 1150375"/>
                <a:gd name="connsiteY35" fmla="*/ 88490 h 1903345"/>
                <a:gd name="connsiteX36" fmla="*/ 486697 w 1150375"/>
                <a:gd name="connsiteY36" fmla="*/ 14749 h 1903345"/>
                <a:gd name="connsiteX37" fmla="*/ 582562 w 1150375"/>
                <a:gd name="connsiteY37" fmla="*/ 0 h 1903345"/>
                <a:gd name="connsiteX0" fmla="*/ 1150375 w 1150375"/>
                <a:gd name="connsiteY0" fmla="*/ 1017639 h 1895553"/>
                <a:gd name="connsiteX1" fmla="*/ 1106129 w 1150375"/>
                <a:gd name="connsiteY1" fmla="*/ 1113503 h 1895553"/>
                <a:gd name="connsiteX2" fmla="*/ 1017639 w 1150375"/>
                <a:gd name="connsiteY2" fmla="*/ 1143000 h 1895553"/>
                <a:gd name="connsiteX3" fmla="*/ 973394 w 1150375"/>
                <a:gd name="connsiteY3" fmla="*/ 1157749 h 1895553"/>
                <a:gd name="connsiteX4" fmla="*/ 1025013 w 1150375"/>
                <a:gd name="connsiteY4" fmla="*/ 1268361 h 1895553"/>
                <a:gd name="connsiteX5" fmla="*/ 1076633 w 1150375"/>
                <a:gd name="connsiteY5" fmla="*/ 1364226 h 1895553"/>
                <a:gd name="connsiteX6" fmla="*/ 1084007 w 1150375"/>
                <a:gd name="connsiteY6" fmla="*/ 1504336 h 1895553"/>
                <a:gd name="connsiteX7" fmla="*/ 1076633 w 1150375"/>
                <a:gd name="connsiteY7" fmla="*/ 1666568 h 1895553"/>
                <a:gd name="connsiteX8" fmla="*/ 1076633 w 1150375"/>
                <a:gd name="connsiteY8" fmla="*/ 1666568 h 1895553"/>
                <a:gd name="connsiteX9" fmla="*/ 980769 w 1150375"/>
                <a:gd name="connsiteY9" fmla="*/ 1725561 h 1895553"/>
                <a:gd name="connsiteX10" fmla="*/ 899652 w 1150375"/>
                <a:gd name="connsiteY10" fmla="*/ 1725563 h 1895553"/>
                <a:gd name="connsiteX11" fmla="*/ 825910 w 1150375"/>
                <a:gd name="connsiteY11" fmla="*/ 1696064 h 1895553"/>
                <a:gd name="connsiteX12" fmla="*/ 309717 w 1150375"/>
                <a:gd name="connsiteY12" fmla="*/ 1895167 h 1895553"/>
                <a:gd name="connsiteX13" fmla="*/ 575187 w 1150375"/>
                <a:gd name="connsiteY13" fmla="*/ 1637070 h 1895553"/>
                <a:gd name="connsiteX14" fmla="*/ 818536 w 1150375"/>
                <a:gd name="connsiteY14" fmla="*/ 1533832 h 1895553"/>
                <a:gd name="connsiteX15" fmla="*/ 818536 w 1150375"/>
                <a:gd name="connsiteY15" fmla="*/ 1430594 h 1895553"/>
                <a:gd name="connsiteX16" fmla="*/ 818536 w 1150375"/>
                <a:gd name="connsiteY16" fmla="*/ 1334729 h 1895553"/>
                <a:gd name="connsiteX17" fmla="*/ 811162 w 1150375"/>
                <a:gd name="connsiteY17" fmla="*/ 1268361 h 1895553"/>
                <a:gd name="connsiteX18" fmla="*/ 774291 w 1150375"/>
                <a:gd name="connsiteY18" fmla="*/ 1305232 h 1895553"/>
                <a:gd name="connsiteX19" fmla="*/ 693175 w 1150375"/>
                <a:gd name="connsiteY19" fmla="*/ 1334729 h 1895553"/>
                <a:gd name="connsiteX20" fmla="*/ 619433 w 1150375"/>
                <a:gd name="connsiteY20" fmla="*/ 1342103 h 1895553"/>
                <a:gd name="connsiteX21" fmla="*/ 560439 w 1150375"/>
                <a:gd name="connsiteY21" fmla="*/ 1342103 h 1895553"/>
                <a:gd name="connsiteX22" fmla="*/ 449826 w 1150375"/>
                <a:gd name="connsiteY22" fmla="*/ 1268361 h 1895553"/>
                <a:gd name="connsiteX23" fmla="*/ 331839 w 1150375"/>
                <a:gd name="connsiteY23" fmla="*/ 1076632 h 1895553"/>
                <a:gd name="connsiteX24" fmla="*/ 287594 w 1150375"/>
                <a:gd name="connsiteY24" fmla="*/ 980768 h 1895553"/>
                <a:gd name="connsiteX25" fmla="*/ 228600 w 1150375"/>
                <a:gd name="connsiteY25" fmla="*/ 870155 h 1895553"/>
                <a:gd name="connsiteX26" fmla="*/ 169607 w 1150375"/>
                <a:gd name="connsiteY26" fmla="*/ 781665 h 1895553"/>
                <a:gd name="connsiteX27" fmla="*/ 103239 w 1150375"/>
                <a:gd name="connsiteY27" fmla="*/ 707923 h 1895553"/>
                <a:gd name="connsiteX28" fmla="*/ 29497 w 1150375"/>
                <a:gd name="connsiteY28" fmla="*/ 589936 h 1895553"/>
                <a:gd name="connsiteX29" fmla="*/ 0 w 1150375"/>
                <a:gd name="connsiteY29" fmla="*/ 449826 h 1895553"/>
                <a:gd name="connsiteX30" fmla="*/ 22123 w 1150375"/>
                <a:gd name="connsiteY30" fmla="*/ 309716 h 1895553"/>
                <a:gd name="connsiteX31" fmla="*/ 73742 w 1150375"/>
                <a:gd name="connsiteY31" fmla="*/ 250723 h 1895553"/>
                <a:gd name="connsiteX32" fmla="*/ 132736 w 1150375"/>
                <a:gd name="connsiteY32" fmla="*/ 228600 h 1895553"/>
                <a:gd name="connsiteX33" fmla="*/ 221226 w 1150375"/>
                <a:gd name="connsiteY33" fmla="*/ 154858 h 1895553"/>
                <a:gd name="connsiteX34" fmla="*/ 258097 w 1150375"/>
                <a:gd name="connsiteY34" fmla="*/ 125361 h 1895553"/>
                <a:gd name="connsiteX35" fmla="*/ 368710 w 1150375"/>
                <a:gd name="connsiteY35" fmla="*/ 88490 h 1895553"/>
                <a:gd name="connsiteX36" fmla="*/ 486697 w 1150375"/>
                <a:gd name="connsiteY36" fmla="*/ 14749 h 1895553"/>
                <a:gd name="connsiteX37" fmla="*/ 582562 w 1150375"/>
                <a:gd name="connsiteY37" fmla="*/ 0 h 1895553"/>
                <a:gd name="connsiteX0" fmla="*/ 1150375 w 1150375"/>
                <a:gd name="connsiteY0" fmla="*/ 1017639 h 1895323"/>
                <a:gd name="connsiteX1" fmla="*/ 1106129 w 1150375"/>
                <a:gd name="connsiteY1" fmla="*/ 1113503 h 1895323"/>
                <a:gd name="connsiteX2" fmla="*/ 1017639 w 1150375"/>
                <a:gd name="connsiteY2" fmla="*/ 1143000 h 1895323"/>
                <a:gd name="connsiteX3" fmla="*/ 973394 w 1150375"/>
                <a:gd name="connsiteY3" fmla="*/ 1157749 h 1895323"/>
                <a:gd name="connsiteX4" fmla="*/ 1025013 w 1150375"/>
                <a:gd name="connsiteY4" fmla="*/ 1268361 h 1895323"/>
                <a:gd name="connsiteX5" fmla="*/ 1076633 w 1150375"/>
                <a:gd name="connsiteY5" fmla="*/ 1364226 h 1895323"/>
                <a:gd name="connsiteX6" fmla="*/ 1084007 w 1150375"/>
                <a:gd name="connsiteY6" fmla="*/ 1504336 h 1895323"/>
                <a:gd name="connsiteX7" fmla="*/ 1076633 w 1150375"/>
                <a:gd name="connsiteY7" fmla="*/ 1666568 h 1895323"/>
                <a:gd name="connsiteX8" fmla="*/ 1076633 w 1150375"/>
                <a:gd name="connsiteY8" fmla="*/ 1666568 h 1895323"/>
                <a:gd name="connsiteX9" fmla="*/ 980769 w 1150375"/>
                <a:gd name="connsiteY9" fmla="*/ 1725561 h 1895323"/>
                <a:gd name="connsiteX10" fmla="*/ 899652 w 1150375"/>
                <a:gd name="connsiteY10" fmla="*/ 1725563 h 1895323"/>
                <a:gd name="connsiteX11" fmla="*/ 825910 w 1150375"/>
                <a:gd name="connsiteY11" fmla="*/ 1696064 h 1895323"/>
                <a:gd name="connsiteX12" fmla="*/ 309717 w 1150375"/>
                <a:gd name="connsiteY12" fmla="*/ 1895167 h 1895323"/>
                <a:gd name="connsiteX13" fmla="*/ 811162 w 1150375"/>
                <a:gd name="connsiteY13" fmla="*/ 1659193 h 1895323"/>
                <a:gd name="connsiteX14" fmla="*/ 818536 w 1150375"/>
                <a:gd name="connsiteY14" fmla="*/ 1533832 h 1895323"/>
                <a:gd name="connsiteX15" fmla="*/ 818536 w 1150375"/>
                <a:gd name="connsiteY15" fmla="*/ 1430594 h 1895323"/>
                <a:gd name="connsiteX16" fmla="*/ 818536 w 1150375"/>
                <a:gd name="connsiteY16" fmla="*/ 1334729 h 1895323"/>
                <a:gd name="connsiteX17" fmla="*/ 811162 w 1150375"/>
                <a:gd name="connsiteY17" fmla="*/ 1268361 h 1895323"/>
                <a:gd name="connsiteX18" fmla="*/ 774291 w 1150375"/>
                <a:gd name="connsiteY18" fmla="*/ 1305232 h 1895323"/>
                <a:gd name="connsiteX19" fmla="*/ 693175 w 1150375"/>
                <a:gd name="connsiteY19" fmla="*/ 1334729 h 1895323"/>
                <a:gd name="connsiteX20" fmla="*/ 619433 w 1150375"/>
                <a:gd name="connsiteY20" fmla="*/ 1342103 h 1895323"/>
                <a:gd name="connsiteX21" fmla="*/ 560439 w 1150375"/>
                <a:gd name="connsiteY21" fmla="*/ 1342103 h 1895323"/>
                <a:gd name="connsiteX22" fmla="*/ 449826 w 1150375"/>
                <a:gd name="connsiteY22" fmla="*/ 1268361 h 1895323"/>
                <a:gd name="connsiteX23" fmla="*/ 331839 w 1150375"/>
                <a:gd name="connsiteY23" fmla="*/ 1076632 h 1895323"/>
                <a:gd name="connsiteX24" fmla="*/ 287594 w 1150375"/>
                <a:gd name="connsiteY24" fmla="*/ 980768 h 1895323"/>
                <a:gd name="connsiteX25" fmla="*/ 228600 w 1150375"/>
                <a:gd name="connsiteY25" fmla="*/ 870155 h 1895323"/>
                <a:gd name="connsiteX26" fmla="*/ 169607 w 1150375"/>
                <a:gd name="connsiteY26" fmla="*/ 781665 h 1895323"/>
                <a:gd name="connsiteX27" fmla="*/ 103239 w 1150375"/>
                <a:gd name="connsiteY27" fmla="*/ 707923 h 1895323"/>
                <a:gd name="connsiteX28" fmla="*/ 29497 w 1150375"/>
                <a:gd name="connsiteY28" fmla="*/ 589936 h 1895323"/>
                <a:gd name="connsiteX29" fmla="*/ 0 w 1150375"/>
                <a:gd name="connsiteY29" fmla="*/ 449826 h 1895323"/>
                <a:gd name="connsiteX30" fmla="*/ 22123 w 1150375"/>
                <a:gd name="connsiteY30" fmla="*/ 309716 h 1895323"/>
                <a:gd name="connsiteX31" fmla="*/ 73742 w 1150375"/>
                <a:gd name="connsiteY31" fmla="*/ 250723 h 1895323"/>
                <a:gd name="connsiteX32" fmla="*/ 132736 w 1150375"/>
                <a:gd name="connsiteY32" fmla="*/ 228600 h 1895323"/>
                <a:gd name="connsiteX33" fmla="*/ 221226 w 1150375"/>
                <a:gd name="connsiteY33" fmla="*/ 154858 h 1895323"/>
                <a:gd name="connsiteX34" fmla="*/ 258097 w 1150375"/>
                <a:gd name="connsiteY34" fmla="*/ 125361 h 1895323"/>
                <a:gd name="connsiteX35" fmla="*/ 368710 w 1150375"/>
                <a:gd name="connsiteY35" fmla="*/ 88490 h 1895323"/>
                <a:gd name="connsiteX36" fmla="*/ 486697 w 1150375"/>
                <a:gd name="connsiteY36" fmla="*/ 14749 h 1895323"/>
                <a:gd name="connsiteX37" fmla="*/ 582562 w 1150375"/>
                <a:gd name="connsiteY37" fmla="*/ 0 h 1895323"/>
                <a:gd name="connsiteX0" fmla="*/ 1150375 w 1150390"/>
                <a:gd name="connsiteY0" fmla="*/ 1017639 h 1895479"/>
                <a:gd name="connsiteX1" fmla="*/ 1106129 w 1150390"/>
                <a:gd name="connsiteY1" fmla="*/ 1113503 h 1895479"/>
                <a:gd name="connsiteX2" fmla="*/ 1017639 w 1150390"/>
                <a:gd name="connsiteY2" fmla="*/ 1143000 h 1895479"/>
                <a:gd name="connsiteX3" fmla="*/ 973394 w 1150390"/>
                <a:gd name="connsiteY3" fmla="*/ 1157749 h 1895479"/>
                <a:gd name="connsiteX4" fmla="*/ 1025013 w 1150390"/>
                <a:gd name="connsiteY4" fmla="*/ 1268361 h 1895479"/>
                <a:gd name="connsiteX5" fmla="*/ 1076633 w 1150390"/>
                <a:gd name="connsiteY5" fmla="*/ 1364226 h 1895479"/>
                <a:gd name="connsiteX6" fmla="*/ 1084007 w 1150390"/>
                <a:gd name="connsiteY6" fmla="*/ 1504336 h 1895479"/>
                <a:gd name="connsiteX7" fmla="*/ 1076633 w 1150390"/>
                <a:gd name="connsiteY7" fmla="*/ 1666568 h 1895479"/>
                <a:gd name="connsiteX8" fmla="*/ 1076633 w 1150390"/>
                <a:gd name="connsiteY8" fmla="*/ 1666568 h 1895479"/>
                <a:gd name="connsiteX9" fmla="*/ 980769 w 1150390"/>
                <a:gd name="connsiteY9" fmla="*/ 1725561 h 1895479"/>
                <a:gd name="connsiteX10" fmla="*/ 899652 w 1150390"/>
                <a:gd name="connsiteY10" fmla="*/ 1725563 h 1895479"/>
                <a:gd name="connsiteX11" fmla="*/ 825910 w 1150390"/>
                <a:gd name="connsiteY11" fmla="*/ 1696064 h 1895479"/>
                <a:gd name="connsiteX12" fmla="*/ 1150375 w 1150390"/>
                <a:gd name="connsiteY12" fmla="*/ 1895323 h 1895479"/>
                <a:gd name="connsiteX13" fmla="*/ 811162 w 1150390"/>
                <a:gd name="connsiteY13" fmla="*/ 1659193 h 1895479"/>
                <a:gd name="connsiteX14" fmla="*/ 818536 w 1150390"/>
                <a:gd name="connsiteY14" fmla="*/ 1533832 h 1895479"/>
                <a:gd name="connsiteX15" fmla="*/ 818536 w 1150390"/>
                <a:gd name="connsiteY15" fmla="*/ 1430594 h 1895479"/>
                <a:gd name="connsiteX16" fmla="*/ 818536 w 1150390"/>
                <a:gd name="connsiteY16" fmla="*/ 1334729 h 1895479"/>
                <a:gd name="connsiteX17" fmla="*/ 811162 w 1150390"/>
                <a:gd name="connsiteY17" fmla="*/ 1268361 h 1895479"/>
                <a:gd name="connsiteX18" fmla="*/ 774291 w 1150390"/>
                <a:gd name="connsiteY18" fmla="*/ 1305232 h 1895479"/>
                <a:gd name="connsiteX19" fmla="*/ 693175 w 1150390"/>
                <a:gd name="connsiteY19" fmla="*/ 1334729 h 1895479"/>
                <a:gd name="connsiteX20" fmla="*/ 619433 w 1150390"/>
                <a:gd name="connsiteY20" fmla="*/ 1342103 h 1895479"/>
                <a:gd name="connsiteX21" fmla="*/ 560439 w 1150390"/>
                <a:gd name="connsiteY21" fmla="*/ 1342103 h 1895479"/>
                <a:gd name="connsiteX22" fmla="*/ 449826 w 1150390"/>
                <a:gd name="connsiteY22" fmla="*/ 1268361 h 1895479"/>
                <a:gd name="connsiteX23" fmla="*/ 331839 w 1150390"/>
                <a:gd name="connsiteY23" fmla="*/ 1076632 h 1895479"/>
                <a:gd name="connsiteX24" fmla="*/ 287594 w 1150390"/>
                <a:gd name="connsiteY24" fmla="*/ 980768 h 1895479"/>
                <a:gd name="connsiteX25" fmla="*/ 228600 w 1150390"/>
                <a:gd name="connsiteY25" fmla="*/ 870155 h 1895479"/>
                <a:gd name="connsiteX26" fmla="*/ 169607 w 1150390"/>
                <a:gd name="connsiteY26" fmla="*/ 781665 h 1895479"/>
                <a:gd name="connsiteX27" fmla="*/ 103239 w 1150390"/>
                <a:gd name="connsiteY27" fmla="*/ 707923 h 1895479"/>
                <a:gd name="connsiteX28" fmla="*/ 29497 w 1150390"/>
                <a:gd name="connsiteY28" fmla="*/ 589936 h 1895479"/>
                <a:gd name="connsiteX29" fmla="*/ 0 w 1150390"/>
                <a:gd name="connsiteY29" fmla="*/ 449826 h 1895479"/>
                <a:gd name="connsiteX30" fmla="*/ 22123 w 1150390"/>
                <a:gd name="connsiteY30" fmla="*/ 309716 h 1895479"/>
                <a:gd name="connsiteX31" fmla="*/ 73742 w 1150390"/>
                <a:gd name="connsiteY31" fmla="*/ 250723 h 1895479"/>
                <a:gd name="connsiteX32" fmla="*/ 132736 w 1150390"/>
                <a:gd name="connsiteY32" fmla="*/ 228600 h 1895479"/>
                <a:gd name="connsiteX33" fmla="*/ 221226 w 1150390"/>
                <a:gd name="connsiteY33" fmla="*/ 154858 h 1895479"/>
                <a:gd name="connsiteX34" fmla="*/ 258097 w 1150390"/>
                <a:gd name="connsiteY34" fmla="*/ 125361 h 1895479"/>
                <a:gd name="connsiteX35" fmla="*/ 368710 w 1150390"/>
                <a:gd name="connsiteY35" fmla="*/ 88490 h 1895479"/>
                <a:gd name="connsiteX36" fmla="*/ 486697 w 1150390"/>
                <a:gd name="connsiteY36" fmla="*/ 14749 h 1895479"/>
                <a:gd name="connsiteX37" fmla="*/ 582562 w 1150390"/>
                <a:gd name="connsiteY37" fmla="*/ 0 h 1895479"/>
                <a:gd name="connsiteX0" fmla="*/ 1150375 w 1150405"/>
                <a:gd name="connsiteY0" fmla="*/ 1017639 h 1895635"/>
                <a:gd name="connsiteX1" fmla="*/ 1106129 w 1150405"/>
                <a:gd name="connsiteY1" fmla="*/ 1113503 h 1895635"/>
                <a:gd name="connsiteX2" fmla="*/ 1017639 w 1150405"/>
                <a:gd name="connsiteY2" fmla="*/ 1143000 h 1895635"/>
                <a:gd name="connsiteX3" fmla="*/ 973394 w 1150405"/>
                <a:gd name="connsiteY3" fmla="*/ 1157749 h 1895635"/>
                <a:gd name="connsiteX4" fmla="*/ 1025013 w 1150405"/>
                <a:gd name="connsiteY4" fmla="*/ 1268361 h 1895635"/>
                <a:gd name="connsiteX5" fmla="*/ 1076633 w 1150405"/>
                <a:gd name="connsiteY5" fmla="*/ 1364226 h 1895635"/>
                <a:gd name="connsiteX6" fmla="*/ 1084007 w 1150405"/>
                <a:gd name="connsiteY6" fmla="*/ 1504336 h 1895635"/>
                <a:gd name="connsiteX7" fmla="*/ 1076633 w 1150405"/>
                <a:gd name="connsiteY7" fmla="*/ 1666568 h 1895635"/>
                <a:gd name="connsiteX8" fmla="*/ 1076633 w 1150405"/>
                <a:gd name="connsiteY8" fmla="*/ 1666568 h 1895635"/>
                <a:gd name="connsiteX9" fmla="*/ 980769 w 1150405"/>
                <a:gd name="connsiteY9" fmla="*/ 1725561 h 1895635"/>
                <a:gd name="connsiteX10" fmla="*/ 899652 w 1150405"/>
                <a:gd name="connsiteY10" fmla="*/ 1725563 h 1895635"/>
                <a:gd name="connsiteX11" fmla="*/ 825910 w 1150405"/>
                <a:gd name="connsiteY11" fmla="*/ 1696064 h 1895635"/>
                <a:gd name="connsiteX12" fmla="*/ 1150390 w 1150405"/>
                <a:gd name="connsiteY12" fmla="*/ 1895479 h 1895635"/>
                <a:gd name="connsiteX13" fmla="*/ 811162 w 1150405"/>
                <a:gd name="connsiteY13" fmla="*/ 1659193 h 1895635"/>
                <a:gd name="connsiteX14" fmla="*/ 818536 w 1150405"/>
                <a:gd name="connsiteY14" fmla="*/ 1533832 h 1895635"/>
                <a:gd name="connsiteX15" fmla="*/ 818536 w 1150405"/>
                <a:gd name="connsiteY15" fmla="*/ 1430594 h 1895635"/>
                <a:gd name="connsiteX16" fmla="*/ 818536 w 1150405"/>
                <a:gd name="connsiteY16" fmla="*/ 1334729 h 1895635"/>
                <a:gd name="connsiteX17" fmla="*/ 811162 w 1150405"/>
                <a:gd name="connsiteY17" fmla="*/ 1268361 h 1895635"/>
                <a:gd name="connsiteX18" fmla="*/ 774291 w 1150405"/>
                <a:gd name="connsiteY18" fmla="*/ 1305232 h 1895635"/>
                <a:gd name="connsiteX19" fmla="*/ 693175 w 1150405"/>
                <a:gd name="connsiteY19" fmla="*/ 1334729 h 1895635"/>
                <a:gd name="connsiteX20" fmla="*/ 619433 w 1150405"/>
                <a:gd name="connsiteY20" fmla="*/ 1342103 h 1895635"/>
                <a:gd name="connsiteX21" fmla="*/ 560439 w 1150405"/>
                <a:gd name="connsiteY21" fmla="*/ 1342103 h 1895635"/>
                <a:gd name="connsiteX22" fmla="*/ 449826 w 1150405"/>
                <a:gd name="connsiteY22" fmla="*/ 1268361 h 1895635"/>
                <a:gd name="connsiteX23" fmla="*/ 331839 w 1150405"/>
                <a:gd name="connsiteY23" fmla="*/ 1076632 h 1895635"/>
                <a:gd name="connsiteX24" fmla="*/ 287594 w 1150405"/>
                <a:gd name="connsiteY24" fmla="*/ 980768 h 1895635"/>
                <a:gd name="connsiteX25" fmla="*/ 228600 w 1150405"/>
                <a:gd name="connsiteY25" fmla="*/ 870155 h 1895635"/>
                <a:gd name="connsiteX26" fmla="*/ 169607 w 1150405"/>
                <a:gd name="connsiteY26" fmla="*/ 781665 h 1895635"/>
                <a:gd name="connsiteX27" fmla="*/ 103239 w 1150405"/>
                <a:gd name="connsiteY27" fmla="*/ 707923 h 1895635"/>
                <a:gd name="connsiteX28" fmla="*/ 29497 w 1150405"/>
                <a:gd name="connsiteY28" fmla="*/ 589936 h 1895635"/>
                <a:gd name="connsiteX29" fmla="*/ 0 w 1150405"/>
                <a:gd name="connsiteY29" fmla="*/ 449826 h 1895635"/>
                <a:gd name="connsiteX30" fmla="*/ 22123 w 1150405"/>
                <a:gd name="connsiteY30" fmla="*/ 309716 h 1895635"/>
                <a:gd name="connsiteX31" fmla="*/ 73742 w 1150405"/>
                <a:gd name="connsiteY31" fmla="*/ 250723 h 1895635"/>
                <a:gd name="connsiteX32" fmla="*/ 132736 w 1150405"/>
                <a:gd name="connsiteY32" fmla="*/ 228600 h 1895635"/>
                <a:gd name="connsiteX33" fmla="*/ 221226 w 1150405"/>
                <a:gd name="connsiteY33" fmla="*/ 154858 h 1895635"/>
                <a:gd name="connsiteX34" fmla="*/ 258097 w 1150405"/>
                <a:gd name="connsiteY34" fmla="*/ 125361 h 1895635"/>
                <a:gd name="connsiteX35" fmla="*/ 368710 w 1150405"/>
                <a:gd name="connsiteY35" fmla="*/ 88490 h 1895635"/>
                <a:gd name="connsiteX36" fmla="*/ 486697 w 1150405"/>
                <a:gd name="connsiteY36" fmla="*/ 14749 h 1895635"/>
                <a:gd name="connsiteX37" fmla="*/ 582562 w 1150405"/>
                <a:gd name="connsiteY37" fmla="*/ 0 h 1895635"/>
                <a:gd name="connsiteX0" fmla="*/ 1150375 w 1150420"/>
                <a:gd name="connsiteY0" fmla="*/ 1017639 h 1895790"/>
                <a:gd name="connsiteX1" fmla="*/ 1106129 w 1150420"/>
                <a:gd name="connsiteY1" fmla="*/ 1113503 h 1895790"/>
                <a:gd name="connsiteX2" fmla="*/ 1017639 w 1150420"/>
                <a:gd name="connsiteY2" fmla="*/ 1143000 h 1895790"/>
                <a:gd name="connsiteX3" fmla="*/ 973394 w 1150420"/>
                <a:gd name="connsiteY3" fmla="*/ 1157749 h 1895790"/>
                <a:gd name="connsiteX4" fmla="*/ 1025013 w 1150420"/>
                <a:gd name="connsiteY4" fmla="*/ 1268361 h 1895790"/>
                <a:gd name="connsiteX5" fmla="*/ 1076633 w 1150420"/>
                <a:gd name="connsiteY5" fmla="*/ 1364226 h 1895790"/>
                <a:gd name="connsiteX6" fmla="*/ 1084007 w 1150420"/>
                <a:gd name="connsiteY6" fmla="*/ 1504336 h 1895790"/>
                <a:gd name="connsiteX7" fmla="*/ 1076633 w 1150420"/>
                <a:gd name="connsiteY7" fmla="*/ 1666568 h 1895790"/>
                <a:gd name="connsiteX8" fmla="*/ 1076633 w 1150420"/>
                <a:gd name="connsiteY8" fmla="*/ 1666568 h 1895790"/>
                <a:gd name="connsiteX9" fmla="*/ 980769 w 1150420"/>
                <a:gd name="connsiteY9" fmla="*/ 1725561 h 1895790"/>
                <a:gd name="connsiteX10" fmla="*/ 899652 w 1150420"/>
                <a:gd name="connsiteY10" fmla="*/ 1725563 h 1895790"/>
                <a:gd name="connsiteX11" fmla="*/ 825910 w 1150420"/>
                <a:gd name="connsiteY11" fmla="*/ 1696064 h 1895790"/>
                <a:gd name="connsiteX12" fmla="*/ 1150405 w 1150420"/>
                <a:gd name="connsiteY12" fmla="*/ 1895635 h 1895790"/>
                <a:gd name="connsiteX13" fmla="*/ 811162 w 1150420"/>
                <a:gd name="connsiteY13" fmla="*/ 1659193 h 1895790"/>
                <a:gd name="connsiteX14" fmla="*/ 818536 w 1150420"/>
                <a:gd name="connsiteY14" fmla="*/ 1533832 h 1895790"/>
                <a:gd name="connsiteX15" fmla="*/ 818536 w 1150420"/>
                <a:gd name="connsiteY15" fmla="*/ 1430594 h 1895790"/>
                <a:gd name="connsiteX16" fmla="*/ 818536 w 1150420"/>
                <a:gd name="connsiteY16" fmla="*/ 1334729 h 1895790"/>
                <a:gd name="connsiteX17" fmla="*/ 811162 w 1150420"/>
                <a:gd name="connsiteY17" fmla="*/ 1268361 h 1895790"/>
                <a:gd name="connsiteX18" fmla="*/ 774291 w 1150420"/>
                <a:gd name="connsiteY18" fmla="*/ 1305232 h 1895790"/>
                <a:gd name="connsiteX19" fmla="*/ 693175 w 1150420"/>
                <a:gd name="connsiteY19" fmla="*/ 1334729 h 1895790"/>
                <a:gd name="connsiteX20" fmla="*/ 619433 w 1150420"/>
                <a:gd name="connsiteY20" fmla="*/ 1342103 h 1895790"/>
                <a:gd name="connsiteX21" fmla="*/ 560439 w 1150420"/>
                <a:gd name="connsiteY21" fmla="*/ 1342103 h 1895790"/>
                <a:gd name="connsiteX22" fmla="*/ 449826 w 1150420"/>
                <a:gd name="connsiteY22" fmla="*/ 1268361 h 1895790"/>
                <a:gd name="connsiteX23" fmla="*/ 331839 w 1150420"/>
                <a:gd name="connsiteY23" fmla="*/ 1076632 h 1895790"/>
                <a:gd name="connsiteX24" fmla="*/ 287594 w 1150420"/>
                <a:gd name="connsiteY24" fmla="*/ 980768 h 1895790"/>
                <a:gd name="connsiteX25" fmla="*/ 228600 w 1150420"/>
                <a:gd name="connsiteY25" fmla="*/ 870155 h 1895790"/>
                <a:gd name="connsiteX26" fmla="*/ 169607 w 1150420"/>
                <a:gd name="connsiteY26" fmla="*/ 781665 h 1895790"/>
                <a:gd name="connsiteX27" fmla="*/ 103239 w 1150420"/>
                <a:gd name="connsiteY27" fmla="*/ 707923 h 1895790"/>
                <a:gd name="connsiteX28" fmla="*/ 29497 w 1150420"/>
                <a:gd name="connsiteY28" fmla="*/ 589936 h 1895790"/>
                <a:gd name="connsiteX29" fmla="*/ 0 w 1150420"/>
                <a:gd name="connsiteY29" fmla="*/ 449826 h 1895790"/>
                <a:gd name="connsiteX30" fmla="*/ 22123 w 1150420"/>
                <a:gd name="connsiteY30" fmla="*/ 309716 h 1895790"/>
                <a:gd name="connsiteX31" fmla="*/ 73742 w 1150420"/>
                <a:gd name="connsiteY31" fmla="*/ 250723 h 1895790"/>
                <a:gd name="connsiteX32" fmla="*/ 132736 w 1150420"/>
                <a:gd name="connsiteY32" fmla="*/ 228600 h 1895790"/>
                <a:gd name="connsiteX33" fmla="*/ 221226 w 1150420"/>
                <a:gd name="connsiteY33" fmla="*/ 154858 h 1895790"/>
                <a:gd name="connsiteX34" fmla="*/ 258097 w 1150420"/>
                <a:gd name="connsiteY34" fmla="*/ 125361 h 1895790"/>
                <a:gd name="connsiteX35" fmla="*/ 368710 w 1150420"/>
                <a:gd name="connsiteY35" fmla="*/ 88490 h 1895790"/>
                <a:gd name="connsiteX36" fmla="*/ 486697 w 1150420"/>
                <a:gd name="connsiteY36" fmla="*/ 14749 h 1895790"/>
                <a:gd name="connsiteX37" fmla="*/ 582562 w 1150420"/>
                <a:gd name="connsiteY37" fmla="*/ 0 h 1895790"/>
                <a:gd name="connsiteX0" fmla="*/ 1150375 w 1150375"/>
                <a:gd name="connsiteY0" fmla="*/ 1017639 h 1954281"/>
                <a:gd name="connsiteX1" fmla="*/ 1106129 w 1150375"/>
                <a:gd name="connsiteY1" fmla="*/ 1113503 h 1954281"/>
                <a:gd name="connsiteX2" fmla="*/ 1017639 w 1150375"/>
                <a:gd name="connsiteY2" fmla="*/ 1143000 h 1954281"/>
                <a:gd name="connsiteX3" fmla="*/ 973394 w 1150375"/>
                <a:gd name="connsiteY3" fmla="*/ 1157749 h 1954281"/>
                <a:gd name="connsiteX4" fmla="*/ 1025013 w 1150375"/>
                <a:gd name="connsiteY4" fmla="*/ 1268361 h 1954281"/>
                <a:gd name="connsiteX5" fmla="*/ 1076633 w 1150375"/>
                <a:gd name="connsiteY5" fmla="*/ 1364226 h 1954281"/>
                <a:gd name="connsiteX6" fmla="*/ 1084007 w 1150375"/>
                <a:gd name="connsiteY6" fmla="*/ 1504336 h 1954281"/>
                <a:gd name="connsiteX7" fmla="*/ 1076633 w 1150375"/>
                <a:gd name="connsiteY7" fmla="*/ 1666568 h 1954281"/>
                <a:gd name="connsiteX8" fmla="*/ 1076633 w 1150375"/>
                <a:gd name="connsiteY8" fmla="*/ 1666568 h 1954281"/>
                <a:gd name="connsiteX9" fmla="*/ 980769 w 1150375"/>
                <a:gd name="connsiteY9" fmla="*/ 1725561 h 1954281"/>
                <a:gd name="connsiteX10" fmla="*/ 899652 w 1150375"/>
                <a:gd name="connsiteY10" fmla="*/ 1725563 h 1954281"/>
                <a:gd name="connsiteX11" fmla="*/ 825910 w 1150375"/>
                <a:gd name="connsiteY11" fmla="*/ 1696064 h 1954281"/>
                <a:gd name="connsiteX12" fmla="*/ 1106127 w 1150375"/>
                <a:gd name="connsiteY12" fmla="*/ 1954159 h 1954281"/>
                <a:gd name="connsiteX13" fmla="*/ 811162 w 1150375"/>
                <a:gd name="connsiteY13" fmla="*/ 1659193 h 1954281"/>
                <a:gd name="connsiteX14" fmla="*/ 818536 w 1150375"/>
                <a:gd name="connsiteY14" fmla="*/ 1533832 h 1954281"/>
                <a:gd name="connsiteX15" fmla="*/ 818536 w 1150375"/>
                <a:gd name="connsiteY15" fmla="*/ 1430594 h 1954281"/>
                <a:gd name="connsiteX16" fmla="*/ 818536 w 1150375"/>
                <a:gd name="connsiteY16" fmla="*/ 1334729 h 1954281"/>
                <a:gd name="connsiteX17" fmla="*/ 811162 w 1150375"/>
                <a:gd name="connsiteY17" fmla="*/ 1268361 h 1954281"/>
                <a:gd name="connsiteX18" fmla="*/ 774291 w 1150375"/>
                <a:gd name="connsiteY18" fmla="*/ 1305232 h 1954281"/>
                <a:gd name="connsiteX19" fmla="*/ 693175 w 1150375"/>
                <a:gd name="connsiteY19" fmla="*/ 1334729 h 1954281"/>
                <a:gd name="connsiteX20" fmla="*/ 619433 w 1150375"/>
                <a:gd name="connsiteY20" fmla="*/ 1342103 h 1954281"/>
                <a:gd name="connsiteX21" fmla="*/ 560439 w 1150375"/>
                <a:gd name="connsiteY21" fmla="*/ 1342103 h 1954281"/>
                <a:gd name="connsiteX22" fmla="*/ 449826 w 1150375"/>
                <a:gd name="connsiteY22" fmla="*/ 1268361 h 1954281"/>
                <a:gd name="connsiteX23" fmla="*/ 331839 w 1150375"/>
                <a:gd name="connsiteY23" fmla="*/ 1076632 h 1954281"/>
                <a:gd name="connsiteX24" fmla="*/ 287594 w 1150375"/>
                <a:gd name="connsiteY24" fmla="*/ 980768 h 1954281"/>
                <a:gd name="connsiteX25" fmla="*/ 228600 w 1150375"/>
                <a:gd name="connsiteY25" fmla="*/ 870155 h 1954281"/>
                <a:gd name="connsiteX26" fmla="*/ 169607 w 1150375"/>
                <a:gd name="connsiteY26" fmla="*/ 781665 h 1954281"/>
                <a:gd name="connsiteX27" fmla="*/ 103239 w 1150375"/>
                <a:gd name="connsiteY27" fmla="*/ 707923 h 1954281"/>
                <a:gd name="connsiteX28" fmla="*/ 29497 w 1150375"/>
                <a:gd name="connsiteY28" fmla="*/ 589936 h 1954281"/>
                <a:gd name="connsiteX29" fmla="*/ 0 w 1150375"/>
                <a:gd name="connsiteY29" fmla="*/ 449826 h 1954281"/>
                <a:gd name="connsiteX30" fmla="*/ 22123 w 1150375"/>
                <a:gd name="connsiteY30" fmla="*/ 309716 h 1954281"/>
                <a:gd name="connsiteX31" fmla="*/ 73742 w 1150375"/>
                <a:gd name="connsiteY31" fmla="*/ 250723 h 1954281"/>
                <a:gd name="connsiteX32" fmla="*/ 132736 w 1150375"/>
                <a:gd name="connsiteY32" fmla="*/ 228600 h 1954281"/>
                <a:gd name="connsiteX33" fmla="*/ 221226 w 1150375"/>
                <a:gd name="connsiteY33" fmla="*/ 154858 h 1954281"/>
                <a:gd name="connsiteX34" fmla="*/ 258097 w 1150375"/>
                <a:gd name="connsiteY34" fmla="*/ 125361 h 1954281"/>
                <a:gd name="connsiteX35" fmla="*/ 368710 w 1150375"/>
                <a:gd name="connsiteY35" fmla="*/ 88490 h 1954281"/>
                <a:gd name="connsiteX36" fmla="*/ 486697 w 1150375"/>
                <a:gd name="connsiteY36" fmla="*/ 14749 h 1954281"/>
                <a:gd name="connsiteX37" fmla="*/ 582562 w 1150375"/>
                <a:gd name="connsiteY37" fmla="*/ 0 h 1954281"/>
                <a:gd name="connsiteX0" fmla="*/ 1150375 w 1150390"/>
                <a:gd name="connsiteY0" fmla="*/ 1017639 h 1954403"/>
                <a:gd name="connsiteX1" fmla="*/ 1106129 w 1150390"/>
                <a:gd name="connsiteY1" fmla="*/ 1113503 h 1954403"/>
                <a:gd name="connsiteX2" fmla="*/ 1017639 w 1150390"/>
                <a:gd name="connsiteY2" fmla="*/ 1143000 h 1954403"/>
                <a:gd name="connsiteX3" fmla="*/ 973394 w 1150390"/>
                <a:gd name="connsiteY3" fmla="*/ 1157749 h 1954403"/>
                <a:gd name="connsiteX4" fmla="*/ 1025013 w 1150390"/>
                <a:gd name="connsiteY4" fmla="*/ 1268361 h 1954403"/>
                <a:gd name="connsiteX5" fmla="*/ 1076633 w 1150390"/>
                <a:gd name="connsiteY5" fmla="*/ 1364226 h 1954403"/>
                <a:gd name="connsiteX6" fmla="*/ 1084007 w 1150390"/>
                <a:gd name="connsiteY6" fmla="*/ 1504336 h 1954403"/>
                <a:gd name="connsiteX7" fmla="*/ 1076633 w 1150390"/>
                <a:gd name="connsiteY7" fmla="*/ 1666568 h 1954403"/>
                <a:gd name="connsiteX8" fmla="*/ 1076633 w 1150390"/>
                <a:gd name="connsiteY8" fmla="*/ 1666568 h 1954403"/>
                <a:gd name="connsiteX9" fmla="*/ 980769 w 1150390"/>
                <a:gd name="connsiteY9" fmla="*/ 1725561 h 1954403"/>
                <a:gd name="connsiteX10" fmla="*/ 899652 w 1150390"/>
                <a:gd name="connsiteY10" fmla="*/ 1725563 h 1954403"/>
                <a:gd name="connsiteX11" fmla="*/ 825910 w 1150390"/>
                <a:gd name="connsiteY11" fmla="*/ 1696064 h 1954403"/>
                <a:gd name="connsiteX12" fmla="*/ 1150375 w 1150390"/>
                <a:gd name="connsiteY12" fmla="*/ 1954281 h 1954403"/>
                <a:gd name="connsiteX13" fmla="*/ 811162 w 1150390"/>
                <a:gd name="connsiteY13" fmla="*/ 1659193 h 1954403"/>
                <a:gd name="connsiteX14" fmla="*/ 818536 w 1150390"/>
                <a:gd name="connsiteY14" fmla="*/ 1533832 h 1954403"/>
                <a:gd name="connsiteX15" fmla="*/ 818536 w 1150390"/>
                <a:gd name="connsiteY15" fmla="*/ 1430594 h 1954403"/>
                <a:gd name="connsiteX16" fmla="*/ 818536 w 1150390"/>
                <a:gd name="connsiteY16" fmla="*/ 1334729 h 1954403"/>
                <a:gd name="connsiteX17" fmla="*/ 811162 w 1150390"/>
                <a:gd name="connsiteY17" fmla="*/ 1268361 h 1954403"/>
                <a:gd name="connsiteX18" fmla="*/ 774291 w 1150390"/>
                <a:gd name="connsiteY18" fmla="*/ 1305232 h 1954403"/>
                <a:gd name="connsiteX19" fmla="*/ 693175 w 1150390"/>
                <a:gd name="connsiteY19" fmla="*/ 1334729 h 1954403"/>
                <a:gd name="connsiteX20" fmla="*/ 619433 w 1150390"/>
                <a:gd name="connsiteY20" fmla="*/ 1342103 h 1954403"/>
                <a:gd name="connsiteX21" fmla="*/ 560439 w 1150390"/>
                <a:gd name="connsiteY21" fmla="*/ 1342103 h 1954403"/>
                <a:gd name="connsiteX22" fmla="*/ 449826 w 1150390"/>
                <a:gd name="connsiteY22" fmla="*/ 1268361 h 1954403"/>
                <a:gd name="connsiteX23" fmla="*/ 331839 w 1150390"/>
                <a:gd name="connsiteY23" fmla="*/ 1076632 h 1954403"/>
                <a:gd name="connsiteX24" fmla="*/ 287594 w 1150390"/>
                <a:gd name="connsiteY24" fmla="*/ 980768 h 1954403"/>
                <a:gd name="connsiteX25" fmla="*/ 228600 w 1150390"/>
                <a:gd name="connsiteY25" fmla="*/ 870155 h 1954403"/>
                <a:gd name="connsiteX26" fmla="*/ 169607 w 1150390"/>
                <a:gd name="connsiteY26" fmla="*/ 781665 h 1954403"/>
                <a:gd name="connsiteX27" fmla="*/ 103239 w 1150390"/>
                <a:gd name="connsiteY27" fmla="*/ 707923 h 1954403"/>
                <a:gd name="connsiteX28" fmla="*/ 29497 w 1150390"/>
                <a:gd name="connsiteY28" fmla="*/ 589936 h 1954403"/>
                <a:gd name="connsiteX29" fmla="*/ 0 w 1150390"/>
                <a:gd name="connsiteY29" fmla="*/ 449826 h 1954403"/>
                <a:gd name="connsiteX30" fmla="*/ 22123 w 1150390"/>
                <a:gd name="connsiteY30" fmla="*/ 309716 h 1954403"/>
                <a:gd name="connsiteX31" fmla="*/ 73742 w 1150390"/>
                <a:gd name="connsiteY31" fmla="*/ 250723 h 1954403"/>
                <a:gd name="connsiteX32" fmla="*/ 132736 w 1150390"/>
                <a:gd name="connsiteY32" fmla="*/ 228600 h 1954403"/>
                <a:gd name="connsiteX33" fmla="*/ 221226 w 1150390"/>
                <a:gd name="connsiteY33" fmla="*/ 154858 h 1954403"/>
                <a:gd name="connsiteX34" fmla="*/ 258097 w 1150390"/>
                <a:gd name="connsiteY34" fmla="*/ 125361 h 1954403"/>
                <a:gd name="connsiteX35" fmla="*/ 368710 w 1150390"/>
                <a:gd name="connsiteY35" fmla="*/ 88490 h 1954403"/>
                <a:gd name="connsiteX36" fmla="*/ 486697 w 1150390"/>
                <a:gd name="connsiteY36" fmla="*/ 14749 h 1954403"/>
                <a:gd name="connsiteX37" fmla="*/ 582562 w 1150390"/>
                <a:gd name="connsiteY37" fmla="*/ 0 h 1954403"/>
                <a:gd name="connsiteX0" fmla="*/ 1150375 w 1150405"/>
                <a:gd name="connsiteY0" fmla="*/ 1017639 h 1954525"/>
                <a:gd name="connsiteX1" fmla="*/ 1106129 w 1150405"/>
                <a:gd name="connsiteY1" fmla="*/ 1113503 h 1954525"/>
                <a:gd name="connsiteX2" fmla="*/ 1017639 w 1150405"/>
                <a:gd name="connsiteY2" fmla="*/ 1143000 h 1954525"/>
                <a:gd name="connsiteX3" fmla="*/ 973394 w 1150405"/>
                <a:gd name="connsiteY3" fmla="*/ 1157749 h 1954525"/>
                <a:gd name="connsiteX4" fmla="*/ 1025013 w 1150405"/>
                <a:gd name="connsiteY4" fmla="*/ 1268361 h 1954525"/>
                <a:gd name="connsiteX5" fmla="*/ 1076633 w 1150405"/>
                <a:gd name="connsiteY5" fmla="*/ 1364226 h 1954525"/>
                <a:gd name="connsiteX6" fmla="*/ 1084007 w 1150405"/>
                <a:gd name="connsiteY6" fmla="*/ 1504336 h 1954525"/>
                <a:gd name="connsiteX7" fmla="*/ 1076633 w 1150405"/>
                <a:gd name="connsiteY7" fmla="*/ 1666568 h 1954525"/>
                <a:gd name="connsiteX8" fmla="*/ 1076633 w 1150405"/>
                <a:gd name="connsiteY8" fmla="*/ 1666568 h 1954525"/>
                <a:gd name="connsiteX9" fmla="*/ 980769 w 1150405"/>
                <a:gd name="connsiteY9" fmla="*/ 1725561 h 1954525"/>
                <a:gd name="connsiteX10" fmla="*/ 899652 w 1150405"/>
                <a:gd name="connsiteY10" fmla="*/ 1725563 h 1954525"/>
                <a:gd name="connsiteX11" fmla="*/ 825910 w 1150405"/>
                <a:gd name="connsiteY11" fmla="*/ 1696064 h 1954525"/>
                <a:gd name="connsiteX12" fmla="*/ 1150390 w 1150405"/>
                <a:gd name="connsiteY12" fmla="*/ 1954403 h 1954525"/>
                <a:gd name="connsiteX13" fmla="*/ 811162 w 1150405"/>
                <a:gd name="connsiteY13" fmla="*/ 1659193 h 1954525"/>
                <a:gd name="connsiteX14" fmla="*/ 818536 w 1150405"/>
                <a:gd name="connsiteY14" fmla="*/ 1533832 h 1954525"/>
                <a:gd name="connsiteX15" fmla="*/ 818536 w 1150405"/>
                <a:gd name="connsiteY15" fmla="*/ 1430594 h 1954525"/>
                <a:gd name="connsiteX16" fmla="*/ 818536 w 1150405"/>
                <a:gd name="connsiteY16" fmla="*/ 1334729 h 1954525"/>
                <a:gd name="connsiteX17" fmla="*/ 811162 w 1150405"/>
                <a:gd name="connsiteY17" fmla="*/ 1268361 h 1954525"/>
                <a:gd name="connsiteX18" fmla="*/ 774291 w 1150405"/>
                <a:gd name="connsiteY18" fmla="*/ 1305232 h 1954525"/>
                <a:gd name="connsiteX19" fmla="*/ 693175 w 1150405"/>
                <a:gd name="connsiteY19" fmla="*/ 1334729 h 1954525"/>
                <a:gd name="connsiteX20" fmla="*/ 619433 w 1150405"/>
                <a:gd name="connsiteY20" fmla="*/ 1342103 h 1954525"/>
                <a:gd name="connsiteX21" fmla="*/ 560439 w 1150405"/>
                <a:gd name="connsiteY21" fmla="*/ 1342103 h 1954525"/>
                <a:gd name="connsiteX22" fmla="*/ 449826 w 1150405"/>
                <a:gd name="connsiteY22" fmla="*/ 1268361 h 1954525"/>
                <a:gd name="connsiteX23" fmla="*/ 331839 w 1150405"/>
                <a:gd name="connsiteY23" fmla="*/ 1076632 h 1954525"/>
                <a:gd name="connsiteX24" fmla="*/ 287594 w 1150405"/>
                <a:gd name="connsiteY24" fmla="*/ 980768 h 1954525"/>
                <a:gd name="connsiteX25" fmla="*/ 228600 w 1150405"/>
                <a:gd name="connsiteY25" fmla="*/ 870155 h 1954525"/>
                <a:gd name="connsiteX26" fmla="*/ 169607 w 1150405"/>
                <a:gd name="connsiteY26" fmla="*/ 781665 h 1954525"/>
                <a:gd name="connsiteX27" fmla="*/ 103239 w 1150405"/>
                <a:gd name="connsiteY27" fmla="*/ 707923 h 1954525"/>
                <a:gd name="connsiteX28" fmla="*/ 29497 w 1150405"/>
                <a:gd name="connsiteY28" fmla="*/ 589936 h 1954525"/>
                <a:gd name="connsiteX29" fmla="*/ 0 w 1150405"/>
                <a:gd name="connsiteY29" fmla="*/ 449826 h 1954525"/>
                <a:gd name="connsiteX30" fmla="*/ 22123 w 1150405"/>
                <a:gd name="connsiteY30" fmla="*/ 309716 h 1954525"/>
                <a:gd name="connsiteX31" fmla="*/ 73742 w 1150405"/>
                <a:gd name="connsiteY31" fmla="*/ 250723 h 1954525"/>
                <a:gd name="connsiteX32" fmla="*/ 132736 w 1150405"/>
                <a:gd name="connsiteY32" fmla="*/ 228600 h 1954525"/>
                <a:gd name="connsiteX33" fmla="*/ 221226 w 1150405"/>
                <a:gd name="connsiteY33" fmla="*/ 154858 h 1954525"/>
                <a:gd name="connsiteX34" fmla="*/ 258097 w 1150405"/>
                <a:gd name="connsiteY34" fmla="*/ 125361 h 1954525"/>
                <a:gd name="connsiteX35" fmla="*/ 368710 w 1150405"/>
                <a:gd name="connsiteY35" fmla="*/ 88490 h 1954525"/>
                <a:gd name="connsiteX36" fmla="*/ 486697 w 1150405"/>
                <a:gd name="connsiteY36" fmla="*/ 14749 h 1954525"/>
                <a:gd name="connsiteX37" fmla="*/ 582562 w 1150405"/>
                <a:gd name="connsiteY37" fmla="*/ 0 h 1954525"/>
                <a:gd name="connsiteX0" fmla="*/ 1150375 w 1150420"/>
                <a:gd name="connsiteY0" fmla="*/ 1017639 h 1954647"/>
                <a:gd name="connsiteX1" fmla="*/ 1106129 w 1150420"/>
                <a:gd name="connsiteY1" fmla="*/ 1113503 h 1954647"/>
                <a:gd name="connsiteX2" fmla="*/ 1017639 w 1150420"/>
                <a:gd name="connsiteY2" fmla="*/ 1143000 h 1954647"/>
                <a:gd name="connsiteX3" fmla="*/ 973394 w 1150420"/>
                <a:gd name="connsiteY3" fmla="*/ 1157749 h 1954647"/>
                <a:gd name="connsiteX4" fmla="*/ 1025013 w 1150420"/>
                <a:gd name="connsiteY4" fmla="*/ 1268361 h 1954647"/>
                <a:gd name="connsiteX5" fmla="*/ 1076633 w 1150420"/>
                <a:gd name="connsiteY5" fmla="*/ 1364226 h 1954647"/>
                <a:gd name="connsiteX6" fmla="*/ 1084007 w 1150420"/>
                <a:gd name="connsiteY6" fmla="*/ 1504336 h 1954647"/>
                <a:gd name="connsiteX7" fmla="*/ 1076633 w 1150420"/>
                <a:gd name="connsiteY7" fmla="*/ 1666568 h 1954647"/>
                <a:gd name="connsiteX8" fmla="*/ 1076633 w 1150420"/>
                <a:gd name="connsiteY8" fmla="*/ 1666568 h 1954647"/>
                <a:gd name="connsiteX9" fmla="*/ 980769 w 1150420"/>
                <a:gd name="connsiteY9" fmla="*/ 1725561 h 1954647"/>
                <a:gd name="connsiteX10" fmla="*/ 899652 w 1150420"/>
                <a:gd name="connsiteY10" fmla="*/ 1725563 h 1954647"/>
                <a:gd name="connsiteX11" fmla="*/ 825910 w 1150420"/>
                <a:gd name="connsiteY11" fmla="*/ 1696064 h 1954647"/>
                <a:gd name="connsiteX12" fmla="*/ 1150405 w 1150420"/>
                <a:gd name="connsiteY12" fmla="*/ 1954525 h 1954647"/>
                <a:gd name="connsiteX13" fmla="*/ 811162 w 1150420"/>
                <a:gd name="connsiteY13" fmla="*/ 1659193 h 1954647"/>
                <a:gd name="connsiteX14" fmla="*/ 818536 w 1150420"/>
                <a:gd name="connsiteY14" fmla="*/ 1533832 h 1954647"/>
                <a:gd name="connsiteX15" fmla="*/ 818536 w 1150420"/>
                <a:gd name="connsiteY15" fmla="*/ 1430594 h 1954647"/>
                <a:gd name="connsiteX16" fmla="*/ 818536 w 1150420"/>
                <a:gd name="connsiteY16" fmla="*/ 1334729 h 1954647"/>
                <a:gd name="connsiteX17" fmla="*/ 811162 w 1150420"/>
                <a:gd name="connsiteY17" fmla="*/ 1268361 h 1954647"/>
                <a:gd name="connsiteX18" fmla="*/ 774291 w 1150420"/>
                <a:gd name="connsiteY18" fmla="*/ 1305232 h 1954647"/>
                <a:gd name="connsiteX19" fmla="*/ 693175 w 1150420"/>
                <a:gd name="connsiteY19" fmla="*/ 1334729 h 1954647"/>
                <a:gd name="connsiteX20" fmla="*/ 619433 w 1150420"/>
                <a:gd name="connsiteY20" fmla="*/ 1342103 h 1954647"/>
                <a:gd name="connsiteX21" fmla="*/ 560439 w 1150420"/>
                <a:gd name="connsiteY21" fmla="*/ 1342103 h 1954647"/>
                <a:gd name="connsiteX22" fmla="*/ 449826 w 1150420"/>
                <a:gd name="connsiteY22" fmla="*/ 1268361 h 1954647"/>
                <a:gd name="connsiteX23" fmla="*/ 331839 w 1150420"/>
                <a:gd name="connsiteY23" fmla="*/ 1076632 h 1954647"/>
                <a:gd name="connsiteX24" fmla="*/ 287594 w 1150420"/>
                <a:gd name="connsiteY24" fmla="*/ 980768 h 1954647"/>
                <a:gd name="connsiteX25" fmla="*/ 228600 w 1150420"/>
                <a:gd name="connsiteY25" fmla="*/ 870155 h 1954647"/>
                <a:gd name="connsiteX26" fmla="*/ 169607 w 1150420"/>
                <a:gd name="connsiteY26" fmla="*/ 781665 h 1954647"/>
                <a:gd name="connsiteX27" fmla="*/ 103239 w 1150420"/>
                <a:gd name="connsiteY27" fmla="*/ 707923 h 1954647"/>
                <a:gd name="connsiteX28" fmla="*/ 29497 w 1150420"/>
                <a:gd name="connsiteY28" fmla="*/ 589936 h 1954647"/>
                <a:gd name="connsiteX29" fmla="*/ 0 w 1150420"/>
                <a:gd name="connsiteY29" fmla="*/ 449826 h 1954647"/>
                <a:gd name="connsiteX30" fmla="*/ 22123 w 1150420"/>
                <a:gd name="connsiteY30" fmla="*/ 309716 h 1954647"/>
                <a:gd name="connsiteX31" fmla="*/ 73742 w 1150420"/>
                <a:gd name="connsiteY31" fmla="*/ 250723 h 1954647"/>
                <a:gd name="connsiteX32" fmla="*/ 132736 w 1150420"/>
                <a:gd name="connsiteY32" fmla="*/ 228600 h 1954647"/>
                <a:gd name="connsiteX33" fmla="*/ 221226 w 1150420"/>
                <a:gd name="connsiteY33" fmla="*/ 154858 h 1954647"/>
                <a:gd name="connsiteX34" fmla="*/ 258097 w 1150420"/>
                <a:gd name="connsiteY34" fmla="*/ 125361 h 1954647"/>
                <a:gd name="connsiteX35" fmla="*/ 368710 w 1150420"/>
                <a:gd name="connsiteY35" fmla="*/ 88490 h 1954647"/>
                <a:gd name="connsiteX36" fmla="*/ 486697 w 1150420"/>
                <a:gd name="connsiteY36" fmla="*/ 14749 h 1954647"/>
                <a:gd name="connsiteX37" fmla="*/ 582562 w 1150420"/>
                <a:gd name="connsiteY37" fmla="*/ 0 h 1954647"/>
                <a:gd name="connsiteX0" fmla="*/ 1150375 w 1150375"/>
                <a:gd name="connsiteY0" fmla="*/ 1017639 h 1976395"/>
                <a:gd name="connsiteX1" fmla="*/ 1106129 w 1150375"/>
                <a:gd name="connsiteY1" fmla="*/ 1113503 h 1976395"/>
                <a:gd name="connsiteX2" fmla="*/ 1017639 w 1150375"/>
                <a:gd name="connsiteY2" fmla="*/ 1143000 h 1976395"/>
                <a:gd name="connsiteX3" fmla="*/ 973394 w 1150375"/>
                <a:gd name="connsiteY3" fmla="*/ 1157749 h 1976395"/>
                <a:gd name="connsiteX4" fmla="*/ 1025013 w 1150375"/>
                <a:gd name="connsiteY4" fmla="*/ 1268361 h 1976395"/>
                <a:gd name="connsiteX5" fmla="*/ 1076633 w 1150375"/>
                <a:gd name="connsiteY5" fmla="*/ 1364226 h 1976395"/>
                <a:gd name="connsiteX6" fmla="*/ 1084007 w 1150375"/>
                <a:gd name="connsiteY6" fmla="*/ 1504336 h 1976395"/>
                <a:gd name="connsiteX7" fmla="*/ 1076633 w 1150375"/>
                <a:gd name="connsiteY7" fmla="*/ 1666568 h 1976395"/>
                <a:gd name="connsiteX8" fmla="*/ 1076633 w 1150375"/>
                <a:gd name="connsiteY8" fmla="*/ 1666568 h 1976395"/>
                <a:gd name="connsiteX9" fmla="*/ 980769 w 1150375"/>
                <a:gd name="connsiteY9" fmla="*/ 1725561 h 1976395"/>
                <a:gd name="connsiteX10" fmla="*/ 899652 w 1150375"/>
                <a:gd name="connsiteY10" fmla="*/ 1725563 h 1976395"/>
                <a:gd name="connsiteX11" fmla="*/ 825910 w 1150375"/>
                <a:gd name="connsiteY11" fmla="*/ 1696064 h 1976395"/>
                <a:gd name="connsiteX12" fmla="*/ 1098752 w 1150375"/>
                <a:gd name="connsiteY12" fmla="*/ 1976282 h 1976395"/>
                <a:gd name="connsiteX13" fmla="*/ 811162 w 1150375"/>
                <a:gd name="connsiteY13" fmla="*/ 1659193 h 1976395"/>
                <a:gd name="connsiteX14" fmla="*/ 818536 w 1150375"/>
                <a:gd name="connsiteY14" fmla="*/ 1533832 h 1976395"/>
                <a:gd name="connsiteX15" fmla="*/ 818536 w 1150375"/>
                <a:gd name="connsiteY15" fmla="*/ 1430594 h 1976395"/>
                <a:gd name="connsiteX16" fmla="*/ 818536 w 1150375"/>
                <a:gd name="connsiteY16" fmla="*/ 1334729 h 1976395"/>
                <a:gd name="connsiteX17" fmla="*/ 811162 w 1150375"/>
                <a:gd name="connsiteY17" fmla="*/ 1268361 h 1976395"/>
                <a:gd name="connsiteX18" fmla="*/ 774291 w 1150375"/>
                <a:gd name="connsiteY18" fmla="*/ 1305232 h 1976395"/>
                <a:gd name="connsiteX19" fmla="*/ 693175 w 1150375"/>
                <a:gd name="connsiteY19" fmla="*/ 1334729 h 1976395"/>
                <a:gd name="connsiteX20" fmla="*/ 619433 w 1150375"/>
                <a:gd name="connsiteY20" fmla="*/ 1342103 h 1976395"/>
                <a:gd name="connsiteX21" fmla="*/ 560439 w 1150375"/>
                <a:gd name="connsiteY21" fmla="*/ 1342103 h 1976395"/>
                <a:gd name="connsiteX22" fmla="*/ 449826 w 1150375"/>
                <a:gd name="connsiteY22" fmla="*/ 1268361 h 1976395"/>
                <a:gd name="connsiteX23" fmla="*/ 331839 w 1150375"/>
                <a:gd name="connsiteY23" fmla="*/ 1076632 h 1976395"/>
                <a:gd name="connsiteX24" fmla="*/ 287594 w 1150375"/>
                <a:gd name="connsiteY24" fmla="*/ 980768 h 1976395"/>
                <a:gd name="connsiteX25" fmla="*/ 228600 w 1150375"/>
                <a:gd name="connsiteY25" fmla="*/ 870155 h 1976395"/>
                <a:gd name="connsiteX26" fmla="*/ 169607 w 1150375"/>
                <a:gd name="connsiteY26" fmla="*/ 781665 h 1976395"/>
                <a:gd name="connsiteX27" fmla="*/ 103239 w 1150375"/>
                <a:gd name="connsiteY27" fmla="*/ 707923 h 1976395"/>
                <a:gd name="connsiteX28" fmla="*/ 29497 w 1150375"/>
                <a:gd name="connsiteY28" fmla="*/ 589936 h 1976395"/>
                <a:gd name="connsiteX29" fmla="*/ 0 w 1150375"/>
                <a:gd name="connsiteY29" fmla="*/ 449826 h 1976395"/>
                <a:gd name="connsiteX30" fmla="*/ 22123 w 1150375"/>
                <a:gd name="connsiteY30" fmla="*/ 309716 h 1976395"/>
                <a:gd name="connsiteX31" fmla="*/ 73742 w 1150375"/>
                <a:gd name="connsiteY31" fmla="*/ 250723 h 1976395"/>
                <a:gd name="connsiteX32" fmla="*/ 132736 w 1150375"/>
                <a:gd name="connsiteY32" fmla="*/ 228600 h 1976395"/>
                <a:gd name="connsiteX33" fmla="*/ 221226 w 1150375"/>
                <a:gd name="connsiteY33" fmla="*/ 154858 h 1976395"/>
                <a:gd name="connsiteX34" fmla="*/ 258097 w 1150375"/>
                <a:gd name="connsiteY34" fmla="*/ 125361 h 1976395"/>
                <a:gd name="connsiteX35" fmla="*/ 368710 w 1150375"/>
                <a:gd name="connsiteY35" fmla="*/ 88490 h 1976395"/>
                <a:gd name="connsiteX36" fmla="*/ 486697 w 1150375"/>
                <a:gd name="connsiteY36" fmla="*/ 14749 h 1976395"/>
                <a:gd name="connsiteX37" fmla="*/ 582562 w 1150375"/>
                <a:gd name="connsiteY37" fmla="*/ 0 h 1976395"/>
                <a:gd name="connsiteX0" fmla="*/ 1150375 w 1150375"/>
                <a:gd name="connsiteY0" fmla="*/ 1017639 h 2123842"/>
                <a:gd name="connsiteX1" fmla="*/ 1106129 w 1150375"/>
                <a:gd name="connsiteY1" fmla="*/ 1113503 h 2123842"/>
                <a:gd name="connsiteX2" fmla="*/ 1017639 w 1150375"/>
                <a:gd name="connsiteY2" fmla="*/ 1143000 h 2123842"/>
                <a:gd name="connsiteX3" fmla="*/ 973394 w 1150375"/>
                <a:gd name="connsiteY3" fmla="*/ 1157749 h 2123842"/>
                <a:gd name="connsiteX4" fmla="*/ 1025013 w 1150375"/>
                <a:gd name="connsiteY4" fmla="*/ 1268361 h 2123842"/>
                <a:gd name="connsiteX5" fmla="*/ 1076633 w 1150375"/>
                <a:gd name="connsiteY5" fmla="*/ 1364226 h 2123842"/>
                <a:gd name="connsiteX6" fmla="*/ 1084007 w 1150375"/>
                <a:gd name="connsiteY6" fmla="*/ 1504336 h 2123842"/>
                <a:gd name="connsiteX7" fmla="*/ 1076633 w 1150375"/>
                <a:gd name="connsiteY7" fmla="*/ 1666568 h 2123842"/>
                <a:gd name="connsiteX8" fmla="*/ 1076633 w 1150375"/>
                <a:gd name="connsiteY8" fmla="*/ 1666568 h 2123842"/>
                <a:gd name="connsiteX9" fmla="*/ 980769 w 1150375"/>
                <a:gd name="connsiteY9" fmla="*/ 1725561 h 2123842"/>
                <a:gd name="connsiteX10" fmla="*/ 899652 w 1150375"/>
                <a:gd name="connsiteY10" fmla="*/ 1725563 h 2123842"/>
                <a:gd name="connsiteX11" fmla="*/ 825910 w 1150375"/>
                <a:gd name="connsiteY11" fmla="*/ 1696064 h 2123842"/>
                <a:gd name="connsiteX12" fmla="*/ 848030 w 1150375"/>
                <a:gd name="connsiteY12" fmla="*/ 2123766 h 2123842"/>
                <a:gd name="connsiteX13" fmla="*/ 811162 w 1150375"/>
                <a:gd name="connsiteY13" fmla="*/ 1659193 h 2123842"/>
                <a:gd name="connsiteX14" fmla="*/ 818536 w 1150375"/>
                <a:gd name="connsiteY14" fmla="*/ 1533832 h 2123842"/>
                <a:gd name="connsiteX15" fmla="*/ 818536 w 1150375"/>
                <a:gd name="connsiteY15" fmla="*/ 1430594 h 2123842"/>
                <a:gd name="connsiteX16" fmla="*/ 818536 w 1150375"/>
                <a:gd name="connsiteY16" fmla="*/ 1334729 h 2123842"/>
                <a:gd name="connsiteX17" fmla="*/ 811162 w 1150375"/>
                <a:gd name="connsiteY17" fmla="*/ 1268361 h 2123842"/>
                <a:gd name="connsiteX18" fmla="*/ 774291 w 1150375"/>
                <a:gd name="connsiteY18" fmla="*/ 1305232 h 2123842"/>
                <a:gd name="connsiteX19" fmla="*/ 693175 w 1150375"/>
                <a:gd name="connsiteY19" fmla="*/ 1334729 h 2123842"/>
                <a:gd name="connsiteX20" fmla="*/ 619433 w 1150375"/>
                <a:gd name="connsiteY20" fmla="*/ 1342103 h 2123842"/>
                <a:gd name="connsiteX21" fmla="*/ 560439 w 1150375"/>
                <a:gd name="connsiteY21" fmla="*/ 1342103 h 2123842"/>
                <a:gd name="connsiteX22" fmla="*/ 449826 w 1150375"/>
                <a:gd name="connsiteY22" fmla="*/ 1268361 h 2123842"/>
                <a:gd name="connsiteX23" fmla="*/ 331839 w 1150375"/>
                <a:gd name="connsiteY23" fmla="*/ 1076632 h 2123842"/>
                <a:gd name="connsiteX24" fmla="*/ 287594 w 1150375"/>
                <a:gd name="connsiteY24" fmla="*/ 980768 h 2123842"/>
                <a:gd name="connsiteX25" fmla="*/ 228600 w 1150375"/>
                <a:gd name="connsiteY25" fmla="*/ 870155 h 2123842"/>
                <a:gd name="connsiteX26" fmla="*/ 169607 w 1150375"/>
                <a:gd name="connsiteY26" fmla="*/ 781665 h 2123842"/>
                <a:gd name="connsiteX27" fmla="*/ 103239 w 1150375"/>
                <a:gd name="connsiteY27" fmla="*/ 707923 h 2123842"/>
                <a:gd name="connsiteX28" fmla="*/ 29497 w 1150375"/>
                <a:gd name="connsiteY28" fmla="*/ 589936 h 2123842"/>
                <a:gd name="connsiteX29" fmla="*/ 0 w 1150375"/>
                <a:gd name="connsiteY29" fmla="*/ 449826 h 2123842"/>
                <a:gd name="connsiteX30" fmla="*/ 22123 w 1150375"/>
                <a:gd name="connsiteY30" fmla="*/ 309716 h 2123842"/>
                <a:gd name="connsiteX31" fmla="*/ 73742 w 1150375"/>
                <a:gd name="connsiteY31" fmla="*/ 250723 h 2123842"/>
                <a:gd name="connsiteX32" fmla="*/ 132736 w 1150375"/>
                <a:gd name="connsiteY32" fmla="*/ 228600 h 2123842"/>
                <a:gd name="connsiteX33" fmla="*/ 221226 w 1150375"/>
                <a:gd name="connsiteY33" fmla="*/ 154858 h 2123842"/>
                <a:gd name="connsiteX34" fmla="*/ 258097 w 1150375"/>
                <a:gd name="connsiteY34" fmla="*/ 125361 h 2123842"/>
                <a:gd name="connsiteX35" fmla="*/ 368710 w 1150375"/>
                <a:gd name="connsiteY35" fmla="*/ 88490 h 2123842"/>
                <a:gd name="connsiteX36" fmla="*/ 486697 w 1150375"/>
                <a:gd name="connsiteY36" fmla="*/ 14749 h 2123842"/>
                <a:gd name="connsiteX37" fmla="*/ 582562 w 1150375"/>
                <a:gd name="connsiteY37" fmla="*/ 0 h 2123842"/>
                <a:gd name="connsiteX0" fmla="*/ 1150375 w 1150375"/>
                <a:gd name="connsiteY0" fmla="*/ 1017639 h 1731238"/>
                <a:gd name="connsiteX1" fmla="*/ 1106129 w 1150375"/>
                <a:gd name="connsiteY1" fmla="*/ 1113503 h 1731238"/>
                <a:gd name="connsiteX2" fmla="*/ 1017639 w 1150375"/>
                <a:gd name="connsiteY2" fmla="*/ 1143000 h 1731238"/>
                <a:gd name="connsiteX3" fmla="*/ 973394 w 1150375"/>
                <a:gd name="connsiteY3" fmla="*/ 1157749 h 1731238"/>
                <a:gd name="connsiteX4" fmla="*/ 1025013 w 1150375"/>
                <a:gd name="connsiteY4" fmla="*/ 1268361 h 1731238"/>
                <a:gd name="connsiteX5" fmla="*/ 1076633 w 1150375"/>
                <a:gd name="connsiteY5" fmla="*/ 1364226 h 1731238"/>
                <a:gd name="connsiteX6" fmla="*/ 1084007 w 1150375"/>
                <a:gd name="connsiteY6" fmla="*/ 1504336 h 1731238"/>
                <a:gd name="connsiteX7" fmla="*/ 1076633 w 1150375"/>
                <a:gd name="connsiteY7" fmla="*/ 1666568 h 1731238"/>
                <a:gd name="connsiteX8" fmla="*/ 1076633 w 1150375"/>
                <a:gd name="connsiteY8" fmla="*/ 1666568 h 1731238"/>
                <a:gd name="connsiteX9" fmla="*/ 980769 w 1150375"/>
                <a:gd name="connsiteY9" fmla="*/ 1725561 h 1731238"/>
                <a:gd name="connsiteX10" fmla="*/ 899652 w 1150375"/>
                <a:gd name="connsiteY10" fmla="*/ 1725563 h 1731238"/>
                <a:gd name="connsiteX11" fmla="*/ 825910 w 1150375"/>
                <a:gd name="connsiteY11" fmla="*/ 1696064 h 1731238"/>
                <a:gd name="connsiteX12" fmla="*/ 811162 w 1150375"/>
                <a:gd name="connsiteY12" fmla="*/ 1659193 h 1731238"/>
                <a:gd name="connsiteX13" fmla="*/ 818536 w 1150375"/>
                <a:gd name="connsiteY13" fmla="*/ 1533832 h 1731238"/>
                <a:gd name="connsiteX14" fmla="*/ 818536 w 1150375"/>
                <a:gd name="connsiteY14" fmla="*/ 1430594 h 1731238"/>
                <a:gd name="connsiteX15" fmla="*/ 818536 w 1150375"/>
                <a:gd name="connsiteY15" fmla="*/ 1334729 h 1731238"/>
                <a:gd name="connsiteX16" fmla="*/ 811162 w 1150375"/>
                <a:gd name="connsiteY16" fmla="*/ 1268361 h 1731238"/>
                <a:gd name="connsiteX17" fmla="*/ 774291 w 1150375"/>
                <a:gd name="connsiteY17" fmla="*/ 1305232 h 1731238"/>
                <a:gd name="connsiteX18" fmla="*/ 693175 w 1150375"/>
                <a:gd name="connsiteY18" fmla="*/ 1334729 h 1731238"/>
                <a:gd name="connsiteX19" fmla="*/ 619433 w 1150375"/>
                <a:gd name="connsiteY19" fmla="*/ 1342103 h 1731238"/>
                <a:gd name="connsiteX20" fmla="*/ 560439 w 1150375"/>
                <a:gd name="connsiteY20" fmla="*/ 1342103 h 1731238"/>
                <a:gd name="connsiteX21" fmla="*/ 449826 w 1150375"/>
                <a:gd name="connsiteY21" fmla="*/ 1268361 h 1731238"/>
                <a:gd name="connsiteX22" fmla="*/ 331839 w 1150375"/>
                <a:gd name="connsiteY22" fmla="*/ 1076632 h 1731238"/>
                <a:gd name="connsiteX23" fmla="*/ 287594 w 1150375"/>
                <a:gd name="connsiteY23" fmla="*/ 980768 h 1731238"/>
                <a:gd name="connsiteX24" fmla="*/ 228600 w 1150375"/>
                <a:gd name="connsiteY24" fmla="*/ 870155 h 1731238"/>
                <a:gd name="connsiteX25" fmla="*/ 169607 w 1150375"/>
                <a:gd name="connsiteY25" fmla="*/ 781665 h 1731238"/>
                <a:gd name="connsiteX26" fmla="*/ 103239 w 1150375"/>
                <a:gd name="connsiteY26" fmla="*/ 707923 h 1731238"/>
                <a:gd name="connsiteX27" fmla="*/ 29497 w 1150375"/>
                <a:gd name="connsiteY27" fmla="*/ 589936 h 1731238"/>
                <a:gd name="connsiteX28" fmla="*/ 0 w 1150375"/>
                <a:gd name="connsiteY28" fmla="*/ 449826 h 1731238"/>
                <a:gd name="connsiteX29" fmla="*/ 22123 w 1150375"/>
                <a:gd name="connsiteY29" fmla="*/ 309716 h 1731238"/>
                <a:gd name="connsiteX30" fmla="*/ 73742 w 1150375"/>
                <a:gd name="connsiteY30" fmla="*/ 250723 h 1731238"/>
                <a:gd name="connsiteX31" fmla="*/ 132736 w 1150375"/>
                <a:gd name="connsiteY31" fmla="*/ 228600 h 1731238"/>
                <a:gd name="connsiteX32" fmla="*/ 221226 w 1150375"/>
                <a:gd name="connsiteY32" fmla="*/ 154858 h 1731238"/>
                <a:gd name="connsiteX33" fmla="*/ 258097 w 1150375"/>
                <a:gd name="connsiteY33" fmla="*/ 125361 h 1731238"/>
                <a:gd name="connsiteX34" fmla="*/ 368710 w 1150375"/>
                <a:gd name="connsiteY34" fmla="*/ 88490 h 1731238"/>
                <a:gd name="connsiteX35" fmla="*/ 486697 w 1150375"/>
                <a:gd name="connsiteY35" fmla="*/ 14749 h 1731238"/>
                <a:gd name="connsiteX36" fmla="*/ 582562 w 1150375"/>
                <a:gd name="connsiteY36" fmla="*/ 0 h 173123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</a:cxnLst>
              <a:rect l="l" t="t" r="r" b="b"/>
              <a:pathLst>
                <a:path w="1150375" h="1731238">
                  <a:moveTo>
                    <a:pt x="1150375" y="1017639"/>
                  </a:moveTo>
                  <a:lnTo>
                    <a:pt x="1106129" y="1113503"/>
                  </a:lnTo>
                  <a:lnTo>
                    <a:pt x="1017639" y="1143000"/>
                  </a:lnTo>
                  <a:lnTo>
                    <a:pt x="973394" y="1157749"/>
                  </a:lnTo>
                  <a:lnTo>
                    <a:pt x="1025013" y="1268361"/>
                  </a:lnTo>
                  <a:lnTo>
                    <a:pt x="1076633" y="1364226"/>
                  </a:lnTo>
                  <a:lnTo>
                    <a:pt x="1084007" y="1504336"/>
                  </a:lnTo>
                  <a:lnTo>
                    <a:pt x="1076633" y="1666568"/>
                  </a:lnTo>
                  <a:lnTo>
                    <a:pt x="1076633" y="1666568"/>
                  </a:lnTo>
                  <a:cubicBezTo>
                    <a:pt x="1060656" y="1676400"/>
                    <a:pt x="1010266" y="1715729"/>
                    <a:pt x="980769" y="1725561"/>
                  </a:cubicBezTo>
                  <a:cubicBezTo>
                    <a:pt x="951272" y="1735393"/>
                    <a:pt x="925462" y="1730479"/>
                    <a:pt x="899652" y="1725563"/>
                  </a:cubicBezTo>
                  <a:cubicBezTo>
                    <a:pt x="873842" y="1720647"/>
                    <a:pt x="840658" y="1707126"/>
                    <a:pt x="825910" y="1696064"/>
                  </a:cubicBezTo>
                  <a:cubicBezTo>
                    <a:pt x="811162" y="1685002"/>
                    <a:pt x="812391" y="1686232"/>
                    <a:pt x="811162" y="1659193"/>
                  </a:cubicBezTo>
                  <a:lnTo>
                    <a:pt x="818536" y="1533832"/>
                  </a:lnTo>
                  <a:lnTo>
                    <a:pt x="818536" y="1430594"/>
                  </a:lnTo>
                  <a:lnTo>
                    <a:pt x="818536" y="1334729"/>
                  </a:lnTo>
                  <a:lnTo>
                    <a:pt x="811162" y="1268361"/>
                  </a:lnTo>
                  <a:lnTo>
                    <a:pt x="774291" y="1305232"/>
                  </a:lnTo>
                  <a:lnTo>
                    <a:pt x="693175" y="1334729"/>
                  </a:lnTo>
                  <a:lnTo>
                    <a:pt x="619433" y="1342103"/>
                  </a:lnTo>
                  <a:lnTo>
                    <a:pt x="560439" y="1342103"/>
                  </a:lnTo>
                  <a:lnTo>
                    <a:pt x="449826" y="1268361"/>
                  </a:lnTo>
                  <a:lnTo>
                    <a:pt x="331839" y="1076632"/>
                  </a:lnTo>
                  <a:lnTo>
                    <a:pt x="287594" y="980768"/>
                  </a:lnTo>
                  <a:lnTo>
                    <a:pt x="228600" y="870155"/>
                  </a:lnTo>
                  <a:lnTo>
                    <a:pt x="169607" y="781665"/>
                  </a:lnTo>
                  <a:lnTo>
                    <a:pt x="103239" y="707923"/>
                  </a:lnTo>
                  <a:lnTo>
                    <a:pt x="29497" y="589936"/>
                  </a:lnTo>
                  <a:lnTo>
                    <a:pt x="0" y="449826"/>
                  </a:lnTo>
                  <a:lnTo>
                    <a:pt x="22123" y="309716"/>
                  </a:lnTo>
                  <a:lnTo>
                    <a:pt x="73742" y="250723"/>
                  </a:lnTo>
                  <a:lnTo>
                    <a:pt x="132736" y="228600"/>
                  </a:lnTo>
                  <a:lnTo>
                    <a:pt x="221226" y="154858"/>
                  </a:lnTo>
                  <a:lnTo>
                    <a:pt x="258097" y="125361"/>
                  </a:lnTo>
                  <a:lnTo>
                    <a:pt x="368710" y="88490"/>
                  </a:lnTo>
                  <a:lnTo>
                    <a:pt x="486697" y="14749"/>
                  </a:lnTo>
                  <a:lnTo>
                    <a:pt x="582562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43" name="Forme libre 1102">
              <a:extLst>
                <a:ext uri="{FF2B5EF4-FFF2-40B4-BE49-F238E27FC236}">
                  <a16:creationId xmlns:a16="http://schemas.microsoft.com/office/drawing/2014/main" id="{F121B755-E110-40A2-8B1C-C3962DFBD0FA}"/>
                </a:ext>
              </a:extLst>
            </xdr:cNvPr>
            <xdr:cNvSpPr/>
          </xdr:nvSpPr>
          <xdr:spPr>
            <a:xfrm>
              <a:off x="4719484" y="2411361"/>
              <a:ext cx="420329" cy="250723"/>
            </a:xfrm>
            <a:custGeom>
              <a:avLst/>
              <a:gdLst>
                <a:gd name="connsiteX0" fmla="*/ 0 w 420329"/>
                <a:gd name="connsiteY0" fmla="*/ 140110 h 250723"/>
                <a:gd name="connsiteX1" fmla="*/ 0 w 420329"/>
                <a:gd name="connsiteY1" fmla="*/ 140110 h 250723"/>
                <a:gd name="connsiteX2" fmla="*/ 81116 w 420329"/>
                <a:gd name="connsiteY2" fmla="*/ 110613 h 250723"/>
                <a:gd name="connsiteX3" fmla="*/ 147484 w 420329"/>
                <a:gd name="connsiteY3" fmla="*/ 95865 h 250723"/>
                <a:gd name="connsiteX4" fmla="*/ 199103 w 420329"/>
                <a:gd name="connsiteY4" fmla="*/ 81116 h 250723"/>
                <a:gd name="connsiteX5" fmla="*/ 228600 w 420329"/>
                <a:gd name="connsiteY5" fmla="*/ 44245 h 250723"/>
                <a:gd name="connsiteX6" fmla="*/ 243348 w 420329"/>
                <a:gd name="connsiteY6" fmla="*/ 22123 h 250723"/>
                <a:gd name="connsiteX7" fmla="*/ 258097 w 420329"/>
                <a:gd name="connsiteY7" fmla="*/ 0 h 250723"/>
                <a:gd name="connsiteX8" fmla="*/ 420329 w 420329"/>
                <a:gd name="connsiteY8" fmla="*/ 250723 h 2507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420329" h="250723">
                  <a:moveTo>
                    <a:pt x="0" y="140110"/>
                  </a:moveTo>
                  <a:lnTo>
                    <a:pt x="0" y="140110"/>
                  </a:lnTo>
                  <a:cubicBezTo>
                    <a:pt x="5703" y="137971"/>
                    <a:pt x="61487" y="116221"/>
                    <a:pt x="81116" y="110613"/>
                  </a:cubicBezTo>
                  <a:cubicBezTo>
                    <a:pt x="112589" y="101621"/>
                    <a:pt x="113269" y="103468"/>
                    <a:pt x="147484" y="95865"/>
                  </a:cubicBezTo>
                  <a:cubicBezTo>
                    <a:pt x="175267" y="89691"/>
                    <a:pt x="174464" y="89330"/>
                    <a:pt x="199103" y="81116"/>
                  </a:cubicBezTo>
                  <a:cubicBezTo>
                    <a:pt x="244494" y="13030"/>
                    <a:pt x="186570" y="96782"/>
                    <a:pt x="228600" y="44245"/>
                  </a:cubicBezTo>
                  <a:cubicBezTo>
                    <a:pt x="234136" y="37325"/>
                    <a:pt x="237812" y="29043"/>
                    <a:pt x="243348" y="22123"/>
                  </a:cubicBezTo>
                  <a:cubicBezTo>
                    <a:pt x="259835" y="1514"/>
                    <a:pt x="258097" y="15784"/>
                    <a:pt x="258097" y="0"/>
                  </a:cubicBezTo>
                  <a:lnTo>
                    <a:pt x="420329" y="250723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44" name="Forme libre 1103">
              <a:extLst>
                <a:ext uri="{FF2B5EF4-FFF2-40B4-BE49-F238E27FC236}">
                  <a16:creationId xmlns:a16="http://schemas.microsoft.com/office/drawing/2014/main" id="{CF48400F-DFDA-44F7-8564-4777B7E02C2B}"/>
                </a:ext>
              </a:extLst>
            </xdr:cNvPr>
            <xdr:cNvSpPr/>
          </xdr:nvSpPr>
          <xdr:spPr>
            <a:xfrm>
              <a:off x="4704735" y="2558845"/>
              <a:ext cx="184355" cy="258097"/>
            </a:xfrm>
            <a:custGeom>
              <a:avLst/>
              <a:gdLst>
                <a:gd name="connsiteX0" fmla="*/ 0 w 184355"/>
                <a:gd name="connsiteY0" fmla="*/ 0 h 258097"/>
                <a:gd name="connsiteX1" fmla="*/ 140110 w 184355"/>
                <a:gd name="connsiteY1" fmla="*/ 110613 h 258097"/>
                <a:gd name="connsiteX2" fmla="*/ 184355 w 184355"/>
                <a:gd name="connsiteY2" fmla="*/ 258097 h 258097"/>
                <a:gd name="connsiteX0" fmla="*/ 0 w 184355"/>
                <a:gd name="connsiteY0" fmla="*/ 0 h 258097"/>
                <a:gd name="connsiteX1" fmla="*/ 117987 w 184355"/>
                <a:gd name="connsiteY1" fmla="*/ 140110 h 258097"/>
                <a:gd name="connsiteX2" fmla="*/ 184355 w 184355"/>
                <a:gd name="connsiteY2" fmla="*/ 258097 h 25809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84355" h="258097">
                  <a:moveTo>
                    <a:pt x="0" y="0"/>
                  </a:moveTo>
                  <a:lnTo>
                    <a:pt x="117987" y="140110"/>
                  </a:lnTo>
                  <a:lnTo>
                    <a:pt x="184355" y="258097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26" name="Groupe 1085">
            <a:extLst>
              <a:ext uri="{FF2B5EF4-FFF2-40B4-BE49-F238E27FC236}">
                <a16:creationId xmlns:a16="http://schemas.microsoft.com/office/drawing/2014/main" id="{47B40F68-BDCC-4CEF-91B1-D8AD5EAF16B3}"/>
              </a:ext>
            </a:extLst>
          </xdr:cNvPr>
          <xdr:cNvGrpSpPr/>
        </xdr:nvGrpSpPr>
        <xdr:grpSpPr>
          <a:xfrm>
            <a:off x="4446639" y="2381865"/>
            <a:ext cx="4159045" cy="3546987"/>
            <a:chOff x="4446639" y="2381865"/>
            <a:chExt cx="4159045" cy="3546987"/>
          </a:xfrm>
        </xdr:grpSpPr>
        <xdr:sp macro="" textlink="">
          <xdr:nvSpPr>
            <xdr:cNvPr id="127" name="Forme libre 1086">
              <a:extLst>
                <a:ext uri="{FF2B5EF4-FFF2-40B4-BE49-F238E27FC236}">
                  <a16:creationId xmlns:a16="http://schemas.microsoft.com/office/drawing/2014/main" id="{04133B94-C0E0-4503-875E-7897EF7AC8F1}"/>
                </a:ext>
              </a:extLst>
            </xdr:cNvPr>
            <xdr:cNvSpPr/>
          </xdr:nvSpPr>
          <xdr:spPr>
            <a:xfrm>
              <a:off x="4984955" y="2743200"/>
              <a:ext cx="641555" cy="567813"/>
            </a:xfrm>
            <a:custGeom>
              <a:avLst/>
              <a:gdLst>
                <a:gd name="connsiteX0" fmla="*/ 390832 w 641555"/>
                <a:gd name="connsiteY0" fmla="*/ 0 h 553065"/>
                <a:gd name="connsiteX1" fmla="*/ 221226 w 641555"/>
                <a:gd name="connsiteY1" fmla="*/ 44246 h 553065"/>
                <a:gd name="connsiteX2" fmla="*/ 81116 w 641555"/>
                <a:gd name="connsiteY2" fmla="*/ 103239 h 553065"/>
                <a:gd name="connsiteX3" fmla="*/ 14748 w 641555"/>
                <a:gd name="connsiteY3" fmla="*/ 184355 h 553065"/>
                <a:gd name="connsiteX4" fmla="*/ 0 w 641555"/>
                <a:gd name="connsiteY4" fmla="*/ 339213 h 553065"/>
                <a:gd name="connsiteX5" fmla="*/ 81116 w 641555"/>
                <a:gd name="connsiteY5" fmla="*/ 449826 h 553065"/>
                <a:gd name="connsiteX6" fmla="*/ 243348 w 641555"/>
                <a:gd name="connsiteY6" fmla="*/ 501446 h 553065"/>
                <a:gd name="connsiteX7" fmla="*/ 435077 w 641555"/>
                <a:gd name="connsiteY7" fmla="*/ 516194 h 553065"/>
                <a:gd name="connsiteX8" fmla="*/ 575187 w 641555"/>
                <a:gd name="connsiteY8" fmla="*/ 545691 h 553065"/>
                <a:gd name="connsiteX9" fmla="*/ 641555 w 641555"/>
                <a:gd name="connsiteY9" fmla="*/ 553065 h 553065"/>
                <a:gd name="connsiteX0" fmla="*/ 331838 w 641555"/>
                <a:gd name="connsiteY0" fmla="*/ 0 h 567813"/>
                <a:gd name="connsiteX1" fmla="*/ 221226 w 641555"/>
                <a:gd name="connsiteY1" fmla="*/ 58994 h 567813"/>
                <a:gd name="connsiteX2" fmla="*/ 81116 w 641555"/>
                <a:gd name="connsiteY2" fmla="*/ 117987 h 567813"/>
                <a:gd name="connsiteX3" fmla="*/ 14748 w 641555"/>
                <a:gd name="connsiteY3" fmla="*/ 199103 h 567813"/>
                <a:gd name="connsiteX4" fmla="*/ 0 w 641555"/>
                <a:gd name="connsiteY4" fmla="*/ 353961 h 567813"/>
                <a:gd name="connsiteX5" fmla="*/ 81116 w 641555"/>
                <a:gd name="connsiteY5" fmla="*/ 464574 h 567813"/>
                <a:gd name="connsiteX6" fmla="*/ 243348 w 641555"/>
                <a:gd name="connsiteY6" fmla="*/ 516194 h 567813"/>
                <a:gd name="connsiteX7" fmla="*/ 435077 w 641555"/>
                <a:gd name="connsiteY7" fmla="*/ 530942 h 567813"/>
                <a:gd name="connsiteX8" fmla="*/ 575187 w 641555"/>
                <a:gd name="connsiteY8" fmla="*/ 560439 h 567813"/>
                <a:gd name="connsiteX9" fmla="*/ 641555 w 641555"/>
                <a:gd name="connsiteY9" fmla="*/ 567813 h 56781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641555" h="567813">
                  <a:moveTo>
                    <a:pt x="331838" y="0"/>
                  </a:moveTo>
                  <a:lnTo>
                    <a:pt x="221226" y="58994"/>
                  </a:lnTo>
                  <a:lnTo>
                    <a:pt x="81116" y="117987"/>
                  </a:lnTo>
                  <a:lnTo>
                    <a:pt x="14748" y="199103"/>
                  </a:lnTo>
                  <a:lnTo>
                    <a:pt x="0" y="353961"/>
                  </a:lnTo>
                  <a:lnTo>
                    <a:pt x="81116" y="464574"/>
                  </a:lnTo>
                  <a:lnTo>
                    <a:pt x="243348" y="516194"/>
                  </a:lnTo>
                  <a:lnTo>
                    <a:pt x="435077" y="530942"/>
                  </a:lnTo>
                  <a:lnTo>
                    <a:pt x="575187" y="560439"/>
                  </a:lnTo>
                  <a:lnTo>
                    <a:pt x="641555" y="567813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grpSp>
          <xdr:nvGrpSpPr>
            <xdr:cNvPr id="128" name="Groupe 1087">
              <a:extLst>
                <a:ext uri="{FF2B5EF4-FFF2-40B4-BE49-F238E27FC236}">
                  <a16:creationId xmlns:a16="http://schemas.microsoft.com/office/drawing/2014/main" id="{1D2D0AE3-2D2E-41F8-9D16-55C393962FA3}"/>
                </a:ext>
              </a:extLst>
            </xdr:cNvPr>
            <xdr:cNvGrpSpPr/>
          </xdr:nvGrpSpPr>
          <xdr:grpSpPr>
            <a:xfrm>
              <a:off x="4446639" y="2381865"/>
              <a:ext cx="4159045" cy="3546987"/>
              <a:chOff x="4446639" y="2381865"/>
              <a:chExt cx="4159045" cy="3546987"/>
            </a:xfrm>
          </xdr:grpSpPr>
          <xdr:sp macro="" textlink="">
            <xdr:nvSpPr>
              <xdr:cNvPr id="129" name="Forme libre 1088">
                <a:extLst>
                  <a:ext uri="{FF2B5EF4-FFF2-40B4-BE49-F238E27FC236}">
                    <a16:creationId xmlns:a16="http://schemas.microsoft.com/office/drawing/2014/main" id="{6AFE4DF6-9856-4AFE-9FD1-FA47AD995C5F}"/>
                  </a:ext>
                </a:extLst>
              </xdr:cNvPr>
              <xdr:cNvSpPr/>
            </xdr:nvSpPr>
            <xdr:spPr>
              <a:xfrm>
                <a:off x="4446639" y="3252019"/>
                <a:ext cx="781664" cy="560439"/>
              </a:xfrm>
              <a:custGeom>
                <a:avLst/>
                <a:gdLst>
                  <a:gd name="connsiteX0" fmla="*/ 457200 w 781664"/>
                  <a:gd name="connsiteY0" fmla="*/ 0 h 560439"/>
                  <a:gd name="connsiteX1" fmla="*/ 317090 w 781664"/>
                  <a:gd name="connsiteY1" fmla="*/ 7375 h 560439"/>
                  <a:gd name="connsiteX2" fmla="*/ 191729 w 781664"/>
                  <a:gd name="connsiteY2" fmla="*/ 36871 h 560439"/>
                  <a:gd name="connsiteX3" fmla="*/ 88490 w 781664"/>
                  <a:gd name="connsiteY3" fmla="*/ 73742 h 560439"/>
                  <a:gd name="connsiteX4" fmla="*/ 22122 w 781664"/>
                  <a:gd name="connsiteY4" fmla="*/ 132736 h 560439"/>
                  <a:gd name="connsiteX5" fmla="*/ 0 w 781664"/>
                  <a:gd name="connsiteY5" fmla="*/ 235975 h 560439"/>
                  <a:gd name="connsiteX6" fmla="*/ 0 w 781664"/>
                  <a:gd name="connsiteY6" fmla="*/ 331839 h 560439"/>
                  <a:gd name="connsiteX7" fmla="*/ 58993 w 781664"/>
                  <a:gd name="connsiteY7" fmla="*/ 412955 h 560439"/>
                  <a:gd name="connsiteX8" fmla="*/ 147484 w 781664"/>
                  <a:gd name="connsiteY8" fmla="*/ 494071 h 560439"/>
                  <a:gd name="connsiteX9" fmla="*/ 294967 w 781664"/>
                  <a:gd name="connsiteY9" fmla="*/ 545691 h 560439"/>
                  <a:gd name="connsiteX10" fmla="*/ 486696 w 781664"/>
                  <a:gd name="connsiteY10" fmla="*/ 560439 h 560439"/>
                  <a:gd name="connsiteX11" fmla="*/ 641555 w 781664"/>
                  <a:gd name="connsiteY11" fmla="*/ 530942 h 560439"/>
                  <a:gd name="connsiteX12" fmla="*/ 722671 w 781664"/>
                  <a:gd name="connsiteY12" fmla="*/ 501446 h 560439"/>
                  <a:gd name="connsiteX13" fmla="*/ 781664 w 781664"/>
                  <a:gd name="connsiteY13" fmla="*/ 538316 h 560439"/>
                  <a:gd name="connsiteX0" fmla="*/ 457200 w 781664"/>
                  <a:gd name="connsiteY0" fmla="*/ 0 h 560439"/>
                  <a:gd name="connsiteX1" fmla="*/ 317090 w 781664"/>
                  <a:gd name="connsiteY1" fmla="*/ 7375 h 560439"/>
                  <a:gd name="connsiteX2" fmla="*/ 191729 w 781664"/>
                  <a:gd name="connsiteY2" fmla="*/ 36871 h 560439"/>
                  <a:gd name="connsiteX3" fmla="*/ 88490 w 781664"/>
                  <a:gd name="connsiteY3" fmla="*/ 73742 h 560439"/>
                  <a:gd name="connsiteX4" fmla="*/ 22122 w 781664"/>
                  <a:gd name="connsiteY4" fmla="*/ 132736 h 560439"/>
                  <a:gd name="connsiteX5" fmla="*/ 0 w 781664"/>
                  <a:gd name="connsiteY5" fmla="*/ 235975 h 560439"/>
                  <a:gd name="connsiteX6" fmla="*/ 0 w 781664"/>
                  <a:gd name="connsiteY6" fmla="*/ 331839 h 560439"/>
                  <a:gd name="connsiteX7" fmla="*/ 58993 w 781664"/>
                  <a:gd name="connsiteY7" fmla="*/ 412955 h 560439"/>
                  <a:gd name="connsiteX8" fmla="*/ 147484 w 781664"/>
                  <a:gd name="connsiteY8" fmla="*/ 494071 h 560439"/>
                  <a:gd name="connsiteX9" fmla="*/ 294967 w 781664"/>
                  <a:gd name="connsiteY9" fmla="*/ 545691 h 560439"/>
                  <a:gd name="connsiteX10" fmla="*/ 486696 w 781664"/>
                  <a:gd name="connsiteY10" fmla="*/ 560439 h 560439"/>
                  <a:gd name="connsiteX11" fmla="*/ 641555 w 781664"/>
                  <a:gd name="connsiteY11" fmla="*/ 530942 h 560439"/>
                  <a:gd name="connsiteX12" fmla="*/ 722671 w 781664"/>
                  <a:gd name="connsiteY12" fmla="*/ 530943 h 560439"/>
                  <a:gd name="connsiteX13" fmla="*/ 781664 w 781664"/>
                  <a:gd name="connsiteY13" fmla="*/ 538316 h 56043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</a:cxnLst>
                <a:rect l="l" t="t" r="r" b="b"/>
                <a:pathLst>
                  <a:path w="781664" h="560439">
                    <a:moveTo>
                      <a:pt x="457200" y="0"/>
                    </a:moveTo>
                    <a:lnTo>
                      <a:pt x="317090" y="7375"/>
                    </a:lnTo>
                    <a:lnTo>
                      <a:pt x="191729" y="36871"/>
                    </a:lnTo>
                    <a:lnTo>
                      <a:pt x="88490" y="73742"/>
                    </a:lnTo>
                    <a:lnTo>
                      <a:pt x="22122" y="132736"/>
                    </a:lnTo>
                    <a:lnTo>
                      <a:pt x="0" y="235975"/>
                    </a:lnTo>
                    <a:lnTo>
                      <a:pt x="0" y="331839"/>
                    </a:lnTo>
                    <a:lnTo>
                      <a:pt x="58993" y="412955"/>
                    </a:lnTo>
                    <a:lnTo>
                      <a:pt x="147484" y="494071"/>
                    </a:lnTo>
                    <a:lnTo>
                      <a:pt x="294967" y="545691"/>
                    </a:lnTo>
                    <a:lnTo>
                      <a:pt x="486696" y="560439"/>
                    </a:lnTo>
                    <a:lnTo>
                      <a:pt x="641555" y="530942"/>
                    </a:lnTo>
                    <a:lnTo>
                      <a:pt x="722671" y="530943"/>
                    </a:lnTo>
                    <a:lnTo>
                      <a:pt x="781664" y="538316"/>
                    </a:lnTo>
                  </a:path>
                </a:pathLst>
              </a:cu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0" name="Forme libre 1089">
                <a:extLst>
                  <a:ext uri="{FF2B5EF4-FFF2-40B4-BE49-F238E27FC236}">
                    <a16:creationId xmlns:a16="http://schemas.microsoft.com/office/drawing/2014/main" id="{AF05C323-1107-4765-BB24-C11924E72D1F}"/>
                  </a:ext>
                </a:extLst>
              </xdr:cNvPr>
              <xdr:cNvSpPr/>
            </xdr:nvSpPr>
            <xdr:spPr>
              <a:xfrm>
                <a:off x="6061587" y="2381865"/>
                <a:ext cx="2544097" cy="1268361"/>
              </a:xfrm>
              <a:custGeom>
                <a:avLst/>
                <a:gdLst>
                  <a:gd name="connsiteX0" fmla="*/ 0 w 2544097"/>
                  <a:gd name="connsiteY0" fmla="*/ 36870 h 1268361"/>
                  <a:gd name="connsiteX1" fmla="*/ 169607 w 2544097"/>
                  <a:gd name="connsiteY1" fmla="*/ 36870 h 1268361"/>
                  <a:gd name="connsiteX2" fmla="*/ 258097 w 2544097"/>
                  <a:gd name="connsiteY2" fmla="*/ 0 h 1268361"/>
                  <a:gd name="connsiteX3" fmla="*/ 361336 w 2544097"/>
                  <a:gd name="connsiteY3" fmla="*/ 44245 h 1268361"/>
                  <a:gd name="connsiteX4" fmla="*/ 494071 w 2544097"/>
                  <a:gd name="connsiteY4" fmla="*/ 117987 h 1268361"/>
                  <a:gd name="connsiteX5" fmla="*/ 648929 w 2544097"/>
                  <a:gd name="connsiteY5" fmla="*/ 184354 h 1268361"/>
                  <a:gd name="connsiteX6" fmla="*/ 848032 w 2544097"/>
                  <a:gd name="connsiteY6" fmla="*/ 265470 h 1268361"/>
                  <a:gd name="connsiteX7" fmla="*/ 1002890 w 2544097"/>
                  <a:gd name="connsiteY7" fmla="*/ 309716 h 1268361"/>
                  <a:gd name="connsiteX8" fmla="*/ 1002890 w 2544097"/>
                  <a:gd name="connsiteY8" fmla="*/ 309716 h 1268361"/>
                  <a:gd name="connsiteX9" fmla="*/ 1128252 w 2544097"/>
                  <a:gd name="connsiteY9" fmla="*/ 390832 h 1268361"/>
                  <a:gd name="connsiteX10" fmla="*/ 1290484 w 2544097"/>
                  <a:gd name="connsiteY10" fmla="*/ 449825 h 1268361"/>
                  <a:gd name="connsiteX11" fmla="*/ 1526458 w 2544097"/>
                  <a:gd name="connsiteY11" fmla="*/ 545690 h 1268361"/>
                  <a:gd name="connsiteX12" fmla="*/ 1740310 w 2544097"/>
                  <a:gd name="connsiteY12" fmla="*/ 619432 h 1268361"/>
                  <a:gd name="connsiteX13" fmla="*/ 1924665 w 2544097"/>
                  <a:gd name="connsiteY13" fmla="*/ 803787 h 1268361"/>
                  <a:gd name="connsiteX14" fmla="*/ 2035278 w 2544097"/>
                  <a:gd name="connsiteY14" fmla="*/ 892277 h 1268361"/>
                  <a:gd name="connsiteX15" fmla="*/ 2190136 w 2544097"/>
                  <a:gd name="connsiteY15" fmla="*/ 943896 h 1268361"/>
                  <a:gd name="connsiteX16" fmla="*/ 2286000 w 2544097"/>
                  <a:gd name="connsiteY16" fmla="*/ 1039761 h 1268361"/>
                  <a:gd name="connsiteX17" fmla="*/ 2411361 w 2544097"/>
                  <a:gd name="connsiteY17" fmla="*/ 1194619 h 1268361"/>
                  <a:gd name="connsiteX18" fmla="*/ 2544097 w 2544097"/>
                  <a:gd name="connsiteY18" fmla="*/ 1268361 h 1268361"/>
                  <a:gd name="connsiteX19" fmla="*/ 2544097 w 2544097"/>
                  <a:gd name="connsiteY19" fmla="*/ 1268361 h 126836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</a:cxnLst>
                <a:rect l="l" t="t" r="r" b="b"/>
                <a:pathLst>
                  <a:path w="2544097" h="1268361">
                    <a:moveTo>
                      <a:pt x="0" y="36870"/>
                    </a:moveTo>
                    <a:lnTo>
                      <a:pt x="169607" y="36870"/>
                    </a:lnTo>
                    <a:lnTo>
                      <a:pt x="258097" y="0"/>
                    </a:lnTo>
                    <a:lnTo>
                      <a:pt x="361336" y="44245"/>
                    </a:lnTo>
                    <a:lnTo>
                      <a:pt x="494071" y="117987"/>
                    </a:lnTo>
                    <a:lnTo>
                      <a:pt x="648929" y="184354"/>
                    </a:lnTo>
                    <a:lnTo>
                      <a:pt x="848032" y="265470"/>
                    </a:lnTo>
                    <a:lnTo>
                      <a:pt x="1002890" y="309716"/>
                    </a:lnTo>
                    <a:lnTo>
                      <a:pt x="1002890" y="309716"/>
                    </a:lnTo>
                    <a:lnTo>
                      <a:pt x="1128252" y="390832"/>
                    </a:lnTo>
                    <a:lnTo>
                      <a:pt x="1290484" y="449825"/>
                    </a:lnTo>
                    <a:lnTo>
                      <a:pt x="1526458" y="545690"/>
                    </a:lnTo>
                    <a:lnTo>
                      <a:pt x="1740310" y="619432"/>
                    </a:lnTo>
                    <a:lnTo>
                      <a:pt x="1924665" y="803787"/>
                    </a:lnTo>
                    <a:lnTo>
                      <a:pt x="2035278" y="892277"/>
                    </a:lnTo>
                    <a:lnTo>
                      <a:pt x="2190136" y="943896"/>
                    </a:lnTo>
                    <a:lnTo>
                      <a:pt x="2286000" y="1039761"/>
                    </a:lnTo>
                    <a:lnTo>
                      <a:pt x="2411361" y="1194619"/>
                    </a:lnTo>
                    <a:lnTo>
                      <a:pt x="2544097" y="1268361"/>
                    </a:lnTo>
                    <a:lnTo>
                      <a:pt x="2544097" y="1268361"/>
                    </a:lnTo>
                  </a:path>
                </a:pathLst>
              </a:cu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1" name="Forme libre 1090">
                <a:extLst>
                  <a:ext uri="{FF2B5EF4-FFF2-40B4-BE49-F238E27FC236}">
                    <a16:creationId xmlns:a16="http://schemas.microsoft.com/office/drawing/2014/main" id="{AE31A8FF-6C58-4B37-8248-46C2C21D52FC}"/>
                  </a:ext>
                </a:extLst>
              </xdr:cNvPr>
              <xdr:cNvSpPr/>
            </xdr:nvSpPr>
            <xdr:spPr>
              <a:xfrm>
                <a:off x="5877232" y="2499852"/>
                <a:ext cx="2499852" cy="2927554"/>
              </a:xfrm>
              <a:custGeom>
                <a:avLst/>
                <a:gdLst>
                  <a:gd name="connsiteX0" fmla="*/ 2499852 w 2499852"/>
                  <a:gd name="connsiteY0" fmla="*/ 2927554 h 2927554"/>
                  <a:gd name="connsiteX1" fmla="*/ 2315497 w 2499852"/>
                  <a:gd name="connsiteY1" fmla="*/ 2824316 h 2927554"/>
                  <a:gd name="connsiteX2" fmla="*/ 2131142 w 2499852"/>
                  <a:gd name="connsiteY2" fmla="*/ 2757948 h 2927554"/>
                  <a:gd name="connsiteX3" fmla="*/ 1954162 w 2499852"/>
                  <a:gd name="connsiteY3" fmla="*/ 2662083 h 2927554"/>
                  <a:gd name="connsiteX4" fmla="*/ 1784555 w 2499852"/>
                  <a:gd name="connsiteY4" fmla="*/ 2536722 h 2927554"/>
                  <a:gd name="connsiteX5" fmla="*/ 1578078 w 2499852"/>
                  <a:gd name="connsiteY5" fmla="*/ 2381864 h 2927554"/>
                  <a:gd name="connsiteX6" fmla="*/ 1452716 w 2499852"/>
                  <a:gd name="connsiteY6" fmla="*/ 2286000 h 2927554"/>
                  <a:gd name="connsiteX7" fmla="*/ 1305233 w 2499852"/>
                  <a:gd name="connsiteY7" fmla="*/ 2153264 h 2927554"/>
                  <a:gd name="connsiteX8" fmla="*/ 1194620 w 2499852"/>
                  <a:gd name="connsiteY8" fmla="*/ 2020529 h 2927554"/>
                  <a:gd name="connsiteX9" fmla="*/ 1165123 w 2499852"/>
                  <a:gd name="connsiteY9" fmla="*/ 1850922 h 2927554"/>
                  <a:gd name="connsiteX10" fmla="*/ 1106129 w 2499852"/>
                  <a:gd name="connsiteY10" fmla="*/ 1725561 h 2927554"/>
                  <a:gd name="connsiteX11" fmla="*/ 929149 w 2499852"/>
                  <a:gd name="connsiteY11" fmla="*/ 1592825 h 2927554"/>
                  <a:gd name="connsiteX12" fmla="*/ 744794 w 2499852"/>
                  <a:gd name="connsiteY12" fmla="*/ 1437967 h 2927554"/>
                  <a:gd name="connsiteX13" fmla="*/ 575187 w 2499852"/>
                  <a:gd name="connsiteY13" fmla="*/ 1371600 h 2927554"/>
                  <a:gd name="connsiteX14" fmla="*/ 457200 w 2499852"/>
                  <a:gd name="connsiteY14" fmla="*/ 1253613 h 2927554"/>
                  <a:gd name="connsiteX15" fmla="*/ 317091 w 2499852"/>
                  <a:gd name="connsiteY15" fmla="*/ 1047135 h 2927554"/>
                  <a:gd name="connsiteX16" fmla="*/ 140110 w 2499852"/>
                  <a:gd name="connsiteY16" fmla="*/ 884903 h 2927554"/>
                  <a:gd name="connsiteX17" fmla="*/ 81116 w 2499852"/>
                  <a:gd name="connsiteY17" fmla="*/ 700548 h 2927554"/>
                  <a:gd name="connsiteX18" fmla="*/ 0 w 2499852"/>
                  <a:gd name="connsiteY18" fmla="*/ 464574 h 2927554"/>
                  <a:gd name="connsiteX19" fmla="*/ 14749 w 2499852"/>
                  <a:gd name="connsiteY19" fmla="*/ 317090 h 2927554"/>
                  <a:gd name="connsiteX20" fmla="*/ 51620 w 2499852"/>
                  <a:gd name="connsiteY20" fmla="*/ 176980 h 2927554"/>
                  <a:gd name="connsiteX21" fmla="*/ 184355 w 2499852"/>
                  <a:gd name="connsiteY21" fmla="*/ 44245 h 2927554"/>
                  <a:gd name="connsiteX22" fmla="*/ 331839 w 2499852"/>
                  <a:gd name="connsiteY22" fmla="*/ 0 h 2927554"/>
                  <a:gd name="connsiteX23" fmla="*/ 412955 w 2499852"/>
                  <a:gd name="connsiteY23" fmla="*/ 29496 h 2927554"/>
                  <a:gd name="connsiteX24" fmla="*/ 508820 w 2499852"/>
                  <a:gd name="connsiteY24" fmla="*/ 154858 h 2927554"/>
                  <a:gd name="connsiteX25" fmla="*/ 619433 w 2499852"/>
                  <a:gd name="connsiteY25" fmla="*/ 235974 h 2927554"/>
                  <a:gd name="connsiteX26" fmla="*/ 737420 w 2499852"/>
                  <a:gd name="connsiteY26" fmla="*/ 376083 h 2927554"/>
                  <a:gd name="connsiteX27" fmla="*/ 774291 w 2499852"/>
                  <a:gd name="connsiteY27" fmla="*/ 427703 h 2927554"/>
                  <a:gd name="connsiteX28" fmla="*/ 884903 w 2499852"/>
                  <a:gd name="connsiteY28" fmla="*/ 575187 h 2927554"/>
                  <a:gd name="connsiteX29" fmla="*/ 966020 w 2499852"/>
                  <a:gd name="connsiteY29" fmla="*/ 678425 h 2927554"/>
                  <a:gd name="connsiteX30" fmla="*/ 995516 w 2499852"/>
                  <a:gd name="connsiteY30" fmla="*/ 707922 h 2927554"/>
                  <a:gd name="connsiteX31" fmla="*/ 892278 w 2499852"/>
                  <a:gd name="connsiteY31" fmla="*/ 737419 h 2927554"/>
                  <a:gd name="connsiteX32" fmla="*/ 1010265 w 2499852"/>
                  <a:gd name="connsiteY32" fmla="*/ 707922 h 2927554"/>
                  <a:gd name="connsiteX33" fmla="*/ 1106129 w 2499852"/>
                  <a:gd name="connsiteY33" fmla="*/ 715296 h 2927554"/>
                  <a:gd name="connsiteX34" fmla="*/ 1201994 w 2499852"/>
                  <a:gd name="connsiteY34" fmla="*/ 759542 h 2927554"/>
                  <a:gd name="connsiteX35" fmla="*/ 1290484 w 2499852"/>
                  <a:gd name="connsiteY35" fmla="*/ 884903 h 2927554"/>
                  <a:gd name="connsiteX36" fmla="*/ 1401097 w 2499852"/>
                  <a:gd name="connsiteY36" fmla="*/ 943896 h 2927554"/>
                  <a:gd name="connsiteX37" fmla="*/ 1622323 w 2499852"/>
                  <a:gd name="connsiteY37" fmla="*/ 980767 h 2927554"/>
                  <a:gd name="connsiteX38" fmla="*/ 1755058 w 2499852"/>
                  <a:gd name="connsiteY38" fmla="*/ 1017638 h 2927554"/>
                  <a:gd name="connsiteX39" fmla="*/ 1991033 w 2499852"/>
                  <a:gd name="connsiteY39" fmla="*/ 1032387 h 292755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</a:cxnLst>
                <a:rect l="l" t="t" r="r" b="b"/>
                <a:pathLst>
                  <a:path w="2499852" h="2927554">
                    <a:moveTo>
                      <a:pt x="2499852" y="2927554"/>
                    </a:moveTo>
                    <a:lnTo>
                      <a:pt x="2315497" y="2824316"/>
                    </a:lnTo>
                    <a:lnTo>
                      <a:pt x="2131142" y="2757948"/>
                    </a:lnTo>
                    <a:lnTo>
                      <a:pt x="1954162" y="2662083"/>
                    </a:lnTo>
                    <a:lnTo>
                      <a:pt x="1784555" y="2536722"/>
                    </a:lnTo>
                    <a:lnTo>
                      <a:pt x="1578078" y="2381864"/>
                    </a:lnTo>
                    <a:lnTo>
                      <a:pt x="1452716" y="2286000"/>
                    </a:lnTo>
                    <a:lnTo>
                      <a:pt x="1305233" y="2153264"/>
                    </a:lnTo>
                    <a:lnTo>
                      <a:pt x="1194620" y="2020529"/>
                    </a:lnTo>
                    <a:lnTo>
                      <a:pt x="1165123" y="1850922"/>
                    </a:lnTo>
                    <a:lnTo>
                      <a:pt x="1106129" y="1725561"/>
                    </a:lnTo>
                    <a:lnTo>
                      <a:pt x="929149" y="1592825"/>
                    </a:lnTo>
                    <a:lnTo>
                      <a:pt x="744794" y="1437967"/>
                    </a:lnTo>
                    <a:lnTo>
                      <a:pt x="575187" y="1371600"/>
                    </a:lnTo>
                    <a:lnTo>
                      <a:pt x="457200" y="1253613"/>
                    </a:lnTo>
                    <a:lnTo>
                      <a:pt x="317091" y="1047135"/>
                    </a:lnTo>
                    <a:lnTo>
                      <a:pt x="140110" y="884903"/>
                    </a:lnTo>
                    <a:lnTo>
                      <a:pt x="81116" y="700548"/>
                    </a:lnTo>
                    <a:lnTo>
                      <a:pt x="0" y="464574"/>
                    </a:lnTo>
                    <a:lnTo>
                      <a:pt x="14749" y="317090"/>
                    </a:lnTo>
                    <a:lnTo>
                      <a:pt x="51620" y="176980"/>
                    </a:lnTo>
                    <a:lnTo>
                      <a:pt x="184355" y="44245"/>
                    </a:lnTo>
                    <a:lnTo>
                      <a:pt x="331839" y="0"/>
                    </a:lnTo>
                    <a:lnTo>
                      <a:pt x="412955" y="29496"/>
                    </a:lnTo>
                    <a:lnTo>
                      <a:pt x="508820" y="154858"/>
                    </a:lnTo>
                    <a:lnTo>
                      <a:pt x="619433" y="235974"/>
                    </a:lnTo>
                    <a:lnTo>
                      <a:pt x="737420" y="376083"/>
                    </a:lnTo>
                    <a:lnTo>
                      <a:pt x="774291" y="427703"/>
                    </a:lnTo>
                    <a:lnTo>
                      <a:pt x="884903" y="575187"/>
                    </a:lnTo>
                    <a:lnTo>
                      <a:pt x="966020" y="678425"/>
                    </a:lnTo>
                    <a:lnTo>
                      <a:pt x="995516" y="707922"/>
                    </a:lnTo>
                    <a:lnTo>
                      <a:pt x="892278" y="737419"/>
                    </a:lnTo>
                    <a:lnTo>
                      <a:pt x="1010265" y="707922"/>
                    </a:lnTo>
                    <a:lnTo>
                      <a:pt x="1106129" y="715296"/>
                    </a:lnTo>
                    <a:lnTo>
                      <a:pt x="1201994" y="759542"/>
                    </a:lnTo>
                    <a:lnTo>
                      <a:pt x="1290484" y="884903"/>
                    </a:lnTo>
                    <a:lnTo>
                      <a:pt x="1401097" y="943896"/>
                    </a:lnTo>
                    <a:lnTo>
                      <a:pt x="1622323" y="980767"/>
                    </a:lnTo>
                    <a:lnTo>
                      <a:pt x="1755058" y="1017638"/>
                    </a:lnTo>
                    <a:lnTo>
                      <a:pt x="1991033" y="1032387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2" name="Forme libre 1091">
                <a:extLst>
                  <a:ext uri="{FF2B5EF4-FFF2-40B4-BE49-F238E27FC236}">
                    <a16:creationId xmlns:a16="http://schemas.microsoft.com/office/drawing/2014/main" id="{5C0B0086-1577-442F-B64A-3B699347AA2A}"/>
                  </a:ext>
                </a:extLst>
              </xdr:cNvPr>
              <xdr:cNvSpPr/>
            </xdr:nvSpPr>
            <xdr:spPr>
              <a:xfrm>
                <a:off x="5265174" y="4549877"/>
                <a:ext cx="2359742" cy="1378975"/>
              </a:xfrm>
              <a:custGeom>
                <a:avLst/>
                <a:gdLst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10265 w 2359742"/>
                  <a:gd name="connsiteY9" fmla="*/ 685800 h 1378975"/>
                  <a:gd name="connsiteX10" fmla="*/ 825910 w 2359742"/>
                  <a:gd name="connsiteY10" fmla="*/ 634181 h 1378975"/>
                  <a:gd name="connsiteX11" fmla="*/ 656303 w 2359742"/>
                  <a:gd name="connsiteY11" fmla="*/ 575188 h 1378975"/>
                  <a:gd name="connsiteX12" fmla="*/ 523568 w 2359742"/>
                  <a:gd name="connsiteY12" fmla="*/ 479323 h 1378975"/>
                  <a:gd name="connsiteX13" fmla="*/ 383458 w 2359742"/>
                  <a:gd name="connsiteY13" fmla="*/ 368710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10265 w 2359742"/>
                  <a:gd name="connsiteY9" fmla="*/ 685800 h 1378975"/>
                  <a:gd name="connsiteX10" fmla="*/ 825910 w 2359742"/>
                  <a:gd name="connsiteY10" fmla="*/ 634181 h 1378975"/>
                  <a:gd name="connsiteX11" fmla="*/ 656303 w 2359742"/>
                  <a:gd name="connsiteY11" fmla="*/ 575188 h 1378975"/>
                  <a:gd name="connsiteX12" fmla="*/ 523568 w 2359742"/>
                  <a:gd name="connsiteY12" fmla="*/ 479323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10265 w 2359742"/>
                  <a:gd name="connsiteY9" fmla="*/ 685800 h 1378975"/>
                  <a:gd name="connsiteX10" fmla="*/ 825910 w 2359742"/>
                  <a:gd name="connsiteY10" fmla="*/ 634181 h 1378975"/>
                  <a:gd name="connsiteX11" fmla="*/ 656303 w 2359742"/>
                  <a:gd name="connsiteY11" fmla="*/ 575188 h 1378975"/>
                  <a:gd name="connsiteX12" fmla="*/ 553065 w 2359742"/>
                  <a:gd name="connsiteY12" fmla="*/ 420330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10265 w 2359742"/>
                  <a:gd name="connsiteY9" fmla="*/ 685800 h 1378975"/>
                  <a:gd name="connsiteX10" fmla="*/ 825910 w 2359742"/>
                  <a:gd name="connsiteY10" fmla="*/ 634181 h 1378975"/>
                  <a:gd name="connsiteX11" fmla="*/ 715297 w 2359742"/>
                  <a:gd name="connsiteY11" fmla="*/ 516195 h 1378975"/>
                  <a:gd name="connsiteX12" fmla="*/ 553065 w 2359742"/>
                  <a:gd name="connsiteY12" fmla="*/ 420330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10265 w 2359742"/>
                  <a:gd name="connsiteY9" fmla="*/ 685800 h 1378975"/>
                  <a:gd name="connsiteX10" fmla="*/ 884904 w 2359742"/>
                  <a:gd name="connsiteY10" fmla="*/ 567813 h 1378975"/>
                  <a:gd name="connsiteX11" fmla="*/ 715297 w 2359742"/>
                  <a:gd name="connsiteY11" fmla="*/ 516195 h 1378975"/>
                  <a:gd name="connsiteX12" fmla="*/ 553065 w 2359742"/>
                  <a:gd name="connsiteY12" fmla="*/ 420330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47136 w 2359742"/>
                  <a:gd name="connsiteY9" fmla="*/ 641554 h 1378975"/>
                  <a:gd name="connsiteX10" fmla="*/ 884904 w 2359742"/>
                  <a:gd name="connsiteY10" fmla="*/ 567813 h 1378975"/>
                  <a:gd name="connsiteX11" fmla="*/ 715297 w 2359742"/>
                  <a:gd name="connsiteY11" fmla="*/ 516195 h 1378975"/>
                  <a:gd name="connsiteX12" fmla="*/ 553065 w 2359742"/>
                  <a:gd name="connsiteY12" fmla="*/ 420330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94619 w 2359742"/>
                  <a:gd name="connsiteY8" fmla="*/ 715298 h 1378975"/>
                  <a:gd name="connsiteX9" fmla="*/ 1047136 w 2359742"/>
                  <a:gd name="connsiteY9" fmla="*/ 641554 h 1378975"/>
                  <a:gd name="connsiteX10" fmla="*/ 884904 w 2359742"/>
                  <a:gd name="connsiteY10" fmla="*/ 567813 h 1378975"/>
                  <a:gd name="connsiteX11" fmla="*/ 715297 w 2359742"/>
                  <a:gd name="connsiteY11" fmla="*/ 516195 h 1378975"/>
                  <a:gd name="connsiteX12" fmla="*/ 553065 w 2359742"/>
                  <a:gd name="connsiteY12" fmla="*/ 420330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</a:cxnLst>
                <a:rect l="l" t="t" r="r" b="b"/>
                <a:pathLst>
                  <a:path w="2359742" h="1378975">
                    <a:moveTo>
                      <a:pt x="2359742" y="1378975"/>
                    </a:moveTo>
                    <a:lnTo>
                      <a:pt x="2145891" y="1290484"/>
                    </a:lnTo>
                    <a:lnTo>
                      <a:pt x="1991032" y="1209368"/>
                    </a:lnTo>
                    <a:lnTo>
                      <a:pt x="1836174" y="1113504"/>
                    </a:lnTo>
                    <a:lnTo>
                      <a:pt x="1585452" y="1002891"/>
                    </a:lnTo>
                    <a:lnTo>
                      <a:pt x="1460091" y="943897"/>
                    </a:lnTo>
                    <a:lnTo>
                      <a:pt x="1393723" y="855407"/>
                    </a:lnTo>
                    <a:lnTo>
                      <a:pt x="1327355" y="789039"/>
                    </a:lnTo>
                    <a:lnTo>
                      <a:pt x="1194619" y="715298"/>
                    </a:lnTo>
                    <a:lnTo>
                      <a:pt x="1047136" y="641554"/>
                    </a:lnTo>
                    <a:lnTo>
                      <a:pt x="884904" y="567813"/>
                    </a:lnTo>
                    <a:lnTo>
                      <a:pt x="715297" y="516195"/>
                    </a:lnTo>
                    <a:lnTo>
                      <a:pt x="553065" y="420330"/>
                    </a:lnTo>
                    <a:lnTo>
                      <a:pt x="405581" y="339214"/>
                    </a:lnTo>
                    <a:lnTo>
                      <a:pt x="280220" y="272846"/>
                    </a:lnTo>
                    <a:lnTo>
                      <a:pt x="132736" y="184355"/>
                    </a:lnTo>
                    <a:lnTo>
                      <a:pt x="0" y="88491"/>
                    </a:lnTo>
                    <a:lnTo>
                      <a:pt x="132736" y="36871"/>
                    </a:lnTo>
                    <a:lnTo>
                      <a:pt x="302342" y="29497"/>
                    </a:lnTo>
                    <a:lnTo>
                      <a:pt x="442452" y="0"/>
                    </a:lnTo>
                    <a:lnTo>
                      <a:pt x="575187" y="0"/>
                    </a:lnTo>
                    <a:lnTo>
                      <a:pt x="722671" y="0"/>
                    </a:lnTo>
                    <a:lnTo>
                      <a:pt x="803787" y="14749"/>
                    </a:lnTo>
                    <a:lnTo>
                      <a:pt x="929149" y="36871"/>
                    </a:lnTo>
                    <a:lnTo>
                      <a:pt x="1047136" y="51620"/>
                    </a:lnTo>
                    <a:lnTo>
                      <a:pt x="1106129" y="88491"/>
                    </a:lnTo>
                    <a:lnTo>
                      <a:pt x="1194620" y="147484"/>
                    </a:lnTo>
                    <a:lnTo>
                      <a:pt x="1224116" y="199104"/>
                    </a:lnTo>
                    <a:lnTo>
                      <a:pt x="1268361" y="221226"/>
                    </a:lnTo>
                    <a:lnTo>
                      <a:pt x="1378974" y="272846"/>
                    </a:lnTo>
                    <a:lnTo>
                      <a:pt x="1408471" y="294968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3" name="Forme libre 1092">
                <a:extLst>
                  <a:ext uri="{FF2B5EF4-FFF2-40B4-BE49-F238E27FC236}">
                    <a16:creationId xmlns:a16="http://schemas.microsoft.com/office/drawing/2014/main" id="{5BF9743B-F2F9-48DC-8B05-C2E8A088D88A}"/>
                  </a:ext>
                </a:extLst>
              </xdr:cNvPr>
              <xdr:cNvSpPr/>
            </xdr:nvSpPr>
            <xdr:spPr>
              <a:xfrm>
                <a:off x="5877232" y="3871452"/>
                <a:ext cx="796413" cy="199104"/>
              </a:xfrm>
              <a:custGeom>
                <a:avLst/>
                <a:gdLst>
                  <a:gd name="connsiteX0" fmla="*/ 796413 w 796413"/>
                  <a:gd name="connsiteY0" fmla="*/ 199104 h 199104"/>
                  <a:gd name="connsiteX1" fmla="*/ 678426 w 796413"/>
                  <a:gd name="connsiteY1" fmla="*/ 147484 h 199104"/>
                  <a:gd name="connsiteX2" fmla="*/ 567813 w 796413"/>
                  <a:gd name="connsiteY2" fmla="*/ 95865 h 199104"/>
                  <a:gd name="connsiteX3" fmla="*/ 383458 w 796413"/>
                  <a:gd name="connsiteY3" fmla="*/ 36871 h 199104"/>
                  <a:gd name="connsiteX4" fmla="*/ 258097 w 796413"/>
                  <a:gd name="connsiteY4" fmla="*/ 29497 h 199104"/>
                  <a:gd name="connsiteX5" fmla="*/ 154858 w 796413"/>
                  <a:gd name="connsiteY5" fmla="*/ 14749 h 199104"/>
                  <a:gd name="connsiteX6" fmla="*/ 51619 w 796413"/>
                  <a:gd name="connsiteY6" fmla="*/ 14749 h 199104"/>
                  <a:gd name="connsiteX7" fmla="*/ 0 w 796413"/>
                  <a:gd name="connsiteY7" fmla="*/ 0 h 19910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</a:cxnLst>
                <a:rect l="l" t="t" r="r" b="b"/>
                <a:pathLst>
                  <a:path w="796413" h="199104">
                    <a:moveTo>
                      <a:pt x="796413" y="199104"/>
                    </a:moveTo>
                    <a:lnTo>
                      <a:pt x="678426" y="147484"/>
                    </a:lnTo>
                    <a:lnTo>
                      <a:pt x="567813" y="95865"/>
                    </a:lnTo>
                    <a:lnTo>
                      <a:pt x="383458" y="36871"/>
                    </a:lnTo>
                    <a:lnTo>
                      <a:pt x="258097" y="29497"/>
                    </a:lnTo>
                    <a:lnTo>
                      <a:pt x="154858" y="14749"/>
                    </a:lnTo>
                    <a:lnTo>
                      <a:pt x="51619" y="14749"/>
                    </a:lnTo>
                    <a:lnTo>
                      <a:pt x="0" y="0"/>
                    </a:lnTo>
                  </a:path>
                </a:pathLst>
              </a:cu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4" name="Forme libre 1093">
                <a:extLst>
                  <a:ext uri="{FF2B5EF4-FFF2-40B4-BE49-F238E27FC236}">
                    <a16:creationId xmlns:a16="http://schemas.microsoft.com/office/drawing/2014/main" id="{EB57E0F9-2F8F-4054-AEB8-BE982F490B89}"/>
                  </a:ext>
                </a:extLst>
              </xdr:cNvPr>
              <xdr:cNvSpPr/>
            </xdr:nvSpPr>
            <xdr:spPr>
              <a:xfrm>
                <a:off x="4837471" y="3908323"/>
                <a:ext cx="796413" cy="730045"/>
              </a:xfrm>
              <a:custGeom>
                <a:avLst/>
                <a:gdLst>
                  <a:gd name="connsiteX0" fmla="*/ 405581 w 796413"/>
                  <a:gd name="connsiteY0" fmla="*/ 730045 h 730045"/>
                  <a:gd name="connsiteX1" fmla="*/ 324464 w 796413"/>
                  <a:gd name="connsiteY1" fmla="*/ 722671 h 730045"/>
                  <a:gd name="connsiteX2" fmla="*/ 258097 w 796413"/>
                  <a:gd name="connsiteY2" fmla="*/ 693174 h 730045"/>
                  <a:gd name="connsiteX3" fmla="*/ 169606 w 796413"/>
                  <a:gd name="connsiteY3" fmla="*/ 648929 h 730045"/>
                  <a:gd name="connsiteX4" fmla="*/ 110613 w 796413"/>
                  <a:gd name="connsiteY4" fmla="*/ 589935 h 730045"/>
                  <a:gd name="connsiteX5" fmla="*/ 81116 w 796413"/>
                  <a:gd name="connsiteY5" fmla="*/ 597309 h 730045"/>
                  <a:gd name="connsiteX6" fmla="*/ 22123 w 796413"/>
                  <a:gd name="connsiteY6" fmla="*/ 442451 h 730045"/>
                  <a:gd name="connsiteX7" fmla="*/ 0 w 796413"/>
                  <a:gd name="connsiteY7" fmla="*/ 346587 h 730045"/>
                  <a:gd name="connsiteX8" fmla="*/ 51619 w 796413"/>
                  <a:gd name="connsiteY8" fmla="*/ 235974 h 730045"/>
                  <a:gd name="connsiteX9" fmla="*/ 154858 w 796413"/>
                  <a:gd name="connsiteY9" fmla="*/ 154858 h 730045"/>
                  <a:gd name="connsiteX10" fmla="*/ 339213 w 796413"/>
                  <a:gd name="connsiteY10" fmla="*/ 110612 h 730045"/>
                  <a:gd name="connsiteX11" fmla="*/ 516194 w 796413"/>
                  <a:gd name="connsiteY11" fmla="*/ 66367 h 730045"/>
                  <a:gd name="connsiteX12" fmla="*/ 626806 w 796413"/>
                  <a:gd name="connsiteY12" fmla="*/ 58993 h 730045"/>
                  <a:gd name="connsiteX13" fmla="*/ 663677 w 796413"/>
                  <a:gd name="connsiteY13" fmla="*/ 29496 h 730045"/>
                  <a:gd name="connsiteX14" fmla="*/ 737419 w 796413"/>
                  <a:gd name="connsiteY14" fmla="*/ 0 h 730045"/>
                  <a:gd name="connsiteX15" fmla="*/ 796413 w 796413"/>
                  <a:gd name="connsiteY15" fmla="*/ 0 h 730045"/>
                  <a:gd name="connsiteX0" fmla="*/ 405581 w 796413"/>
                  <a:gd name="connsiteY0" fmla="*/ 730045 h 730045"/>
                  <a:gd name="connsiteX1" fmla="*/ 324464 w 796413"/>
                  <a:gd name="connsiteY1" fmla="*/ 722671 h 730045"/>
                  <a:gd name="connsiteX2" fmla="*/ 258097 w 796413"/>
                  <a:gd name="connsiteY2" fmla="*/ 693174 h 730045"/>
                  <a:gd name="connsiteX3" fmla="*/ 169606 w 796413"/>
                  <a:gd name="connsiteY3" fmla="*/ 648929 h 730045"/>
                  <a:gd name="connsiteX4" fmla="*/ 110613 w 796413"/>
                  <a:gd name="connsiteY4" fmla="*/ 589935 h 730045"/>
                  <a:gd name="connsiteX5" fmla="*/ 51620 w 796413"/>
                  <a:gd name="connsiteY5" fmla="*/ 575187 h 730045"/>
                  <a:gd name="connsiteX6" fmla="*/ 22123 w 796413"/>
                  <a:gd name="connsiteY6" fmla="*/ 442451 h 730045"/>
                  <a:gd name="connsiteX7" fmla="*/ 0 w 796413"/>
                  <a:gd name="connsiteY7" fmla="*/ 346587 h 730045"/>
                  <a:gd name="connsiteX8" fmla="*/ 51619 w 796413"/>
                  <a:gd name="connsiteY8" fmla="*/ 235974 h 730045"/>
                  <a:gd name="connsiteX9" fmla="*/ 154858 w 796413"/>
                  <a:gd name="connsiteY9" fmla="*/ 154858 h 730045"/>
                  <a:gd name="connsiteX10" fmla="*/ 339213 w 796413"/>
                  <a:gd name="connsiteY10" fmla="*/ 110612 h 730045"/>
                  <a:gd name="connsiteX11" fmla="*/ 516194 w 796413"/>
                  <a:gd name="connsiteY11" fmla="*/ 66367 h 730045"/>
                  <a:gd name="connsiteX12" fmla="*/ 626806 w 796413"/>
                  <a:gd name="connsiteY12" fmla="*/ 58993 h 730045"/>
                  <a:gd name="connsiteX13" fmla="*/ 663677 w 796413"/>
                  <a:gd name="connsiteY13" fmla="*/ 29496 h 730045"/>
                  <a:gd name="connsiteX14" fmla="*/ 737419 w 796413"/>
                  <a:gd name="connsiteY14" fmla="*/ 0 h 730045"/>
                  <a:gd name="connsiteX15" fmla="*/ 796413 w 796413"/>
                  <a:gd name="connsiteY15" fmla="*/ 0 h 730045"/>
                  <a:gd name="connsiteX0" fmla="*/ 405581 w 796413"/>
                  <a:gd name="connsiteY0" fmla="*/ 730045 h 730045"/>
                  <a:gd name="connsiteX1" fmla="*/ 324464 w 796413"/>
                  <a:gd name="connsiteY1" fmla="*/ 722671 h 730045"/>
                  <a:gd name="connsiteX2" fmla="*/ 258097 w 796413"/>
                  <a:gd name="connsiteY2" fmla="*/ 693174 h 730045"/>
                  <a:gd name="connsiteX3" fmla="*/ 169606 w 796413"/>
                  <a:gd name="connsiteY3" fmla="*/ 648929 h 730045"/>
                  <a:gd name="connsiteX4" fmla="*/ 110613 w 796413"/>
                  <a:gd name="connsiteY4" fmla="*/ 626806 h 730045"/>
                  <a:gd name="connsiteX5" fmla="*/ 51620 w 796413"/>
                  <a:gd name="connsiteY5" fmla="*/ 575187 h 730045"/>
                  <a:gd name="connsiteX6" fmla="*/ 22123 w 796413"/>
                  <a:gd name="connsiteY6" fmla="*/ 442451 h 730045"/>
                  <a:gd name="connsiteX7" fmla="*/ 0 w 796413"/>
                  <a:gd name="connsiteY7" fmla="*/ 346587 h 730045"/>
                  <a:gd name="connsiteX8" fmla="*/ 51619 w 796413"/>
                  <a:gd name="connsiteY8" fmla="*/ 235974 h 730045"/>
                  <a:gd name="connsiteX9" fmla="*/ 154858 w 796413"/>
                  <a:gd name="connsiteY9" fmla="*/ 154858 h 730045"/>
                  <a:gd name="connsiteX10" fmla="*/ 339213 w 796413"/>
                  <a:gd name="connsiteY10" fmla="*/ 110612 h 730045"/>
                  <a:gd name="connsiteX11" fmla="*/ 516194 w 796413"/>
                  <a:gd name="connsiteY11" fmla="*/ 66367 h 730045"/>
                  <a:gd name="connsiteX12" fmla="*/ 626806 w 796413"/>
                  <a:gd name="connsiteY12" fmla="*/ 58993 h 730045"/>
                  <a:gd name="connsiteX13" fmla="*/ 663677 w 796413"/>
                  <a:gd name="connsiteY13" fmla="*/ 29496 h 730045"/>
                  <a:gd name="connsiteX14" fmla="*/ 737419 w 796413"/>
                  <a:gd name="connsiteY14" fmla="*/ 0 h 730045"/>
                  <a:gd name="connsiteX15" fmla="*/ 796413 w 796413"/>
                  <a:gd name="connsiteY15" fmla="*/ 0 h 73004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</a:cxnLst>
                <a:rect l="l" t="t" r="r" b="b"/>
                <a:pathLst>
                  <a:path w="796413" h="730045">
                    <a:moveTo>
                      <a:pt x="405581" y="730045"/>
                    </a:moveTo>
                    <a:lnTo>
                      <a:pt x="324464" y="722671"/>
                    </a:lnTo>
                    <a:lnTo>
                      <a:pt x="258097" y="693174"/>
                    </a:lnTo>
                    <a:lnTo>
                      <a:pt x="169606" y="648929"/>
                    </a:lnTo>
                    <a:lnTo>
                      <a:pt x="110613" y="626806"/>
                    </a:lnTo>
                    <a:lnTo>
                      <a:pt x="51620" y="575187"/>
                    </a:lnTo>
                    <a:lnTo>
                      <a:pt x="22123" y="442451"/>
                    </a:lnTo>
                    <a:lnTo>
                      <a:pt x="0" y="346587"/>
                    </a:lnTo>
                    <a:lnTo>
                      <a:pt x="51619" y="235974"/>
                    </a:lnTo>
                    <a:lnTo>
                      <a:pt x="154858" y="154858"/>
                    </a:lnTo>
                    <a:lnTo>
                      <a:pt x="339213" y="110612"/>
                    </a:lnTo>
                    <a:lnTo>
                      <a:pt x="516194" y="66367"/>
                    </a:lnTo>
                    <a:lnTo>
                      <a:pt x="626806" y="58993"/>
                    </a:lnTo>
                    <a:lnTo>
                      <a:pt x="663677" y="29496"/>
                    </a:lnTo>
                    <a:lnTo>
                      <a:pt x="737419" y="0"/>
                    </a:lnTo>
                    <a:lnTo>
                      <a:pt x="796413" y="0"/>
                    </a:lnTo>
                  </a:path>
                </a:pathLst>
              </a:cu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5" name="Forme libre 1094">
                <a:extLst>
                  <a:ext uri="{FF2B5EF4-FFF2-40B4-BE49-F238E27FC236}">
                    <a16:creationId xmlns:a16="http://schemas.microsoft.com/office/drawing/2014/main" id="{514D4C31-E493-47C8-BF46-E0DC0E41D4A0}"/>
                  </a:ext>
                </a:extLst>
              </xdr:cNvPr>
              <xdr:cNvSpPr/>
            </xdr:nvSpPr>
            <xdr:spPr>
              <a:xfrm>
                <a:off x="5847735" y="3775587"/>
                <a:ext cx="538317" cy="154858"/>
              </a:xfrm>
              <a:custGeom>
                <a:avLst/>
                <a:gdLst>
                  <a:gd name="connsiteX0" fmla="*/ 0 w 538317"/>
                  <a:gd name="connsiteY0" fmla="*/ 0 h 154858"/>
                  <a:gd name="connsiteX1" fmla="*/ 176981 w 538317"/>
                  <a:gd name="connsiteY1" fmla="*/ 51619 h 154858"/>
                  <a:gd name="connsiteX2" fmla="*/ 435078 w 538317"/>
                  <a:gd name="connsiteY2" fmla="*/ 95865 h 154858"/>
                  <a:gd name="connsiteX3" fmla="*/ 538317 w 538317"/>
                  <a:gd name="connsiteY3" fmla="*/ 154858 h 15485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538317" h="154858">
                    <a:moveTo>
                      <a:pt x="0" y="0"/>
                    </a:moveTo>
                    <a:lnTo>
                      <a:pt x="176981" y="51619"/>
                    </a:lnTo>
                    <a:lnTo>
                      <a:pt x="435078" y="95865"/>
                    </a:lnTo>
                    <a:lnTo>
                      <a:pt x="538317" y="154858"/>
                    </a:lnTo>
                  </a:path>
                </a:pathLst>
              </a:cu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6" name="Forme libre 1095">
                <a:extLst>
                  <a:ext uri="{FF2B5EF4-FFF2-40B4-BE49-F238E27FC236}">
                    <a16:creationId xmlns:a16="http://schemas.microsoft.com/office/drawing/2014/main" id="{EE71C627-CA11-44B9-9569-B207CE6B7205}"/>
                  </a:ext>
                </a:extLst>
              </xdr:cNvPr>
              <xdr:cNvSpPr/>
            </xdr:nvSpPr>
            <xdr:spPr>
              <a:xfrm>
                <a:off x="5066052" y="3576484"/>
                <a:ext cx="14767" cy="191729"/>
              </a:xfrm>
              <a:custGeom>
                <a:avLst/>
                <a:gdLst>
                  <a:gd name="connsiteX0" fmla="*/ 14767 w 14767"/>
                  <a:gd name="connsiteY0" fmla="*/ 191729 h 191729"/>
                  <a:gd name="connsiteX1" fmla="*/ 14767 w 14767"/>
                  <a:gd name="connsiteY1" fmla="*/ 191729 h 191729"/>
                  <a:gd name="connsiteX2" fmla="*/ 7393 w 14767"/>
                  <a:gd name="connsiteY2" fmla="*/ 125361 h 191729"/>
                  <a:gd name="connsiteX3" fmla="*/ 19 w 14767"/>
                  <a:gd name="connsiteY3" fmla="*/ 95864 h 191729"/>
                  <a:gd name="connsiteX4" fmla="*/ 7393 w 14767"/>
                  <a:gd name="connsiteY4" fmla="*/ 0 h 19172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4767" h="191729">
                    <a:moveTo>
                      <a:pt x="14767" y="191729"/>
                    </a:moveTo>
                    <a:lnTo>
                      <a:pt x="14767" y="191729"/>
                    </a:lnTo>
                    <a:cubicBezTo>
                      <a:pt x="12309" y="169606"/>
                      <a:pt x="11052" y="147317"/>
                      <a:pt x="7393" y="125361"/>
                    </a:cubicBezTo>
                    <a:cubicBezTo>
                      <a:pt x="-758" y="76452"/>
                      <a:pt x="19" y="118746"/>
                      <a:pt x="19" y="95864"/>
                    </a:cubicBezTo>
                    <a:lnTo>
                      <a:pt x="7393" y="0"/>
                    </a:lnTo>
                  </a:path>
                </a:pathLst>
              </a:cu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7" name="Forme libre 1096">
                <a:extLst>
                  <a:ext uri="{FF2B5EF4-FFF2-40B4-BE49-F238E27FC236}">
                    <a16:creationId xmlns:a16="http://schemas.microsoft.com/office/drawing/2014/main" id="{769DE633-FB93-460A-8612-4E40E913557B}"/>
                  </a:ext>
                </a:extLst>
              </xdr:cNvPr>
              <xdr:cNvSpPr/>
            </xdr:nvSpPr>
            <xdr:spPr>
              <a:xfrm>
                <a:off x="6540910" y="4446639"/>
                <a:ext cx="81116" cy="361335"/>
              </a:xfrm>
              <a:custGeom>
                <a:avLst/>
                <a:gdLst>
                  <a:gd name="connsiteX0" fmla="*/ 81116 w 81116"/>
                  <a:gd name="connsiteY0" fmla="*/ 361335 h 361335"/>
                  <a:gd name="connsiteX1" fmla="*/ 0 w 81116"/>
                  <a:gd name="connsiteY1" fmla="*/ 169606 h 361335"/>
                  <a:gd name="connsiteX2" fmla="*/ 7374 w 81116"/>
                  <a:gd name="connsiteY2" fmla="*/ 0 h 36133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81116" h="361335">
                    <a:moveTo>
                      <a:pt x="81116" y="361335"/>
                    </a:moveTo>
                    <a:lnTo>
                      <a:pt x="0" y="169606"/>
                    </a:lnTo>
                    <a:lnTo>
                      <a:pt x="7374" y="0"/>
                    </a:lnTo>
                  </a:path>
                </a:pathLst>
              </a:cu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8" name="Forme libre 1097">
                <a:extLst>
                  <a:ext uri="{FF2B5EF4-FFF2-40B4-BE49-F238E27FC236}">
                    <a16:creationId xmlns:a16="http://schemas.microsoft.com/office/drawing/2014/main" id="{B7BEC2AD-E539-4C6A-AB2D-570541B5027B}"/>
                  </a:ext>
                </a:extLst>
              </xdr:cNvPr>
              <xdr:cNvSpPr/>
            </xdr:nvSpPr>
            <xdr:spPr>
              <a:xfrm>
                <a:off x="6644148" y="5169310"/>
                <a:ext cx="22123" cy="213851"/>
              </a:xfrm>
              <a:custGeom>
                <a:avLst/>
                <a:gdLst>
                  <a:gd name="connsiteX0" fmla="*/ 22123 w 22123"/>
                  <a:gd name="connsiteY0" fmla="*/ 213851 h 213851"/>
                  <a:gd name="connsiteX1" fmla="*/ 0 w 22123"/>
                  <a:gd name="connsiteY1" fmla="*/ 44245 h 213851"/>
                  <a:gd name="connsiteX2" fmla="*/ 7375 w 22123"/>
                  <a:gd name="connsiteY2" fmla="*/ 0 h 21385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22123" h="213851">
                    <a:moveTo>
                      <a:pt x="22123" y="213851"/>
                    </a:moveTo>
                    <a:lnTo>
                      <a:pt x="0" y="44245"/>
                    </a:lnTo>
                    <a:lnTo>
                      <a:pt x="7375" y="0"/>
                    </a:lnTo>
                  </a:path>
                </a:pathLst>
              </a:cu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9" name="Forme libre 1098">
                <a:extLst>
                  <a:ext uri="{FF2B5EF4-FFF2-40B4-BE49-F238E27FC236}">
                    <a16:creationId xmlns:a16="http://schemas.microsoft.com/office/drawing/2014/main" id="{422DF1C2-84E4-4FDF-92CB-9DC7A945E83E}"/>
                  </a:ext>
                </a:extLst>
              </xdr:cNvPr>
              <xdr:cNvSpPr/>
            </xdr:nvSpPr>
            <xdr:spPr>
              <a:xfrm>
                <a:off x="6150077" y="4830096"/>
                <a:ext cx="29497" cy="294968"/>
              </a:xfrm>
              <a:custGeom>
                <a:avLst/>
                <a:gdLst>
                  <a:gd name="connsiteX0" fmla="*/ 29497 w 29497"/>
                  <a:gd name="connsiteY0" fmla="*/ 294968 h 294968"/>
                  <a:gd name="connsiteX1" fmla="*/ 0 w 29497"/>
                  <a:gd name="connsiteY1" fmla="*/ 176981 h 294968"/>
                  <a:gd name="connsiteX2" fmla="*/ 14749 w 29497"/>
                  <a:gd name="connsiteY2" fmla="*/ 0 h 29496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29497" h="294968">
                    <a:moveTo>
                      <a:pt x="29497" y="294968"/>
                    </a:moveTo>
                    <a:lnTo>
                      <a:pt x="0" y="176981"/>
                    </a:lnTo>
                    <a:lnTo>
                      <a:pt x="14749" y="0"/>
                    </a:lnTo>
                  </a:path>
                </a:pathLst>
              </a:cu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</xdr:grpSp>
    </xdr:grpSp>
    <xdr:clientData/>
  </xdr:twoCellAnchor>
  <xdr:twoCellAnchor>
    <xdr:from>
      <xdr:col>2</xdr:col>
      <xdr:colOff>0</xdr:colOff>
      <xdr:row>43</xdr:row>
      <xdr:rowOff>0</xdr:rowOff>
    </xdr:from>
    <xdr:to>
      <xdr:col>4</xdr:col>
      <xdr:colOff>2</xdr:colOff>
      <xdr:row>44</xdr:row>
      <xdr:rowOff>0</xdr:rowOff>
    </xdr:to>
    <xdr:grpSp>
      <xdr:nvGrpSpPr>
        <xdr:cNvPr id="145" name="Groupe 33">
          <a:extLst>
            <a:ext uri="{FF2B5EF4-FFF2-40B4-BE49-F238E27FC236}">
              <a16:creationId xmlns:a16="http://schemas.microsoft.com/office/drawing/2014/main" id="{7BC430DC-0897-47E0-992A-CA13BF3CCC56}"/>
            </a:ext>
          </a:extLst>
        </xdr:cNvPr>
        <xdr:cNvGrpSpPr/>
      </xdr:nvGrpSpPr>
      <xdr:grpSpPr>
        <a:xfrm rot="16200000">
          <a:off x="931335" y="48408165"/>
          <a:ext cx="1143000" cy="1100669"/>
          <a:chOff x="14005775" y="14086268"/>
          <a:chExt cx="5492036" cy="8266667"/>
        </a:xfrm>
      </xdr:grpSpPr>
      <xdr:pic>
        <xdr:nvPicPr>
          <xdr:cNvPr id="146" name="Image 34">
            <a:extLst>
              <a:ext uri="{FF2B5EF4-FFF2-40B4-BE49-F238E27FC236}">
                <a16:creationId xmlns:a16="http://schemas.microsoft.com/office/drawing/2014/main" id="{FCA1BBBC-4BC5-465C-B357-20500900D9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05775" y="14086268"/>
            <a:ext cx="5476190" cy="8266667"/>
          </a:xfrm>
          <a:prstGeom prst="rect">
            <a:avLst/>
          </a:prstGeom>
        </xdr:spPr>
      </xdr:pic>
      <xdr:pic>
        <xdr:nvPicPr>
          <xdr:cNvPr id="147" name="Image 35">
            <a:extLst>
              <a:ext uri="{FF2B5EF4-FFF2-40B4-BE49-F238E27FC236}">
                <a16:creationId xmlns:a16="http://schemas.microsoft.com/office/drawing/2014/main" id="{0890D9FF-EA87-4D3C-A935-BFDEC613E60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3204" t="34699"/>
          <a:stretch/>
        </xdr:blipFill>
        <xdr:spPr>
          <a:xfrm>
            <a:off x="18030423" y="16930353"/>
            <a:ext cx="1467388" cy="5398182"/>
          </a:xfrm>
          <a:prstGeom prst="rect">
            <a:avLst/>
          </a:prstGeom>
        </xdr:spPr>
      </xdr:pic>
      <xdr:pic>
        <xdr:nvPicPr>
          <xdr:cNvPr id="148" name="Image 36">
            <a:extLst>
              <a:ext uri="{FF2B5EF4-FFF2-40B4-BE49-F238E27FC236}">
                <a16:creationId xmlns:a16="http://schemas.microsoft.com/office/drawing/2014/main" id="{A004F244-3856-4102-BD84-B8DA786B01F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9"/>
          <a:srcRect r="35088"/>
          <a:stretch/>
        </xdr:blipFill>
        <xdr:spPr>
          <a:xfrm>
            <a:off x="17064507" y="14550792"/>
            <a:ext cx="496373" cy="241479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45</xdr:row>
      <xdr:rowOff>38100</xdr:rowOff>
    </xdr:from>
    <xdr:to>
      <xdr:col>4</xdr:col>
      <xdr:colOff>0</xdr:colOff>
      <xdr:row>46</xdr:row>
      <xdr:rowOff>0</xdr:rowOff>
    </xdr:to>
    <xdr:grpSp>
      <xdr:nvGrpSpPr>
        <xdr:cNvPr id="165" name="Groupe 39">
          <a:extLst>
            <a:ext uri="{FF2B5EF4-FFF2-40B4-BE49-F238E27FC236}">
              <a16:creationId xmlns:a16="http://schemas.microsoft.com/office/drawing/2014/main" id="{79E392B5-8F98-4F75-A999-5699551F6553}"/>
            </a:ext>
          </a:extLst>
        </xdr:cNvPr>
        <xdr:cNvGrpSpPr/>
      </xdr:nvGrpSpPr>
      <xdr:grpSpPr>
        <a:xfrm>
          <a:off x="952500" y="50711100"/>
          <a:ext cx="1100667" cy="1104900"/>
          <a:chOff x="16248504" y="16246348"/>
          <a:chExt cx="2225567" cy="1622868"/>
        </a:xfrm>
      </xdr:grpSpPr>
      <xdr:pic>
        <xdr:nvPicPr>
          <xdr:cNvPr id="166" name="Image 40">
            <a:extLst>
              <a:ext uri="{FF2B5EF4-FFF2-40B4-BE49-F238E27FC236}">
                <a16:creationId xmlns:a16="http://schemas.microsoft.com/office/drawing/2014/main" id="{CCF1E506-3B2F-4DFB-A477-0820EE1273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0"/>
          <a:stretch>
            <a:fillRect/>
          </a:stretch>
        </xdr:blipFill>
        <xdr:spPr>
          <a:xfrm>
            <a:off x="16248504" y="16246348"/>
            <a:ext cx="2225567" cy="1622868"/>
          </a:xfrm>
          <a:prstGeom prst="rect">
            <a:avLst/>
          </a:prstGeom>
        </xdr:spPr>
      </xdr:pic>
      <xdr:pic>
        <xdr:nvPicPr>
          <xdr:cNvPr id="167" name="Image 41">
            <a:extLst>
              <a:ext uri="{FF2B5EF4-FFF2-40B4-BE49-F238E27FC236}">
                <a16:creationId xmlns:a16="http://schemas.microsoft.com/office/drawing/2014/main" id="{0C3CDCE6-4875-4817-B684-7474614A553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5376" t="4542" r="26955" b="86017"/>
          <a:stretch/>
        </xdr:blipFill>
        <xdr:spPr>
          <a:xfrm rot="15488798">
            <a:off x="16230823" y="17082223"/>
            <a:ext cx="302150" cy="230728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123825</xdr:colOff>
      <xdr:row>45</xdr:row>
      <xdr:rowOff>152401</xdr:rowOff>
    </xdr:from>
    <xdr:to>
      <xdr:col>5</xdr:col>
      <xdr:colOff>376693</xdr:colOff>
      <xdr:row>46</xdr:row>
      <xdr:rowOff>0</xdr:rowOff>
    </xdr:to>
    <xdr:grpSp>
      <xdr:nvGrpSpPr>
        <xdr:cNvPr id="168" name="Groupe 1120">
          <a:extLst>
            <a:ext uri="{FF2B5EF4-FFF2-40B4-BE49-F238E27FC236}">
              <a16:creationId xmlns:a16="http://schemas.microsoft.com/office/drawing/2014/main" id="{41B6904C-498C-4EBC-A552-309963CFBCBC}"/>
            </a:ext>
          </a:extLst>
        </xdr:cNvPr>
        <xdr:cNvGrpSpPr>
          <a:grpSpLocks noChangeAspect="1"/>
        </xdr:cNvGrpSpPr>
      </xdr:nvGrpSpPr>
      <xdr:grpSpPr>
        <a:xfrm>
          <a:off x="2176992" y="50825401"/>
          <a:ext cx="972534" cy="990599"/>
          <a:chOff x="4572000" y="1968910"/>
          <a:chExt cx="3561735" cy="2816942"/>
        </a:xfrm>
      </xdr:grpSpPr>
      <xdr:grpSp>
        <xdr:nvGrpSpPr>
          <xdr:cNvPr id="169" name="Groupe 1121">
            <a:extLst>
              <a:ext uri="{FF2B5EF4-FFF2-40B4-BE49-F238E27FC236}">
                <a16:creationId xmlns:a16="http://schemas.microsoft.com/office/drawing/2014/main" id="{8CBF9940-50BC-4407-AE75-5FCFD45C9695}"/>
              </a:ext>
            </a:extLst>
          </xdr:cNvPr>
          <xdr:cNvGrpSpPr/>
        </xdr:nvGrpSpPr>
        <xdr:grpSpPr>
          <a:xfrm>
            <a:off x="5021826" y="3104535"/>
            <a:ext cx="929148" cy="1681317"/>
            <a:chOff x="5021826" y="3104535"/>
            <a:chExt cx="929148" cy="1681317"/>
          </a:xfrm>
        </xdr:grpSpPr>
        <xdr:sp macro="" textlink="">
          <xdr:nvSpPr>
            <xdr:cNvPr id="185" name="Forme libre 1137">
              <a:extLst>
                <a:ext uri="{FF2B5EF4-FFF2-40B4-BE49-F238E27FC236}">
                  <a16:creationId xmlns:a16="http://schemas.microsoft.com/office/drawing/2014/main" id="{70F44BA2-46CB-4AB0-B0E3-84F3515BD3E1}"/>
                </a:ext>
              </a:extLst>
            </xdr:cNvPr>
            <xdr:cNvSpPr/>
          </xdr:nvSpPr>
          <xdr:spPr>
            <a:xfrm>
              <a:off x="5021826" y="3288890"/>
              <a:ext cx="457200" cy="980768"/>
            </a:xfrm>
            <a:custGeom>
              <a:avLst/>
              <a:gdLst>
                <a:gd name="connsiteX0" fmla="*/ 0 w 457200"/>
                <a:gd name="connsiteY0" fmla="*/ 0 h 980768"/>
                <a:gd name="connsiteX1" fmla="*/ 81116 w 457200"/>
                <a:gd name="connsiteY1" fmla="*/ 235975 h 980768"/>
                <a:gd name="connsiteX2" fmla="*/ 176980 w 457200"/>
                <a:gd name="connsiteY2" fmla="*/ 501445 h 980768"/>
                <a:gd name="connsiteX3" fmla="*/ 265471 w 457200"/>
                <a:gd name="connsiteY3" fmla="*/ 818536 h 980768"/>
                <a:gd name="connsiteX4" fmla="*/ 191729 w 457200"/>
                <a:gd name="connsiteY4" fmla="*/ 899652 h 980768"/>
                <a:gd name="connsiteX5" fmla="*/ 184355 w 457200"/>
                <a:gd name="connsiteY5" fmla="*/ 958645 h 980768"/>
                <a:gd name="connsiteX6" fmla="*/ 302342 w 457200"/>
                <a:gd name="connsiteY6" fmla="*/ 980768 h 980768"/>
                <a:gd name="connsiteX7" fmla="*/ 457200 w 457200"/>
                <a:gd name="connsiteY7" fmla="*/ 958645 h 98076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57200" h="980768">
                  <a:moveTo>
                    <a:pt x="0" y="0"/>
                  </a:moveTo>
                  <a:lnTo>
                    <a:pt x="81116" y="235975"/>
                  </a:lnTo>
                  <a:lnTo>
                    <a:pt x="176980" y="501445"/>
                  </a:lnTo>
                  <a:lnTo>
                    <a:pt x="265471" y="818536"/>
                  </a:lnTo>
                  <a:lnTo>
                    <a:pt x="191729" y="899652"/>
                  </a:lnTo>
                  <a:lnTo>
                    <a:pt x="184355" y="958645"/>
                  </a:lnTo>
                  <a:lnTo>
                    <a:pt x="302342" y="980768"/>
                  </a:lnTo>
                  <a:lnTo>
                    <a:pt x="457200" y="958645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6" name="Forme libre 1138">
              <a:extLst>
                <a:ext uri="{FF2B5EF4-FFF2-40B4-BE49-F238E27FC236}">
                  <a16:creationId xmlns:a16="http://schemas.microsoft.com/office/drawing/2014/main" id="{A25AFA3D-AE1E-4F5D-9074-C13C2F6AB32D}"/>
                </a:ext>
              </a:extLst>
            </xdr:cNvPr>
            <xdr:cNvSpPr/>
          </xdr:nvSpPr>
          <xdr:spPr>
            <a:xfrm>
              <a:off x="5715000" y="3104535"/>
              <a:ext cx="235974" cy="730046"/>
            </a:xfrm>
            <a:custGeom>
              <a:avLst/>
              <a:gdLst>
                <a:gd name="connsiteX0" fmla="*/ 0 w 235974"/>
                <a:gd name="connsiteY0" fmla="*/ 0 h 730046"/>
                <a:gd name="connsiteX1" fmla="*/ 44245 w 235974"/>
                <a:gd name="connsiteY1" fmla="*/ 88491 h 730046"/>
                <a:gd name="connsiteX2" fmla="*/ 103239 w 235974"/>
                <a:gd name="connsiteY2" fmla="*/ 294968 h 730046"/>
                <a:gd name="connsiteX3" fmla="*/ 184355 w 235974"/>
                <a:gd name="connsiteY3" fmla="*/ 604684 h 730046"/>
                <a:gd name="connsiteX4" fmla="*/ 206477 w 235974"/>
                <a:gd name="connsiteY4" fmla="*/ 700549 h 730046"/>
                <a:gd name="connsiteX5" fmla="*/ 235974 w 235974"/>
                <a:gd name="connsiteY5" fmla="*/ 730046 h 73004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35974" h="730046">
                  <a:moveTo>
                    <a:pt x="0" y="0"/>
                  </a:moveTo>
                  <a:lnTo>
                    <a:pt x="44245" y="88491"/>
                  </a:lnTo>
                  <a:lnTo>
                    <a:pt x="103239" y="294968"/>
                  </a:lnTo>
                  <a:lnTo>
                    <a:pt x="184355" y="604684"/>
                  </a:lnTo>
                  <a:lnTo>
                    <a:pt x="206477" y="700549"/>
                  </a:lnTo>
                  <a:lnTo>
                    <a:pt x="235974" y="730046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7" name="Forme libre 1139">
              <a:extLst>
                <a:ext uri="{FF2B5EF4-FFF2-40B4-BE49-F238E27FC236}">
                  <a16:creationId xmlns:a16="http://schemas.microsoft.com/office/drawing/2014/main" id="{E159D1FB-A90D-4389-9F51-E8DD9CA6687B}"/>
                </a:ext>
              </a:extLst>
            </xdr:cNvPr>
            <xdr:cNvSpPr/>
          </xdr:nvSpPr>
          <xdr:spPr>
            <a:xfrm>
              <a:off x="5633884" y="4527755"/>
              <a:ext cx="184355" cy="258097"/>
            </a:xfrm>
            <a:custGeom>
              <a:avLst/>
              <a:gdLst>
                <a:gd name="connsiteX0" fmla="*/ 0 w 184355"/>
                <a:gd name="connsiteY0" fmla="*/ 0 h 258097"/>
                <a:gd name="connsiteX1" fmla="*/ 51619 w 184355"/>
                <a:gd name="connsiteY1" fmla="*/ 162232 h 258097"/>
                <a:gd name="connsiteX2" fmla="*/ 81116 w 184355"/>
                <a:gd name="connsiteY2" fmla="*/ 258097 h 258097"/>
                <a:gd name="connsiteX3" fmla="*/ 184355 w 184355"/>
                <a:gd name="connsiteY3" fmla="*/ 213851 h 258097"/>
                <a:gd name="connsiteX4" fmla="*/ 162232 w 184355"/>
                <a:gd name="connsiteY4" fmla="*/ 58993 h 25809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84355" h="258097">
                  <a:moveTo>
                    <a:pt x="0" y="0"/>
                  </a:moveTo>
                  <a:lnTo>
                    <a:pt x="51619" y="162232"/>
                  </a:lnTo>
                  <a:lnTo>
                    <a:pt x="81116" y="258097"/>
                  </a:lnTo>
                  <a:lnTo>
                    <a:pt x="184355" y="213851"/>
                  </a:lnTo>
                  <a:lnTo>
                    <a:pt x="162232" y="58993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70" name="Groupe 1122">
            <a:extLst>
              <a:ext uri="{FF2B5EF4-FFF2-40B4-BE49-F238E27FC236}">
                <a16:creationId xmlns:a16="http://schemas.microsoft.com/office/drawing/2014/main" id="{16E800E0-6D33-4369-A302-75E296F17A60}"/>
              </a:ext>
            </a:extLst>
          </xdr:cNvPr>
          <xdr:cNvGrpSpPr/>
        </xdr:nvGrpSpPr>
        <xdr:grpSpPr>
          <a:xfrm>
            <a:off x="4572000" y="1968910"/>
            <a:ext cx="3561735" cy="2809567"/>
            <a:chOff x="4572000" y="1968910"/>
            <a:chExt cx="3561735" cy="2809567"/>
          </a:xfrm>
        </xdr:grpSpPr>
        <xdr:sp macro="" textlink="">
          <xdr:nvSpPr>
            <xdr:cNvPr id="171" name="Forme libre 1123">
              <a:extLst>
                <a:ext uri="{FF2B5EF4-FFF2-40B4-BE49-F238E27FC236}">
                  <a16:creationId xmlns:a16="http://schemas.microsoft.com/office/drawing/2014/main" id="{49065D52-3CB0-494B-8F16-F4FE2E711CA9}"/>
                </a:ext>
              </a:extLst>
            </xdr:cNvPr>
            <xdr:cNvSpPr/>
          </xdr:nvSpPr>
          <xdr:spPr>
            <a:xfrm>
              <a:off x="4572000" y="1968910"/>
              <a:ext cx="3561735" cy="1356851"/>
            </a:xfrm>
            <a:custGeom>
              <a:avLst/>
              <a:gdLst>
                <a:gd name="connsiteX0" fmla="*/ 3561735 w 3561735"/>
                <a:gd name="connsiteY0" fmla="*/ 420329 h 1356851"/>
                <a:gd name="connsiteX1" fmla="*/ 3561735 w 3561735"/>
                <a:gd name="connsiteY1" fmla="*/ 420329 h 1356851"/>
                <a:gd name="connsiteX2" fmla="*/ 3510116 w 3561735"/>
                <a:gd name="connsiteY2" fmla="*/ 376084 h 1356851"/>
                <a:gd name="connsiteX3" fmla="*/ 3495368 w 3561735"/>
                <a:gd name="connsiteY3" fmla="*/ 361335 h 1356851"/>
                <a:gd name="connsiteX4" fmla="*/ 3473245 w 3561735"/>
                <a:gd name="connsiteY4" fmla="*/ 353961 h 1356851"/>
                <a:gd name="connsiteX5" fmla="*/ 3451123 w 3561735"/>
                <a:gd name="connsiteY5" fmla="*/ 339213 h 1356851"/>
                <a:gd name="connsiteX6" fmla="*/ 3429000 w 3561735"/>
                <a:gd name="connsiteY6" fmla="*/ 331838 h 1356851"/>
                <a:gd name="connsiteX7" fmla="*/ 3414252 w 3561735"/>
                <a:gd name="connsiteY7" fmla="*/ 309716 h 1356851"/>
                <a:gd name="connsiteX8" fmla="*/ 3392129 w 3561735"/>
                <a:gd name="connsiteY8" fmla="*/ 294967 h 1356851"/>
                <a:gd name="connsiteX9" fmla="*/ 3362632 w 3561735"/>
                <a:gd name="connsiteY9" fmla="*/ 258096 h 1356851"/>
                <a:gd name="connsiteX10" fmla="*/ 3340510 w 3561735"/>
                <a:gd name="connsiteY10" fmla="*/ 243348 h 1356851"/>
                <a:gd name="connsiteX11" fmla="*/ 3288890 w 3561735"/>
                <a:gd name="connsiteY11" fmla="*/ 199103 h 1356851"/>
                <a:gd name="connsiteX12" fmla="*/ 3259394 w 3561735"/>
                <a:gd name="connsiteY12" fmla="*/ 154858 h 1356851"/>
                <a:gd name="connsiteX13" fmla="*/ 3244645 w 3561735"/>
                <a:gd name="connsiteY13" fmla="*/ 140109 h 1356851"/>
                <a:gd name="connsiteX14" fmla="*/ 3229897 w 3561735"/>
                <a:gd name="connsiteY14" fmla="*/ 117987 h 1356851"/>
                <a:gd name="connsiteX15" fmla="*/ 3207774 w 3561735"/>
                <a:gd name="connsiteY15" fmla="*/ 110613 h 1356851"/>
                <a:gd name="connsiteX16" fmla="*/ 3178277 w 3561735"/>
                <a:gd name="connsiteY16" fmla="*/ 81116 h 1356851"/>
                <a:gd name="connsiteX17" fmla="*/ 3163529 w 3561735"/>
                <a:gd name="connsiteY17" fmla="*/ 66367 h 1356851"/>
                <a:gd name="connsiteX18" fmla="*/ 3141406 w 3561735"/>
                <a:gd name="connsiteY18" fmla="*/ 51619 h 1356851"/>
                <a:gd name="connsiteX19" fmla="*/ 3126658 w 3561735"/>
                <a:gd name="connsiteY19" fmla="*/ 29496 h 1356851"/>
                <a:gd name="connsiteX20" fmla="*/ 3104535 w 3561735"/>
                <a:gd name="connsiteY20" fmla="*/ 22122 h 1356851"/>
                <a:gd name="connsiteX21" fmla="*/ 3038168 w 3561735"/>
                <a:gd name="connsiteY21" fmla="*/ 7374 h 1356851"/>
                <a:gd name="connsiteX22" fmla="*/ 2986548 w 3561735"/>
                <a:gd name="connsiteY22" fmla="*/ 0 h 1356851"/>
                <a:gd name="connsiteX23" fmla="*/ 2787445 w 3561735"/>
                <a:gd name="connsiteY23" fmla="*/ 7374 h 1356851"/>
                <a:gd name="connsiteX24" fmla="*/ 2743200 w 3561735"/>
                <a:gd name="connsiteY24" fmla="*/ 22122 h 1356851"/>
                <a:gd name="connsiteX25" fmla="*/ 2698955 w 3561735"/>
                <a:gd name="connsiteY25" fmla="*/ 36871 h 1356851"/>
                <a:gd name="connsiteX26" fmla="*/ 2676832 w 3561735"/>
                <a:gd name="connsiteY26" fmla="*/ 44245 h 1356851"/>
                <a:gd name="connsiteX27" fmla="*/ 2647335 w 3561735"/>
                <a:gd name="connsiteY27" fmla="*/ 51619 h 1356851"/>
                <a:gd name="connsiteX28" fmla="*/ 2595716 w 3561735"/>
                <a:gd name="connsiteY28" fmla="*/ 58993 h 1356851"/>
                <a:gd name="connsiteX29" fmla="*/ 2558845 w 3561735"/>
                <a:gd name="connsiteY29" fmla="*/ 73742 h 1356851"/>
                <a:gd name="connsiteX30" fmla="*/ 2499852 w 3561735"/>
                <a:gd name="connsiteY30" fmla="*/ 95864 h 1356851"/>
                <a:gd name="connsiteX31" fmla="*/ 2455606 w 3561735"/>
                <a:gd name="connsiteY31" fmla="*/ 110613 h 1356851"/>
                <a:gd name="connsiteX32" fmla="*/ 2300748 w 3561735"/>
                <a:gd name="connsiteY32" fmla="*/ 125361 h 1356851"/>
                <a:gd name="connsiteX33" fmla="*/ 2256503 w 3561735"/>
                <a:gd name="connsiteY33" fmla="*/ 140109 h 1356851"/>
                <a:gd name="connsiteX34" fmla="*/ 2212258 w 3561735"/>
                <a:gd name="connsiteY34" fmla="*/ 162232 h 1356851"/>
                <a:gd name="connsiteX35" fmla="*/ 2153265 w 3561735"/>
                <a:gd name="connsiteY35" fmla="*/ 169606 h 1356851"/>
                <a:gd name="connsiteX36" fmla="*/ 1968910 w 3561735"/>
                <a:gd name="connsiteY36" fmla="*/ 184355 h 1356851"/>
                <a:gd name="connsiteX37" fmla="*/ 1924665 w 3561735"/>
                <a:gd name="connsiteY37" fmla="*/ 199103 h 1356851"/>
                <a:gd name="connsiteX38" fmla="*/ 1909916 w 3561735"/>
                <a:gd name="connsiteY38" fmla="*/ 213851 h 1356851"/>
                <a:gd name="connsiteX39" fmla="*/ 1865671 w 3561735"/>
                <a:gd name="connsiteY39" fmla="*/ 228600 h 1356851"/>
                <a:gd name="connsiteX40" fmla="*/ 1843548 w 3561735"/>
                <a:gd name="connsiteY40" fmla="*/ 235974 h 1356851"/>
                <a:gd name="connsiteX41" fmla="*/ 1821426 w 3561735"/>
                <a:gd name="connsiteY41" fmla="*/ 243348 h 1356851"/>
                <a:gd name="connsiteX42" fmla="*/ 1762432 w 3561735"/>
                <a:gd name="connsiteY42" fmla="*/ 250722 h 1356851"/>
                <a:gd name="connsiteX43" fmla="*/ 1673942 w 3561735"/>
                <a:gd name="connsiteY43" fmla="*/ 265471 h 1356851"/>
                <a:gd name="connsiteX44" fmla="*/ 1629697 w 3561735"/>
                <a:gd name="connsiteY44" fmla="*/ 272845 h 1356851"/>
                <a:gd name="connsiteX45" fmla="*/ 1578077 w 3561735"/>
                <a:gd name="connsiteY45" fmla="*/ 280219 h 1356851"/>
                <a:gd name="connsiteX46" fmla="*/ 1526458 w 3561735"/>
                <a:gd name="connsiteY46" fmla="*/ 294967 h 1356851"/>
                <a:gd name="connsiteX47" fmla="*/ 1460090 w 3561735"/>
                <a:gd name="connsiteY47" fmla="*/ 309716 h 1356851"/>
                <a:gd name="connsiteX48" fmla="*/ 1393723 w 3561735"/>
                <a:gd name="connsiteY48" fmla="*/ 339213 h 1356851"/>
                <a:gd name="connsiteX49" fmla="*/ 1371600 w 3561735"/>
                <a:gd name="connsiteY49" fmla="*/ 346587 h 1356851"/>
                <a:gd name="connsiteX50" fmla="*/ 1349477 w 3561735"/>
                <a:gd name="connsiteY50" fmla="*/ 353961 h 1356851"/>
                <a:gd name="connsiteX51" fmla="*/ 1327355 w 3561735"/>
                <a:gd name="connsiteY51" fmla="*/ 368709 h 1356851"/>
                <a:gd name="connsiteX52" fmla="*/ 1312606 w 3561735"/>
                <a:gd name="connsiteY52" fmla="*/ 383458 h 1356851"/>
                <a:gd name="connsiteX53" fmla="*/ 1268361 w 3561735"/>
                <a:gd name="connsiteY53" fmla="*/ 398206 h 1356851"/>
                <a:gd name="connsiteX54" fmla="*/ 1253613 w 3561735"/>
                <a:gd name="connsiteY54" fmla="*/ 412955 h 1356851"/>
                <a:gd name="connsiteX55" fmla="*/ 1231490 w 3561735"/>
                <a:gd name="connsiteY55" fmla="*/ 420329 h 1356851"/>
                <a:gd name="connsiteX56" fmla="*/ 1224116 w 3561735"/>
                <a:gd name="connsiteY56" fmla="*/ 442451 h 1356851"/>
                <a:gd name="connsiteX57" fmla="*/ 1076632 w 3561735"/>
                <a:gd name="connsiteY57" fmla="*/ 494071 h 1356851"/>
                <a:gd name="connsiteX58" fmla="*/ 1017639 w 3561735"/>
                <a:gd name="connsiteY58" fmla="*/ 516193 h 1356851"/>
                <a:gd name="connsiteX59" fmla="*/ 951271 w 3561735"/>
                <a:gd name="connsiteY59" fmla="*/ 538316 h 1356851"/>
                <a:gd name="connsiteX60" fmla="*/ 796413 w 3561735"/>
                <a:gd name="connsiteY60" fmla="*/ 589935 h 1356851"/>
                <a:gd name="connsiteX61" fmla="*/ 685800 w 3561735"/>
                <a:gd name="connsiteY61" fmla="*/ 626806 h 1356851"/>
                <a:gd name="connsiteX62" fmla="*/ 663677 w 3561735"/>
                <a:gd name="connsiteY62" fmla="*/ 634180 h 1356851"/>
                <a:gd name="connsiteX63" fmla="*/ 641555 w 3561735"/>
                <a:gd name="connsiteY63" fmla="*/ 641555 h 1356851"/>
                <a:gd name="connsiteX64" fmla="*/ 604684 w 3561735"/>
                <a:gd name="connsiteY64" fmla="*/ 671051 h 1356851"/>
                <a:gd name="connsiteX65" fmla="*/ 589935 w 3561735"/>
                <a:gd name="connsiteY65" fmla="*/ 685800 h 1356851"/>
                <a:gd name="connsiteX66" fmla="*/ 567813 w 3561735"/>
                <a:gd name="connsiteY66" fmla="*/ 693174 h 1356851"/>
                <a:gd name="connsiteX67" fmla="*/ 486697 w 3561735"/>
                <a:gd name="connsiteY67" fmla="*/ 715296 h 1356851"/>
                <a:gd name="connsiteX68" fmla="*/ 449826 w 3561735"/>
                <a:gd name="connsiteY68" fmla="*/ 752167 h 1356851"/>
                <a:gd name="connsiteX69" fmla="*/ 435077 w 3561735"/>
                <a:gd name="connsiteY69" fmla="*/ 766916 h 1356851"/>
                <a:gd name="connsiteX70" fmla="*/ 390832 w 3561735"/>
                <a:gd name="connsiteY70" fmla="*/ 781664 h 1356851"/>
                <a:gd name="connsiteX71" fmla="*/ 368710 w 3561735"/>
                <a:gd name="connsiteY71" fmla="*/ 789038 h 1356851"/>
                <a:gd name="connsiteX72" fmla="*/ 331839 w 3561735"/>
                <a:gd name="connsiteY72" fmla="*/ 818535 h 1356851"/>
                <a:gd name="connsiteX73" fmla="*/ 280219 w 3561735"/>
                <a:gd name="connsiteY73" fmla="*/ 833284 h 1356851"/>
                <a:gd name="connsiteX74" fmla="*/ 258097 w 3561735"/>
                <a:gd name="connsiteY74" fmla="*/ 848032 h 1356851"/>
                <a:gd name="connsiteX75" fmla="*/ 243348 w 3561735"/>
                <a:gd name="connsiteY75" fmla="*/ 855406 h 1356851"/>
                <a:gd name="connsiteX76" fmla="*/ 140110 w 3561735"/>
                <a:gd name="connsiteY76" fmla="*/ 921774 h 1356851"/>
                <a:gd name="connsiteX77" fmla="*/ 88490 w 3561735"/>
                <a:gd name="connsiteY77" fmla="*/ 958645 h 1356851"/>
                <a:gd name="connsiteX78" fmla="*/ 81116 w 3561735"/>
                <a:gd name="connsiteY78" fmla="*/ 980767 h 1356851"/>
                <a:gd name="connsiteX79" fmla="*/ 51619 w 3561735"/>
                <a:gd name="connsiteY79" fmla="*/ 1010264 h 1356851"/>
                <a:gd name="connsiteX80" fmla="*/ 36871 w 3561735"/>
                <a:gd name="connsiteY80" fmla="*/ 1054509 h 1356851"/>
                <a:gd name="connsiteX81" fmla="*/ 22123 w 3561735"/>
                <a:gd name="connsiteY81" fmla="*/ 1069258 h 1356851"/>
                <a:gd name="connsiteX82" fmla="*/ 0 w 3561735"/>
                <a:gd name="connsiteY82" fmla="*/ 1098755 h 1356851"/>
                <a:gd name="connsiteX83" fmla="*/ 0 w 3561735"/>
                <a:gd name="connsiteY83" fmla="*/ 1209367 h 1356851"/>
                <a:gd name="connsiteX84" fmla="*/ 44245 w 3561735"/>
                <a:gd name="connsiteY84" fmla="*/ 1290484 h 1356851"/>
                <a:gd name="connsiteX85" fmla="*/ 125361 w 3561735"/>
                <a:gd name="connsiteY85" fmla="*/ 1349477 h 1356851"/>
                <a:gd name="connsiteX86" fmla="*/ 243348 w 3561735"/>
                <a:gd name="connsiteY86" fmla="*/ 1356851 h 1356851"/>
                <a:gd name="connsiteX87" fmla="*/ 339213 w 3561735"/>
                <a:gd name="connsiteY87" fmla="*/ 1334729 h 1356851"/>
                <a:gd name="connsiteX88" fmla="*/ 486697 w 3561735"/>
                <a:gd name="connsiteY88" fmla="*/ 1297858 h 1356851"/>
                <a:gd name="connsiteX89" fmla="*/ 781665 w 3561735"/>
                <a:gd name="connsiteY89" fmla="*/ 1216742 h 1356851"/>
                <a:gd name="connsiteX90" fmla="*/ 1002890 w 3561735"/>
                <a:gd name="connsiteY90" fmla="*/ 1179871 h 1356851"/>
                <a:gd name="connsiteX91" fmla="*/ 1172497 w 3561735"/>
                <a:gd name="connsiteY91" fmla="*/ 1098755 h 1356851"/>
                <a:gd name="connsiteX92" fmla="*/ 1364226 w 3561735"/>
                <a:gd name="connsiteY92" fmla="*/ 1010264 h 1356851"/>
                <a:gd name="connsiteX93" fmla="*/ 1541206 w 3561735"/>
                <a:gd name="connsiteY93" fmla="*/ 936522 h 1356851"/>
                <a:gd name="connsiteX94" fmla="*/ 1747684 w 3561735"/>
                <a:gd name="connsiteY94" fmla="*/ 914400 h 1356851"/>
                <a:gd name="connsiteX95" fmla="*/ 1968910 w 3561735"/>
                <a:gd name="connsiteY95" fmla="*/ 870155 h 1356851"/>
                <a:gd name="connsiteX96" fmla="*/ 2249129 w 3561735"/>
                <a:gd name="connsiteY96" fmla="*/ 811161 h 1356851"/>
                <a:gd name="connsiteX97" fmla="*/ 2359742 w 3561735"/>
                <a:gd name="connsiteY97" fmla="*/ 774290 h 1356851"/>
                <a:gd name="connsiteX98" fmla="*/ 2352368 w 3561735"/>
                <a:gd name="connsiteY98" fmla="*/ 796413 h 1356851"/>
                <a:gd name="connsiteX99" fmla="*/ 2381865 w 3561735"/>
                <a:gd name="connsiteY99" fmla="*/ 737419 h 1356851"/>
                <a:gd name="connsiteX100" fmla="*/ 2396613 w 3561735"/>
                <a:gd name="connsiteY100" fmla="*/ 589935 h 135685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</a:cxnLst>
              <a:rect l="l" t="t" r="r" b="b"/>
              <a:pathLst>
                <a:path w="3561735" h="1356851">
                  <a:moveTo>
                    <a:pt x="3561735" y="420329"/>
                  </a:moveTo>
                  <a:lnTo>
                    <a:pt x="3561735" y="420329"/>
                  </a:lnTo>
                  <a:cubicBezTo>
                    <a:pt x="3544529" y="405581"/>
                    <a:pt x="3527054" y="391140"/>
                    <a:pt x="3510116" y="376084"/>
                  </a:cubicBezTo>
                  <a:cubicBezTo>
                    <a:pt x="3504920" y="371465"/>
                    <a:pt x="3501330" y="364912"/>
                    <a:pt x="3495368" y="361335"/>
                  </a:cubicBezTo>
                  <a:cubicBezTo>
                    <a:pt x="3488703" y="357336"/>
                    <a:pt x="3480619" y="356419"/>
                    <a:pt x="3473245" y="353961"/>
                  </a:cubicBezTo>
                  <a:cubicBezTo>
                    <a:pt x="3465871" y="349045"/>
                    <a:pt x="3459050" y="343176"/>
                    <a:pt x="3451123" y="339213"/>
                  </a:cubicBezTo>
                  <a:cubicBezTo>
                    <a:pt x="3444170" y="335737"/>
                    <a:pt x="3435070" y="336694"/>
                    <a:pt x="3429000" y="331838"/>
                  </a:cubicBezTo>
                  <a:cubicBezTo>
                    <a:pt x="3422080" y="326302"/>
                    <a:pt x="3420519" y="315983"/>
                    <a:pt x="3414252" y="309716"/>
                  </a:cubicBezTo>
                  <a:cubicBezTo>
                    <a:pt x="3407985" y="303449"/>
                    <a:pt x="3399503" y="299883"/>
                    <a:pt x="3392129" y="294967"/>
                  </a:cubicBezTo>
                  <a:cubicBezTo>
                    <a:pt x="3381178" y="278540"/>
                    <a:pt x="3377643" y="270105"/>
                    <a:pt x="3362632" y="258096"/>
                  </a:cubicBezTo>
                  <a:cubicBezTo>
                    <a:pt x="3355712" y="252560"/>
                    <a:pt x="3347239" y="249116"/>
                    <a:pt x="3340510" y="243348"/>
                  </a:cubicBezTo>
                  <a:cubicBezTo>
                    <a:pt x="3277928" y="189706"/>
                    <a:pt x="3339676" y="232959"/>
                    <a:pt x="3288890" y="199103"/>
                  </a:cubicBezTo>
                  <a:cubicBezTo>
                    <a:pt x="3279058" y="184355"/>
                    <a:pt x="3271928" y="167392"/>
                    <a:pt x="3259394" y="154858"/>
                  </a:cubicBezTo>
                  <a:cubicBezTo>
                    <a:pt x="3254478" y="149942"/>
                    <a:pt x="3248988" y="145538"/>
                    <a:pt x="3244645" y="140109"/>
                  </a:cubicBezTo>
                  <a:cubicBezTo>
                    <a:pt x="3239109" y="133189"/>
                    <a:pt x="3236817" y="123523"/>
                    <a:pt x="3229897" y="117987"/>
                  </a:cubicBezTo>
                  <a:cubicBezTo>
                    <a:pt x="3223827" y="113131"/>
                    <a:pt x="3215148" y="113071"/>
                    <a:pt x="3207774" y="110613"/>
                  </a:cubicBezTo>
                  <a:lnTo>
                    <a:pt x="3178277" y="81116"/>
                  </a:lnTo>
                  <a:cubicBezTo>
                    <a:pt x="3173361" y="76200"/>
                    <a:pt x="3169314" y="70223"/>
                    <a:pt x="3163529" y="66367"/>
                  </a:cubicBezTo>
                  <a:lnTo>
                    <a:pt x="3141406" y="51619"/>
                  </a:lnTo>
                  <a:cubicBezTo>
                    <a:pt x="3136490" y="44245"/>
                    <a:pt x="3133579" y="35033"/>
                    <a:pt x="3126658" y="29496"/>
                  </a:cubicBezTo>
                  <a:cubicBezTo>
                    <a:pt x="3120588" y="24640"/>
                    <a:pt x="3112009" y="24257"/>
                    <a:pt x="3104535" y="22122"/>
                  </a:cubicBezTo>
                  <a:cubicBezTo>
                    <a:pt x="3085972" y="16818"/>
                    <a:pt x="3056418" y="10416"/>
                    <a:pt x="3038168" y="7374"/>
                  </a:cubicBezTo>
                  <a:cubicBezTo>
                    <a:pt x="3021023" y="4517"/>
                    <a:pt x="3003755" y="2458"/>
                    <a:pt x="2986548" y="0"/>
                  </a:cubicBezTo>
                  <a:cubicBezTo>
                    <a:pt x="2920180" y="2458"/>
                    <a:pt x="2853585" y="1361"/>
                    <a:pt x="2787445" y="7374"/>
                  </a:cubicBezTo>
                  <a:cubicBezTo>
                    <a:pt x="2771963" y="8781"/>
                    <a:pt x="2757948" y="17206"/>
                    <a:pt x="2743200" y="22122"/>
                  </a:cubicBezTo>
                  <a:lnTo>
                    <a:pt x="2698955" y="36871"/>
                  </a:lnTo>
                  <a:cubicBezTo>
                    <a:pt x="2691581" y="39329"/>
                    <a:pt x="2684373" y="42360"/>
                    <a:pt x="2676832" y="44245"/>
                  </a:cubicBezTo>
                  <a:cubicBezTo>
                    <a:pt x="2667000" y="46703"/>
                    <a:pt x="2657229" y="49420"/>
                    <a:pt x="2647335" y="51619"/>
                  </a:cubicBezTo>
                  <a:cubicBezTo>
                    <a:pt x="2609813" y="59957"/>
                    <a:pt x="2621363" y="58993"/>
                    <a:pt x="2595716" y="58993"/>
                  </a:cubicBezTo>
                  <a:lnTo>
                    <a:pt x="2558845" y="73742"/>
                  </a:lnTo>
                  <a:lnTo>
                    <a:pt x="2499852" y="95864"/>
                  </a:lnTo>
                  <a:cubicBezTo>
                    <a:pt x="2485211" y="101093"/>
                    <a:pt x="2471107" y="109421"/>
                    <a:pt x="2455606" y="110613"/>
                  </a:cubicBezTo>
                  <a:cubicBezTo>
                    <a:pt x="2339983" y="119507"/>
                    <a:pt x="2391544" y="114012"/>
                    <a:pt x="2300748" y="125361"/>
                  </a:cubicBezTo>
                  <a:cubicBezTo>
                    <a:pt x="2286000" y="130277"/>
                    <a:pt x="2269438" y="131485"/>
                    <a:pt x="2256503" y="140109"/>
                  </a:cubicBezTo>
                  <a:cubicBezTo>
                    <a:pt x="2238790" y="151919"/>
                    <a:pt x="2233250" y="158415"/>
                    <a:pt x="2212258" y="162232"/>
                  </a:cubicBezTo>
                  <a:cubicBezTo>
                    <a:pt x="2192760" y="165777"/>
                    <a:pt x="2172909" y="166987"/>
                    <a:pt x="2153265" y="169606"/>
                  </a:cubicBezTo>
                  <a:cubicBezTo>
                    <a:pt x="2046086" y="183896"/>
                    <a:pt x="2148807" y="174360"/>
                    <a:pt x="1968910" y="184355"/>
                  </a:cubicBezTo>
                  <a:cubicBezTo>
                    <a:pt x="1954162" y="189271"/>
                    <a:pt x="1935658" y="188111"/>
                    <a:pt x="1924665" y="199103"/>
                  </a:cubicBezTo>
                  <a:cubicBezTo>
                    <a:pt x="1919749" y="204019"/>
                    <a:pt x="1916135" y="210742"/>
                    <a:pt x="1909916" y="213851"/>
                  </a:cubicBezTo>
                  <a:cubicBezTo>
                    <a:pt x="1896011" y="220803"/>
                    <a:pt x="1880419" y="223684"/>
                    <a:pt x="1865671" y="228600"/>
                  </a:cubicBezTo>
                  <a:lnTo>
                    <a:pt x="1843548" y="235974"/>
                  </a:lnTo>
                  <a:cubicBezTo>
                    <a:pt x="1836174" y="238432"/>
                    <a:pt x="1829139" y="242384"/>
                    <a:pt x="1821426" y="243348"/>
                  </a:cubicBezTo>
                  <a:lnTo>
                    <a:pt x="1762432" y="250722"/>
                  </a:lnTo>
                  <a:cubicBezTo>
                    <a:pt x="1716319" y="266093"/>
                    <a:pt x="1756266" y="254494"/>
                    <a:pt x="1673942" y="265471"/>
                  </a:cubicBezTo>
                  <a:cubicBezTo>
                    <a:pt x="1659121" y="267447"/>
                    <a:pt x="1644475" y="270572"/>
                    <a:pt x="1629697" y="272845"/>
                  </a:cubicBezTo>
                  <a:cubicBezTo>
                    <a:pt x="1612518" y="275488"/>
                    <a:pt x="1595284" y="277761"/>
                    <a:pt x="1578077" y="280219"/>
                  </a:cubicBezTo>
                  <a:cubicBezTo>
                    <a:pt x="1556989" y="287248"/>
                    <a:pt x="1549610" y="290336"/>
                    <a:pt x="1526458" y="294967"/>
                  </a:cubicBezTo>
                  <a:cubicBezTo>
                    <a:pt x="1461569" y="307945"/>
                    <a:pt x="1503144" y="295365"/>
                    <a:pt x="1460090" y="309716"/>
                  </a:cubicBezTo>
                  <a:cubicBezTo>
                    <a:pt x="1425034" y="333087"/>
                    <a:pt x="1446374" y="321662"/>
                    <a:pt x="1393723" y="339213"/>
                  </a:cubicBezTo>
                  <a:lnTo>
                    <a:pt x="1371600" y="346587"/>
                  </a:lnTo>
                  <a:lnTo>
                    <a:pt x="1349477" y="353961"/>
                  </a:lnTo>
                  <a:cubicBezTo>
                    <a:pt x="1342103" y="358877"/>
                    <a:pt x="1334275" y="363173"/>
                    <a:pt x="1327355" y="368709"/>
                  </a:cubicBezTo>
                  <a:cubicBezTo>
                    <a:pt x="1321926" y="373052"/>
                    <a:pt x="1318825" y="380349"/>
                    <a:pt x="1312606" y="383458"/>
                  </a:cubicBezTo>
                  <a:cubicBezTo>
                    <a:pt x="1298701" y="390410"/>
                    <a:pt x="1268361" y="398206"/>
                    <a:pt x="1268361" y="398206"/>
                  </a:cubicBezTo>
                  <a:cubicBezTo>
                    <a:pt x="1263445" y="403122"/>
                    <a:pt x="1259575" y="409378"/>
                    <a:pt x="1253613" y="412955"/>
                  </a:cubicBezTo>
                  <a:cubicBezTo>
                    <a:pt x="1246948" y="416954"/>
                    <a:pt x="1236987" y="414833"/>
                    <a:pt x="1231490" y="420329"/>
                  </a:cubicBezTo>
                  <a:cubicBezTo>
                    <a:pt x="1225994" y="425825"/>
                    <a:pt x="1224116" y="442451"/>
                    <a:pt x="1224116" y="442451"/>
                  </a:cubicBezTo>
                  <a:lnTo>
                    <a:pt x="1076632" y="494071"/>
                  </a:lnTo>
                  <a:lnTo>
                    <a:pt x="1017639" y="516193"/>
                  </a:lnTo>
                  <a:cubicBezTo>
                    <a:pt x="1017574" y="516216"/>
                    <a:pt x="962365" y="534618"/>
                    <a:pt x="951271" y="538316"/>
                  </a:cubicBezTo>
                  <a:lnTo>
                    <a:pt x="796413" y="589935"/>
                  </a:lnTo>
                  <a:lnTo>
                    <a:pt x="685800" y="626806"/>
                  </a:lnTo>
                  <a:lnTo>
                    <a:pt x="663677" y="634180"/>
                  </a:lnTo>
                  <a:lnTo>
                    <a:pt x="641555" y="641555"/>
                  </a:lnTo>
                  <a:cubicBezTo>
                    <a:pt x="605938" y="677170"/>
                    <a:pt x="651203" y="633836"/>
                    <a:pt x="604684" y="671051"/>
                  </a:cubicBezTo>
                  <a:cubicBezTo>
                    <a:pt x="599255" y="675394"/>
                    <a:pt x="595897" y="682223"/>
                    <a:pt x="589935" y="685800"/>
                  </a:cubicBezTo>
                  <a:cubicBezTo>
                    <a:pt x="583270" y="689799"/>
                    <a:pt x="575312" y="691129"/>
                    <a:pt x="567813" y="693174"/>
                  </a:cubicBezTo>
                  <a:cubicBezTo>
                    <a:pt x="476328" y="718124"/>
                    <a:pt x="537616" y="698323"/>
                    <a:pt x="486697" y="715296"/>
                  </a:cubicBezTo>
                  <a:lnTo>
                    <a:pt x="449826" y="752167"/>
                  </a:lnTo>
                  <a:cubicBezTo>
                    <a:pt x="444910" y="757083"/>
                    <a:pt x="441673" y="764717"/>
                    <a:pt x="435077" y="766916"/>
                  </a:cubicBezTo>
                  <a:lnTo>
                    <a:pt x="390832" y="781664"/>
                  </a:lnTo>
                  <a:lnTo>
                    <a:pt x="368710" y="789038"/>
                  </a:lnTo>
                  <a:cubicBezTo>
                    <a:pt x="356817" y="800931"/>
                    <a:pt x="348118" y="811558"/>
                    <a:pt x="331839" y="818535"/>
                  </a:cubicBezTo>
                  <a:cubicBezTo>
                    <a:pt x="298747" y="832717"/>
                    <a:pt x="308930" y="818928"/>
                    <a:pt x="280219" y="833284"/>
                  </a:cubicBezTo>
                  <a:cubicBezTo>
                    <a:pt x="272292" y="837247"/>
                    <a:pt x="265697" y="843472"/>
                    <a:pt x="258097" y="848032"/>
                  </a:cubicBezTo>
                  <a:cubicBezTo>
                    <a:pt x="253384" y="850860"/>
                    <a:pt x="248264" y="852948"/>
                    <a:pt x="243348" y="855406"/>
                  </a:cubicBezTo>
                  <a:lnTo>
                    <a:pt x="140110" y="921774"/>
                  </a:lnTo>
                  <a:cubicBezTo>
                    <a:pt x="122903" y="934064"/>
                    <a:pt x="103442" y="943693"/>
                    <a:pt x="88490" y="958645"/>
                  </a:cubicBezTo>
                  <a:cubicBezTo>
                    <a:pt x="82994" y="964141"/>
                    <a:pt x="85634" y="974442"/>
                    <a:pt x="81116" y="980767"/>
                  </a:cubicBezTo>
                  <a:cubicBezTo>
                    <a:pt x="73034" y="992082"/>
                    <a:pt x="51619" y="1010264"/>
                    <a:pt x="51619" y="1010264"/>
                  </a:cubicBezTo>
                  <a:cubicBezTo>
                    <a:pt x="46703" y="1025012"/>
                    <a:pt x="47863" y="1043516"/>
                    <a:pt x="36871" y="1054509"/>
                  </a:cubicBezTo>
                  <a:lnTo>
                    <a:pt x="22123" y="1069258"/>
                  </a:lnTo>
                  <a:lnTo>
                    <a:pt x="0" y="1098755"/>
                  </a:lnTo>
                  <a:lnTo>
                    <a:pt x="0" y="1209367"/>
                  </a:lnTo>
                  <a:lnTo>
                    <a:pt x="44245" y="1290484"/>
                  </a:lnTo>
                  <a:lnTo>
                    <a:pt x="125361" y="1349477"/>
                  </a:lnTo>
                  <a:lnTo>
                    <a:pt x="243348" y="1356851"/>
                  </a:lnTo>
                  <a:lnTo>
                    <a:pt x="339213" y="1334729"/>
                  </a:lnTo>
                  <a:lnTo>
                    <a:pt x="486697" y="1297858"/>
                  </a:lnTo>
                  <a:lnTo>
                    <a:pt x="781665" y="1216742"/>
                  </a:lnTo>
                  <a:lnTo>
                    <a:pt x="1002890" y="1179871"/>
                  </a:lnTo>
                  <a:lnTo>
                    <a:pt x="1172497" y="1098755"/>
                  </a:lnTo>
                  <a:lnTo>
                    <a:pt x="1364226" y="1010264"/>
                  </a:lnTo>
                  <a:lnTo>
                    <a:pt x="1541206" y="936522"/>
                  </a:lnTo>
                  <a:lnTo>
                    <a:pt x="1747684" y="914400"/>
                  </a:lnTo>
                  <a:lnTo>
                    <a:pt x="1968910" y="870155"/>
                  </a:lnTo>
                  <a:lnTo>
                    <a:pt x="2249129" y="811161"/>
                  </a:lnTo>
                  <a:lnTo>
                    <a:pt x="2359742" y="774290"/>
                  </a:lnTo>
                  <a:lnTo>
                    <a:pt x="2352368" y="796413"/>
                  </a:lnTo>
                  <a:cubicBezTo>
                    <a:pt x="2362200" y="776748"/>
                    <a:pt x="2373204" y="757627"/>
                    <a:pt x="2381865" y="737419"/>
                  </a:cubicBezTo>
                  <a:cubicBezTo>
                    <a:pt x="2407495" y="677615"/>
                    <a:pt x="2396613" y="670894"/>
                    <a:pt x="2396613" y="589935"/>
                  </a:cubicBez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2" name="Forme libre 1124">
              <a:extLst>
                <a:ext uri="{FF2B5EF4-FFF2-40B4-BE49-F238E27FC236}">
                  <a16:creationId xmlns:a16="http://schemas.microsoft.com/office/drawing/2014/main" id="{B8F81045-8614-47CF-A00F-270BEC070970}"/>
                </a:ext>
              </a:extLst>
            </xdr:cNvPr>
            <xdr:cNvSpPr/>
          </xdr:nvSpPr>
          <xdr:spPr>
            <a:xfrm>
              <a:off x="6172200" y="2544097"/>
              <a:ext cx="103239" cy="346587"/>
            </a:xfrm>
            <a:custGeom>
              <a:avLst/>
              <a:gdLst>
                <a:gd name="connsiteX0" fmla="*/ 81116 w 103239"/>
                <a:gd name="connsiteY0" fmla="*/ 346587 h 346587"/>
                <a:gd name="connsiteX1" fmla="*/ 81116 w 103239"/>
                <a:gd name="connsiteY1" fmla="*/ 346587 h 346587"/>
                <a:gd name="connsiteX2" fmla="*/ 88490 w 103239"/>
                <a:gd name="connsiteY2" fmla="*/ 280219 h 346587"/>
                <a:gd name="connsiteX3" fmla="*/ 103239 w 103239"/>
                <a:gd name="connsiteY3" fmla="*/ 228600 h 346587"/>
                <a:gd name="connsiteX4" fmla="*/ 81116 w 103239"/>
                <a:gd name="connsiteY4" fmla="*/ 154858 h 346587"/>
                <a:gd name="connsiteX5" fmla="*/ 51619 w 103239"/>
                <a:gd name="connsiteY5" fmla="*/ 95864 h 346587"/>
                <a:gd name="connsiteX6" fmla="*/ 44245 w 103239"/>
                <a:gd name="connsiteY6" fmla="*/ 73742 h 346587"/>
                <a:gd name="connsiteX7" fmla="*/ 14748 w 103239"/>
                <a:gd name="connsiteY7" fmla="*/ 36871 h 346587"/>
                <a:gd name="connsiteX8" fmla="*/ 0 w 103239"/>
                <a:gd name="connsiteY8" fmla="*/ 0 h 3465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03239" h="346587">
                  <a:moveTo>
                    <a:pt x="81116" y="346587"/>
                  </a:moveTo>
                  <a:lnTo>
                    <a:pt x="81116" y="346587"/>
                  </a:lnTo>
                  <a:cubicBezTo>
                    <a:pt x="83574" y="324464"/>
                    <a:pt x="85105" y="302219"/>
                    <a:pt x="88490" y="280219"/>
                  </a:cubicBezTo>
                  <a:cubicBezTo>
                    <a:pt x="91135" y="263028"/>
                    <a:pt x="97734" y="245116"/>
                    <a:pt x="103239" y="228600"/>
                  </a:cubicBezTo>
                  <a:cubicBezTo>
                    <a:pt x="87059" y="115333"/>
                    <a:pt x="109358" y="218402"/>
                    <a:pt x="81116" y="154858"/>
                  </a:cubicBezTo>
                  <a:cubicBezTo>
                    <a:pt x="54000" y="93847"/>
                    <a:pt x="81909" y="126154"/>
                    <a:pt x="51619" y="95864"/>
                  </a:cubicBezTo>
                  <a:cubicBezTo>
                    <a:pt x="49161" y="88490"/>
                    <a:pt x="47721" y="80694"/>
                    <a:pt x="44245" y="73742"/>
                  </a:cubicBezTo>
                  <a:cubicBezTo>
                    <a:pt x="34941" y="55134"/>
                    <a:pt x="28468" y="50590"/>
                    <a:pt x="14748" y="36871"/>
                  </a:cubicBezTo>
                  <a:cubicBezTo>
                    <a:pt x="5636" y="9534"/>
                    <a:pt x="10850" y="21701"/>
                    <a:pt x="0" y="0"/>
                  </a:cubicBez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3" name="Forme libre 1125">
              <a:extLst>
                <a:ext uri="{FF2B5EF4-FFF2-40B4-BE49-F238E27FC236}">
                  <a16:creationId xmlns:a16="http://schemas.microsoft.com/office/drawing/2014/main" id="{AF72E491-357F-4B5F-8378-9B21B000099D}"/>
                </a:ext>
              </a:extLst>
            </xdr:cNvPr>
            <xdr:cNvSpPr/>
          </xdr:nvSpPr>
          <xdr:spPr>
            <a:xfrm>
              <a:off x="5610433" y="2824316"/>
              <a:ext cx="111941" cy="235974"/>
            </a:xfrm>
            <a:custGeom>
              <a:avLst/>
              <a:gdLst>
                <a:gd name="connsiteX0" fmla="*/ 111941 w 111941"/>
                <a:gd name="connsiteY0" fmla="*/ 235974 h 235974"/>
                <a:gd name="connsiteX1" fmla="*/ 111941 w 111941"/>
                <a:gd name="connsiteY1" fmla="*/ 235974 h 235974"/>
                <a:gd name="connsiteX2" fmla="*/ 45573 w 111941"/>
                <a:gd name="connsiteY2" fmla="*/ 169607 h 235974"/>
                <a:gd name="connsiteX3" fmla="*/ 8702 w 111941"/>
                <a:gd name="connsiteY3" fmla="*/ 103239 h 235974"/>
                <a:gd name="connsiteX4" fmla="*/ 1328 w 111941"/>
                <a:gd name="connsiteY4" fmla="*/ 0 h 23597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11941" h="235974">
                  <a:moveTo>
                    <a:pt x="111941" y="235974"/>
                  </a:moveTo>
                  <a:lnTo>
                    <a:pt x="111941" y="235974"/>
                  </a:lnTo>
                  <a:cubicBezTo>
                    <a:pt x="89818" y="213852"/>
                    <a:pt x="55466" y="199288"/>
                    <a:pt x="45573" y="169607"/>
                  </a:cubicBezTo>
                  <a:cubicBezTo>
                    <a:pt x="27527" y="115467"/>
                    <a:pt x="41818" y="136354"/>
                    <a:pt x="8702" y="103239"/>
                  </a:cubicBezTo>
                  <a:cubicBezTo>
                    <a:pt x="-4633" y="49895"/>
                    <a:pt x="1328" y="83877"/>
                    <a:pt x="1328" y="0"/>
                  </a:cubicBez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4" name="Forme libre 1126">
              <a:extLst>
                <a:ext uri="{FF2B5EF4-FFF2-40B4-BE49-F238E27FC236}">
                  <a16:creationId xmlns:a16="http://schemas.microsoft.com/office/drawing/2014/main" id="{195D961D-F2C4-470A-A9B2-1F2F65082CEA}"/>
                </a:ext>
              </a:extLst>
            </xdr:cNvPr>
            <xdr:cNvSpPr/>
          </xdr:nvSpPr>
          <xdr:spPr>
            <a:xfrm>
              <a:off x="4763722" y="3539613"/>
              <a:ext cx="501452" cy="685999"/>
            </a:xfrm>
            <a:custGeom>
              <a:avLst/>
              <a:gdLst>
                <a:gd name="connsiteX0" fmla="*/ 339220 w 501452"/>
                <a:gd name="connsiteY0" fmla="*/ 0 h 685999"/>
                <a:gd name="connsiteX1" fmla="*/ 339220 w 501452"/>
                <a:gd name="connsiteY1" fmla="*/ 0 h 685999"/>
                <a:gd name="connsiteX2" fmla="*/ 294975 w 501452"/>
                <a:gd name="connsiteY2" fmla="*/ 51619 h 685999"/>
                <a:gd name="connsiteX3" fmla="*/ 280226 w 501452"/>
                <a:gd name="connsiteY3" fmla="*/ 66368 h 685999"/>
                <a:gd name="connsiteX4" fmla="*/ 258104 w 501452"/>
                <a:gd name="connsiteY4" fmla="*/ 81116 h 685999"/>
                <a:gd name="connsiteX5" fmla="*/ 228607 w 501452"/>
                <a:gd name="connsiteY5" fmla="*/ 110613 h 685999"/>
                <a:gd name="connsiteX6" fmla="*/ 206484 w 501452"/>
                <a:gd name="connsiteY6" fmla="*/ 125361 h 685999"/>
                <a:gd name="connsiteX7" fmla="*/ 191736 w 501452"/>
                <a:gd name="connsiteY7" fmla="*/ 140110 h 685999"/>
                <a:gd name="connsiteX8" fmla="*/ 125368 w 501452"/>
                <a:gd name="connsiteY8" fmla="*/ 176981 h 685999"/>
                <a:gd name="connsiteX9" fmla="*/ 88497 w 501452"/>
                <a:gd name="connsiteY9" fmla="*/ 213852 h 685999"/>
                <a:gd name="connsiteX10" fmla="*/ 51626 w 501452"/>
                <a:gd name="connsiteY10" fmla="*/ 243348 h 685999"/>
                <a:gd name="connsiteX11" fmla="*/ 36878 w 501452"/>
                <a:gd name="connsiteY11" fmla="*/ 287593 h 685999"/>
                <a:gd name="connsiteX12" fmla="*/ 29504 w 501452"/>
                <a:gd name="connsiteY12" fmla="*/ 309716 h 685999"/>
                <a:gd name="connsiteX13" fmla="*/ 14755 w 501452"/>
                <a:gd name="connsiteY13" fmla="*/ 331839 h 685999"/>
                <a:gd name="connsiteX14" fmla="*/ 7 w 501452"/>
                <a:gd name="connsiteY14" fmla="*/ 449826 h 685999"/>
                <a:gd name="connsiteX15" fmla="*/ 7381 w 501452"/>
                <a:gd name="connsiteY15" fmla="*/ 560439 h 685999"/>
                <a:gd name="connsiteX16" fmla="*/ 14755 w 501452"/>
                <a:gd name="connsiteY16" fmla="*/ 582561 h 685999"/>
                <a:gd name="connsiteX17" fmla="*/ 29504 w 501452"/>
                <a:gd name="connsiteY17" fmla="*/ 597310 h 685999"/>
                <a:gd name="connsiteX18" fmla="*/ 59001 w 501452"/>
                <a:gd name="connsiteY18" fmla="*/ 626806 h 685999"/>
                <a:gd name="connsiteX19" fmla="*/ 73749 w 501452"/>
                <a:gd name="connsiteY19" fmla="*/ 648929 h 685999"/>
                <a:gd name="connsiteX20" fmla="*/ 117994 w 501452"/>
                <a:gd name="connsiteY20" fmla="*/ 663677 h 685999"/>
                <a:gd name="connsiteX21" fmla="*/ 132743 w 501452"/>
                <a:gd name="connsiteY21" fmla="*/ 678426 h 685999"/>
                <a:gd name="connsiteX22" fmla="*/ 339220 w 501452"/>
                <a:gd name="connsiteY22" fmla="*/ 678426 h 685999"/>
                <a:gd name="connsiteX23" fmla="*/ 383465 w 501452"/>
                <a:gd name="connsiteY23" fmla="*/ 656303 h 685999"/>
                <a:gd name="connsiteX24" fmla="*/ 405588 w 501452"/>
                <a:gd name="connsiteY24" fmla="*/ 648929 h 685999"/>
                <a:gd name="connsiteX25" fmla="*/ 427710 w 501452"/>
                <a:gd name="connsiteY25" fmla="*/ 634181 h 685999"/>
                <a:gd name="connsiteX26" fmla="*/ 449833 w 501452"/>
                <a:gd name="connsiteY26" fmla="*/ 626806 h 685999"/>
                <a:gd name="connsiteX27" fmla="*/ 471955 w 501452"/>
                <a:gd name="connsiteY27" fmla="*/ 604684 h 685999"/>
                <a:gd name="connsiteX28" fmla="*/ 501452 w 501452"/>
                <a:gd name="connsiteY28" fmla="*/ 582561 h 6859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</a:cxnLst>
              <a:rect l="l" t="t" r="r" b="b"/>
              <a:pathLst>
                <a:path w="501452" h="685999">
                  <a:moveTo>
                    <a:pt x="339220" y="0"/>
                  </a:moveTo>
                  <a:lnTo>
                    <a:pt x="339220" y="0"/>
                  </a:lnTo>
                  <a:cubicBezTo>
                    <a:pt x="324472" y="17206"/>
                    <a:pt x="310031" y="34681"/>
                    <a:pt x="294975" y="51619"/>
                  </a:cubicBezTo>
                  <a:cubicBezTo>
                    <a:pt x="290356" y="56816"/>
                    <a:pt x="285655" y="62025"/>
                    <a:pt x="280226" y="66368"/>
                  </a:cubicBezTo>
                  <a:cubicBezTo>
                    <a:pt x="273306" y="71904"/>
                    <a:pt x="264833" y="75348"/>
                    <a:pt x="258104" y="81116"/>
                  </a:cubicBezTo>
                  <a:cubicBezTo>
                    <a:pt x="247547" y="90165"/>
                    <a:pt x="240177" y="102900"/>
                    <a:pt x="228607" y="110613"/>
                  </a:cubicBezTo>
                  <a:cubicBezTo>
                    <a:pt x="221233" y="115529"/>
                    <a:pt x="213405" y="119824"/>
                    <a:pt x="206484" y="125361"/>
                  </a:cubicBezTo>
                  <a:cubicBezTo>
                    <a:pt x="201055" y="129704"/>
                    <a:pt x="197298" y="135938"/>
                    <a:pt x="191736" y="140110"/>
                  </a:cubicBezTo>
                  <a:cubicBezTo>
                    <a:pt x="151169" y="170536"/>
                    <a:pt x="159857" y="165484"/>
                    <a:pt x="125368" y="176981"/>
                  </a:cubicBezTo>
                  <a:cubicBezTo>
                    <a:pt x="113078" y="189271"/>
                    <a:pt x="102959" y="204211"/>
                    <a:pt x="88497" y="213852"/>
                  </a:cubicBezTo>
                  <a:cubicBezTo>
                    <a:pt x="60590" y="232457"/>
                    <a:pt x="72642" y="222334"/>
                    <a:pt x="51626" y="243348"/>
                  </a:cubicBezTo>
                  <a:lnTo>
                    <a:pt x="36878" y="287593"/>
                  </a:lnTo>
                  <a:cubicBezTo>
                    <a:pt x="34420" y="294967"/>
                    <a:pt x="33816" y="303248"/>
                    <a:pt x="29504" y="309716"/>
                  </a:cubicBezTo>
                  <a:lnTo>
                    <a:pt x="14755" y="331839"/>
                  </a:lnTo>
                  <a:cubicBezTo>
                    <a:pt x="-821" y="378567"/>
                    <a:pt x="7" y="370121"/>
                    <a:pt x="7" y="449826"/>
                  </a:cubicBezTo>
                  <a:cubicBezTo>
                    <a:pt x="7" y="486779"/>
                    <a:pt x="3300" y="523712"/>
                    <a:pt x="7381" y="560439"/>
                  </a:cubicBezTo>
                  <a:cubicBezTo>
                    <a:pt x="8239" y="568164"/>
                    <a:pt x="10756" y="575896"/>
                    <a:pt x="14755" y="582561"/>
                  </a:cubicBezTo>
                  <a:cubicBezTo>
                    <a:pt x="18332" y="588523"/>
                    <a:pt x="24588" y="592394"/>
                    <a:pt x="29504" y="597310"/>
                  </a:cubicBezTo>
                  <a:cubicBezTo>
                    <a:pt x="45593" y="645577"/>
                    <a:pt x="23247" y="598202"/>
                    <a:pt x="59001" y="626806"/>
                  </a:cubicBezTo>
                  <a:cubicBezTo>
                    <a:pt x="65922" y="632343"/>
                    <a:pt x="66233" y="644232"/>
                    <a:pt x="73749" y="648929"/>
                  </a:cubicBezTo>
                  <a:cubicBezTo>
                    <a:pt x="86932" y="657168"/>
                    <a:pt x="117994" y="663677"/>
                    <a:pt x="117994" y="663677"/>
                  </a:cubicBezTo>
                  <a:cubicBezTo>
                    <a:pt x="122910" y="668593"/>
                    <a:pt x="126083" y="676428"/>
                    <a:pt x="132743" y="678426"/>
                  </a:cubicBezTo>
                  <a:cubicBezTo>
                    <a:pt x="186659" y="694601"/>
                    <a:pt x="305870" y="680093"/>
                    <a:pt x="339220" y="678426"/>
                  </a:cubicBezTo>
                  <a:cubicBezTo>
                    <a:pt x="394827" y="659891"/>
                    <a:pt x="326285" y="684894"/>
                    <a:pt x="383465" y="656303"/>
                  </a:cubicBezTo>
                  <a:cubicBezTo>
                    <a:pt x="390418" y="652827"/>
                    <a:pt x="398214" y="651387"/>
                    <a:pt x="405588" y="648929"/>
                  </a:cubicBezTo>
                  <a:cubicBezTo>
                    <a:pt x="412962" y="644013"/>
                    <a:pt x="419783" y="638144"/>
                    <a:pt x="427710" y="634181"/>
                  </a:cubicBezTo>
                  <a:cubicBezTo>
                    <a:pt x="434663" y="630705"/>
                    <a:pt x="443365" y="631118"/>
                    <a:pt x="449833" y="626806"/>
                  </a:cubicBezTo>
                  <a:cubicBezTo>
                    <a:pt x="458510" y="621021"/>
                    <a:pt x="463278" y="610469"/>
                    <a:pt x="471955" y="604684"/>
                  </a:cubicBezTo>
                  <a:cubicBezTo>
                    <a:pt x="506126" y="581904"/>
                    <a:pt x="485770" y="613928"/>
                    <a:pt x="501452" y="582561"/>
                  </a:cubicBez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5" name="Forme libre 1127">
              <a:extLst>
                <a:ext uri="{FF2B5EF4-FFF2-40B4-BE49-F238E27FC236}">
                  <a16:creationId xmlns:a16="http://schemas.microsoft.com/office/drawing/2014/main" id="{153544E4-6ED4-43CD-B691-28FB5ABC90B3}"/>
                </a:ext>
              </a:extLst>
            </xdr:cNvPr>
            <xdr:cNvSpPr/>
          </xdr:nvSpPr>
          <xdr:spPr>
            <a:xfrm>
              <a:off x="5899355" y="3200400"/>
              <a:ext cx="980768" cy="486697"/>
            </a:xfrm>
            <a:custGeom>
              <a:avLst/>
              <a:gdLst>
                <a:gd name="connsiteX0" fmla="*/ 0 w 980768"/>
                <a:gd name="connsiteY0" fmla="*/ 486697 h 486697"/>
                <a:gd name="connsiteX1" fmla="*/ 73742 w 980768"/>
                <a:gd name="connsiteY1" fmla="*/ 346587 h 486697"/>
                <a:gd name="connsiteX2" fmla="*/ 199103 w 980768"/>
                <a:gd name="connsiteY2" fmla="*/ 331839 h 486697"/>
                <a:gd name="connsiteX3" fmla="*/ 412955 w 980768"/>
                <a:gd name="connsiteY3" fmla="*/ 243348 h 486697"/>
                <a:gd name="connsiteX4" fmla="*/ 855406 w 980768"/>
                <a:gd name="connsiteY4" fmla="*/ 36871 h 486697"/>
                <a:gd name="connsiteX5" fmla="*/ 980768 w 980768"/>
                <a:gd name="connsiteY5" fmla="*/ 0 h 48669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980768" h="486697">
                  <a:moveTo>
                    <a:pt x="0" y="486697"/>
                  </a:moveTo>
                  <a:lnTo>
                    <a:pt x="73742" y="346587"/>
                  </a:lnTo>
                  <a:lnTo>
                    <a:pt x="199103" y="331839"/>
                  </a:lnTo>
                  <a:lnTo>
                    <a:pt x="412955" y="243348"/>
                  </a:lnTo>
                  <a:lnTo>
                    <a:pt x="855406" y="36871"/>
                  </a:lnTo>
                  <a:lnTo>
                    <a:pt x="980768" y="0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6" name="Forme libre 1128">
              <a:extLst>
                <a:ext uri="{FF2B5EF4-FFF2-40B4-BE49-F238E27FC236}">
                  <a16:creationId xmlns:a16="http://schemas.microsoft.com/office/drawing/2014/main" id="{A0289D42-4348-4B84-A1E8-3587D85E3EE4}"/>
                </a:ext>
              </a:extLst>
            </xdr:cNvPr>
            <xdr:cNvSpPr/>
          </xdr:nvSpPr>
          <xdr:spPr>
            <a:xfrm>
              <a:off x="6031755" y="3215148"/>
              <a:ext cx="110948" cy="294968"/>
            </a:xfrm>
            <a:custGeom>
              <a:avLst/>
              <a:gdLst>
                <a:gd name="connsiteX0" fmla="*/ 110948 w 110948"/>
                <a:gd name="connsiteY0" fmla="*/ 294968 h 294968"/>
                <a:gd name="connsiteX1" fmla="*/ 110948 w 110948"/>
                <a:gd name="connsiteY1" fmla="*/ 294968 h 294968"/>
                <a:gd name="connsiteX2" fmla="*/ 66703 w 110948"/>
                <a:gd name="connsiteY2" fmla="*/ 243349 h 294968"/>
                <a:gd name="connsiteX3" fmla="*/ 37206 w 110948"/>
                <a:gd name="connsiteY3" fmla="*/ 213852 h 294968"/>
                <a:gd name="connsiteX4" fmla="*/ 22458 w 110948"/>
                <a:gd name="connsiteY4" fmla="*/ 169607 h 294968"/>
                <a:gd name="connsiteX5" fmla="*/ 15084 w 110948"/>
                <a:gd name="connsiteY5" fmla="*/ 147484 h 294968"/>
                <a:gd name="connsiteX6" fmla="*/ 335 w 110948"/>
                <a:gd name="connsiteY6" fmla="*/ 29497 h 294968"/>
                <a:gd name="connsiteX7" fmla="*/ 335 w 110948"/>
                <a:gd name="connsiteY7" fmla="*/ 0 h 29496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110948" h="294968">
                  <a:moveTo>
                    <a:pt x="110948" y="294968"/>
                  </a:moveTo>
                  <a:lnTo>
                    <a:pt x="110948" y="294968"/>
                  </a:lnTo>
                  <a:cubicBezTo>
                    <a:pt x="96200" y="277762"/>
                    <a:pt x="81947" y="260118"/>
                    <a:pt x="66703" y="243349"/>
                  </a:cubicBezTo>
                  <a:cubicBezTo>
                    <a:pt x="57349" y="233060"/>
                    <a:pt x="37206" y="213852"/>
                    <a:pt x="37206" y="213852"/>
                  </a:cubicBezTo>
                  <a:lnTo>
                    <a:pt x="22458" y="169607"/>
                  </a:lnTo>
                  <a:lnTo>
                    <a:pt x="15084" y="147484"/>
                  </a:lnTo>
                  <a:cubicBezTo>
                    <a:pt x="9401" y="107705"/>
                    <a:pt x="3432" y="69758"/>
                    <a:pt x="335" y="29497"/>
                  </a:cubicBezTo>
                  <a:cubicBezTo>
                    <a:pt x="-419" y="19694"/>
                    <a:pt x="335" y="9832"/>
                    <a:pt x="335" y="0"/>
                  </a:cubicBezTo>
                </a:path>
              </a:pathLst>
            </a:cu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7" name="Forme libre 1129">
              <a:extLst>
                <a:ext uri="{FF2B5EF4-FFF2-40B4-BE49-F238E27FC236}">
                  <a16:creationId xmlns:a16="http://schemas.microsoft.com/office/drawing/2014/main" id="{C484D653-3AD7-49CA-A31E-5627FA758F18}"/>
                </a:ext>
              </a:extLst>
            </xdr:cNvPr>
            <xdr:cNvSpPr/>
          </xdr:nvSpPr>
          <xdr:spPr>
            <a:xfrm>
              <a:off x="5943600" y="3510116"/>
              <a:ext cx="206477" cy="302342"/>
            </a:xfrm>
            <a:custGeom>
              <a:avLst/>
              <a:gdLst>
                <a:gd name="connsiteX0" fmla="*/ 0 w 206477"/>
                <a:gd name="connsiteY0" fmla="*/ 302342 h 302342"/>
                <a:gd name="connsiteX1" fmla="*/ 88490 w 206477"/>
                <a:gd name="connsiteY1" fmla="*/ 154858 h 302342"/>
                <a:gd name="connsiteX2" fmla="*/ 206477 w 206477"/>
                <a:gd name="connsiteY2" fmla="*/ 0 h 30234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206477" h="302342">
                  <a:moveTo>
                    <a:pt x="0" y="302342"/>
                  </a:moveTo>
                  <a:lnTo>
                    <a:pt x="88490" y="154858"/>
                  </a:lnTo>
                  <a:lnTo>
                    <a:pt x="206477" y="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8" name="Forme libre 1130">
              <a:extLst>
                <a:ext uri="{FF2B5EF4-FFF2-40B4-BE49-F238E27FC236}">
                  <a16:creationId xmlns:a16="http://schemas.microsoft.com/office/drawing/2014/main" id="{8EF9FC25-6AEC-4FEB-ACBD-07975CAA84E4}"/>
                </a:ext>
              </a:extLst>
            </xdr:cNvPr>
            <xdr:cNvSpPr/>
          </xdr:nvSpPr>
          <xdr:spPr>
            <a:xfrm>
              <a:off x="5479026" y="3008671"/>
              <a:ext cx="2639961" cy="1747684"/>
            </a:xfrm>
            <a:custGeom>
              <a:avLst/>
              <a:gdLst>
                <a:gd name="connsiteX0" fmla="*/ 2639961 w 2639961"/>
                <a:gd name="connsiteY0" fmla="*/ 1747684 h 1747684"/>
                <a:gd name="connsiteX1" fmla="*/ 2492477 w 2639961"/>
                <a:gd name="connsiteY1" fmla="*/ 1681316 h 1747684"/>
                <a:gd name="connsiteX2" fmla="*/ 2315497 w 2639961"/>
                <a:gd name="connsiteY2" fmla="*/ 1570703 h 1747684"/>
                <a:gd name="connsiteX3" fmla="*/ 2197509 w 2639961"/>
                <a:gd name="connsiteY3" fmla="*/ 1533832 h 1747684"/>
                <a:gd name="connsiteX4" fmla="*/ 2138516 w 2639961"/>
                <a:gd name="connsiteY4" fmla="*/ 1511710 h 1747684"/>
                <a:gd name="connsiteX5" fmla="*/ 1983658 w 2639961"/>
                <a:gd name="connsiteY5" fmla="*/ 1474839 h 1747684"/>
                <a:gd name="connsiteX6" fmla="*/ 1873045 w 2639961"/>
                <a:gd name="connsiteY6" fmla="*/ 1415845 h 1747684"/>
                <a:gd name="connsiteX7" fmla="*/ 1725561 w 2639961"/>
                <a:gd name="connsiteY7" fmla="*/ 1386348 h 1747684"/>
                <a:gd name="connsiteX8" fmla="*/ 1563329 w 2639961"/>
                <a:gd name="connsiteY8" fmla="*/ 1378974 h 1747684"/>
                <a:gd name="connsiteX9" fmla="*/ 1342103 w 2639961"/>
                <a:gd name="connsiteY9" fmla="*/ 1378974 h 1747684"/>
                <a:gd name="connsiteX10" fmla="*/ 1260987 w 2639961"/>
                <a:gd name="connsiteY10" fmla="*/ 1393723 h 1747684"/>
                <a:gd name="connsiteX11" fmla="*/ 1187245 w 2639961"/>
                <a:gd name="connsiteY11" fmla="*/ 1445342 h 1747684"/>
                <a:gd name="connsiteX12" fmla="*/ 1039761 w 2639961"/>
                <a:gd name="connsiteY12" fmla="*/ 1467464 h 1747684"/>
                <a:gd name="connsiteX13" fmla="*/ 870155 w 2639961"/>
                <a:gd name="connsiteY13" fmla="*/ 1489587 h 1747684"/>
                <a:gd name="connsiteX14" fmla="*/ 471948 w 2639961"/>
                <a:gd name="connsiteY14" fmla="*/ 1578077 h 1747684"/>
                <a:gd name="connsiteX15" fmla="*/ 265471 w 2639961"/>
                <a:gd name="connsiteY15" fmla="*/ 1570703 h 1747684"/>
                <a:gd name="connsiteX16" fmla="*/ 51619 w 2639961"/>
                <a:gd name="connsiteY16" fmla="*/ 1452716 h 1747684"/>
                <a:gd name="connsiteX17" fmla="*/ 0 w 2639961"/>
                <a:gd name="connsiteY17" fmla="*/ 1334729 h 1747684"/>
                <a:gd name="connsiteX18" fmla="*/ 14748 w 2639961"/>
                <a:gd name="connsiteY18" fmla="*/ 1150374 h 1747684"/>
                <a:gd name="connsiteX19" fmla="*/ 73742 w 2639961"/>
                <a:gd name="connsiteY19" fmla="*/ 980768 h 1747684"/>
                <a:gd name="connsiteX20" fmla="*/ 376084 w 2639961"/>
                <a:gd name="connsiteY20" fmla="*/ 862781 h 1747684"/>
                <a:gd name="connsiteX21" fmla="*/ 582561 w 2639961"/>
                <a:gd name="connsiteY21" fmla="*/ 825910 h 1747684"/>
                <a:gd name="connsiteX22" fmla="*/ 796413 w 2639961"/>
                <a:gd name="connsiteY22" fmla="*/ 796413 h 1747684"/>
                <a:gd name="connsiteX23" fmla="*/ 1076632 w 2639961"/>
                <a:gd name="connsiteY23" fmla="*/ 685800 h 1747684"/>
                <a:gd name="connsiteX24" fmla="*/ 1297858 w 2639961"/>
                <a:gd name="connsiteY24" fmla="*/ 575187 h 1747684"/>
                <a:gd name="connsiteX25" fmla="*/ 1526458 w 2639961"/>
                <a:gd name="connsiteY25" fmla="*/ 471948 h 1747684"/>
                <a:gd name="connsiteX26" fmla="*/ 1732935 w 2639961"/>
                <a:gd name="connsiteY26" fmla="*/ 353961 h 1747684"/>
                <a:gd name="connsiteX27" fmla="*/ 1902542 w 2639961"/>
                <a:gd name="connsiteY27" fmla="*/ 184355 h 1747684"/>
                <a:gd name="connsiteX28" fmla="*/ 2020529 w 2639961"/>
                <a:gd name="connsiteY28" fmla="*/ 0 h 1747684"/>
                <a:gd name="connsiteX0" fmla="*/ 2639961 w 2639961"/>
                <a:gd name="connsiteY0" fmla="*/ 1747684 h 1747684"/>
                <a:gd name="connsiteX1" fmla="*/ 2492477 w 2639961"/>
                <a:gd name="connsiteY1" fmla="*/ 1681316 h 1747684"/>
                <a:gd name="connsiteX2" fmla="*/ 2315497 w 2639961"/>
                <a:gd name="connsiteY2" fmla="*/ 1570703 h 1747684"/>
                <a:gd name="connsiteX3" fmla="*/ 2197509 w 2639961"/>
                <a:gd name="connsiteY3" fmla="*/ 1533832 h 1747684"/>
                <a:gd name="connsiteX4" fmla="*/ 2138516 w 2639961"/>
                <a:gd name="connsiteY4" fmla="*/ 1511710 h 1747684"/>
                <a:gd name="connsiteX5" fmla="*/ 1983658 w 2639961"/>
                <a:gd name="connsiteY5" fmla="*/ 1474839 h 1747684"/>
                <a:gd name="connsiteX6" fmla="*/ 1873045 w 2639961"/>
                <a:gd name="connsiteY6" fmla="*/ 1415845 h 1747684"/>
                <a:gd name="connsiteX7" fmla="*/ 1725561 w 2639961"/>
                <a:gd name="connsiteY7" fmla="*/ 1386348 h 1747684"/>
                <a:gd name="connsiteX8" fmla="*/ 1563329 w 2639961"/>
                <a:gd name="connsiteY8" fmla="*/ 1378974 h 1747684"/>
                <a:gd name="connsiteX9" fmla="*/ 1342103 w 2639961"/>
                <a:gd name="connsiteY9" fmla="*/ 1378974 h 1747684"/>
                <a:gd name="connsiteX10" fmla="*/ 1260987 w 2639961"/>
                <a:gd name="connsiteY10" fmla="*/ 1393723 h 1747684"/>
                <a:gd name="connsiteX11" fmla="*/ 1187245 w 2639961"/>
                <a:gd name="connsiteY11" fmla="*/ 1445342 h 1747684"/>
                <a:gd name="connsiteX12" fmla="*/ 1039761 w 2639961"/>
                <a:gd name="connsiteY12" fmla="*/ 1467464 h 1747684"/>
                <a:gd name="connsiteX13" fmla="*/ 870155 w 2639961"/>
                <a:gd name="connsiteY13" fmla="*/ 1489587 h 1747684"/>
                <a:gd name="connsiteX14" fmla="*/ 471948 w 2639961"/>
                <a:gd name="connsiteY14" fmla="*/ 1578077 h 1747684"/>
                <a:gd name="connsiteX15" fmla="*/ 265471 w 2639961"/>
                <a:gd name="connsiteY15" fmla="*/ 1570703 h 1747684"/>
                <a:gd name="connsiteX16" fmla="*/ 51619 w 2639961"/>
                <a:gd name="connsiteY16" fmla="*/ 1452716 h 1747684"/>
                <a:gd name="connsiteX17" fmla="*/ 0 w 2639961"/>
                <a:gd name="connsiteY17" fmla="*/ 1334729 h 1747684"/>
                <a:gd name="connsiteX18" fmla="*/ 14748 w 2639961"/>
                <a:gd name="connsiteY18" fmla="*/ 1150374 h 1747684"/>
                <a:gd name="connsiteX19" fmla="*/ 125362 w 2639961"/>
                <a:gd name="connsiteY19" fmla="*/ 995517 h 1747684"/>
                <a:gd name="connsiteX20" fmla="*/ 376084 w 2639961"/>
                <a:gd name="connsiteY20" fmla="*/ 862781 h 1747684"/>
                <a:gd name="connsiteX21" fmla="*/ 582561 w 2639961"/>
                <a:gd name="connsiteY21" fmla="*/ 825910 h 1747684"/>
                <a:gd name="connsiteX22" fmla="*/ 796413 w 2639961"/>
                <a:gd name="connsiteY22" fmla="*/ 796413 h 1747684"/>
                <a:gd name="connsiteX23" fmla="*/ 1076632 w 2639961"/>
                <a:gd name="connsiteY23" fmla="*/ 685800 h 1747684"/>
                <a:gd name="connsiteX24" fmla="*/ 1297858 w 2639961"/>
                <a:gd name="connsiteY24" fmla="*/ 575187 h 1747684"/>
                <a:gd name="connsiteX25" fmla="*/ 1526458 w 2639961"/>
                <a:gd name="connsiteY25" fmla="*/ 471948 h 1747684"/>
                <a:gd name="connsiteX26" fmla="*/ 1732935 w 2639961"/>
                <a:gd name="connsiteY26" fmla="*/ 353961 h 1747684"/>
                <a:gd name="connsiteX27" fmla="*/ 1902542 w 2639961"/>
                <a:gd name="connsiteY27" fmla="*/ 184355 h 1747684"/>
                <a:gd name="connsiteX28" fmla="*/ 2020529 w 2639961"/>
                <a:gd name="connsiteY28" fmla="*/ 0 h 174768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</a:cxnLst>
              <a:rect l="l" t="t" r="r" b="b"/>
              <a:pathLst>
                <a:path w="2639961" h="1747684">
                  <a:moveTo>
                    <a:pt x="2639961" y="1747684"/>
                  </a:moveTo>
                  <a:lnTo>
                    <a:pt x="2492477" y="1681316"/>
                  </a:lnTo>
                  <a:lnTo>
                    <a:pt x="2315497" y="1570703"/>
                  </a:lnTo>
                  <a:lnTo>
                    <a:pt x="2197509" y="1533832"/>
                  </a:lnTo>
                  <a:lnTo>
                    <a:pt x="2138516" y="1511710"/>
                  </a:lnTo>
                  <a:lnTo>
                    <a:pt x="1983658" y="1474839"/>
                  </a:lnTo>
                  <a:lnTo>
                    <a:pt x="1873045" y="1415845"/>
                  </a:lnTo>
                  <a:lnTo>
                    <a:pt x="1725561" y="1386348"/>
                  </a:lnTo>
                  <a:lnTo>
                    <a:pt x="1563329" y="1378974"/>
                  </a:lnTo>
                  <a:lnTo>
                    <a:pt x="1342103" y="1378974"/>
                  </a:lnTo>
                  <a:lnTo>
                    <a:pt x="1260987" y="1393723"/>
                  </a:lnTo>
                  <a:lnTo>
                    <a:pt x="1187245" y="1445342"/>
                  </a:lnTo>
                  <a:lnTo>
                    <a:pt x="1039761" y="1467464"/>
                  </a:lnTo>
                  <a:lnTo>
                    <a:pt x="870155" y="1489587"/>
                  </a:lnTo>
                  <a:lnTo>
                    <a:pt x="471948" y="1578077"/>
                  </a:lnTo>
                  <a:lnTo>
                    <a:pt x="265471" y="1570703"/>
                  </a:lnTo>
                  <a:lnTo>
                    <a:pt x="51619" y="1452716"/>
                  </a:lnTo>
                  <a:lnTo>
                    <a:pt x="0" y="1334729"/>
                  </a:lnTo>
                  <a:lnTo>
                    <a:pt x="14748" y="1150374"/>
                  </a:lnTo>
                  <a:lnTo>
                    <a:pt x="125362" y="995517"/>
                  </a:lnTo>
                  <a:lnTo>
                    <a:pt x="376084" y="862781"/>
                  </a:lnTo>
                  <a:lnTo>
                    <a:pt x="582561" y="825910"/>
                  </a:lnTo>
                  <a:lnTo>
                    <a:pt x="796413" y="796413"/>
                  </a:lnTo>
                  <a:lnTo>
                    <a:pt x="1076632" y="685800"/>
                  </a:lnTo>
                  <a:lnTo>
                    <a:pt x="1297858" y="575187"/>
                  </a:lnTo>
                  <a:lnTo>
                    <a:pt x="1526458" y="471948"/>
                  </a:lnTo>
                  <a:lnTo>
                    <a:pt x="1732935" y="353961"/>
                  </a:lnTo>
                  <a:lnTo>
                    <a:pt x="1902542" y="184355"/>
                  </a:lnTo>
                  <a:lnTo>
                    <a:pt x="2020529" y="0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9" name="Forme libre 1131">
              <a:extLst>
                <a:ext uri="{FF2B5EF4-FFF2-40B4-BE49-F238E27FC236}">
                  <a16:creationId xmlns:a16="http://schemas.microsoft.com/office/drawing/2014/main" id="{23E2BFC1-E145-4917-87F5-F4D9FACB21CF}"/>
                </a:ext>
              </a:extLst>
            </xdr:cNvPr>
            <xdr:cNvSpPr/>
          </xdr:nvSpPr>
          <xdr:spPr>
            <a:xfrm>
              <a:off x="6098458" y="4380271"/>
              <a:ext cx="789039" cy="398206"/>
            </a:xfrm>
            <a:custGeom>
              <a:avLst/>
              <a:gdLst>
                <a:gd name="connsiteX0" fmla="*/ 7374 w 789039"/>
                <a:gd name="connsiteY0" fmla="*/ 176981 h 398206"/>
                <a:gd name="connsiteX1" fmla="*/ 0 w 789039"/>
                <a:gd name="connsiteY1" fmla="*/ 272845 h 398206"/>
                <a:gd name="connsiteX2" fmla="*/ 66368 w 789039"/>
                <a:gd name="connsiteY2" fmla="*/ 398206 h 398206"/>
                <a:gd name="connsiteX3" fmla="*/ 258097 w 789039"/>
                <a:gd name="connsiteY3" fmla="*/ 383458 h 398206"/>
                <a:gd name="connsiteX4" fmla="*/ 398207 w 789039"/>
                <a:gd name="connsiteY4" fmla="*/ 309716 h 398206"/>
                <a:gd name="connsiteX5" fmla="*/ 582561 w 789039"/>
                <a:gd name="connsiteY5" fmla="*/ 235974 h 398206"/>
                <a:gd name="connsiteX6" fmla="*/ 789039 w 789039"/>
                <a:gd name="connsiteY6" fmla="*/ 0 h 39820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789039" h="398206">
                  <a:moveTo>
                    <a:pt x="7374" y="176981"/>
                  </a:moveTo>
                  <a:lnTo>
                    <a:pt x="0" y="272845"/>
                  </a:lnTo>
                  <a:lnTo>
                    <a:pt x="66368" y="398206"/>
                  </a:lnTo>
                  <a:lnTo>
                    <a:pt x="258097" y="383458"/>
                  </a:lnTo>
                  <a:lnTo>
                    <a:pt x="398207" y="309716"/>
                  </a:lnTo>
                  <a:lnTo>
                    <a:pt x="582561" y="235974"/>
                  </a:lnTo>
                  <a:lnTo>
                    <a:pt x="789039" y="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0" name="Forme libre 1132">
              <a:extLst>
                <a:ext uri="{FF2B5EF4-FFF2-40B4-BE49-F238E27FC236}">
                  <a16:creationId xmlns:a16="http://schemas.microsoft.com/office/drawing/2014/main" id="{696D2F15-56F8-43CC-815B-D836A1DD8B51}"/>
                </a:ext>
              </a:extLst>
            </xdr:cNvPr>
            <xdr:cNvSpPr/>
          </xdr:nvSpPr>
          <xdr:spPr>
            <a:xfrm>
              <a:off x="5405284" y="4343400"/>
              <a:ext cx="272845" cy="390832"/>
            </a:xfrm>
            <a:custGeom>
              <a:avLst/>
              <a:gdLst>
                <a:gd name="connsiteX0" fmla="*/ 51619 w 272845"/>
                <a:gd name="connsiteY0" fmla="*/ 0 h 376084"/>
                <a:gd name="connsiteX1" fmla="*/ 0 w 272845"/>
                <a:gd name="connsiteY1" fmla="*/ 88490 h 376084"/>
                <a:gd name="connsiteX2" fmla="*/ 29497 w 272845"/>
                <a:gd name="connsiteY2" fmla="*/ 235974 h 376084"/>
                <a:gd name="connsiteX3" fmla="*/ 88490 w 272845"/>
                <a:gd name="connsiteY3" fmla="*/ 346587 h 376084"/>
                <a:gd name="connsiteX4" fmla="*/ 199103 w 272845"/>
                <a:gd name="connsiteY4" fmla="*/ 376084 h 376084"/>
                <a:gd name="connsiteX5" fmla="*/ 272845 w 272845"/>
                <a:gd name="connsiteY5" fmla="*/ 339213 h 376084"/>
                <a:gd name="connsiteX0" fmla="*/ 51619 w 272845"/>
                <a:gd name="connsiteY0" fmla="*/ 0 h 390832"/>
                <a:gd name="connsiteX1" fmla="*/ 0 w 272845"/>
                <a:gd name="connsiteY1" fmla="*/ 88490 h 390832"/>
                <a:gd name="connsiteX2" fmla="*/ 29497 w 272845"/>
                <a:gd name="connsiteY2" fmla="*/ 235974 h 390832"/>
                <a:gd name="connsiteX3" fmla="*/ 88490 w 272845"/>
                <a:gd name="connsiteY3" fmla="*/ 346587 h 390832"/>
                <a:gd name="connsiteX4" fmla="*/ 199103 w 272845"/>
                <a:gd name="connsiteY4" fmla="*/ 376084 h 390832"/>
                <a:gd name="connsiteX5" fmla="*/ 272845 w 272845"/>
                <a:gd name="connsiteY5" fmla="*/ 390832 h 390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72845" h="390832">
                  <a:moveTo>
                    <a:pt x="51619" y="0"/>
                  </a:moveTo>
                  <a:lnTo>
                    <a:pt x="0" y="88490"/>
                  </a:lnTo>
                  <a:lnTo>
                    <a:pt x="29497" y="235974"/>
                  </a:lnTo>
                  <a:lnTo>
                    <a:pt x="88490" y="346587"/>
                  </a:lnTo>
                  <a:lnTo>
                    <a:pt x="199103" y="376084"/>
                  </a:lnTo>
                  <a:lnTo>
                    <a:pt x="272845" y="390832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1" name="Forme libre 1133">
              <a:extLst>
                <a:ext uri="{FF2B5EF4-FFF2-40B4-BE49-F238E27FC236}">
                  <a16:creationId xmlns:a16="http://schemas.microsoft.com/office/drawing/2014/main" id="{7F8267BA-869D-4772-9E7A-6003623B385E}"/>
                </a:ext>
              </a:extLst>
            </xdr:cNvPr>
            <xdr:cNvSpPr/>
          </xdr:nvSpPr>
          <xdr:spPr>
            <a:xfrm>
              <a:off x="5803490" y="4601497"/>
              <a:ext cx="125362" cy="117987"/>
            </a:xfrm>
            <a:custGeom>
              <a:avLst/>
              <a:gdLst>
                <a:gd name="connsiteX0" fmla="*/ 0 w 125362"/>
                <a:gd name="connsiteY0" fmla="*/ 117987 h 117987"/>
                <a:gd name="connsiteX1" fmla="*/ 110613 w 125362"/>
                <a:gd name="connsiteY1" fmla="*/ 29497 h 117987"/>
                <a:gd name="connsiteX2" fmla="*/ 125362 w 125362"/>
                <a:gd name="connsiteY2" fmla="*/ 0 h 1179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25362" h="117987">
                  <a:moveTo>
                    <a:pt x="0" y="117987"/>
                  </a:moveTo>
                  <a:lnTo>
                    <a:pt x="110613" y="29497"/>
                  </a:lnTo>
                  <a:lnTo>
                    <a:pt x="125362" y="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2" name="Forme libre 1134">
              <a:extLst>
                <a:ext uri="{FF2B5EF4-FFF2-40B4-BE49-F238E27FC236}">
                  <a16:creationId xmlns:a16="http://schemas.microsoft.com/office/drawing/2014/main" id="{74705BDA-612E-4D89-B293-59E28E651E63}"/>
                </a:ext>
              </a:extLst>
            </xdr:cNvPr>
            <xdr:cNvSpPr/>
          </xdr:nvSpPr>
          <xdr:spPr>
            <a:xfrm>
              <a:off x="6880123" y="2868561"/>
              <a:ext cx="132752" cy="553065"/>
            </a:xfrm>
            <a:custGeom>
              <a:avLst/>
              <a:gdLst>
                <a:gd name="connsiteX0" fmla="*/ 0 w 132752"/>
                <a:gd name="connsiteY0" fmla="*/ 0 h 553065"/>
                <a:gd name="connsiteX1" fmla="*/ 0 w 132752"/>
                <a:gd name="connsiteY1" fmla="*/ 0 h 553065"/>
                <a:gd name="connsiteX2" fmla="*/ 7374 w 132752"/>
                <a:gd name="connsiteY2" fmla="*/ 317091 h 553065"/>
                <a:gd name="connsiteX3" fmla="*/ 14748 w 132752"/>
                <a:gd name="connsiteY3" fmla="*/ 339213 h 553065"/>
                <a:gd name="connsiteX4" fmla="*/ 29496 w 132752"/>
                <a:gd name="connsiteY4" fmla="*/ 368710 h 553065"/>
                <a:gd name="connsiteX5" fmla="*/ 36871 w 132752"/>
                <a:gd name="connsiteY5" fmla="*/ 390833 h 553065"/>
                <a:gd name="connsiteX6" fmla="*/ 66367 w 132752"/>
                <a:gd name="connsiteY6" fmla="*/ 427704 h 553065"/>
                <a:gd name="connsiteX7" fmla="*/ 73742 w 132752"/>
                <a:gd name="connsiteY7" fmla="*/ 449826 h 553065"/>
                <a:gd name="connsiteX8" fmla="*/ 88490 w 132752"/>
                <a:gd name="connsiteY8" fmla="*/ 471949 h 553065"/>
                <a:gd name="connsiteX9" fmla="*/ 103238 w 132752"/>
                <a:gd name="connsiteY9" fmla="*/ 516194 h 553065"/>
                <a:gd name="connsiteX10" fmla="*/ 132735 w 132752"/>
                <a:gd name="connsiteY10" fmla="*/ 553065 h 55306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32752" h="553065">
                  <a:moveTo>
                    <a:pt x="0" y="0"/>
                  </a:moveTo>
                  <a:lnTo>
                    <a:pt x="0" y="0"/>
                  </a:lnTo>
                  <a:cubicBezTo>
                    <a:pt x="2458" y="105697"/>
                    <a:pt x="2782" y="211465"/>
                    <a:pt x="7374" y="317091"/>
                  </a:cubicBezTo>
                  <a:cubicBezTo>
                    <a:pt x="7712" y="324857"/>
                    <a:pt x="11686" y="332069"/>
                    <a:pt x="14748" y="339213"/>
                  </a:cubicBezTo>
                  <a:cubicBezTo>
                    <a:pt x="19078" y="349317"/>
                    <a:pt x="25166" y="358606"/>
                    <a:pt x="29496" y="368710"/>
                  </a:cubicBezTo>
                  <a:cubicBezTo>
                    <a:pt x="32558" y="375855"/>
                    <a:pt x="33395" y="383880"/>
                    <a:pt x="36871" y="390833"/>
                  </a:cubicBezTo>
                  <a:cubicBezTo>
                    <a:pt x="46173" y="409437"/>
                    <a:pt x="52650" y="413986"/>
                    <a:pt x="66367" y="427704"/>
                  </a:cubicBezTo>
                  <a:cubicBezTo>
                    <a:pt x="68825" y="435078"/>
                    <a:pt x="70266" y="442874"/>
                    <a:pt x="73742" y="449826"/>
                  </a:cubicBezTo>
                  <a:cubicBezTo>
                    <a:pt x="77706" y="457753"/>
                    <a:pt x="84891" y="463850"/>
                    <a:pt x="88490" y="471949"/>
                  </a:cubicBezTo>
                  <a:cubicBezTo>
                    <a:pt x="94804" y="486155"/>
                    <a:pt x="92245" y="505201"/>
                    <a:pt x="103238" y="516194"/>
                  </a:cubicBezTo>
                  <a:cubicBezTo>
                    <a:pt x="134473" y="547429"/>
                    <a:pt x="132735" y="531786"/>
                    <a:pt x="132735" y="553065"/>
                  </a:cubicBezTo>
                </a:path>
              </a:pathLst>
            </a:cu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3" name="Forme libre 1135">
              <a:extLst>
                <a:ext uri="{FF2B5EF4-FFF2-40B4-BE49-F238E27FC236}">
                  <a16:creationId xmlns:a16="http://schemas.microsoft.com/office/drawing/2014/main" id="{621D6929-55D8-4F04-94E1-F571628360E5}"/>
                </a:ext>
              </a:extLst>
            </xdr:cNvPr>
            <xdr:cNvSpPr/>
          </xdr:nvSpPr>
          <xdr:spPr>
            <a:xfrm>
              <a:off x="6304935" y="3451123"/>
              <a:ext cx="110613" cy="250722"/>
            </a:xfrm>
            <a:custGeom>
              <a:avLst/>
              <a:gdLst>
                <a:gd name="connsiteX0" fmla="*/ 0 w 110613"/>
                <a:gd name="connsiteY0" fmla="*/ 0 h 250722"/>
                <a:gd name="connsiteX1" fmla="*/ 0 w 110613"/>
                <a:gd name="connsiteY1" fmla="*/ 0 h 250722"/>
                <a:gd name="connsiteX2" fmla="*/ 29497 w 110613"/>
                <a:gd name="connsiteY2" fmla="*/ 58993 h 250722"/>
                <a:gd name="connsiteX3" fmla="*/ 51620 w 110613"/>
                <a:gd name="connsiteY3" fmla="*/ 73742 h 250722"/>
                <a:gd name="connsiteX4" fmla="*/ 66368 w 110613"/>
                <a:gd name="connsiteY4" fmla="*/ 117987 h 250722"/>
                <a:gd name="connsiteX5" fmla="*/ 81117 w 110613"/>
                <a:gd name="connsiteY5" fmla="*/ 162232 h 250722"/>
                <a:gd name="connsiteX6" fmla="*/ 103239 w 110613"/>
                <a:gd name="connsiteY6" fmla="*/ 228600 h 250722"/>
                <a:gd name="connsiteX7" fmla="*/ 110613 w 110613"/>
                <a:gd name="connsiteY7" fmla="*/ 250722 h 25072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110613" h="250722">
                  <a:moveTo>
                    <a:pt x="0" y="0"/>
                  </a:moveTo>
                  <a:lnTo>
                    <a:pt x="0" y="0"/>
                  </a:lnTo>
                  <a:cubicBezTo>
                    <a:pt x="9832" y="19664"/>
                    <a:pt x="16889" y="40982"/>
                    <a:pt x="29497" y="58993"/>
                  </a:cubicBezTo>
                  <a:cubicBezTo>
                    <a:pt x="34580" y="66254"/>
                    <a:pt x="46923" y="66226"/>
                    <a:pt x="51620" y="73742"/>
                  </a:cubicBezTo>
                  <a:cubicBezTo>
                    <a:pt x="59859" y="86925"/>
                    <a:pt x="61452" y="103239"/>
                    <a:pt x="66368" y="117987"/>
                  </a:cubicBezTo>
                  <a:lnTo>
                    <a:pt x="81117" y="162232"/>
                  </a:lnTo>
                  <a:lnTo>
                    <a:pt x="103239" y="228600"/>
                  </a:lnTo>
                  <a:lnTo>
                    <a:pt x="110613" y="250722"/>
                  </a:lnTo>
                </a:path>
              </a:pathLst>
            </a:cu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4" name="Forme libre 1136">
              <a:extLst>
                <a:ext uri="{FF2B5EF4-FFF2-40B4-BE49-F238E27FC236}">
                  <a16:creationId xmlns:a16="http://schemas.microsoft.com/office/drawing/2014/main" id="{78E37598-9F00-40E5-A242-062EABF77CF2}"/>
                </a:ext>
              </a:extLst>
            </xdr:cNvPr>
            <xdr:cNvSpPr/>
          </xdr:nvSpPr>
          <xdr:spPr>
            <a:xfrm>
              <a:off x="7182465" y="2521974"/>
              <a:ext cx="88630" cy="759542"/>
            </a:xfrm>
            <a:custGeom>
              <a:avLst/>
              <a:gdLst>
                <a:gd name="connsiteX0" fmla="*/ 14748 w 88630"/>
                <a:gd name="connsiteY0" fmla="*/ 759542 h 759542"/>
                <a:gd name="connsiteX1" fmla="*/ 14748 w 88630"/>
                <a:gd name="connsiteY1" fmla="*/ 759542 h 759542"/>
                <a:gd name="connsiteX2" fmla="*/ 7374 w 88630"/>
                <a:gd name="connsiteY2" fmla="*/ 575187 h 759542"/>
                <a:gd name="connsiteX3" fmla="*/ 0 w 88630"/>
                <a:gd name="connsiteY3" fmla="*/ 494071 h 759542"/>
                <a:gd name="connsiteX4" fmla="*/ 7374 w 88630"/>
                <a:gd name="connsiteY4" fmla="*/ 412955 h 759542"/>
                <a:gd name="connsiteX5" fmla="*/ 29496 w 88630"/>
                <a:gd name="connsiteY5" fmla="*/ 324465 h 759542"/>
                <a:gd name="connsiteX6" fmla="*/ 36870 w 88630"/>
                <a:gd name="connsiteY6" fmla="*/ 287594 h 759542"/>
                <a:gd name="connsiteX7" fmla="*/ 44245 w 88630"/>
                <a:gd name="connsiteY7" fmla="*/ 265471 h 759542"/>
                <a:gd name="connsiteX8" fmla="*/ 58993 w 88630"/>
                <a:gd name="connsiteY8" fmla="*/ 206478 h 759542"/>
                <a:gd name="connsiteX9" fmla="*/ 73741 w 88630"/>
                <a:gd name="connsiteY9" fmla="*/ 147484 h 759542"/>
                <a:gd name="connsiteX10" fmla="*/ 81116 w 88630"/>
                <a:gd name="connsiteY10" fmla="*/ 51620 h 759542"/>
                <a:gd name="connsiteX11" fmla="*/ 88490 w 88630"/>
                <a:gd name="connsiteY11" fmla="*/ 0 h 75954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88630" h="759542">
                  <a:moveTo>
                    <a:pt x="14748" y="759542"/>
                  </a:moveTo>
                  <a:lnTo>
                    <a:pt x="14748" y="759542"/>
                  </a:lnTo>
                  <a:cubicBezTo>
                    <a:pt x="12290" y="698090"/>
                    <a:pt x="10785" y="636593"/>
                    <a:pt x="7374" y="575187"/>
                  </a:cubicBezTo>
                  <a:cubicBezTo>
                    <a:pt x="5868" y="548079"/>
                    <a:pt x="0" y="521221"/>
                    <a:pt x="0" y="494071"/>
                  </a:cubicBezTo>
                  <a:cubicBezTo>
                    <a:pt x="0" y="466921"/>
                    <a:pt x="3140" y="439773"/>
                    <a:pt x="7374" y="412955"/>
                  </a:cubicBezTo>
                  <a:cubicBezTo>
                    <a:pt x="12908" y="377907"/>
                    <a:pt x="23042" y="356737"/>
                    <a:pt x="29496" y="324465"/>
                  </a:cubicBezTo>
                  <a:cubicBezTo>
                    <a:pt x="31954" y="312175"/>
                    <a:pt x="33830" y="299753"/>
                    <a:pt x="36870" y="287594"/>
                  </a:cubicBezTo>
                  <a:cubicBezTo>
                    <a:pt x="38755" y="280053"/>
                    <a:pt x="42200" y="272970"/>
                    <a:pt x="44245" y="265471"/>
                  </a:cubicBezTo>
                  <a:cubicBezTo>
                    <a:pt x="49578" y="245916"/>
                    <a:pt x="55018" y="226354"/>
                    <a:pt x="58993" y="206478"/>
                  </a:cubicBezTo>
                  <a:cubicBezTo>
                    <a:pt x="67891" y="161985"/>
                    <a:pt x="62404" y="181498"/>
                    <a:pt x="73741" y="147484"/>
                  </a:cubicBezTo>
                  <a:cubicBezTo>
                    <a:pt x="76199" y="115529"/>
                    <a:pt x="77371" y="83450"/>
                    <a:pt x="81116" y="51620"/>
                  </a:cubicBezTo>
                  <a:cubicBezTo>
                    <a:pt x="90278" y="-26258"/>
                    <a:pt x="88490" y="62255"/>
                    <a:pt x="88490" y="0"/>
                  </a:cubicBezTo>
                </a:path>
              </a:pathLst>
            </a:cu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220000</xdr:colOff>
      <xdr:row>27</xdr:row>
      <xdr:rowOff>0</xdr:rowOff>
    </xdr:to>
    <xdr:pic>
      <xdr:nvPicPr>
        <xdr:cNvPr id="188" name="Image 241">
          <a:extLst>
            <a:ext uri="{FF2B5EF4-FFF2-40B4-BE49-F238E27FC236}">
              <a16:creationId xmlns:a16="http://schemas.microsoft.com/office/drawing/2014/main" id="{CB139F66-AF33-4FD2-A208-F6C5D7BB2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183821" y="29160107"/>
          <a:ext cx="777891" cy="11430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25</xdr:row>
      <xdr:rowOff>0</xdr:rowOff>
    </xdr:from>
    <xdr:to>
      <xdr:col>6</xdr:col>
      <xdr:colOff>93459</xdr:colOff>
      <xdr:row>26</xdr:row>
      <xdr:rowOff>0</xdr:rowOff>
    </xdr:to>
    <xdr:grpSp>
      <xdr:nvGrpSpPr>
        <xdr:cNvPr id="189" name="Groupe 1024">
          <a:extLst>
            <a:ext uri="{FF2B5EF4-FFF2-40B4-BE49-F238E27FC236}">
              <a16:creationId xmlns:a16="http://schemas.microsoft.com/office/drawing/2014/main" id="{08B05F2A-6A9E-420F-B25F-5BE9BF978046}"/>
            </a:ext>
          </a:extLst>
        </xdr:cNvPr>
        <xdr:cNvGrpSpPr>
          <a:grpSpLocks noChangeAspect="1"/>
        </xdr:cNvGrpSpPr>
      </xdr:nvGrpSpPr>
      <xdr:grpSpPr>
        <a:xfrm>
          <a:off x="2053167" y="27813000"/>
          <a:ext cx="1532792" cy="1143000"/>
          <a:chOff x="3474721" y="1248355"/>
          <a:chExt cx="5645426" cy="3538330"/>
        </a:xfrm>
      </xdr:grpSpPr>
      <xdr:grpSp>
        <xdr:nvGrpSpPr>
          <xdr:cNvPr id="190" name="Groupe 1025">
            <a:extLst>
              <a:ext uri="{FF2B5EF4-FFF2-40B4-BE49-F238E27FC236}">
                <a16:creationId xmlns:a16="http://schemas.microsoft.com/office/drawing/2014/main" id="{6C811104-F230-4729-9F3F-8EB14BF59498}"/>
              </a:ext>
            </a:extLst>
          </xdr:cNvPr>
          <xdr:cNvGrpSpPr/>
        </xdr:nvGrpSpPr>
        <xdr:grpSpPr>
          <a:xfrm>
            <a:off x="3474721" y="1248355"/>
            <a:ext cx="5645426" cy="3538330"/>
            <a:chOff x="3776870" y="1200647"/>
            <a:chExt cx="5645426" cy="3538330"/>
          </a:xfrm>
        </xdr:grpSpPr>
        <xdr:sp macro="" textlink="">
          <xdr:nvSpPr>
            <xdr:cNvPr id="192" name="Forme libre 1027">
              <a:extLst>
                <a:ext uri="{FF2B5EF4-FFF2-40B4-BE49-F238E27FC236}">
                  <a16:creationId xmlns:a16="http://schemas.microsoft.com/office/drawing/2014/main" id="{BD264466-5985-459C-BCF2-333250569DA7}"/>
                </a:ext>
              </a:extLst>
            </xdr:cNvPr>
            <xdr:cNvSpPr/>
          </xdr:nvSpPr>
          <xdr:spPr>
            <a:xfrm>
              <a:off x="5955527" y="2083242"/>
              <a:ext cx="15903" cy="127221"/>
            </a:xfrm>
            <a:custGeom>
              <a:avLst/>
              <a:gdLst>
                <a:gd name="connsiteX0" fmla="*/ 0 w 15903"/>
                <a:gd name="connsiteY0" fmla="*/ 0 h 127221"/>
                <a:gd name="connsiteX1" fmla="*/ 15903 w 15903"/>
                <a:gd name="connsiteY1" fmla="*/ 127221 h 12722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</a:cxnLst>
              <a:rect l="l" t="t" r="r" b="b"/>
              <a:pathLst>
                <a:path w="15903" h="127221">
                  <a:moveTo>
                    <a:pt x="0" y="0"/>
                  </a:moveTo>
                  <a:lnTo>
                    <a:pt x="15903" y="127221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grpSp>
          <xdr:nvGrpSpPr>
            <xdr:cNvPr id="193" name="Groupe 1028">
              <a:extLst>
                <a:ext uri="{FF2B5EF4-FFF2-40B4-BE49-F238E27FC236}">
                  <a16:creationId xmlns:a16="http://schemas.microsoft.com/office/drawing/2014/main" id="{278EFFF0-9EFB-4368-BBAB-33307AF0457B}"/>
                </a:ext>
              </a:extLst>
            </xdr:cNvPr>
            <xdr:cNvGrpSpPr/>
          </xdr:nvGrpSpPr>
          <xdr:grpSpPr>
            <a:xfrm>
              <a:off x="3776870" y="1200647"/>
              <a:ext cx="5645426" cy="3538330"/>
              <a:chOff x="3776870" y="1200647"/>
              <a:chExt cx="5645426" cy="3538330"/>
            </a:xfrm>
          </xdr:grpSpPr>
          <xdr:sp macro="" textlink="">
            <xdr:nvSpPr>
              <xdr:cNvPr id="194" name="Forme libre 1029">
                <a:extLst>
                  <a:ext uri="{FF2B5EF4-FFF2-40B4-BE49-F238E27FC236}">
                    <a16:creationId xmlns:a16="http://schemas.microsoft.com/office/drawing/2014/main" id="{43DB46AB-DF79-40C0-8AE6-0BF43EC2DB41}"/>
                  </a:ext>
                </a:extLst>
              </xdr:cNvPr>
              <xdr:cNvSpPr/>
            </xdr:nvSpPr>
            <xdr:spPr>
              <a:xfrm>
                <a:off x="5375082" y="1932167"/>
                <a:ext cx="3331596" cy="2806810"/>
              </a:xfrm>
              <a:custGeom>
                <a:avLst/>
                <a:gdLst>
                  <a:gd name="connsiteX0" fmla="*/ 3331596 w 3331596"/>
                  <a:gd name="connsiteY0" fmla="*/ 2806810 h 2806810"/>
                  <a:gd name="connsiteX1" fmla="*/ 3228229 w 3331596"/>
                  <a:gd name="connsiteY1" fmla="*/ 2655736 h 2806810"/>
                  <a:gd name="connsiteX2" fmla="*/ 2997641 w 3331596"/>
                  <a:gd name="connsiteY2" fmla="*/ 2536466 h 2806810"/>
                  <a:gd name="connsiteX3" fmla="*/ 2838615 w 3331596"/>
                  <a:gd name="connsiteY3" fmla="*/ 2512612 h 2806810"/>
                  <a:gd name="connsiteX4" fmla="*/ 2592125 w 3331596"/>
                  <a:gd name="connsiteY4" fmla="*/ 2385391 h 2806810"/>
                  <a:gd name="connsiteX5" fmla="*/ 2417196 w 3331596"/>
                  <a:gd name="connsiteY5" fmla="*/ 2250219 h 2806810"/>
                  <a:gd name="connsiteX6" fmla="*/ 2186608 w 3331596"/>
                  <a:gd name="connsiteY6" fmla="*/ 2107096 h 2806810"/>
                  <a:gd name="connsiteX7" fmla="*/ 1916264 w 3331596"/>
                  <a:gd name="connsiteY7" fmla="*/ 1995777 h 2806810"/>
                  <a:gd name="connsiteX8" fmla="*/ 1701579 w 3331596"/>
                  <a:gd name="connsiteY8" fmla="*/ 1868556 h 2806810"/>
                  <a:gd name="connsiteX9" fmla="*/ 1510748 w 3331596"/>
                  <a:gd name="connsiteY9" fmla="*/ 1693628 h 2806810"/>
                  <a:gd name="connsiteX10" fmla="*/ 1288111 w 3331596"/>
                  <a:gd name="connsiteY10" fmla="*/ 1534602 h 2806810"/>
                  <a:gd name="connsiteX11" fmla="*/ 1144988 w 3331596"/>
                  <a:gd name="connsiteY11" fmla="*/ 1335819 h 2806810"/>
                  <a:gd name="connsiteX12" fmla="*/ 1113182 w 3331596"/>
                  <a:gd name="connsiteY12" fmla="*/ 1296063 h 2806810"/>
                  <a:gd name="connsiteX13" fmla="*/ 930302 w 3331596"/>
                  <a:gd name="connsiteY13" fmla="*/ 1248355 h 2806810"/>
                  <a:gd name="connsiteX14" fmla="*/ 811033 w 3331596"/>
                  <a:gd name="connsiteY14" fmla="*/ 1144988 h 2806810"/>
                  <a:gd name="connsiteX15" fmla="*/ 683812 w 3331596"/>
                  <a:gd name="connsiteY15" fmla="*/ 1033670 h 2806810"/>
                  <a:gd name="connsiteX16" fmla="*/ 580445 w 3331596"/>
                  <a:gd name="connsiteY16" fmla="*/ 938254 h 2806810"/>
                  <a:gd name="connsiteX17" fmla="*/ 405516 w 3331596"/>
                  <a:gd name="connsiteY17" fmla="*/ 826936 h 2806810"/>
                  <a:gd name="connsiteX18" fmla="*/ 222636 w 3331596"/>
                  <a:gd name="connsiteY18" fmla="*/ 675861 h 2806810"/>
                  <a:gd name="connsiteX19" fmla="*/ 63610 w 3331596"/>
                  <a:gd name="connsiteY19" fmla="*/ 540689 h 2806810"/>
                  <a:gd name="connsiteX20" fmla="*/ 0 w 3331596"/>
                  <a:gd name="connsiteY20" fmla="*/ 278296 h 2806810"/>
                  <a:gd name="connsiteX21" fmla="*/ 47708 w 3331596"/>
                  <a:gd name="connsiteY21" fmla="*/ 111318 h 2806810"/>
                  <a:gd name="connsiteX22" fmla="*/ 222636 w 3331596"/>
                  <a:gd name="connsiteY22" fmla="*/ 15903 h 2806810"/>
                  <a:gd name="connsiteX23" fmla="*/ 421419 w 3331596"/>
                  <a:gd name="connsiteY23" fmla="*/ 0 h 2806810"/>
                  <a:gd name="connsiteX24" fmla="*/ 667909 w 3331596"/>
                  <a:gd name="connsiteY24" fmla="*/ 135172 h 2806810"/>
                  <a:gd name="connsiteX25" fmla="*/ 946205 w 3331596"/>
                  <a:gd name="connsiteY25" fmla="*/ 326003 h 2806810"/>
                  <a:gd name="connsiteX26" fmla="*/ 1176793 w 3331596"/>
                  <a:gd name="connsiteY26" fmla="*/ 477078 h 2806810"/>
                  <a:gd name="connsiteX27" fmla="*/ 1216549 w 3331596"/>
                  <a:gd name="connsiteY27" fmla="*/ 556591 h 2806810"/>
                  <a:gd name="connsiteX28" fmla="*/ 1319916 w 3331596"/>
                  <a:gd name="connsiteY28" fmla="*/ 588396 h 2806810"/>
                  <a:gd name="connsiteX29" fmla="*/ 1359673 w 3331596"/>
                  <a:gd name="connsiteY29" fmla="*/ 659958 h 2806810"/>
                  <a:gd name="connsiteX30" fmla="*/ 1542553 w 3331596"/>
                  <a:gd name="connsiteY30" fmla="*/ 747423 h 2806810"/>
                  <a:gd name="connsiteX31" fmla="*/ 1653871 w 3331596"/>
                  <a:gd name="connsiteY31" fmla="*/ 787179 h 2806810"/>
                  <a:gd name="connsiteX32" fmla="*/ 1749287 w 3331596"/>
                  <a:gd name="connsiteY32" fmla="*/ 763325 h 2806810"/>
                  <a:gd name="connsiteX33" fmla="*/ 2059388 w 3331596"/>
                  <a:gd name="connsiteY33" fmla="*/ 850790 h 2806810"/>
                  <a:gd name="connsiteX34" fmla="*/ 2178657 w 3331596"/>
                  <a:gd name="connsiteY34" fmla="*/ 890546 h 280681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</a:cxnLst>
                <a:rect l="l" t="t" r="r" b="b"/>
                <a:pathLst>
                  <a:path w="3331596" h="2806810">
                    <a:moveTo>
                      <a:pt x="3331596" y="2806810"/>
                    </a:moveTo>
                    <a:lnTo>
                      <a:pt x="3228229" y="2655736"/>
                    </a:lnTo>
                    <a:lnTo>
                      <a:pt x="2997641" y="2536466"/>
                    </a:lnTo>
                    <a:lnTo>
                      <a:pt x="2838615" y="2512612"/>
                    </a:lnTo>
                    <a:lnTo>
                      <a:pt x="2592125" y="2385391"/>
                    </a:lnTo>
                    <a:lnTo>
                      <a:pt x="2417196" y="2250219"/>
                    </a:lnTo>
                    <a:lnTo>
                      <a:pt x="2186608" y="2107096"/>
                    </a:lnTo>
                    <a:lnTo>
                      <a:pt x="1916264" y="1995777"/>
                    </a:lnTo>
                    <a:lnTo>
                      <a:pt x="1701579" y="1868556"/>
                    </a:lnTo>
                    <a:lnTo>
                      <a:pt x="1510748" y="1693628"/>
                    </a:lnTo>
                    <a:lnTo>
                      <a:pt x="1288111" y="1534602"/>
                    </a:lnTo>
                    <a:lnTo>
                      <a:pt x="1144988" y="1335819"/>
                    </a:lnTo>
                    <a:lnTo>
                      <a:pt x="1113182" y="1296063"/>
                    </a:lnTo>
                    <a:lnTo>
                      <a:pt x="930302" y="1248355"/>
                    </a:lnTo>
                    <a:lnTo>
                      <a:pt x="811033" y="1144988"/>
                    </a:lnTo>
                    <a:lnTo>
                      <a:pt x="683812" y="1033670"/>
                    </a:lnTo>
                    <a:lnTo>
                      <a:pt x="580445" y="938254"/>
                    </a:lnTo>
                    <a:lnTo>
                      <a:pt x="405516" y="826936"/>
                    </a:lnTo>
                    <a:lnTo>
                      <a:pt x="222636" y="675861"/>
                    </a:lnTo>
                    <a:lnTo>
                      <a:pt x="63610" y="540689"/>
                    </a:lnTo>
                    <a:lnTo>
                      <a:pt x="0" y="278296"/>
                    </a:lnTo>
                    <a:lnTo>
                      <a:pt x="47708" y="111318"/>
                    </a:lnTo>
                    <a:lnTo>
                      <a:pt x="222636" y="15903"/>
                    </a:lnTo>
                    <a:lnTo>
                      <a:pt x="421419" y="0"/>
                    </a:lnTo>
                    <a:lnTo>
                      <a:pt x="667909" y="135172"/>
                    </a:lnTo>
                    <a:lnTo>
                      <a:pt x="946205" y="326003"/>
                    </a:lnTo>
                    <a:lnTo>
                      <a:pt x="1176793" y="477078"/>
                    </a:lnTo>
                    <a:lnTo>
                      <a:pt x="1216549" y="556591"/>
                    </a:lnTo>
                    <a:lnTo>
                      <a:pt x="1319916" y="588396"/>
                    </a:lnTo>
                    <a:lnTo>
                      <a:pt x="1359673" y="659958"/>
                    </a:lnTo>
                    <a:lnTo>
                      <a:pt x="1542553" y="747423"/>
                    </a:lnTo>
                    <a:lnTo>
                      <a:pt x="1653871" y="787179"/>
                    </a:lnTo>
                    <a:lnTo>
                      <a:pt x="1749287" y="763325"/>
                    </a:lnTo>
                    <a:lnTo>
                      <a:pt x="2059388" y="850790"/>
                    </a:lnTo>
                    <a:lnTo>
                      <a:pt x="2178657" y="890546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95" name="Forme libre 1030">
                <a:extLst>
                  <a:ext uri="{FF2B5EF4-FFF2-40B4-BE49-F238E27FC236}">
                    <a16:creationId xmlns:a16="http://schemas.microsoft.com/office/drawing/2014/main" id="{1CB2433F-235F-49A7-A949-008EE0A5BA8A}"/>
                  </a:ext>
                </a:extLst>
              </xdr:cNvPr>
              <xdr:cNvSpPr/>
            </xdr:nvSpPr>
            <xdr:spPr>
              <a:xfrm>
                <a:off x="5923722" y="1741336"/>
                <a:ext cx="3498574" cy="1375575"/>
              </a:xfrm>
              <a:custGeom>
                <a:avLst/>
                <a:gdLst>
                  <a:gd name="connsiteX0" fmla="*/ 3498574 w 3498574"/>
                  <a:gd name="connsiteY0" fmla="*/ 1327867 h 1375575"/>
                  <a:gd name="connsiteX1" fmla="*/ 3347499 w 3498574"/>
                  <a:gd name="connsiteY1" fmla="*/ 1296062 h 1375575"/>
                  <a:gd name="connsiteX2" fmla="*/ 3188473 w 3498574"/>
                  <a:gd name="connsiteY2" fmla="*/ 1248354 h 1375575"/>
                  <a:gd name="connsiteX3" fmla="*/ 3029447 w 3498574"/>
                  <a:gd name="connsiteY3" fmla="*/ 1375575 h 1375575"/>
                  <a:gd name="connsiteX4" fmla="*/ 2830664 w 3498574"/>
                  <a:gd name="connsiteY4" fmla="*/ 1280160 h 1375575"/>
                  <a:gd name="connsiteX5" fmla="*/ 2679589 w 3498574"/>
                  <a:gd name="connsiteY5" fmla="*/ 1144987 h 1375575"/>
                  <a:gd name="connsiteX6" fmla="*/ 2480807 w 3498574"/>
                  <a:gd name="connsiteY6" fmla="*/ 1073426 h 1375575"/>
                  <a:gd name="connsiteX7" fmla="*/ 2146852 w 3498574"/>
                  <a:gd name="connsiteY7" fmla="*/ 779227 h 1375575"/>
                  <a:gd name="connsiteX8" fmla="*/ 1916264 w 3498574"/>
                  <a:gd name="connsiteY8" fmla="*/ 596347 h 1375575"/>
                  <a:gd name="connsiteX9" fmla="*/ 1709530 w 3498574"/>
                  <a:gd name="connsiteY9" fmla="*/ 508883 h 1375575"/>
                  <a:gd name="connsiteX10" fmla="*/ 1590261 w 3498574"/>
                  <a:gd name="connsiteY10" fmla="*/ 453224 h 1375575"/>
                  <a:gd name="connsiteX11" fmla="*/ 1160890 w 3498574"/>
                  <a:gd name="connsiteY11" fmla="*/ 103367 h 1375575"/>
                  <a:gd name="connsiteX12" fmla="*/ 1041621 w 3498574"/>
                  <a:gd name="connsiteY12" fmla="*/ 23854 h 1375575"/>
                  <a:gd name="connsiteX13" fmla="*/ 532737 w 3498574"/>
                  <a:gd name="connsiteY13" fmla="*/ 15902 h 1375575"/>
                  <a:gd name="connsiteX14" fmla="*/ 564542 w 3498574"/>
                  <a:gd name="connsiteY14" fmla="*/ 23854 h 1375575"/>
                  <a:gd name="connsiteX15" fmla="*/ 294198 w 3498574"/>
                  <a:gd name="connsiteY15" fmla="*/ 0 h 1375575"/>
                  <a:gd name="connsiteX16" fmla="*/ 127221 w 3498574"/>
                  <a:gd name="connsiteY16" fmla="*/ 55659 h 1375575"/>
                  <a:gd name="connsiteX17" fmla="*/ 0 w 3498574"/>
                  <a:gd name="connsiteY17" fmla="*/ 111318 h 137557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3498574" h="1375575">
                    <a:moveTo>
                      <a:pt x="3498574" y="1327867"/>
                    </a:moveTo>
                    <a:lnTo>
                      <a:pt x="3347499" y="1296062"/>
                    </a:lnTo>
                    <a:lnTo>
                      <a:pt x="3188473" y="1248354"/>
                    </a:lnTo>
                    <a:lnTo>
                      <a:pt x="3029447" y="1375575"/>
                    </a:lnTo>
                    <a:lnTo>
                      <a:pt x="2830664" y="1280160"/>
                    </a:lnTo>
                    <a:lnTo>
                      <a:pt x="2679589" y="1144987"/>
                    </a:lnTo>
                    <a:lnTo>
                      <a:pt x="2480807" y="1073426"/>
                    </a:lnTo>
                    <a:lnTo>
                      <a:pt x="2146852" y="779227"/>
                    </a:lnTo>
                    <a:lnTo>
                      <a:pt x="1916264" y="596347"/>
                    </a:lnTo>
                    <a:lnTo>
                      <a:pt x="1709530" y="508883"/>
                    </a:lnTo>
                    <a:lnTo>
                      <a:pt x="1590261" y="453224"/>
                    </a:lnTo>
                    <a:lnTo>
                      <a:pt x="1160890" y="103367"/>
                    </a:lnTo>
                    <a:lnTo>
                      <a:pt x="1041621" y="23854"/>
                    </a:lnTo>
                    <a:lnTo>
                      <a:pt x="532737" y="15902"/>
                    </a:lnTo>
                    <a:lnTo>
                      <a:pt x="564542" y="23854"/>
                    </a:lnTo>
                    <a:lnTo>
                      <a:pt x="294198" y="0"/>
                    </a:lnTo>
                    <a:lnTo>
                      <a:pt x="127221" y="55659"/>
                    </a:lnTo>
                    <a:lnTo>
                      <a:pt x="0" y="111318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96" name="Forme libre 1031">
                <a:extLst>
                  <a:ext uri="{FF2B5EF4-FFF2-40B4-BE49-F238E27FC236}">
                    <a16:creationId xmlns:a16="http://schemas.microsoft.com/office/drawing/2014/main" id="{4D257FE1-B626-4C54-8A97-F24889585916}"/>
                  </a:ext>
                </a:extLst>
              </xdr:cNvPr>
              <xdr:cNvSpPr/>
            </xdr:nvSpPr>
            <xdr:spPr>
              <a:xfrm>
                <a:off x="4818490" y="2035535"/>
                <a:ext cx="675862" cy="1272208"/>
              </a:xfrm>
              <a:custGeom>
                <a:avLst/>
                <a:gdLst>
                  <a:gd name="connsiteX0" fmla="*/ 612251 w 612251"/>
                  <a:gd name="connsiteY0" fmla="*/ 453224 h 1280160"/>
                  <a:gd name="connsiteX1" fmla="*/ 596348 w 612251"/>
                  <a:gd name="connsiteY1" fmla="*/ 731520 h 1280160"/>
                  <a:gd name="connsiteX2" fmla="*/ 548640 w 612251"/>
                  <a:gd name="connsiteY2" fmla="*/ 993913 h 1280160"/>
                  <a:gd name="connsiteX3" fmla="*/ 413468 w 612251"/>
                  <a:gd name="connsiteY3" fmla="*/ 1152939 h 1280160"/>
                  <a:gd name="connsiteX4" fmla="*/ 270345 w 612251"/>
                  <a:gd name="connsiteY4" fmla="*/ 1280160 h 1280160"/>
                  <a:gd name="connsiteX5" fmla="*/ 71562 w 612251"/>
                  <a:gd name="connsiteY5" fmla="*/ 1240403 h 1280160"/>
                  <a:gd name="connsiteX6" fmla="*/ 0 w 612251"/>
                  <a:gd name="connsiteY6" fmla="*/ 1097280 h 1280160"/>
                  <a:gd name="connsiteX7" fmla="*/ 7952 w 612251"/>
                  <a:gd name="connsiteY7" fmla="*/ 890546 h 1280160"/>
                  <a:gd name="connsiteX8" fmla="*/ 71562 w 612251"/>
                  <a:gd name="connsiteY8" fmla="*/ 644055 h 1280160"/>
                  <a:gd name="connsiteX9" fmla="*/ 135173 w 612251"/>
                  <a:gd name="connsiteY9" fmla="*/ 429370 h 1280160"/>
                  <a:gd name="connsiteX10" fmla="*/ 262393 w 612251"/>
                  <a:gd name="connsiteY10" fmla="*/ 286247 h 1280160"/>
                  <a:gd name="connsiteX11" fmla="*/ 341907 w 612251"/>
                  <a:gd name="connsiteY11" fmla="*/ 39756 h 1280160"/>
                  <a:gd name="connsiteX12" fmla="*/ 445273 w 612251"/>
                  <a:gd name="connsiteY12" fmla="*/ 0 h 1280160"/>
                  <a:gd name="connsiteX0" fmla="*/ 612251 w 612251"/>
                  <a:gd name="connsiteY0" fmla="*/ 453224 h 1280160"/>
                  <a:gd name="connsiteX1" fmla="*/ 596348 w 612251"/>
                  <a:gd name="connsiteY1" fmla="*/ 731520 h 1280160"/>
                  <a:gd name="connsiteX2" fmla="*/ 548640 w 612251"/>
                  <a:gd name="connsiteY2" fmla="*/ 993913 h 1280160"/>
                  <a:gd name="connsiteX3" fmla="*/ 413468 w 612251"/>
                  <a:gd name="connsiteY3" fmla="*/ 1152939 h 1280160"/>
                  <a:gd name="connsiteX4" fmla="*/ 270345 w 612251"/>
                  <a:gd name="connsiteY4" fmla="*/ 1280160 h 1280160"/>
                  <a:gd name="connsiteX5" fmla="*/ 71562 w 612251"/>
                  <a:gd name="connsiteY5" fmla="*/ 1240403 h 1280160"/>
                  <a:gd name="connsiteX6" fmla="*/ 0 w 612251"/>
                  <a:gd name="connsiteY6" fmla="*/ 1097280 h 1280160"/>
                  <a:gd name="connsiteX7" fmla="*/ 7952 w 612251"/>
                  <a:gd name="connsiteY7" fmla="*/ 890546 h 1280160"/>
                  <a:gd name="connsiteX8" fmla="*/ 71562 w 612251"/>
                  <a:gd name="connsiteY8" fmla="*/ 644055 h 1280160"/>
                  <a:gd name="connsiteX9" fmla="*/ 135173 w 612251"/>
                  <a:gd name="connsiteY9" fmla="*/ 429370 h 1280160"/>
                  <a:gd name="connsiteX10" fmla="*/ 262393 w 612251"/>
                  <a:gd name="connsiteY10" fmla="*/ 286247 h 1280160"/>
                  <a:gd name="connsiteX11" fmla="*/ 341907 w 612251"/>
                  <a:gd name="connsiteY11" fmla="*/ 39756 h 1280160"/>
                  <a:gd name="connsiteX12" fmla="*/ 445273 w 612251"/>
                  <a:gd name="connsiteY12" fmla="*/ 0 h 1280160"/>
                  <a:gd name="connsiteX0" fmla="*/ 612251 w 612251"/>
                  <a:gd name="connsiteY0" fmla="*/ 453224 h 1280160"/>
                  <a:gd name="connsiteX1" fmla="*/ 596348 w 612251"/>
                  <a:gd name="connsiteY1" fmla="*/ 731520 h 1280160"/>
                  <a:gd name="connsiteX2" fmla="*/ 548640 w 612251"/>
                  <a:gd name="connsiteY2" fmla="*/ 993913 h 1280160"/>
                  <a:gd name="connsiteX3" fmla="*/ 413468 w 612251"/>
                  <a:gd name="connsiteY3" fmla="*/ 1152939 h 1280160"/>
                  <a:gd name="connsiteX4" fmla="*/ 270345 w 612251"/>
                  <a:gd name="connsiteY4" fmla="*/ 1280160 h 1280160"/>
                  <a:gd name="connsiteX5" fmla="*/ 71562 w 612251"/>
                  <a:gd name="connsiteY5" fmla="*/ 1240403 h 1280160"/>
                  <a:gd name="connsiteX6" fmla="*/ 0 w 612251"/>
                  <a:gd name="connsiteY6" fmla="*/ 1097280 h 1280160"/>
                  <a:gd name="connsiteX7" fmla="*/ 7952 w 612251"/>
                  <a:gd name="connsiteY7" fmla="*/ 890546 h 1280160"/>
                  <a:gd name="connsiteX8" fmla="*/ 71562 w 612251"/>
                  <a:gd name="connsiteY8" fmla="*/ 644055 h 1280160"/>
                  <a:gd name="connsiteX9" fmla="*/ 135173 w 612251"/>
                  <a:gd name="connsiteY9" fmla="*/ 429370 h 1280160"/>
                  <a:gd name="connsiteX10" fmla="*/ 262393 w 612251"/>
                  <a:gd name="connsiteY10" fmla="*/ 286247 h 1280160"/>
                  <a:gd name="connsiteX11" fmla="*/ 429372 w 612251"/>
                  <a:gd name="connsiteY11" fmla="*/ 159025 h 1280160"/>
                  <a:gd name="connsiteX12" fmla="*/ 445273 w 612251"/>
                  <a:gd name="connsiteY12" fmla="*/ 0 h 1280160"/>
                  <a:gd name="connsiteX0" fmla="*/ 612251 w 612251"/>
                  <a:gd name="connsiteY0" fmla="*/ 365760 h 1192696"/>
                  <a:gd name="connsiteX1" fmla="*/ 596348 w 612251"/>
                  <a:gd name="connsiteY1" fmla="*/ 644056 h 1192696"/>
                  <a:gd name="connsiteX2" fmla="*/ 548640 w 612251"/>
                  <a:gd name="connsiteY2" fmla="*/ 906449 h 1192696"/>
                  <a:gd name="connsiteX3" fmla="*/ 413468 w 612251"/>
                  <a:gd name="connsiteY3" fmla="*/ 1065475 h 1192696"/>
                  <a:gd name="connsiteX4" fmla="*/ 270345 w 612251"/>
                  <a:gd name="connsiteY4" fmla="*/ 1192696 h 1192696"/>
                  <a:gd name="connsiteX5" fmla="*/ 71562 w 612251"/>
                  <a:gd name="connsiteY5" fmla="*/ 1152939 h 1192696"/>
                  <a:gd name="connsiteX6" fmla="*/ 0 w 612251"/>
                  <a:gd name="connsiteY6" fmla="*/ 1009816 h 1192696"/>
                  <a:gd name="connsiteX7" fmla="*/ 7952 w 612251"/>
                  <a:gd name="connsiteY7" fmla="*/ 803082 h 1192696"/>
                  <a:gd name="connsiteX8" fmla="*/ 71562 w 612251"/>
                  <a:gd name="connsiteY8" fmla="*/ 556591 h 1192696"/>
                  <a:gd name="connsiteX9" fmla="*/ 135173 w 612251"/>
                  <a:gd name="connsiteY9" fmla="*/ 341906 h 1192696"/>
                  <a:gd name="connsiteX10" fmla="*/ 262393 w 612251"/>
                  <a:gd name="connsiteY10" fmla="*/ 198783 h 1192696"/>
                  <a:gd name="connsiteX11" fmla="*/ 429372 w 612251"/>
                  <a:gd name="connsiteY11" fmla="*/ 71561 h 1192696"/>
                  <a:gd name="connsiteX12" fmla="*/ 524786 w 612251"/>
                  <a:gd name="connsiteY12" fmla="*/ 0 h 1192696"/>
                  <a:gd name="connsiteX0" fmla="*/ 691765 w 691765"/>
                  <a:gd name="connsiteY0" fmla="*/ 381663 h 1192696"/>
                  <a:gd name="connsiteX1" fmla="*/ 596348 w 691765"/>
                  <a:gd name="connsiteY1" fmla="*/ 644056 h 1192696"/>
                  <a:gd name="connsiteX2" fmla="*/ 548640 w 691765"/>
                  <a:gd name="connsiteY2" fmla="*/ 906449 h 1192696"/>
                  <a:gd name="connsiteX3" fmla="*/ 413468 w 691765"/>
                  <a:gd name="connsiteY3" fmla="*/ 1065475 h 1192696"/>
                  <a:gd name="connsiteX4" fmla="*/ 270345 w 691765"/>
                  <a:gd name="connsiteY4" fmla="*/ 1192696 h 1192696"/>
                  <a:gd name="connsiteX5" fmla="*/ 71562 w 691765"/>
                  <a:gd name="connsiteY5" fmla="*/ 1152939 h 1192696"/>
                  <a:gd name="connsiteX6" fmla="*/ 0 w 691765"/>
                  <a:gd name="connsiteY6" fmla="*/ 1009816 h 1192696"/>
                  <a:gd name="connsiteX7" fmla="*/ 7952 w 691765"/>
                  <a:gd name="connsiteY7" fmla="*/ 803082 h 1192696"/>
                  <a:gd name="connsiteX8" fmla="*/ 71562 w 691765"/>
                  <a:gd name="connsiteY8" fmla="*/ 556591 h 1192696"/>
                  <a:gd name="connsiteX9" fmla="*/ 135173 w 691765"/>
                  <a:gd name="connsiteY9" fmla="*/ 341906 h 1192696"/>
                  <a:gd name="connsiteX10" fmla="*/ 262393 w 691765"/>
                  <a:gd name="connsiteY10" fmla="*/ 198783 h 1192696"/>
                  <a:gd name="connsiteX11" fmla="*/ 429372 w 691765"/>
                  <a:gd name="connsiteY11" fmla="*/ 71561 h 1192696"/>
                  <a:gd name="connsiteX12" fmla="*/ 524786 w 691765"/>
                  <a:gd name="connsiteY12" fmla="*/ 0 h 1192696"/>
                  <a:gd name="connsiteX0" fmla="*/ 675862 w 675862"/>
                  <a:gd name="connsiteY0" fmla="*/ 413468 h 1192696"/>
                  <a:gd name="connsiteX1" fmla="*/ 596348 w 675862"/>
                  <a:gd name="connsiteY1" fmla="*/ 644056 h 1192696"/>
                  <a:gd name="connsiteX2" fmla="*/ 548640 w 675862"/>
                  <a:gd name="connsiteY2" fmla="*/ 906449 h 1192696"/>
                  <a:gd name="connsiteX3" fmla="*/ 413468 w 675862"/>
                  <a:gd name="connsiteY3" fmla="*/ 1065475 h 1192696"/>
                  <a:gd name="connsiteX4" fmla="*/ 270345 w 675862"/>
                  <a:gd name="connsiteY4" fmla="*/ 1192696 h 1192696"/>
                  <a:gd name="connsiteX5" fmla="*/ 71562 w 675862"/>
                  <a:gd name="connsiteY5" fmla="*/ 1152939 h 1192696"/>
                  <a:gd name="connsiteX6" fmla="*/ 0 w 675862"/>
                  <a:gd name="connsiteY6" fmla="*/ 1009816 h 1192696"/>
                  <a:gd name="connsiteX7" fmla="*/ 7952 w 675862"/>
                  <a:gd name="connsiteY7" fmla="*/ 803082 h 1192696"/>
                  <a:gd name="connsiteX8" fmla="*/ 71562 w 675862"/>
                  <a:gd name="connsiteY8" fmla="*/ 556591 h 1192696"/>
                  <a:gd name="connsiteX9" fmla="*/ 135173 w 675862"/>
                  <a:gd name="connsiteY9" fmla="*/ 341906 h 1192696"/>
                  <a:gd name="connsiteX10" fmla="*/ 262393 w 675862"/>
                  <a:gd name="connsiteY10" fmla="*/ 198783 h 1192696"/>
                  <a:gd name="connsiteX11" fmla="*/ 429372 w 675862"/>
                  <a:gd name="connsiteY11" fmla="*/ 71561 h 1192696"/>
                  <a:gd name="connsiteX12" fmla="*/ 524786 w 675862"/>
                  <a:gd name="connsiteY12" fmla="*/ 0 h 1192696"/>
                  <a:gd name="connsiteX0" fmla="*/ 675862 w 675862"/>
                  <a:gd name="connsiteY0" fmla="*/ 413468 h 1192696"/>
                  <a:gd name="connsiteX1" fmla="*/ 596348 w 675862"/>
                  <a:gd name="connsiteY1" fmla="*/ 644056 h 1192696"/>
                  <a:gd name="connsiteX2" fmla="*/ 548640 w 675862"/>
                  <a:gd name="connsiteY2" fmla="*/ 906449 h 1192696"/>
                  <a:gd name="connsiteX3" fmla="*/ 413468 w 675862"/>
                  <a:gd name="connsiteY3" fmla="*/ 1065475 h 1192696"/>
                  <a:gd name="connsiteX4" fmla="*/ 270345 w 675862"/>
                  <a:gd name="connsiteY4" fmla="*/ 1192696 h 1192696"/>
                  <a:gd name="connsiteX5" fmla="*/ 71562 w 675862"/>
                  <a:gd name="connsiteY5" fmla="*/ 1152939 h 1192696"/>
                  <a:gd name="connsiteX6" fmla="*/ 0 w 675862"/>
                  <a:gd name="connsiteY6" fmla="*/ 1009816 h 1192696"/>
                  <a:gd name="connsiteX7" fmla="*/ 7952 w 675862"/>
                  <a:gd name="connsiteY7" fmla="*/ 803082 h 1192696"/>
                  <a:gd name="connsiteX8" fmla="*/ 71562 w 675862"/>
                  <a:gd name="connsiteY8" fmla="*/ 556591 h 1192696"/>
                  <a:gd name="connsiteX9" fmla="*/ 135173 w 675862"/>
                  <a:gd name="connsiteY9" fmla="*/ 341906 h 1192696"/>
                  <a:gd name="connsiteX10" fmla="*/ 262393 w 675862"/>
                  <a:gd name="connsiteY10" fmla="*/ 198783 h 1192696"/>
                  <a:gd name="connsiteX11" fmla="*/ 333956 w 675862"/>
                  <a:gd name="connsiteY11" fmla="*/ 23853 h 1192696"/>
                  <a:gd name="connsiteX12" fmla="*/ 524786 w 675862"/>
                  <a:gd name="connsiteY12" fmla="*/ 0 h 1192696"/>
                  <a:gd name="connsiteX0" fmla="*/ 675862 w 675862"/>
                  <a:gd name="connsiteY0" fmla="*/ 532737 h 1311965"/>
                  <a:gd name="connsiteX1" fmla="*/ 596348 w 675862"/>
                  <a:gd name="connsiteY1" fmla="*/ 763325 h 1311965"/>
                  <a:gd name="connsiteX2" fmla="*/ 548640 w 675862"/>
                  <a:gd name="connsiteY2" fmla="*/ 1025718 h 1311965"/>
                  <a:gd name="connsiteX3" fmla="*/ 413468 w 675862"/>
                  <a:gd name="connsiteY3" fmla="*/ 1184744 h 1311965"/>
                  <a:gd name="connsiteX4" fmla="*/ 270345 w 675862"/>
                  <a:gd name="connsiteY4" fmla="*/ 1311965 h 1311965"/>
                  <a:gd name="connsiteX5" fmla="*/ 71562 w 675862"/>
                  <a:gd name="connsiteY5" fmla="*/ 1272208 h 1311965"/>
                  <a:gd name="connsiteX6" fmla="*/ 0 w 675862"/>
                  <a:gd name="connsiteY6" fmla="*/ 1129085 h 1311965"/>
                  <a:gd name="connsiteX7" fmla="*/ 7952 w 675862"/>
                  <a:gd name="connsiteY7" fmla="*/ 922351 h 1311965"/>
                  <a:gd name="connsiteX8" fmla="*/ 71562 w 675862"/>
                  <a:gd name="connsiteY8" fmla="*/ 675860 h 1311965"/>
                  <a:gd name="connsiteX9" fmla="*/ 135173 w 675862"/>
                  <a:gd name="connsiteY9" fmla="*/ 461175 h 1311965"/>
                  <a:gd name="connsiteX10" fmla="*/ 262393 w 675862"/>
                  <a:gd name="connsiteY10" fmla="*/ 318052 h 1311965"/>
                  <a:gd name="connsiteX11" fmla="*/ 333956 w 675862"/>
                  <a:gd name="connsiteY11" fmla="*/ 143122 h 1311965"/>
                  <a:gd name="connsiteX12" fmla="*/ 461175 w 675862"/>
                  <a:gd name="connsiteY12" fmla="*/ 0 h 1311965"/>
                  <a:gd name="connsiteX0" fmla="*/ 675862 w 675862"/>
                  <a:gd name="connsiteY0" fmla="*/ 532737 h 1311965"/>
                  <a:gd name="connsiteX1" fmla="*/ 596348 w 675862"/>
                  <a:gd name="connsiteY1" fmla="*/ 763325 h 1311965"/>
                  <a:gd name="connsiteX2" fmla="*/ 548640 w 675862"/>
                  <a:gd name="connsiteY2" fmla="*/ 1025718 h 1311965"/>
                  <a:gd name="connsiteX3" fmla="*/ 413468 w 675862"/>
                  <a:gd name="connsiteY3" fmla="*/ 1184744 h 1311965"/>
                  <a:gd name="connsiteX4" fmla="*/ 270345 w 675862"/>
                  <a:gd name="connsiteY4" fmla="*/ 1311965 h 1311965"/>
                  <a:gd name="connsiteX5" fmla="*/ 71562 w 675862"/>
                  <a:gd name="connsiteY5" fmla="*/ 1272208 h 1311965"/>
                  <a:gd name="connsiteX6" fmla="*/ 0 w 675862"/>
                  <a:gd name="connsiteY6" fmla="*/ 1129085 h 1311965"/>
                  <a:gd name="connsiteX7" fmla="*/ 7952 w 675862"/>
                  <a:gd name="connsiteY7" fmla="*/ 922351 h 1311965"/>
                  <a:gd name="connsiteX8" fmla="*/ 71562 w 675862"/>
                  <a:gd name="connsiteY8" fmla="*/ 675860 h 1311965"/>
                  <a:gd name="connsiteX9" fmla="*/ 135173 w 675862"/>
                  <a:gd name="connsiteY9" fmla="*/ 461175 h 1311965"/>
                  <a:gd name="connsiteX10" fmla="*/ 246491 w 675862"/>
                  <a:gd name="connsiteY10" fmla="*/ 294198 h 1311965"/>
                  <a:gd name="connsiteX11" fmla="*/ 333956 w 675862"/>
                  <a:gd name="connsiteY11" fmla="*/ 143122 h 1311965"/>
                  <a:gd name="connsiteX12" fmla="*/ 461175 w 675862"/>
                  <a:gd name="connsiteY12" fmla="*/ 0 h 1311965"/>
                  <a:gd name="connsiteX0" fmla="*/ 675862 w 675862"/>
                  <a:gd name="connsiteY0" fmla="*/ 492980 h 1272208"/>
                  <a:gd name="connsiteX1" fmla="*/ 596348 w 675862"/>
                  <a:gd name="connsiteY1" fmla="*/ 723568 h 1272208"/>
                  <a:gd name="connsiteX2" fmla="*/ 548640 w 675862"/>
                  <a:gd name="connsiteY2" fmla="*/ 985961 h 1272208"/>
                  <a:gd name="connsiteX3" fmla="*/ 413468 w 675862"/>
                  <a:gd name="connsiteY3" fmla="*/ 1144987 h 1272208"/>
                  <a:gd name="connsiteX4" fmla="*/ 270345 w 675862"/>
                  <a:gd name="connsiteY4" fmla="*/ 1272208 h 1272208"/>
                  <a:gd name="connsiteX5" fmla="*/ 71562 w 675862"/>
                  <a:gd name="connsiteY5" fmla="*/ 1232451 h 1272208"/>
                  <a:gd name="connsiteX6" fmla="*/ 0 w 675862"/>
                  <a:gd name="connsiteY6" fmla="*/ 1089328 h 1272208"/>
                  <a:gd name="connsiteX7" fmla="*/ 7952 w 675862"/>
                  <a:gd name="connsiteY7" fmla="*/ 882594 h 1272208"/>
                  <a:gd name="connsiteX8" fmla="*/ 71562 w 675862"/>
                  <a:gd name="connsiteY8" fmla="*/ 636103 h 1272208"/>
                  <a:gd name="connsiteX9" fmla="*/ 135173 w 675862"/>
                  <a:gd name="connsiteY9" fmla="*/ 421418 h 1272208"/>
                  <a:gd name="connsiteX10" fmla="*/ 246491 w 675862"/>
                  <a:gd name="connsiteY10" fmla="*/ 254441 h 1272208"/>
                  <a:gd name="connsiteX11" fmla="*/ 333956 w 675862"/>
                  <a:gd name="connsiteY11" fmla="*/ 103365 h 1272208"/>
                  <a:gd name="connsiteX12" fmla="*/ 461175 w 675862"/>
                  <a:gd name="connsiteY12" fmla="*/ 0 h 1272208"/>
                  <a:gd name="connsiteX0" fmla="*/ 675862 w 675862"/>
                  <a:gd name="connsiteY0" fmla="*/ 492980 h 1272208"/>
                  <a:gd name="connsiteX1" fmla="*/ 596348 w 675862"/>
                  <a:gd name="connsiteY1" fmla="*/ 723568 h 1272208"/>
                  <a:gd name="connsiteX2" fmla="*/ 548640 w 675862"/>
                  <a:gd name="connsiteY2" fmla="*/ 985961 h 1272208"/>
                  <a:gd name="connsiteX3" fmla="*/ 413468 w 675862"/>
                  <a:gd name="connsiteY3" fmla="*/ 1144987 h 1272208"/>
                  <a:gd name="connsiteX4" fmla="*/ 270345 w 675862"/>
                  <a:gd name="connsiteY4" fmla="*/ 1272208 h 1272208"/>
                  <a:gd name="connsiteX5" fmla="*/ 71562 w 675862"/>
                  <a:gd name="connsiteY5" fmla="*/ 1232451 h 1272208"/>
                  <a:gd name="connsiteX6" fmla="*/ 0 w 675862"/>
                  <a:gd name="connsiteY6" fmla="*/ 1089328 h 1272208"/>
                  <a:gd name="connsiteX7" fmla="*/ 7952 w 675862"/>
                  <a:gd name="connsiteY7" fmla="*/ 882594 h 1272208"/>
                  <a:gd name="connsiteX8" fmla="*/ 71562 w 675862"/>
                  <a:gd name="connsiteY8" fmla="*/ 636103 h 1272208"/>
                  <a:gd name="connsiteX9" fmla="*/ 135173 w 675862"/>
                  <a:gd name="connsiteY9" fmla="*/ 421418 h 1272208"/>
                  <a:gd name="connsiteX10" fmla="*/ 246491 w 675862"/>
                  <a:gd name="connsiteY10" fmla="*/ 254441 h 1272208"/>
                  <a:gd name="connsiteX11" fmla="*/ 318054 w 675862"/>
                  <a:gd name="connsiteY11" fmla="*/ 143121 h 1272208"/>
                  <a:gd name="connsiteX12" fmla="*/ 461175 w 675862"/>
                  <a:gd name="connsiteY12" fmla="*/ 0 h 127220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75862" h="1272208">
                    <a:moveTo>
                      <a:pt x="675862" y="492980"/>
                    </a:moveTo>
                    <a:lnTo>
                      <a:pt x="596348" y="723568"/>
                    </a:lnTo>
                    <a:lnTo>
                      <a:pt x="548640" y="985961"/>
                    </a:lnTo>
                    <a:lnTo>
                      <a:pt x="413468" y="1144987"/>
                    </a:lnTo>
                    <a:lnTo>
                      <a:pt x="270345" y="1272208"/>
                    </a:lnTo>
                    <a:lnTo>
                      <a:pt x="71562" y="1232451"/>
                    </a:lnTo>
                    <a:lnTo>
                      <a:pt x="0" y="1089328"/>
                    </a:lnTo>
                    <a:lnTo>
                      <a:pt x="7952" y="882594"/>
                    </a:lnTo>
                    <a:lnTo>
                      <a:pt x="71562" y="636103"/>
                    </a:lnTo>
                    <a:lnTo>
                      <a:pt x="135173" y="421418"/>
                    </a:lnTo>
                    <a:lnTo>
                      <a:pt x="246491" y="254441"/>
                    </a:lnTo>
                    <a:lnTo>
                      <a:pt x="318054" y="143121"/>
                    </a:lnTo>
                    <a:lnTo>
                      <a:pt x="461175" y="0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97" name="Forme libre 1032">
                <a:extLst>
                  <a:ext uri="{FF2B5EF4-FFF2-40B4-BE49-F238E27FC236}">
                    <a16:creationId xmlns:a16="http://schemas.microsoft.com/office/drawing/2014/main" id="{CCD46423-7CE6-40F6-B92D-E37A5D0579BE}"/>
                  </a:ext>
                </a:extLst>
              </xdr:cNvPr>
              <xdr:cNvSpPr/>
            </xdr:nvSpPr>
            <xdr:spPr>
              <a:xfrm>
                <a:off x="3776870" y="2218414"/>
                <a:ext cx="1288111" cy="787179"/>
              </a:xfrm>
              <a:custGeom>
                <a:avLst/>
                <a:gdLst>
                  <a:gd name="connsiteX0" fmla="*/ 1288111 w 1288111"/>
                  <a:gd name="connsiteY0" fmla="*/ 0 h 787179"/>
                  <a:gd name="connsiteX1" fmla="*/ 1129085 w 1288111"/>
                  <a:gd name="connsiteY1" fmla="*/ 15903 h 787179"/>
                  <a:gd name="connsiteX2" fmla="*/ 938253 w 1288111"/>
                  <a:gd name="connsiteY2" fmla="*/ 63610 h 787179"/>
                  <a:gd name="connsiteX3" fmla="*/ 739471 w 1288111"/>
                  <a:gd name="connsiteY3" fmla="*/ 103367 h 787179"/>
                  <a:gd name="connsiteX4" fmla="*/ 596347 w 1288111"/>
                  <a:gd name="connsiteY4" fmla="*/ 159026 h 787179"/>
                  <a:gd name="connsiteX5" fmla="*/ 445273 w 1288111"/>
                  <a:gd name="connsiteY5" fmla="*/ 238539 h 787179"/>
                  <a:gd name="connsiteX6" fmla="*/ 326003 w 1288111"/>
                  <a:gd name="connsiteY6" fmla="*/ 302149 h 787179"/>
                  <a:gd name="connsiteX7" fmla="*/ 222636 w 1288111"/>
                  <a:gd name="connsiteY7" fmla="*/ 326003 h 787179"/>
                  <a:gd name="connsiteX8" fmla="*/ 87464 w 1288111"/>
                  <a:gd name="connsiteY8" fmla="*/ 373711 h 787179"/>
                  <a:gd name="connsiteX9" fmla="*/ 0 w 1288111"/>
                  <a:gd name="connsiteY9" fmla="*/ 477078 h 787179"/>
                  <a:gd name="connsiteX10" fmla="*/ 0 w 1288111"/>
                  <a:gd name="connsiteY10" fmla="*/ 620202 h 787179"/>
                  <a:gd name="connsiteX11" fmla="*/ 103367 w 1288111"/>
                  <a:gd name="connsiteY11" fmla="*/ 723569 h 787179"/>
                  <a:gd name="connsiteX12" fmla="*/ 318052 w 1288111"/>
                  <a:gd name="connsiteY12" fmla="*/ 787179 h 787179"/>
                  <a:gd name="connsiteX13" fmla="*/ 564542 w 1288111"/>
                  <a:gd name="connsiteY13" fmla="*/ 755374 h 787179"/>
                  <a:gd name="connsiteX14" fmla="*/ 834887 w 1288111"/>
                  <a:gd name="connsiteY14" fmla="*/ 659958 h 787179"/>
                  <a:gd name="connsiteX15" fmla="*/ 922351 w 1288111"/>
                  <a:gd name="connsiteY15" fmla="*/ 604299 h 787179"/>
                  <a:gd name="connsiteX16" fmla="*/ 1081377 w 1288111"/>
                  <a:gd name="connsiteY16" fmla="*/ 596348 h 78717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</a:cxnLst>
                <a:rect l="l" t="t" r="r" b="b"/>
                <a:pathLst>
                  <a:path w="1288111" h="787179">
                    <a:moveTo>
                      <a:pt x="1288111" y="0"/>
                    </a:moveTo>
                    <a:lnTo>
                      <a:pt x="1129085" y="15903"/>
                    </a:lnTo>
                    <a:lnTo>
                      <a:pt x="938253" y="63610"/>
                    </a:lnTo>
                    <a:lnTo>
                      <a:pt x="739471" y="103367"/>
                    </a:lnTo>
                    <a:lnTo>
                      <a:pt x="596347" y="159026"/>
                    </a:lnTo>
                    <a:lnTo>
                      <a:pt x="445273" y="238539"/>
                    </a:lnTo>
                    <a:lnTo>
                      <a:pt x="326003" y="302149"/>
                    </a:lnTo>
                    <a:lnTo>
                      <a:pt x="222636" y="326003"/>
                    </a:lnTo>
                    <a:lnTo>
                      <a:pt x="87464" y="373711"/>
                    </a:lnTo>
                    <a:lnTo>
                      <a:pt x="0" y="477078"/>
                    </a:lnTo>
                    <a:lnTo>
                      <a:pt x="0" y="620202"/>
                    </a:lnTo>
                    <a:lnTo>
                      <a:pt x="103367" y="723569"/>
                    </a:lnTo>
                    <a:lnTo>
                      <a:pt x="318052" y="787179"/>
                    </a:lnTo>
                    <a:lnTo>
                      <a:pt x="564542" y="755374"/>
                    </a:lnTo>
                    <a:lnTo>
                      <a:pt x="834887" y="659958"/>
                    </a:lnTo>
                    <a:lnTo>
                      <a:pt x="922351" y="604299"/>
                    </a:lnTo>
                    <a:lnTo>
                      <a:pt x="1081377" y="596348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98" name="Forme libre 1033">
                <a:extLst>
                  <a:ext uri="{FF2B5EF4-FFF2-40B4-BE49-F238E27FC236}">
                    <a16:creationId xmlns:a16="http://schemas.microsoft.com/office/drawing/2014/main" id="{1F046DEB-0C5F-4D13-9CC2-7171EE2C7C04}"/>
                  </a:ext>
                </a:extLst>
              </xdr:cNvPr>
              <xdr:cNvSpPr/>
            </xdr:nvSpPr>
            <xdr:spPr>
              <a:xfrm>
                <a:off x="3935896" y="2019631"/>
                <a:ext cx="1200647" cy="469127"/>
              </a:xfrm>
              <a:custGeom>
                <a:avLst/>
                <a:gdLst>
                  <a:gd name="connsiteX0" fmla="*/ 214685 w 1200647"/>
                  <a:gd name="connsiteY0" fmla="*/ 469127 h 469127"/>
                  <a:gd name="connsiteX1" fmla="*/ 79513 w 1200647"/>
                  <a:gd name="connsiteY1" fmla="*/ 405517 h 469127"/>
                  <a:gd name="connsiteX2" fmla="*/ 0 w 1200647"/>
                  <a:gd name="connsiteY2" fmla="*/ 222637 h 469127"/>
                  <a:gd name="connsiteX3" fmla="*/ 15902 w 1200647"/>
                  <a:gd name="connsiteY3" fmla="*/ 31806 h 469127"/>
                  <a:gd name="connsiteX4" fmla="*/ 206734 w 1200647"/>
                  <a:gd name="connsiteY4" fmla="*/ 0 h 469127"/>
                  <a:gd name="connsiteX5" fmla="*/ 572494 w 1200647"/>
                  <a:gd name="connsiteY5" fmla="*/ 63611 h 469127"/>
                  <a:gd name="connsiteX6" fmla="*/ 938254 w 1200647"/>
                  <a:gd name="connsiteY6" fmla="*/ 119270 h 469127"/>
                  <a:gd name="connsiteX7" fmla="*/ 1200647 w 1200647"/>
                  <a:gd name="connsiteY7" fmla="*/ 182880 h 46912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</a:cxnLst>
                <a:rect l="l" t="t" r="r" b="b"/>
                <a:pathLst>
                  <a:path w="1200647" h="469127">
                    <a:moveTo>
                      <a:pt x="214685" y="469127"/>
                    </a:moveTo>
                    <a:lnTo>
                      <a:pt x="79513" y="405517"/>
                    </a:lnTo>
                    <a:lnTo>
                      <a:pt x="0" y="222637"/>
                    </a:lnTo>
                    <a:lnTo>
                      <a:pt x="15902" y="31806"/>
                    </a:lnTo>
                    <a:lnTo>
                      <a:pt x="206734" y="0"/>
                    </a:lnTo>
                    <a:lnTo>
                      <a:pt x="572494" y="63611"/>
                    </a:lnTo>
                    <a:lnTo>
                      <a:pt x="938254" y="119270"/>
                    </a:lnTo>
                    <a:lnTo>
                      <a:pt x="1200647" y="182880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99" name="Forme libre 1034">
                <a:extLst>
                  <a:ext uri="{FF2B5EF4-FFF2-40B4-BE49-F238E27FC236}">
                    <a16:creationId xmlns:a16="http://schemas.microsoft.com/office/drawing/2014/main" id="{9C408CD8-F3E8-4D96-9A7B-204AB7F6F713}"/>
                  </a:ext>
                </a:extLst>
              </xdr:cNvPr>
              <xdr:cNvSpPr/>
            </xdr:nvSpPr>
            <xdr:spPr>
              <a:xfrm>
                <a:off x="5414838" y="2743200"/>
                <a:ext cx="151075" cy="31805"/>
              </a:xfrm>
              <a:custGeom>
                <a:avLst/>
                <a:gdLst>
                  <a:gd name="connsiteX0" fmla="*/ 0 w 151075"/>
                  <a:gd name="connsiteY0" fmla="*/ 31805 h 31805"/>
                  <a:gd name="connsiteX1" fmla="*/ 151075 w 151075"/>
                  <a:gd name="connsiteY1" fmla="*/ 0 h 3180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</a:cxnLst>
                <a:rect l="l" t="t" r="r" b="b"/>
                <a:pathLst>
                  <a:path w="151075" h="31805">
                    <a:moveTo>
                      <a:pt x="0" y="31805"/>
                    </a:moveTo>
                    <a:lnTo>
                      <a:pt x="151075" y="0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0" name="Forme libre 1035">
                <a:extLst>
                  <a:ext uri="{FF2B5EF4-FFF2-40B4-BE49-F238E27FC236}">
                    <a16:creationId xmlns:a16="http://schemas.microsoft.com/office/drawing/2014/main" id="{35BF9161-F628-421F-9D51-B1B345DCA698}"/>
                  </a:ext>
                </a:extLst>
              </xdr:cNvPr>
              <xdr:cNvSpPr/>
            </xdr:nvSpPr>
            <xdr:spPr>
              <a:xfrm>
                <a:off x="5184250" y="1200647"/>
                <a:ext cx="763326" cy="985962"/>
              </a:xfrm>
              <a:custGeom>
                <a:avLst/>
                <a:gdLst>
                  <a:gd name="connsiteX0" fmla="*/ 174929 w 763326"/>
                  <a:gd name="connsiteY0" fmla="*/ 985962 h 985962"/>
                  <a:gd name="connsiteX1" fmla="*/ 111319 w 763326"/>
                  <a:gd name="connsiteY1" fmla="*/ 890546 h 985962"/>
                  <a:gd name="connsiteX2" fmla="*/ 0 w 763326"/>
                  <a:gd name="connsiteY2" fmla="*/ 198783 h 985962"/>
                  <a:gd name="connsiteX3" fmla="*/ 31806 w 763326"/>
                  <a:gd name="connsiteY3" fmla="*/ 103367 h 985962"/>
                  <a:gd name="connsiteX4" fmla="*/ 357809 w 763326"/>
                  <a:gd name="connsiteY4" fmla="*/ 0 h 985962"/>
                  <a:gd name="connsiteX5" fmla="*/ 485030 w 763326"/>
                  <a:gd name="connsiteY5" fmla="*/ 31805 h 985962"/>
                  <a:gd name="connsiteX6" fmla="*/ 492981 w 763326"/>
                  <a:gd name="connsiteY6" fmla="*/ 135172 h 985962"/>
                  <a:gd name="connsiteX7" fmla="*/ 596348 w 763326"/>
                  <a:gd name="connsiteY7" fmla="*/ 111318 h 985962"/>
                  <a:gd name="connsiteX8" fmla="*/ 644056 w 763326"/>
                  <a:gd name="connsiteY8" fmla="*/ 119270 h 985962"/>
                  <a:gd name="connsiteX9" fmla="*/ 699715 w 763326"/>
                  <a:gd name="connsiteY9" fmla="*/ 341906 h 985962"/>
                  <a:gd name="connsiteX10" fmla="*/ 763326 w 763326"/>
                  <a:gd name="connsiteY10" fmla="*/ 795130 h 98596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</a:cxnLst>
                <a:rect l="l" t="t" r="r" b="b"/>
                <a:pathLst>
                  <a:path w="763326" h="985962">
                    <a:moveTo>
                      <a:pt x="174929" y="985962"/>
                    </a:moveTo>
                    <a:lnTo>
                      <a:pt x="111319" y="890546"/>
                    </a:lnTo>
                    <a:lnTo>
                      <a:pt x="0" y="198783"/>
                    </a:lnTo>
                    <a:lnTo>
                      <a:pt x="31806" y="103367"/>
                    </a:lnTo>
                    <a:lnTo>
                      <a:pt x="357809" y="0"/>
                    </a:lnTo>
                    <a:lnTo>
                      <a:pt x="485030" y="31805"/>
                    </a:lnTo>
                    <a:lnTo>
                      <a:pt x="492981" y="135172"/>
                    </a:lnTo>
                    <a:lnTo>
                      <a:pt x="596348" y="111318"/>
                    </a:lnTo>
                    <a:lnTo>
                      <a:pt x="644056" y="119270"/>
                    </a:lnTo>
                    <a:lnTo>
                      <a:pt x="699715" y="341906"/>
                    </a:lnTo>
                    <a:lnTo>
                      <a:pt x="763326" y="795130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1" name="Forme libre 1036">
                <a:extLst>
                  <a:ext uri="{FF2B5EF4-FFF2-40B4-BE49-F238E27FC236}">
                    <a16:creationId xmlns:a16="http://schemas.microsoft.com/office/drawing/2014/main" id="{24C513C6-DCE7-473D-9ADA-B9E04B21076A}"/>
                  </a:ext>
                </a:extLst>
              </xdr:cNvPr>
              <xdr:cNvSpPr/>
            </xdr:nvSpPr>
            <xdr:spPr>
              <a:xfrm>
                <a:off x="5534108" y="2560320"/>
                <a:ext cx="477078" cy="389614"/>
              </a:xfrm>
              <a:custGeom>
                <a:avLst/>
                <a:gdLst>
                  <a:gd name="connsiteX0" fmla="*/ 0 w 477078"/>
                  <a:gd name="connsiteY0" fmla="*/ 0 h 389614"/>
                  <a:gd name="connsiteX1" fmla="*/ 79513 w 477078"/>
                  <a:gd name="connsiteY1" fmla="*/ 310101 h 389614"/>
                  <a:gd name="connsiteX2" fmla="*/ 166977 w 477078"/>
                  <a:gd name="connsiteY2" fmla="*/ 389614 h 389614"/>
                  <a:gd name="connsiteX3" fmla="*/ 477078 w 477078"/>
                  <a:gd name="connsiteY3" fmla="*/ 341906 h 38961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477078" h="389614">
                    <a:moveTo>
                      <a:pt x="0" y="0"/>
                    </a:moveTo>
                    <a:lnTo>
                      <a:pt x="79513" y="310101"/>
                    </a:lnTo>
                    <a:lnTo>
                      <a:pt x="166977" y="389614"/>
                    </a:lnTo>
                    <a:lnTo>
                      <a:pt x="477078" y="341906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2" name="Forme libre 1037">
                <a:extLst>
                  <a:ext uri="{FF2B5EF4-FFF2-40B4-BE49-F238E27FC236}">
                    <a16:creationId xmlns:a16="http://schemas.microsoft.com/office/drawing/2014/main" id="{A5DD062B-6F33-4E04-B7EB-9E7767CA14B8}"/>
                  </a:ext>
                </a:extLst>
              </xdr:cNvPr>
              <xdr:cNvSpPr/>
            </xdr:nvSpPr>
            <xdr:spPr>
              <a:xfrm>
                <a:off x="5231958" y="1319917"/>
                <a:ext cx="294199" cy="675860"/>
              </a:xfrm>
              <a:custGeom>
                <a:avLst/>
                <a:gdLst>
                  <a:gd name="connsiteX0" fmla="*/ 222637 w 294199"/>
                  <a:gd name="connsiteY0" fmla="*/ 675860 h 675860"/>
                  <a:gd name="connsiteX1" fmla="*/ 135172 w 294199"/>
                  <a:gd name="connsiteY1" fmla="*/ 166977 h 675860"/>
                  <a:gd name="connsiteX2" fmla="*/ 166978 w 294199"/>
                  <a:gd name="connsiteY2" fmla="*/ 127220 h 675860"/>
                  <a:gd name="connsiteX3" fmla="*/ 294199 w 294199"/>
                  <a:gd name="connsiteY3" fmla="*/ 95415 h 675860"/>
                  <a:gd name="connsiteX4" fmla="*/ 182880 w 294199"/>
                  <a:gd name="connsiteY4" fmla="*/ 0 h 675860"/>
                  <a:gd name="connsiteX5" fmla="*/ 15903 w 294199"/>
                  <a:gd name="connsiteY5" fmla="*/ 55659 h 675860"/>
                  <a:gd name="connsiteX6" fmla="*/ 15903 w 294199"/>
                  <a:gd name="connsiteY6" fmla="*/ 246490 h 675860"/>
                  <a:gd name="connsiteX7" fmla="*/ 0 w 294199"/>
                  <a:gd name="connsiteY7" fmla="*/ 318052 h 67586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</a:cxnLst>
                <a:rect l="l" t="t" r="r" b="b"/>
                <a:pathLst>
                  <a:path w="294199" h="675860">
                    <a:moveTo>
                      <a:pt x="222637" y="675860"/>
                    </a:moveTo>
                    <a:lnTo>
                      <a:pt x="135172" y="166977"/>
                    </a:lnTo>
                    <a:lnTo>
                      <a:pt x="166978" y="127220"/>
                    </a:lnTo>
                    <a:lnTo>
                      <a:pt x="294199" y="95415"/>
                    </a:lnTo>
                    <a:lnTo>
                      <a:pt x="182880" y="0"/>
                    </a:lnTo>
                    <a:lnTo>
                      <a:pt x="15903" y="55659"/>
                    </a:lnTo>
                    <a:lnTo>
                      <a:pt x="15903" y="246490"/>
                    </a:lnTo>
                    <a:lnTo>
                      <a:pt x="0" y="318052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3" name="Forme libre 1038">
                <a:extLst>
                  <a:ext uri="{FF2B5EF4-FFF2-40B4-BE49-F238E27FC236}">
                    <a16:creationId xmlns:a16="http://schemas.microsoft.com/office/drawing/2014/main" id="{1B3518D4-F20F-45AD-8BCA-786B05FAFE70}"/>
                  </a:ext>
                </a:extLst>
              </xdr:cNvPr>
              <xdr:cNvSpPr/>
            </xdr:nvSpPr>
            <xdr:spPr>
              <a:xfrm>
                <a:off x="5494351" y="1232452"/>
                <a:ext cx="190832" cy="135172"/>
              </a:xfrm>
              <a:custGeom>
                <a:avLst/>
                <a:gdLst>
                  <a:gd name="connsiteX0" fmla="*/ 119270 w 190832"/>
                  <a:gd name="connsiteY0" fmla="*/ 0 h 135172"/>
                  <a:gd name="connsiteX1" fmla="*/ 0 w 190832"/>
                  <a:gd name="connsiteY1" fmla="*/ 39757 h 135172"/>
                  <a:gd name="connsiteX2" fmla="*/ 95416 w 190832"/>
                  <a:gd name="connsiteY2" fmla="*/ 135172 h 135172"/>
                  <a:gd name="connsiteX3" fmla="*/ 190832 w 190832"/>
                  <a:gd name="connsiteY3" fmla="*/ 95416 h 13517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190832" h="135172">
                    <a:moveTo>
                      <a:pt x="119270" y="0"/>
                    </a:moveTo>
                    <a:lnTo>
                      <a:pt x="0" y="39757"/>
                    </a:lnTo>
                    <a:lnTo>
                      <a:pt x="95416" y="135172"/>
                    </a:lnTo>
                    <a:lnTo>
                      <a:pt x="190832" y="95416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4" name="Forme libre 1039">
                <a:extLst>
                  <a:ext uri="{FF2B5EF4-FFF2-40B4-BE49-F238E27FC236}">
                    <a16:creationId xmlns:a16="http://schemas.microsoft.com/office/drawing/2014/main" id="{25DE7BF2-D0F4-4236-9FE5-4CA07E55ACE4}"/>
                  </a:ext>
                </a:extLst>
              </xdr:cNvPr>
              <xdr:cNvSpPr/>
            </xdr:nvSpPr>
            <xdr:spPr>
              <a:xfrm>
                <a:off x="5971430" y="2323165"/>
                <a:ext cx="15903" cy="127221"/>
              </a:xfrm>
              <a:custGeom>
                <a:avLst/>
                <a:gdLst>
                  <a:gd name="connsiteX0" fmla="*/ 0 w 15903"/>
                  <a:gd name="connsiteY0" fmla="*/ 0 h 127221"/>
                  <a:gd name="connsiteX1" fmla="*/ 15903 w 15903"/>
                  <a:gd name="connsiteY1" fmla="*/ 127221 h 12722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</a:cxnLst>
                <a:rect l="l" t="t" r="r" b="b"/>
                <a:pathLst>
                  <a:path w="15903" h="127221">
                    <a:moveTo>
                      <a:pt x="0" y="0"/>
                    </a:moveTo>
                    <a:lnTo>
                      <a:pt x="15903" y="127221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5" name="Forme libre 1040">
                <a:extLst>
                  <a:ext uri="{FF2B5EF4-FFF2-40B4-BE49-F238E27FC236}">
                    <a16:creationId xmlns:a16="http://schemas.microsoft.com/office/drawing/2014/main" id="{4D968A75-20F3-4181-99F8-8355470F3A3E}"/>
                  </a:ext>
                </a:extLst>
              </xdr:cNvPr>
              <xdr:cNvSpPr/>
            </xdr:nvSpPr>
            <xdr:spPr>
              <a:xfrm>
                <a:off x="6027089" y="2612003"/>
                <a:ext cx="15903" cy="127221"/>
              </a:xfrm>
              <a:custGeom>
                <a:avLst/>
                <a:gdLst>
                  <a:gd name="connsiteX0" fmla="*/ 0 w 15903"/>
                  <a:gd name="connsiteY0" fmla="*/ 0 h 127221"/>
                  <a:gd name="connsiteX1" fmla="*/ 15903 w 15903"/>
                  <a:gd name="connsiteY1" fmla="*/ 127221 h 12722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</a:cxnLst>
                <a:rect l="l" t="t" r="r" b="b"/>
                <a:pathLst>
                  <a:path w="15903" h="127221">
                    <a:moveTo>
                      <a:pt x="0" y="0"/>
                    </a:moveTo>
                    <a:lnTo>
                      <a:pt x="15903" y="127221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6" name="Forme libre 1041">
                <a:extLst>
                  <a:ext uri="{FF2B5EF4-FFF2-40B4-BE49-F238E27FC236}">
                    <a16:creationId xmlns:a16="http://schemas.microsoft.com/office/drawing/2014/main" id="{F0127B54-5935-434E-B029-AAFCD366CC6B}"/>
                  </a:ext>
                </a:extLst>
              </xdr:cNvPr>
              <xdr:cNvSpPr/>
            </xdr:nvSpPr>
            <xdr:spPr>
              <a:xfrm>
                <a:off x="5160397" y="2178657"/>
                <a:ext cx="135172" cy="63611"/>
              </a:xfrm>
              <a:custGeom>
                <a:avLst/>
                <a:gdLst>
                  <a:gd name="connsiteX0" fmla="*/ 0 w 135172"/>
                  <a:gd name="connsiteY0" fmla="*/ 0 h 63611"/>
                  <a:gd name="connsiteX1" fmla="*/ 135172 w 135172"/>
                  <a:gd name="connsiteY1" fmla="*/ 63611 h 6361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</a:cxnLst>
                <a:rect l="l" t="t" r="r" b="b"/>
                <a:pathLst>
                  <a:path w="135172" h="63611">
                    <a:moveTo>
                      <a:pt x="0" y="0"/>
                    </a:moveTo>
                    <a:lnTo>
                      <a:pt x="135172" y="63611"/>
                    </a:lnTo>
                  </a:path>
                </a:pathLst>
              </a:cu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7" name="Forme libre 1042">
                <a:extLst>
                  <a:ext uri="{FF2B5EF4-FFF2-40B4-BE49-F238E27FC236}">
                    <a16:creationId xmlns:a16="http://schemas.microsoft.com/office/drawing/2014/main" id="{947FF31F-F8DB-4BD6-A77B-1596B3023100}"/>
                  </a:ext>
                </a:extLst>
              </xdr:cNvPr>
              <xdr:cNvSpPr/>
            </xdr:nvSpPr>
            <xdr:spPr>
              <a:xfrm>
                <a:off x="6090699" y="1789043"/>
                <a:ext cx="63611" cy="230588"/>
              </a:xfrm>
              <a:custGeom>
                <a:avLst/>
                <a:gdLst>
                  <a:gd name="connsiteX0" fmla="*/ 0 w 63611"/>
                  <a:gd name="connsiteY0" fmla="*/ 0 h 230588"/>
                  <a:gd name="connsiteX1" fmla="*/ 23854 w 63611"/>
                  <a:gd name="connsiteY1" fmla="*/ 151075 h 230588"/>
                  <a:gd name="connsiteX2" fmla="*/ 63611 w 63611"/>
                  <a:gd name="connsiteY2" fmla="*/ 230588 h 23058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63611" h="230588">
                    <a:moveTo>
                      <a:pt x="0" y="0"/>
                    </a:moveTo>
                    <a:lnTo>
                      <a:pt x="23854" y="151075"/>
                    </a:lnTo>
                    <a:lnTo>
                      <a:pt x="63611" y="230588"/>
                    </a:lnTo>
                  </a:path>
                </a:pathLst>
              </a:cu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</xdr:grpSp>
      <xdr:sp macro="" textlink="">
        <xdr:nvSpPr>
          <xdr:cNvPr id="191" name="Forme libre 1026">
            <a:extLst>
              <a:ext uri="{FF2B5EF4-FFF2-40B4-BE49-F238E27FC236}">
                <a16:creationId xmlns:a16="http://schemas.microsoft.com/office/drawing/2014/main" id="{105CFA38-2C57-43D9-BA1F-55F8ECDE27BF}"/>
              </a:ext>
            </a:extLst>
          </xdr:cNvPr>
          <xdr:cNvSpPr/>
        </xdr:nvSpPr>
        <xdr:spPr>
          <a:xfrm>
            <a:off x="6278880" y="2185851"/>
            <a:ext cx="182880" cy="330926"/>
          </a:xfrm>
          <a:custGeom>
            <a:avLst/>
            <a:gdLst>
              <a:gd name="connsiteX0" fmla="*/ 0 w 182880"/>
              <a:gd name="connsiteY0" fmla="*/ 330926 h 330926"/>
              <a:gd name="connsiteX1" fmla="*/ 95794 w 182880"/>
              <a:gd name="connsiteY1" fmla="*/ 182880 h 330926"/>
              <a:gd name="connsiteX2" fmla="*/ 182880 w 182880"/>
              <a:gd name="connsiteY2" fmla="*/ 0 h 3309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2880" h="330926">
                <a:moveTo>
                  <a:pt x="0" y="330926"/>
                </a:moveTo>
                <a:lnTo>
                  <a:pt x="95794" y="182880"/>
                </a:lnTo>
                <a:lnTo>
                  <a:pt x="182880" y="0"/>
                </a:ln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oneCell">
    <xdr:from>
      <xdr:col>2</xdr:col>
      <xdr:colOff>0</xdr:colOff>
      <xdr:row>9</xdr:row>
      <xdr:rowOff>1</xdr:rowOff>
    </xdr:from>
    <xdr:to>
      <xdr:col>4</xdr:col>
      <xdr:colOff>323851</xdr:colOff>
      <xdr:row>9</xdr:row>
      <xdr:rowOff>1010633</xdr:rowOff>
    </xdr:to>
    <xdr:pic>
      <xdr:nvPicPr>
        <xdr:cNvPr id="208" name="Image 325">
          <a:extLst>
            <a:ext uri="{FF2B5EF4-FFF2-40B4-BE49-F238E27FC236}">
              <a16:creationId xmlns:a16="http://schemas.microsoft.com/office/drawing/2014/main" id="{4C94BCB7-1CBE-4E39-84AF-D6F60576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16200000">
          <a:off x="1066310" y="9392141"/>
          <a:ext cx="1010632" cy="14287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6</xdr:col>
      <xdr:colOff>0</xdr:colOff>
      <xdr:row>9</xdr:row>
      <xdr:rowOff>1061959</xdr:rowOff>
    </xdr:to>
    <xdr:pic>
      <xdr:nvPicPr>
        <xdr:cNvPr id="209" name="Image 285">
          <a:extLst>
            <a:ext uri="{FF2B5EF4-FFF2-40B4-BE49-F238E27FC236}">
              <a16:creationId xmlns:a16="http://schemas.microsoft.com/office/drawing/2014/main" id="{E71D9FF1-0600-4713-ADA8-8A5AE4861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2286000" y="9601200"/>
          <a:ext cx="1428750" cy="106195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4</xdr:col>
      <xdr:colOff>323849</xdr:colOff>
      <xdr:row>33</xdr:row>
      <xdr:rowOff>1073518</xdr:rowOff>
    </xdr:to>
    <xdr:pic>
      <xdr:nvPicPr>
        <xdr:cNvPr id="210" name="Image 48">
          <a:extLst>
            <a:ext uri="{FF2B5EF4-FFF2-40B4-BE49-F238E27FC236}">
              <a16:creationId xmlns:a16="http://schemas.microsoft.com/office/drawing/2014/main" id="{11F23A17-F4C2-4742-B089-D6877BD75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16200000">
          <a:off x="1034866" y="36855584"/>
          <a:ext cx="1073518" cy="14287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33</xdr:row>
      <xdr:rowOff>1</xdr:rowOff>
    </xdr:from>
    <xdr:to>
      <xdr:col>5</xdr:col>
      <xdr:colOff>354700</xdr:colOff>
      <xdr:row>34</xdr:row>
      <xdr:rowOff>1</xdr:rowOff>
    </xdr:to>
    <xdr:grpSp>
      <xdr:nvGrpSpPr>
        <xdr:cNvPr id="211" name="Groupe 968">
          <a:extLst>
            <a:ext uri="{FF2B5EF4-FFF2-40B4-BE49-F238E27FC236}">
              <a16:creationId xmlns:a16="http://schemas.microsoft.com/office/drawing/2014/main" id="{A023435B-13B0-4BED-899E-548B4178E856}"/>
            </a:ext>
          </a:extLst>
        </xdr:cNvPr>
        <xdr:cNvGrpSpPr>
          <a:grpSpLocks noChangeAspect="1"/>
        </xdr:cNvGrpSpPr>
      </xdr:nvGrpSpPr>
      <xdr:grpSpPr>
        <a:xfrm>
          <a:off x="2053167" y="36957001"/>
          <a:ext cx="1074366" cy="1143000"/>
          <a:chOff x="2777319" y="484496"/>
          <a:chExt cx="5281684" cy="5001904"/>
        </a:xfrm>
      </xdr:grpSpPr>
      <xdr:grpSp>
        <xdr:nvGrpSpPr>
          <xdr:cNvPr id="212" name="Groupe 969">
            <a:extLst>
              <a:ext uri="{FF2B5EF4-FFF2-40B4-BE49-F238E27FC236}">
                <a16:creationId xmlns:a16="http://schemas.microsoft.com/office/drawing/2014/main" id="{2E8432D0-F4DC-48E6-A9E9-4C61FE70D471}"/>
              </a:ext>
            </a:extLst>
          </xdr:cNvPr>
          <xdr:cNvGrpSpPr/>
        </xdr:nvGrpSpPr>
        <xdr:grpSpPr>
          <a:xfrm>
            <a:off x="2777319" y="484496"/>
            <a:ext cx="5281684" cy="3623480"/>
            <a:chOff x="2777319" y="484496"/>
            <a:chExt cx="5281684" cy="3623480"/>
          </a:xfrm>
        </xdr:grpSpPr>
        <xdr:sp macro="" textlink="">
          <xdr:nvSpPr>
            <xdr:cNvPr id="223" name="Forme libre 980">
              <a:extLst>
                <a:ext uri="{FF2B5EF4-FFF2-40B4-BE49-F238E27FC236}">
                  <a16:creationId xmlns:a16="http://schemas.microsoft.com/office/drawing/2014/main" id="{20C359AF-9BDD-433B-B8B8-FFC2AC28B18F}"/>
                </a:ext>
              </a:extLst>
            </xdr:cNvPr>
            <xdr:cNvSpPr/>
          </xdr:nvSpPr>
          <xdr:spPr>
            <a:xfrm>
              <a:off x="2777319" y="484496"/>
              <a:ext cx="5281684" cy="3623480"/>
            </a:xfrm>
            <a:custGeom>
              <a:avLst/>
              <a:gdLst>
                <a:gd name="connsiteX0" fmla="*/ 566382 w 5281684"/>
                <a:gd name="connsiteY0" fmla="*/ 2040340 h 3623480"/>
                <a:gd name="connsiteX1" fmla="*/ 436729 w 5281684"/>
                <a:gd name="connsiteY1" fmla="*/ 1965277 h 3623480"/>
                <a:gd name="connsiteX2" fmla="*/ 204717 w 5281684"/>
                <a:gd name="connsiteY2" fmla="*/ 1781032 h 3623480"/>
                <a:gd name="connsiteX3" fmla="*/ 47768 w 5281684"/>
                <a:gd name="connsiteY3" fmla="*/ 1603611 h 3623480"/>
                <a:gd name="connsiteX4" fmla="*/ 0 w 5281684"/>
                <a:gd name="connsiteY4" fmla="*/ 1426191 h 3623480"/>
                <a:gd name="connsiteX5" fmla="*/ 20472 w 5281684"/>
                <a:gd name="connsiteY5" fmla="*/ 1173707 h 3623480"/>
                <a:gd name="connsiteX6" fmla="*/ 150126 w 5281684"/>
                <a:gd name="connsiteY6" fmla="*/ 887104 h 3623480"/>
                <a:gd name="connsiteX7" fmla="*/ 368490 w 5281684"/>
                <a:gd name="connsiteY7" fmla="*/ 580029 h 3623480"/>
                <a:gd name="connsiteX8" fmla="*/ 641445 w 5281684"/>
                <a:gd name="connsiteY8" fmla="*/ 327546 h 3623480"/>
                <a:gd name="connsiteX9" fmla="*/ 982639 w 5281684"/>
                <a:gd name="connsiteY9" fmla="*/ 68238 h 3623480"/>
                <a:gd name="connsiteX10" fmla="*/ 1166884 w 5281684"/>
                <a:gd name="connsiteY10" fmla="*/ 6823 h 3623480"/>
                <a:gd name="connsiteX11" fmla="*/ 1453487 w 5281684"/>
                <a:gd name="connsiteY11" fmla="*/ 0 h 3623480"/>
                <a:gd name="connsiteX12" fmla="*/ 1678675 w 5281684"/>
                <a:gd name="connsiteY12" fmla="*/ 102358 h 3623480"/>
                <a:gd name="connsiteX13" fmla="*/ 1958454 w 5281684"/>
                <a:gd name="connsiteY13" fmla="*/ 252483 h 3623480"/>
                <a:gd name="connsiteX14" fmla="*/ 2224585 w 5281684"/>
                <a:gd name="connsiteY14" fmla="*/ 409432 h 3623480"/>
                <a:gd name="connsiteX15" fmla="*/ 2381535 w 5281684"/>
                <a:gd name="connsiteY15" fmla="*/ 457200 h 3623480"/>
                <a:gd name="connsiteX16" fmla="*/ 2695433 w 5281684"/>
                <a:gd name="connsiteY16" fmla="*/ 675564 h 3623480"/>
                <a:gd name="connsiteX17" fmla="*/ 3077571 w 5281684"/>
                <a:gd name="connsiteY17" fmla="*/ 941695 h 3623480"/>
                <a:gd name="connsiteX18" fmla="*/ 3432412 w 5281684"/>
                <a:gd name="connsiteY18" fmla="*/ 1132764 h 3623480"/>
                <a:gd name="connsiteX19" fmla="*/ 3821374 w 5281684"/>
                <a:gd name="connsiteY19" fmla="*/ 1419367 h 3623480"/>
                <a:gd name="connsiteX20" fmla="*/ 4012442 w 5281684"/>
                <a:gd name="connsiteY20" fmla="*/ 1521725 h 3623480"/>
                <a:gd name="connsiteX21" fmla="*/ 4196687 w 5281684"/>
                <a:gd name="connsiteY21" fmla="*/ 1685498 h 3623480"/>
                <a:gd name="connsiteX22" fmla="*/ 4312693 w 5281684"/>
                <a:gd name="connsiteY22" fmla="*/ 1849271 h 3623480"/>
                <a:gd name="connsiteX23" fmla="*/ 4449171 w 5281684"/>
                <a:gd name="connsiteY23" fmla="*/ 2108579 h 3623480"/>
                <a:gd name="connsiteX24" fmla="*/ 4531057 w 5281684"/>
                <a:gd name="connsiteY24" fmla="*/ 2374710 h 3623480"/>
                <a:gd name="connsiteX25" fmla="*/ 4612944 w 5281684"/>
                <a:gd name="connsiteY25" fmla="*/ 2634017 h 3623480"/>
                <a:gd name="connsiteX26" fmla="*/ 4619768 w 5281684"/>
                <a:gd name="connsiteY26" fmla="*/ 2668137 h 3623480"/>
                <a:gd name="connsiteX27" fmla="*/ 4797188 w 5281684"/>
                <a:gd name="connsiteY27" fmla="*/ 2743200 h 3623480"/>
                <a:gd name="connsiteX28" fmla="*/ 4851780 w 5281684"/>
                <a:gd name="connsiteY28" fmla="*/ 2695432 h 3623480"/>
                <a:gd name="connsiteX29" fmla="*/ 4933666 w 5281684"/>
                <a:gd name="connsiteY29" fmla="*/ 2709080 h 3623480"/>
                <a:gd name="connsiteX30" fmla="*/ 5056496 w 5281684"/>
                <a:gd name="connsiteY30" fmla="*/ 2763671 h 3623480"/>
                <a:gd name="connsiteX31" fmla="*/ 5158854 w 5281684"/>
                <a:gd name="connsiteY31" fmla="*/ 2811438 h 3623480"/>
                <a:gd name="connsiteX32" fmla="*/ 5206621 w 5281684"/>
                <a:gd name="connsiteY32" fmla="*/ 2872853 h 3623480"/>
                <a:gd name="connsiteX33" fmla="*/ 5261212 w 5281684"/>
                <a:gd name="connsiteY33" fmla="*/ 2906973 h 3623480"/>
                <a:gd name="connsiteX34" fmla="*/ 5281684 w 5281684"/>
                <a:gd name="connsiteY34" fmla="*/ 2961564 h 3623480"/>
                <a:gd name="connsiteX35" fmla="*/ 5233917 w 5281684"/>
                <a:gd name="connsiteY35" fmla="*/ 3063922 h 3623480"/>
                <a:gd name="connsiteX36" fmla="*/ 4851780 w 5281684"/>
                <a:gd name="connsiteY36" fmla="*/ 3623480 h 3623480"/>
                <a:gd name="connsiteX37" fmla="*/ 4776717 w 5281684"/>
                <a:gd name="connsiteY37" fmla="*/ 3596185 h 3623480"/>
                <a:gd name="connsiteX38" fmla="*/ 4701654 w 5281684"/>
                <a:gd name="connsiteY38" fmla="*/ 3568889 h 3623480"/>
                <a:gd name="connsiteX39" fmla="*/ 4633415 w 5281684"/>
                <a:gd name="connsiteY39" fmla="*/ 3534770 h 3623480"/>
                <a:gd name="connsiteX40" fmla="*/ 4469642 w 5281684"/>
                <a:gd name="connsiteY40" fmla="*/ 3432411 h 3623480"/>
                <a:gd name="connsiteX41" fmla="*/ 4394580 w 5281684"/>
                <a:gd name="connsiteY41" fmla="*/ 3377820 h 3623480"/>
                <a:gd name="connsiteX42" fmla="*/ 4394580 w 5281684"/>
                <a:gd name="connsiteY42" fmla="*/ 3275462 h 3623480"/>
                <a:gd name="connsiteX43" fmla="*/ 4278574 w 5281684"/>
                <a:gd name="connsiteY43" fmla="*/ 3227695 h 3623480"/>
                <a:gd name="connsiteX44" fmla="*/ 4230806 w 5281684"/>
                <a:gd name="connsiteY44" fmla="*/ 3207223 h 3623480"/>
                <a:gd name="connsiteX45" fmla="*/ 4121624 w 5281684"/>
                <a:gd name="connsiteY45" fmla="*/ 3220871 h 3623480"/>
                <a:gd name="connsiteX46" fmla="*/ 3971499 w 5281684"/>
                <a:gd name="connsiteY46" fmla="*/ 3227695 h 3623480"/>
                <a:gd name="connsiteX47" fmla="*/ 3794078 w 5281684"/>
                <a:gd name="connsiteY47" fmla="*/ 3254991 h 3623480"/>
                <a:gd name="connsiteX48" fmla="*/ 3630305 w 5281684"/>
                <a:gd name="connsiteY48" fmla="*/ 3295934 h 3623480"/>
                <a:gd name="connsiteX49" fmla="*/ 3446060 w 5281684"/>
                <a:gd name="connsiteY49" fmla="*/ 3309582 h 3623480"/>
                <a:gd name="connsiteX50" fmla="*/ 3275463 w 5281684"/>
                <a:gd name="connsiteY50" fmla="*/ 3289110 h 3623480"/>
                <a:gd name="connsiteX51" fmla="*/ 3186753 w 5281684"/>
                <a:gd name="connsiteY51" fmla="*/ 3268638 h 36234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</a:cxnLst>
              <a:rect l="l" t="t" r="r" b="b"/>
              <a:pathLst>
                <a:path w="5281684" h="3623480">
                  <a:moveTo>
                    <a:pt x="566382" y="2040340"/>
                  </a:moveTo>
                  <a:lnTo>
                    <a:pt x="436729" y="1965277"/>
                  </a:lnTo>
                  <a:lnTo>
                    <a:pt x="204717" y="1781032"/>
                  </a:lnTo>
                  <a:lnTo>
                    <a:pt x="47768" y="1603611"/>
                  </a:lnTo>
                  <a:lnTo>
                    <a:pt x="0" y="1426191"/>
                  </a:lnTo>
                  <a:lnTo>
                    <a:pt x="20472" y="1173707"/>
                  </a:lnTo>
                  <a:lnTo>
                    <a:pt x="150126" y="887104"/>
                  </a:lnTo>
                  <a:lnTo>
                    <a:pt x="368490" y="580029"/>
                  </a:lnTo>
                  <a:lnTo>
                    <a:pt x="641445" y="327546"/>
                  </a:lnTo>
                  <a:lnTo>
                    <a:pt x="982639" y="68238"/>
                  </a:lnTo>
                  <a:lnTo>
                    <a:pt x="1166884" y="6823"/>
                  </a:lnTo>
                  <a:lnTo>
                    <a:pt x="1453487" y="0"/>
                  </a:lnTo>
                  <a:lnTo>
                    <a:pt x="1678675" y="102358"/>
                  </a:lnTo>
                  <a:lnTo>
                    <a:pt x="1958454" y="252483"/>
                  </a:lnTo>
                  <a:lnTo>
                    <a:pt x="2224585" y="409432"/>
                  </a:lnTo>
                  <a:lnTo>
                    <a:pt x="2381535" y="457200"/>
                  </a:lnTo>
                  <a:lnTo>
                    <a:pt x="2695433" y="675564"/>
                  </a:lnTo>
                  <a:lnTo>
                    <a:pt x="3077571" y="941695"/>
                  </a:lnTo>
                  <a:lnTo>
                    <a:pt x="3432412" y="1132764"/>
                  </a:lnTo>
                  <a:lnTo>
                    <a:pt x="3821374" y="1419367"/>
                  </a:lnTo>
                  <a:lnTo>
                    <a:pt x="4012442" y="1521725"/>
                  </a:lnTo>
                  <a:lnTo>
                    <a:pt x="4196687" y="1685498"/>
                  </a:lnTo>
                  <a:lnTo>
                    <a:pt x="4312693" y="1849271"/>
                  </a:lnTo>
                  <a:lnTo>
                    <a:pt x="4449171" y="2108579"/>
                  </a:lnTo>
                  <a:lnTo>
                    <a:pt x="4531057" y="2374710"/>
                  </a:lnTo>
                  <a:lnTo>
                    <a:pt x="4612944" y="2634017"/>
                  </a:lnTo>
                  <a:lnTo>
                    <a:pt x="4619768" y="2668137"/>
                  </a:lnTo>
                  <a:lnTo>
                    <a:pt x="4797188" y="2743200"/>
                  </a:lnTo>
                  <a:lnTo>
                    <a:pt x="4851780" y="2695432"/>
                  </a:lnTo>
                  <a:lnTo>
                    <a:pt x="4933666" y="2709080"/>
                  </a:lnTo>
                  <a:lnTo>
                    <a:pt x="5056496" y="2763671"/>
                  </a:lnTo>
                  <a:lnTo>
                    <a:pt x="5158854" y="2811438"/>
                  </a:lnTo>
                  <a:lnTo>
                    <a:pt x="5206621" y="2872853"/>
                  </a:lnTo>
                  <a:lnTo>
                    <a:pt x="5261212" y="2906973"/>
                  </a:lnTo>
                  <a:lnTo>
                    <a:pt x="5281684" y="2961564"/>
                  </a:lnTo>
                  <a:lnTo>
                    <a:pt x="5233917" y="3063922"/>
                  </a:lnTo>
                  <a:lnTo>
                    <a:pt x="4851780" y="3623480"/>
                  </a:lnTo>
                  <a:lnTo>
                    <a:pt x="4776717" y="3596185"/>
                  </a:lnTo>
                  <a:lnTo>
                    <a:pt x="4701654" y="3568889"/>
                  </a:lnTo>
                  <a:lnTo>
                    <a:pt x="4633415" y="3534770"/>
                  </a:lnTo>
                  <a:lnTo>
                    <a:pt x="4469642" y="3432411"/>
                  </a:lnTo>
                  <a:lnTo>
                    <a:pt x="4394580" y="3377820"/>
                  </a:lnTo>
                  <a:lnTo>
                    <a:pt x="4394580" y="3275462"/>
                  </a:lnTo>
                  <a:lnTo>
                    <a:pt x="4278574" y="3227695"/>
                  </a:lnTo>
                  <a:lnTo>
                    <a:pt x="4230806" y="3207223"/>
                  </a:lnTo>
                  <a:lnTo>
                    <a:pt x="4121624" y="3220871"/>
                  </a:lnTo>
                  <a:lnTo>
                    <a:pt x="3971499" y="3227695"/>
                  </a:lnTo>
                  <a:lnTo>
                    <a:pt x="3794078" y="3254991"/>
                  </a:lnTo>
                  <a:lnTo>
                    <a:pt x="3630305" y="3295934"/>
                  </a:lnTo>
                  <a:lnTo>
                    <a:pt x="3446060" y="3309582"/>
                  </a:lnTo>
                  <a:lnTo>
                    <a:pt x="3275463" y="3289110"/>
                  </a:lnTo>
                  <a:lnTo>
                    <a:pt x="3186753" y="3268638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4" name="Forme libre 981">
              <a:extLst>
                <a:ext uri="{FF2B5EF4-FFF2-40B4-BE49-F238E27FC236}">
                  <a16:creationId xmlns:a16="http://schemas.microsoft.com/office/drawing/2014/main" id="{07357B17-2BD6-49C9-B1EA-5DDB4BA2876D}"/>
                </a:ext>
              </a:extLst>
            </xdr:cNvPr>
            <xdr:cNvSpPr/>
          </xdr:nvSpPr>
          <xdr:spPr>
            <a:xfrm>
              <a:off x="3991970" y="2818263"/>
              <a:ext cx="1241946" cy="764274"/>
            </a:xfrm>
            <a:custGeom>
              <a:avLst/>
              <a:gdLst>
                <a:gd name="connsiteX0" fmla="*/ 0 w 1241946"/>
                <a:gd name="connsiteY0" fmla="*/ 0 h 764274"/>
                <a:gd name="connsiteX1" fmla="*/ 95534 w 1241946"/>
                <a:gd name="connsiteY1" fmla="*/ 54591 h 764274"/>
                <a:gd name="connsiteX2" fmla="*/ 204717 w 1241946"/>
                <a:gd name="connsiteY2" fmla="*/ 116006 h 764274"/>
                <a:gd name="connsiteX3" fmla="*/ 368490 w 1241946"/>
                <a:gd name="connsiteY3" fmla="*/ 232012 h 764274"/>
                <a:gd name="connsiteX4" fmla="*/ 518615 w 1241946"/>
                <a:gd name="connsiteY4" fmla="*/ 341194 h 764274"/>
                <a:gd name="connsiteX5" fmla="*/ 675564 w 1241946"/>
                <a:gd name="connsiteY5" fmla="*/ 443552 h 764274"/>
                <a:gd name="connsiteX6" fmla="*/ 791570 w 1241946"/>
                <a:gd name="connsiteY6" fmla="*/ 511791 h 764274"/>
                <a:gd name="connsiteX7" fmla="*/ 921224 w 1241946"/>
                <a:gd name="connsiteY7" fmla="*/ 607325 h 764274"/>
                <a:gd name="connsiteX8" fmla="*/ 1098645 w 1241946"/>
                <a:gd name="connsiteY8" fmla="*/ 696036 h 764274"/>
                <a:gd name="connsiteX9" fmla="*/ 1221475 w 1241946"/>
                <a:gd name="connsiteY9" fmla="*/ 757450 h 764274"/>
                <a:gd name="connsiteX10" fmla="*/ 1241946 w 1241946"/>
                <a:gd name="connsiteY10" fmla="*/ 764274 h 76427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241946" h="764274">
                  <a:moveTo>
                    <a:pt x="0" y="0"/>
                  </a:moveTo>
                  <a:lnTo>
                    <a:pt x="95534" y="54591"/>
                  </a:lnTo>
                  <a:lnTo>
                    <a:pt x="204717" y="116006"/>
                  </a:lnTo>
                  <a:lnTo>
                    <a:pt x="368490" y="232012"/>
                  </a:lnTo>
                  <a:lnTo>
                    <a:pt x="518615" y="341194"/>
                  </a:lnTo>
                  <a:lnTo>
                    <a:pt x="675564" y="443552"/>
                  </a:lnTo>
                  <a:lnTo>
                    <a:pt x="791570" y="511791"/>
                  </a:lnTo>
                  <a:lnTo>
                    <a:pt x="921224" y="607325"/>
                  </a:lnTo>
                  <a:lnTo>
                    <a:pt x="1098645" y="696036"/>
                  </a:lnTo>
                  <a:lnTo>
                    <a:pt x="1221475" y="757450"/>
                  </a:lnTo>
                  <a:lnTo>
                    <a:pt x="1241946" y="764274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5" name="Forme libre 982">
              <a:extLst>
                <a:ext uri="{FF2B5EF4-FFF2-40B4-BE49-F238E27FC236}">
                  <a16:creationId xmlns:a16="http://schemas.microsoft.com/office/drawing/2014/main" id="{28414DC6-C2EA-40F5-8603-A811937353BA}"/>
                </a:ext>
              </a:extLst>
            </xdr:cNvPr>
            <xdr:cNvSpPr/>
          </xdr:nvSpPr>
          <xdr:spPr>
            <a:xfrm>
              <a:off x="7171899" y="3220872"/>
              <a:ext cx="382137" cy="552734"/>
            </a:xfrm>
            <a:custGeom>
              <a:avLst/>
              <a:gdLst>
                <a:gd name="connsiteX0" fmla="*/ 382137 w 382137"/>
                <a:gd name="connsiteY0" fmla="*/ 0 h 552734"/>
                <a:gd name="connsiteX1" fmla="*/ 341194 w 382137"/>
                <a:gd name="connsiteY1" fmla="*/ 109182 h 552734"/>
                <a:gd name="connsiteX2" fmla="*/ 286602 w 382137"/>
                <a:gd name="connsiteY2" fmla="*/ 204716 h 552734"/>
                <a:gd name="connsiteX3" fmla="*/ 211540 w 382137"/>
                <a:gd name="connsiteY3" fmla="*/ 320722 h 552734"/>
                <a:gd name="connsiteX4" fmla="*/ 129653 w 382137"/>
                <a:gd name="connsiteY4" fmla="*/ 416256 h 552734"/>
                <a:gd name="connsiteX5" fmla="*/ 27295 w 382137"/>
                <a:gd name="connsiteY5" fmla="*/ 532262 h 552734"/>
                <a:gd name="connsiteX6" fmla="*/ 13647 w 382137"/>
                <a:gd name="connsiteY6" fmla="*/ 545910 h 552734"/>
                <a:gd name="connsiteX7" fmla="*/ 0 w 382137"/>
                <a:gd name="connsiteY7" fmla="*/ 552734 h 55273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382137" h="552734">
                  <a:moveTo>
                    <a:pt x="382137" y="0"/>
                  </a:moveTo>
                  <a:lnTo>
                    <a:pt x="341194" y="109182"/>
                  </a:lnTo>
                  <a:lnTo>
                    <a:pt x="286602" y="204716"/>
                  </a:lnTo>
                  <a:lnTo>
                    <a:pt x="211540" y="320722"/>
                  </a:lnTo>
                  <a:lnTo>
                    <a:pt x="129653" y="416256"/>
                  </a:lnTo>
                  <a:lnTo>
                    <a:pt x="27295" y="532262"/>
                  </a:lnTo>
                  <a:lnTo>
                    <a:pt x="13647" y="545910"/>
                  </a:lnTo>
                  <a:lnTo>
                    <a:pt x="0" y="552734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13" name="Groupe 970">
            <a:extLst>
              <a:ext uri="{FF2B5EF4-FFF2-40B4-BE49-F238E27FC236}">
                <a16:creationId xmlns:a16="http://schemas.microsoft.com/office/drawing/2014/main" id="{C7AD3713-2155-4636-B1DD-9C6F45222866}"/>
              </a:ext>
            </a:extLst>
          </xdr:cNvPr>
          <xdr:cNvGrpSpPr/>
        </xdr:nvGrpSpPr>
        <xdr:grpSpPr>
          <a:xfrm>
            <a:off x="3316077" y="1255594"/>
            <a:ext cx="2818592" cy="4230806"/>
            <a:chOff x="3316077" y="1255594"/>
            <a:chExt cx="2818592" cy="4230806"/>
          </a:xfrm>
        </xdr:grpSpPr>
        <xdr:sp macro="" textlink="">
          <xdr:nvSpPr>
            <xdr:cNvPr id="214" name="Forme libre 971">
              <a:extLst>
                <a:ext uri="{FF2B5EF4-FFF2-40B4-BE49-F238E27FC236}">
                  <a16:creationId xmlns:a16="http://schemas.microsoft.com/office/drawing/2014/main" id="{486DFE0C-4442-41CA-8548-42E389A55498}"/>
                </a:ext>
              </a:extLst>
            </xdr:cNvPr>
            <xdr:cNvSpPr/>
          </xdr:nvSpPr>
          <xdr:spPr>
            <a:xfrm>
              <a:off x="3316077" y="1311007"/>
              <a:ext cx="1002535" cy="4087258"/>
            </a:xfrm>
            <a:custGeom>
              <a:avLst/>
              <a:gdLst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70333 w 1002535"/>
                <a:gd name="connsiteY34" fmla="*/ 88135 h 4087258"/>
                <a:gd name="connsiteX35" fmla="*/ 936434 w 1002535"/>
                <a:gd name="connsiteY35" fmla="*/ 198304 h 4087258"/>
                <a:gd name="connsiteX36" fmla="*/ 958468 w 1002535"/>
                <a:gd name="connsiteY36" fmla="*/ 319489 h 4087258"/>
                <a:gd name="connsiteX37" fmla="*/ 969484 w 1002535"/>
                <a:gd name="connsiteY37" fmla="*/ 484742 h 4087258"/>
                <a:gd name="connsiteX38" fmla="*/ 903383 w 1002535"/>
                <a:gd name="connsiteY38" fmla="*/ 727113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49861 w 1002535"/>
                <a:gd name="connsiteY34" fmla="*/ 94958 h 4087258"/>
                <a:gd name="connsiteX35" fmla="*/ 936434 w 1002535"/>
                <a:gd name="connsiteY35" fmla="*/ 198304 h 4087258"/>
                <a:gd name="connsiteX36" fmla="*/ 958468 w 1002535"/>
                <a:gd name="connsiteY36" fmla="*/ 319489 h 4087258"/>
                <a:gd name="connsiteX37" fmla="*/ 969484 w 1002535"/>
                <a:gd name="connsiteY37" fmla="*/ 484742 h 4087258"/>
                <a:gd name="connsiteX38" fmla="*/ 903383 w 1002535"/>
                <a:gd name="connsiteY38" fmla="*/ 727113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49861 w 1002535"/>
                <a:gd name="connsiteY34" fmla="*/ 94958 h 4087258"/>
                <a:gd name="connsiteX35" fmla="*/ 902315 w 1002535"/>
                <a:gd name="connsiteY35" fmla="*/ 211951 h 4087258"/>
                <a:gd name="connsiteX36" fmla="*/ 958468 w 1002535"/>
                <a:gd name="connsiteY36" fmla="*/ 319489 h 4087258"/>
                <a:gd name="connsiteX37" fmla="*/ 969484 w 1002535"/>
                <a:gd name="connsiteY37" fmla="*/ 484742 h 4087258"/>
                <a:gd name="connsiteX38" fmla="*/ 903383 w 1002535"/>
                <a:gd name="connsiteY38" fmla="*/ 727113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49861 w 1002535"/>
                <a:gd name="connsiteY34" fmla="*/ 94958 h 4087258"/>
                <a:gd name="connsiteX35" fmla="*/ 902315 w 1002535"/>
                <a:gd name="connsiteY35" fmla="*/ 211951 h 4087258"/>
                <a:gd name="connsiteX36" fmla="*/ 931173 w 1002535"/>
                <a:gd name="connsiteY36" fmla="*/ 326313 h 4087258"/>
                <a:gd name="connsiteX37" fmla="*/ 969484 w 1002535"/>
                <a:gd name="connsiteY37" fmla="*/ 484742 h 4087258"/>
                <a:gd name="connsiteX38" fmla="*/ 903383 w 1002535"/>
                <a:gd name="connsiteY38" fmla="*/ 727113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49861 w 1002535"/>
                <a:gd name="connsiteY34" fmla="*/ 94958 h 4087258"/>
                <a:gd name="connsiteX35" fmla="*/ 902315 w 1002535"/>
                <a:gd name="connsiteY35" fmla="*/ 211951 h 4087258"/>
                <a:gd name="connsiteX36" fmla="*/ 931173 w 1002535"/>
                <a:gd name="connsiteY36" fmla="*/ 326313 h 4087258"/>
                <a:gd name="connsiteX37" fmla="*/ 942188 w 1002535"/>
                <a:gd name="connsiteY37" fmla="*/ 477918 h 4087258"/>
                <a:gd name="connsiteX38" fmla="*/ 903383 w 1002535"/>
                <a:gd name="connsiteY38" fmla="*/ 727113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49861 w 1002535"/>
                <a:gd name="connsiteY34" fmla="*/ 94958 h 4087258"/>
                <a:gd name="connsiteX35" fmla="*/ 902315 w 1002535"/>
                <a:gd name="connsiteY35" fmla="*/ 211951 h 4087258"/>
                <a:gd name="connsiteX36" fmla="*/ 931173 w 1002535"/>
                <a:gd name="connsiteY36" fmla="*/ 326313 h 4087258"/>
                <a:gd name="connsiteX37" fmla="*/ 942188 w 1002535"/>
                <a:gd name="connsiteY37" fmla="*/ 477918 h 4087258"/>
                <a:gd name="connsiteX38" fmla="*/ 896560 w 1002535"/>
                <a:gd name="connsiteY38" fmla="*/ 720289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</a:cxnLst>
              <a:rect l="l" t="t" r="r" b="b"/>
              <a:pathLst>
                <a:path w="1002535" h="4087258">
                  <a:moveTo>
                    <a:pt x="969484" y="4087258"/>
                  </a:moveTo>
                  <a:lnTo>
                    <a:pt x="980501" y="3966073"/>
                  </a:lnTo>
                  <a:lnTo>
                    <a:pt x="991518" y="3866921"/>
                  </a:lnTo>
                  <a:lnTo>
                    <a:pt x="1002535" y="3723701"/>
                  </a:lnTo>
                  <a:lnTo>
                    <a:pt x="1002535" y="3635566"/>
                  </a:lnTo>
                  <a:lnTo>
                    <a:pt x="969484" y="3580482"/>
                  </a:lnTo>
                  <a:lnTo>
                    <a:pt x="936434" y="3448280"/>
                  </a:lnTo>
                  <a:lnTo>
                    <a:pt x="903383" y="3294044"/>
                  </a:lnTo>
                  <a:lnTo>
                    <a:pt x="848299" y="3205909"/>
                  </a:lnTo>
                  <a:lnTo>
                    <a:pt x="804231" y="3117774"/>
                  </a:lnTo>
                  <a:lnTo>
                    <a:pt x="727113" y="3051673"/>
                  </a:lnTo>
                  <a:lnTo>
                    <a:pt x="616945" y="2974554"/>
                  </a:lnTo>
                  <a:lnTo>
                    <a:pt x="539827" y="2897436"/>
                  </a:lnTo>
                  <a:lnTo>
                    <a:pt x="473725" y="2787268"/>
                  </a:lnTo>
                  <a:lnTo>
                    <a:pt x="462709" y="2710150"/>
                  </a:lnTo>
                  <a:lnTo>
                    <a:pt x="484742" y="2533880"/>
                  </a:lnTo>
                  <a:lnTo>
                    <a:pt x="429658" y="2467779"/>
                  </a:lnTo>
                  <a:lnTo>
                    <a:pt x="319489" y="2390660"/>
                  </a:lnTo>
                  <a:lnTo>
                    <a:pt x="308472" y="2302526"/>
                  </a:lnTo>
                  <a:lnTo>
                    <a:pt x="264405" y="2192357"/>
                  </a:lnTo>
                  <a:lnTo>
                    <a:pt x="231354" y="2027104"/>
                  </a:lnTo>
                  <a:lnTo>
                    <a:pt x="110169" y="1828800"/>
                  </a:lnTo>
                  <a:lnTo>
                    <a:pt x="33051" y="1674564"/>
                  </a:lnTo>
                  <a:lnTo>
                    <a:pt x="0" y="1509311"/>
                  </a:lnTo>
                  <a:lnTo>
                    <a:pt x="44068" y="1222873"/>
                  </a:lnTo>
                  <a:lnTo>
                    <a:pt x="66101" y="1068636"/>
                  </a:lnTo>
                  <a:lnTo>
                    <a:pt x="143219" y="716097"/>
                  </a:lnTo>
                  <a:lnTo>
                    <a:pt x="264405" y="352540"/>
                  </a:lnTo>
                  <a:lnTo>
                    <a:pt x="330506" y="187287"/>
                  </a:lnTo>
                  <a:lnTo>
                    <a:pt x="407624" y="66101"/>
                  </a:lnTo>
                  <a:lnTo>
                    <a:pt x="517793" y="22034"/>
                  </a:lnTo>
                  <a:lnTo>
                    <a:pt x="616945" y="11017"/>
                  </a:lnTo>
                  <a:lnTo>
                    <a:pt x="705080" y="0"/>
                  </a:lnTo>
                  <a:lnTo>
                    <a:pt x="804231" y="33051"/>
                  </a:lnTo>
                  <a:lnTo>
                    <a:pt x="849861" y="94958"/>
                  </a:lnTo>
                  <a:lnTo>
                    <a:pt x="902315" y="211951"/>
                  </a:lnTo>
                  <a:lnTo>
                    <a:pt x="931173" y="326313"/>
                  </a:lnTo>
                  <a:lnTo>
                    <a:pt x="942188" y="477918"/>
                  </a:lnTo>
                  <a:lnTo>
                    <a:pt x="896560" y="720289"/>
                  </a:lnTo>
                  <a:lnTo>
                    <a:pt x="804231" y="991518"/>
                  </a:lnTo>
                  <a:lnTo>
                    <a:pt x="716096" y="1134738"/>
                  </a:lnTo>
                  <a:lnTo>
                    <a:pt x="716096" y="1134738"/>
                  </a:lnTo>
                  <a:lnTo>
                    <a:pt x="738130" y="1277957"/>
                  </a:lnTo>
                  <a:lnTo>
                    <a:pt x="727113" y="1322024"/>
                  </a:lnTo>
                  <a:lnTo>
                    <a:pt x="638978" y="1443210"/>
                  </a:lnTo>
                  <a:lnTo>
                    <a:pt x="649995" y="1509311"/>
                  </a:lnTo>
                  <a:lnTo>
                    <a:pt x="771181" y="1575412"/>
                  </a:lnTo>
                  <a:lnTo>
                    <a:pt x="804231" y="1696598"/>
                  </a:lnTo>
                  <a:lnTo>
                    <a:pt x="925417" y="1718632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5" name="Forme libre 972">
              <a:extLst>
                <a:ext uri="{FF2B5EF4-FFF2-40B4-BE49-F238E27FC236}">
                  <a16:creationId xmlns:a16="http://schemas.microsoft.com/office/drawing/2014/main" id="{D61E6BD2-12D0-41F0-9079-67DDC2BC841F}"/>
                </a:ext>
              </a:extLst>
            </xdr:cNvPr>
            <xdr:cNvSpPr/>
          </xdr:nvSpPr>
          <xdr:spPr>
            <a:xfrm>
              <a:off x="3391469" y="2361063"/>
              <a:ext cx="348018" cy="75062"/>
            </a:xfrm>
            <a:custGeom>
              <a:avLst/>
              <a:gdLst>
                <a:gd name="connsiteX0" fmla="*/ 0 w 348018"/>
                <a:gd name="connsiteY0" fmla="*/ 0 h 75062"/>
                <a:gd name="connsiteX1" fmla="*/ 143301 w 348018"/>
                <a:gd name="connsiteY1" fmla="*/ 68238 h 75062"/>
                <a:gd name="connsiteX2" fmla="*/ 348018 w 348018"/>
                <a:gd name="connsiteY2" fmla="*/ 75062 h 750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348018" h="75062">
                  <a:moveTo>
                    <a:pt x="0" y="0"/>
                  </a:moveTo>
                  <a:lnTo>
                    <a:pt x="143301" y="68238"/>
                  </a:lnTo>
                  <a:lnTo>
                    <a:pt x="348018" y="75062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6" name="Forme libre 973">
              <a:extLst>
                <a:ext uri="{FF2B5EF4-FFF2-40B4-BE49-F238E27FC236}">
                  <a16:creationId xmlns:a16="http://schemas.microsoft.com/office/drawing/2014/main" id="{94FEF45E-59E1-432A-B78F-05E181AC24ED}"/>
                </a:ext>
              </a:extLst>
            </xdr:cNvPr>
            <xdr:cNvSpPr/>
          </xdr:nvSpPr>
          <xdr:spPr>
            <a:xfrm>
              <a:off x="3691719" y="3698543"/>
              <a:ext cx="498144" cy="61415"/>
            </a:xfrm>
            <a:custGeom>
              <a:avLst/>
              <a:gdLst>
                <a:gd name="connsiteX0" fmla="*/ 0 w 498144"/>
                <a:gd name="connsiteY0" fmla="*/ 34120 h 61415"/>
                <a:gd name="connsiteX1" fmla="*/ 184245 w 498144"/>
                <a:gd name="connsiteY1" fmla="*/ 61415 h 61415"/>
                <a:gd name="connsiteX2" fmla="*/ 498144 w 498144"/>
                <a:gd name="connsiteY2" fmla="*/ 0 h 614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498144" h="61415">
                  <a:moveTo>
                    <a:pt x="0" y="34120"/>
                  </a:moveTo>
                  <a:lnTo>
                    <a:pt x="184245" y="61415"/>
                  </a:lnTo>
                  <a:lnTo>
                    <a:pt x="498144" y="0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7" name="Forme libre 974">
              <a:extLst>
                <a:ext uri="{FF2B5EF4-FFF2-40B4-BE49-F238E27FC236}">
                  <a16:creationId xmlns:a16="http://schemas.microsoft.com/office/drawing/2014/main" id="{1FBFEE3D-2C11-4081-99E2-30A858738769}"/>
                </a:ext>
              </a:extLst>
            </xdr:cNvPr>
            <xdr:cNvSpPr/>
          </xdr:nvSpPr>
          <xdr:spPr>
            <a:xfrm>
              <a:off x="4988257" y="2197290"/>
              <a:ext cx="1146412" cy="3289110"/>
            </a:xfrm>
            <a:custGeom>
              <a:avLst/>
              <a:gdLst>
                <a:gd name="connsiteX0" fmla="*/ 880280 w 1146412"/>
                <a:gd name="connsiteY0" fmla="*/ 3289110 h 3289110"/>
                <a:gd name="connsiteX1" fmla="*/ 907576 w 1146412"/>
                <a:gd name="connsiteY1" fmla="*/ 3125337 h 3289110"/>
                <a:gd name="connsiteX2" fmla="*/ 948519 w 1146412"/>
                <a:gd name="connsiteY2" fmla="*/ 2988859 h 3289110"/>
                <a:gd name="connsiteX3" fmla="*/ 989462 w 1146412"/>
                <a:gd name="connsiteY3" fmla="*/ 2879677 h 3289110"/>
                <a:gd name="connsiteX4" fmla="*/ 1016758 w 1146412"/>
                <a:gd name="connsiteY4" fmla="*/ 2756847 h 3289110"/>
                <a:gd name="connsiteX5" fmla="*/ 1037229 w 1146412"/>
                <a:gd name="connsiteY5" fmla="*/ 2531659 h 3289110"/>
                <a:gd name="connsiteX6" fmla="*/ 1003110 w 1146412"/>
                <a:gd name="connsiteY6" fmla="*/ 2395182 h 3289110"/>
                <a:gd name="connsiteX7" fmla="*/ 1030406 w 1146412"/>
                <a:gd name="connsiteY7" fmla="*/ 2224585 h 3289110"/>
                <a:gd name="connsiteX8" fmla="*/ 975815 w 1146412"/>
                <a:gd name="connsiteY8" fmla="*/ 2067635 h 3289110"/>
                <a:gd name="connsiteX9" fmla="*/ 948519 w 1146412"/>
                <a:gd name="connsiteY9" fmla="*/ 1924334 h 3289110"/>
                <a:gd name="connsiteX10" fmla="*/ 852985 w 1146412"/>
                <a:gd name="connsiteY10" fmla="*/ 1835623 h 3289110"/>
                <a:gd name="connsiteX11" fmla="*/ 832513 w 1146412"/>
                <a:gd name="connsiteY11" fmla="*/ 1808328 h 3289110"/>
                <a:gd name="connsiteX12" fmla="*/ 873456 w 1146412"/>
                <a:gd name="connsiteY12" fmla="*/ 1746913 h 3289110"/>
                <a:gd name="connsiteX13" fmla="*/ 934871 w 1146412"/>
                <a:gd name="connsiteY13" fmla="*/ 1617259 h 3289110"/>
                <a:gd name="connsiteX14" fmla="*/ 982638 w 1146412"/>
                <a:gd name="connsiteY14" fmla="*/ 1501253 h 3289110"/>
                <a:gd name="connsiteX15" fmla="*/ 1009934 w 1146412"/>
                <a:gd name="connsiteY15" fmla="*/ 1398895 h 3289110"/>
                <a:gd name="connsiteX16" fmla="*/ 996286 w 1146412"/>
                <a:gd name="connsiteY16" fmla="*/ 1282889 h 3289110"/>
                <a:gd name="connsiteX17" fmla="*/ 1050877 w 1146412"/>
                <a:gd name="connsiteY17" fmla="*/ 1166883 h 3289110"/>
                <a:gd name="connsiteX18" fmla="*/ 1112292 w 1146412"/>
                <a:gd name="connsiteY18" fmla="*/ 934871 h 3289110"/>
                <a:gd name="connsiteX19" fmla="*/ 1146412 w 1146412"/>
                <a:gd name="connsiteY19" fmla="*/ 812041 h 3289110"/>
                <a:gd name="connsiteX20" fmla="*/ 1146412 w 1146412"/>
                <a:gd name="connsiteY20" fmla="*/ 607325 h 3289110"/>
                <a:gd name="connsiteX21" fmla="*/ 1132764 w 1146412"/>
                <a:gd name="connsiteY21" fmla="*/ 395785 h 3289110"/>
                <a:gd name="connsiteX22" fmla="*/ 1078173 w 1146412"/>
                <a:gd name="connsiteY22" fmla="*/ 266131 h 3289110"/>
                <a:gd name="connsiteX23" fmla="*/ 1009934 w 1146412"/>
                <a:gd name="connsiteY23" fmla="*/ 143301 h 3289110"/>
                <a:gd name="connsiteX24" fmla="*/ 934871 w 1146412"/>
                <a:gd name="connsiteY24" fmla="*/ 47767 h 3289110"/>
                <a:gd name="connsiteX25" fmla="*/ 866632 w 1146412"/>
                <a:gd name="connsiteY25" fmla="*/ 6823 h 3289110"/>
                <a:gd name="connsiteX26" fmla="*/ 771098 w 1146412"/>
                <a:gd name="connsiteY26" fmla="*/ 0 h 3289110"/>
                <a:gd name="connsiteX27" fmla="*/ 661916 w 1146412"/>
                <a:gd name="connsiteY27" fmla="*/ 0 h 3289110"/>
                <a:gd name="connsiteX28" fmla="*/ 559558 w 1146412"/>
                <a:gd name="connsiteY28" fmla="*/ 13647 h 3289110"/>
                <a:gd name="connsiteX29" fmla="*/ 464023 w 1146412"/>
                <a:gd name="connsiteY29" fmla="*/ 116006 h 3289110"/>
                <a:gd name="connsiteX30" fmla="*/ 341194 w 1146412"/>
                <a:gd name="connsiteY30" fmla="*/ 327546 h 3289110"/>
                <a:gd name="connsiteX31" fmla="*/ 279779 w 1146412"/>
                <a:gd name="connsiteY31" fmla="*/ 477671 h 3289110"/>
                <a:gd name="connsiteX32" fmla="*/ 252483 w 1146412"/>
                <a:gd name="connsiteY32" fmla="*/ 532262 h 3289110"/>
                <a:gd name="connsiteX33" fmla="*/ 232012 w 1146412"/>
                <a:gd name="connsiteY33" fmla="*/ 634620 h 3289110"/>
                <a:gd name="connsiteX34" fmla="*/ 218364 w 1146412"/>
                <a:gd name="connsiteY34" fmla="*/ 791570 h 3289110"/>
                <a:gd name="connsiteX35" fmla="*/ 211540 w 1146412"/>
                <a:gd name="connsiteY35" fmla="*/ 859809 h 3289110"/>
                <a:gd name="connsiteX36" fmla="*/ 177420 w 1146412"/>
                <a:gd name="connsiteY36" fmla="*/ 934871 h 3289110"/>
                <a:gd name="connsiteX37" fmla="*/ 156949 w 1146412"/>
                <a:gd name="connsiteY37" fmla="*/ 982638 h 3289110"/>
                <a:gd name="connsiteX38" fmla="*/ 143301 w 1146412"/>
                <a:gd name="connsiteY38" fmla="*/ 1057701 h 3289110"/>
                <a:gd name="connsiteX39" fmla="*/ 150125 w 1146412"/>
                <a:gd name="connsiteY39" fmla="*/ 1132764 h 3289110"/>
                <a:gd name="connsiteX40" fmla="*/ 218364 w 1146412"/>
                <a:gd name="connsiteY40" fmla="*/ 1214650 h 3289110"/>
                <a:gd name="connsiteX41" fmla="*/ 238835 w 1146412"/>
                <a:gd name="connsiteY41" fmla="*/ 1296537 h 3289110"/>
                <a:gd name="connsiteX42" fmla="*/ 266131 w 1146412"/>
                <a:gd name="connsiteY42" fmla="*/ 1357952 h 3289110"/>
                <a:gd name="connsiteX43" fmla="*/ 259307 w 1146412"/>
                <a:gd name="connsiteY43" fmla="*/ 1385247 h 3289110"/>
                <a:gd name="connsiteX44" fmla="*/ 170597 w 1146412"/>
                <a:gd name="connsiteY44" fmla="*/ 1473958 h 3289110"/>
                <a:gd name="connsiteX45" fmla="*/ 122829 w 1146412"/>
                <a:gd name="connsiteY45" fmla="*/ 1508077 h 3289110"/>
                <a:gd name="connsiteX46" fmla="*/ 75062 w 1146412"/>
                <a:gd name="connsiteY46" fmla="*/ 1589964 h 3289110"/>
                <a:gd name="connsiteX47" fmla="*/ 40943 w 1146412"/>
                <a:gd name="connsiteY47" fmla="*/ 1671850 h 3289110"/>
                <a:gd name="connsiteX48" fmla="*/ 0 w 1146412"/>
                <a:gd name="connsiteY48" fmla="*/ 1740089 h 3289110"/>
                <a:gd name="connsiteX0" fmla="*/ 880280 w 1146412"/>
                <a:gd name="connsiteY0" fmla="*/ 3289110 h 3289110"/>
                <a:gd name="connsiteX1" fmla="*/ 907576 w 1146412"/>
                <a:gd name="connsiteY1" fmla="*/ 3125337 h 3289110"/>
                <a:gd name="connsiteX2" fmla="*/ 948519 w 1146412"/>
                <a:gd name="connsiteY2" fmla="*/ 2988859 h 3289110"/>
                <a:gd name="connsiteX3" fmla="*/ 989462 w 1146412"/>
                <a:gd name="connsiteY3" fmla="*/ 2879677 h 3289110"/>
                <a:gd name="connsiteX4" fmla="*/ 1016758 w 1146412"/>
                <a:gd name="connsiteY4" fmla="*/ 2756847 h 3289110"/>
                <a:gd name="connsiteX5" fmla="*/ 1037229 w 1146412"/>
                <a:gd name="connsiteY5" fmla="*/ 2531659 h 3289110"/>
                <a:gd name="connsiteX6" fmla="*/ 1003110 w 1146412"/>
                <a:gd name="connsiteY6" fmla="*/ 2395182 h 3289110"/>
                <a:gd name="connsiteX7" fmla="*/ 996286 w 1146412"/>
                <a:gd name="connsiteY7" fmla="*/ 2224585 h 3289110"/>
                <a:gd name="connsiteX8" fmla="*/ 975815 w 1146412"/>
                <a:gd name="connsiteY8" fmla="*/ 2067635 h 3289110"/>
                <a:gd name="connsiteX9" fmla="*/ 948519 w 1146412"/>
                <a:gd name="connsiteY9" fmla="*/ 1924334 h 3289110"/>
                <a:gd name="connsiteX10" fmla="*/ 852985 w 1146412"/>
                <a:gd name="connsiteY10" fmla="*/ 1835623 h 3289110"/>
                <a:gd name="connsiteX11" fmla="*/ 832513 w 1146412"/>
                <a:gd name="connsiteY11" fmla="*/ 1808328 h 3289110"/>
                <a:gd name="connsiteX12" fmla="*/ 873456 w 1146412"/>
                <a:gd name="connsiteY12" fmla="*/ 1746913 h 3289110"/>
                <a:gd name="connsiteX13" fmla="*/ 934871 w 1146412"/>
                <a:gd name="connsiteY13" fmla="*/ 1617259 h 3289110"/>
                <a:gd name="connsiteX14" fmla="*/ 982638 w 1146412"/>
                <a:gd name="connsiteY14" fmla="*/ 1501253 h 3289110"/>
                <a:gd name="connsiteX15" fmla="*/ 1009934 w 1146412"/>
                <a:gd name="connsiteY15" fmla="*/ 1398895 h 3289110"/>
                <a:gd name="connsiteX16" fmla="*/ 996286 w 1146412"/>
                <a:gd name="connsiteY16" fmla="*/ 1282889 h 3289110"/>
                <a:gd name="connsiteX17" fmla="*/ 1050877 w 1146412"/>
                <a:gd name="connsiteY17" fmla="*/ 1166883 h 3289110"/>
                <a:gd name="connsiteX18" fmla="*/ 1112292 w 1146412"/>
                <a:gd name="connsiteY18" fmla="*/ 934871 h 3289110"/>
                <a:gd name="connsiteX19" fmla="*/ 1146412 w 1146412"/>
                <a:gd name="connsiteY19" fmla="*/ 812041 h 3289110"/>
                <a:gd name="connsiteX20" fmla="*/ 1146412 w 1146412"/>
                <a:gd name="connsiteY20" fmla="*/ 607325 h 3289110"/>
                <a:gd name="connsiteX21" fmla="*/ 1132764 w 1146412"/>
                <a:gd name="connsiteY21" fmla="*/ 395785 h 3289110"/>
                <a:gd name="connsiteX22" fmla="*/ 1078173 w 1146412"/>
                <a:gd name="connsiteY22" fmla="*/ 266131 h 3289110"/>
                <a:gd name="connsiteX23" fmla="*/ 1009934 w 1146412"/>
                <a:gd name="connsiteY23" fmla="*/ 143301 h 3289110"/>
                <a:gd name="connsiteX24" fmla="*/ 934871 w 1146412"/>
                <a:gd name="connsiteY24" fmla="*/ 47767 h 3289110"/>
                <a:gd name="connsiteX25" fmla="*/ 866632 w 1146412"/>
                <a:gd name="connsiteY25" fmla="*/ 6823 h 3289110"/>
                <a:gd name="connsiteX26" fmla="*/ 771098 w 1146412"/>
                <a:gd name="connsiteY26" fmla="*/ 0 h 3289110"/>
                <a:gd name="connsiteX27" fmla="*/ 661916 w 1146412"/>
                <a:gd name="connsiteY27" fmla="*/ 0 h 3289110"/>
                <a:gd name="connsiteX28" fmla="*/ 559558 w 1146412"/>
                <a:gd name="connsiteY28" fmla="*/ 13647 h 3289110"/>
                <a:gd name="connsiteX29" fmla="*/ 464023 w 1146412"/>
                <a:gd name="connsiteY29" fmla="*/ 116006 h 3289110"/>
                <a:gd name="connsiteX30" fmla="*/ 341194 w 1146412"/>
                <a:gd name="connsiteY30" fmla="*/ 327546 h 3289110"/>
                <a:gd name="connsiteX31" fmla="*/ 279779 w 1146412"/>
                <a:gd name="connsiteY31" fmla="*/ 477671 h 3289110"/>
                <a:gd name="connsiteX32" fmla="*/ 252483 w 1146412"/>
                <a:gd name="connsiteY32" fmla="*/ 532262 h 3289110"/>
                <a:gd name="connsiteX33" fmla="*/ 232012 w 1146412"/>
                <a:gd name="connsiteY33" fmla="*/ 634620 h 3289110"/>
                <a:gd name="connsiteX34" fmla="*/ 218364 w 1146412"/>
                <a:gd name="connsiteY34" fmla="*/ 791570 h 3289110"/>
                <a:gd name="connsiteX35" fmla="*/ 211540 w 1146412"/>
                <a:gd name="connsiteY35" fmla="*/ 859809 h 3289110"/>
                <a:gd name="connsiteX36" fmla="*/ 177420 w 1146412"/>
                <a:gd name="connsiteY36" fmla="*/ 934871 h 3289110"/>
                <a:gd name="connsiteX37" fmla="*/ 156949 w 1146412"/>
                <a:gd name="connsiteY37" fmla="*/ 982638 h 3289110"/>
                <a:gd name="connsiteX38" fmla="*/ 143301 w 1146412"/>
                <a:gd name="connsiteY38" fmla="*/ 1057701 h 3289110"/>
                <a:gd name="connsiteX39" fmla="*/ 150125 w 1146412"/>
                <a:gd name="connsiteY39" fmla="*/ 1132764 h 3289110"/>
                <a:gd name="connsiteX40" fmla="*/ 218364 w 1146412"/>
                <a:gd name="connsiteY40" fmla="*/ 1214650 h 3289110"/>
                <a:gd name="connsiteX41" fmla="*/ 238835 w 1146412"/>
                <a:gd name="connsiteY41" fmla="*/ 1296537 h 3289110"/>
                <a:gd name="connsiteX42" fmla="*/ 266131 w 1146412"/>
                <a:gd name="connsiteY42" fmla="*/ 1357952 h 3289110"/>
                <a:gd name="connsiteX43" fmla="*/ 259307 w 1146412"/>
                <a:gd name="connsiteY43" fmla="*/ 1385247 h 3289110"/>
                <a:gd name="connsiteX44" fmla="*/ 170597 w 1146412"/>
                <a:gd name="connsiteY44" fmla="*/ 1473958 h 3289110"/>
                <a:gd name="connsiteX45" fmla="*/ 122829 w 1146412"/>
                <a:gd name="connsiteY45" fmla="*/ 1508077 h 3289110"/>
                <a:gd name="connsiteX46" fmla="*/ 75062 w 1146412"/>
                <a:gd name="connsiteY46" fmla="*/ 1589964 h 3289110"/>
                <a:gd name="connsiteX47" fmla="*/ 40943 w 1146412"/>
                <a:gd name="connsiteY47" fmla="*/ 1671850 h 3289110"/>
                <a:gd name="connsiteX48" fmla="*/ 0 w 1146412"/>
                <a:gd name="connsiteY48" fmla="*/ 1740089 h 328911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</a:cxnLst>
              <a:rect l="l" t="t" r="r" b="b"/>
              <a:pathLst>
                <a:path w="1146412" h="3289110">
                  <a:moveTo>
                    <a:pt x="880280" y="3289110"/>
                  </a:moveTo>
                  <a:lnTo>
                    <a:pt x="907576" y="3125337"/>
                  </a:lnTo>
                  <a:lnTo>
                    <a:pt x="948519" y="2988859"/>
                  </a:lnTo>
                  <a:lnTo>
                    <a:pt x="989462" y="2879677"/>
                  </a:lnTo>
                  <a:lnTo>
                    <a:pt x="1016758" y="2756847"/>
                  </a:lnTo>
                  <a:lnTo>
                    <a:pt x="1037229" y="2531659"/>
                  </a:lnTo>
                  <a:lnTo>
                    <a:pt x="1003110" y="2395182"/>
                  </a:lnTo>
                  <a:lnTo>
                    <a:pt x="996286" y="2224585"/>
                  </a:lnTo>
                  <a:lnTo>
                    <a:pt x="975815" y="2067635"/>
                  </a:lnTo>
                  <a:lnTo>
                    <a:pt x="948519" y="1924334"/>
                  </a:lnTo>
                  <a:lnTo>
                    <a:pt x="852985" y="1835623"/>
                  </a:lnTo>
                  <a:lnTo>
                    <a:pt x="832513" y="1808328"/>
                  </a:lnTo>
                  <a:lnTo>
                    <a:pt x="873456" y="1746913"/>
                  </a:lnTo>
                  <a:lnTo>
                    <a:pt x="934871" y="1617259"/>
                  </a:lnTo>
                  <a:lnTo>
                    <a:pt x="982638" y="1501253"/>
                  </a:lnTo>
                  <a:lnTo>
                    <a:pt x="1009934" y="1398895"/>
                  </a:lnTo>
                  <a:lnTo>
                    <a:pt x="996286" y="1282889"/>
                  </a:lnTo>
                  <a:lnTo>
                    <a:pt x="1050877" y="1166883"/>
                  </a:lnTo>
                  <a:lnTo>
                    <a:pt x="1112292" y="934871"/>
                  </a:lnTo>
                  <a:lnTo>
                    <a:pt x="1146412" y="812041"/>
                  </a:lnTo>
                  <a:lnTo>
                    <a:pt x="1146412" y="607325"/>
                  </a:lnTo>
                  <a:lnTo>
                    <a:pt x="1132764" y="395785"/>
                  </a:lnTo>
                  <a:lnTo>
                    <a:pt x="1078173" y="266131"/>
                  </a:lnTo>
                  <a:lnTo>
                    <a:pt x="1009934" y="143301"/>
                  </a:lnTo>
                  <a:lnTo>
                    <a:pt x="934871" y="47767"/>
                  </a:lnTo>
                  <a:lnTo>
                    <a:pt x="866632" y="6823"/>
                  </a:lnTo>
                  <a:lnTo>
                    <a:pt x="771098" y="0"/>
                  </a:lnTo>
                  <a:lnTo>
                    <a:pt x="661916" y="0"/>
                  </a:lnTo>
                  <a:lnTo>
                    <a:pt x="559558" y="13647"/>
                  </a:lnTo>
                  <a:lnTo>
                    <a:pt x="464023" y="116006"/>
                  </a:lnTo>
                  <a:lnTo>
                    <a:pt x="341194" y="327546"/>
                  </a:lnTo>
                  <a:lnTo>
                    <a:pt x="279779" y="477671"/>
                  </a:lnTo>
                  <a:lnTo>
                    <a:pt x="252483" y="532262"/>
                  </a:lnTo>
                  <a:lnTo>
                    <a:pt x="232012" y="634620"/>
                  </a:lnTo>
                  <a:lnTo>
                    <a:pt x="218364" y="791570"/>
                  </a:lnTo>
                  <a:lnTo>
                    <a:pt x="211540" y="859809"/>
                  </a:lnTo>
                  <a:lnTo>
                    <a:pt x="177420" y="934871"/>
                  </a:lnTo>
                  <a:lnTo>
                    <a:pt x="156949" y="982638"/>
                  </a:lnTo>
                  <a:lnTo>
                    <a:pt x="143301" y="1057701"/>
                  </a:lnTo>
                  <a:lnTo>
                    <a:pt x="150125" y="1132764"/>
                  </a:lnTo>
                  <a:lnTo>
                    <a:pt x="218364" y="1214650"/>
                  </a:lnTo>
                  <a:lnTo>
                    <a:pt x="238835" y="1296537"/>
                  </a:lnTo>
                  <a:lnTo>
                    <a:pt x="266131" y="1357952"/>
                  </a:lnTo>
                  <a:lnTo>
                    <a:pt x="259307" y="1385247"/>
                  </a:lnTo>
                  <a:lnTo>
                    <a:pt x="170597" y="1473958"/>
                  </a:lnTo>
                  <a:lnTo>
                    <a:pt x="122829" y="1508077"/>
                  </a:lnTo>
                  <a:lnTo>
                    <a:pt x="75062" y="1589964"/>
                  </a:lnTo>
                  <a:lnTo>
                    <a:pt x="40943" y="1671850"/>
                  </a:lnTo>
                  <a:lnTo>
                    <a:pt x="0" y="1740089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8" name="Forme libre 975">
              <a:extLst>
                <a:ext uri="{FF2B5EF4-FFF2-40B4-BE49-F238E27FC236}">
                  <a16:creationId xmlns:a16="http://schemas.microsoft.com/office/drawing/2014/main" id="{444FF109-3BC9-4D8D-9687-463F546A74FC}"/>
                </a:ext>
              </a:extLst>
            </xdr:cNvPr>
            <xdr:cNvSpPr/>
          </xdr:nvSpPr>
          <xdr:spPr>
            <a:xfrm>
              <a:off x="5001904" y="4230806"/>
              <a:ext cx="368490" cy="846161"/>
            </a:xfrm>
            <a:custGeom>
              <a:avLst/>
              <a:gdLst>
                <a:gd name="connsiteX0" fmla="*/ 0 w 368490"/>
                <a:gd name="connsiteY0" fmla="*/ 0 h 846161"/>
                <a:gd name="connsiteX1" fmla="*/ 68239 w 368490"/>
                <a:gd name="connsiteY1" fmla="*/ 184245 h 846161"/>
                <a:gd name="connsiteX2" fmla="*/ 163774 w 368490"/>
                <a:gd name="connsiteY2" fmla="*/ 293427 h 846161"/>
                <a:gd name="connsiteX3" fmla="*/ 204717 w 368490"/>
                <a:gd name="connsiteY3" fmla="*/ 491319 h 846161"/>
                <a:gd name="connsiteX4" fmla="*/ 320723 w 368490"/>
                <a:gd name="connsiteY4" fmla="*/ 709684 h 846161"/>
                <a:gd name="connsiteX5" fmla="*/ 368490 w 368490"/>
                <a:gd name="connsiteY5" fmla="*/ 846161 h 84616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368490" h="846161">
                  <a:moveTo>
                    <a:pt x="0" y="0"/>
                  </a:moveTo>
                  <a:lnTo>
                    <a:pt x="68239" y="184245"/>
                  </a:lnTo>
                  <a:lnTo>
                    <a:pt x="163774" y="293427"/>
                  </a:lnTo>
                  <a:lnTo>
                    <a:pt x="204717" y="491319"/>
                  </a:lnTo>
                  <a:lnTo>
                    <a:pt x="320723" y="709684"/>
                  </a:lnTo>
                  <a:lnTo>
                    <a:pt x="368490" y="846161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9" name="Forme libre 976">
              <a:extLst>
                <a:ext uri="{FF2B5EF4-FFF2-40B4-BE49-F238E27FC236}">
                  <a16:creationId xmlns:a16="http://schemas.microsoft.com/office/drawing/2014/main" id="{8D4E1BC7-1344-4B34-97BB-649C76878EE4}"/>
                </a:ext>
              </a:extLst>
            </xdr:cNvPr>
            <xdr:cNvSpPr/>
          </xdr:nvSpPr>
          <xdr:spPr>
            <a:xfrm>
              <a:off x="4223982" y="3848669"/>
              <a:ext cx="716508" cy="225188"/>
            </a:xfrm>
            <a:custGeom>
              <a:avLst/>
              <a:gdLst>
                <a:gd name="connsiteX0" fmla="*/ 716508 w 716508"/>
                <a:gd name="connsiteY0" fmla="*/ 143301 h 225188"/>
                <a:gd name="connsiteX1" fmla="*/ 641445 w 716508"/>
                <a:gd name="connsiteY1" fmla="*/ 225188 h 225188"/>
                <a:gd name="connsiteX2" fmla="*/ 484496 w 716508"/>
                <a:gd name="connsiteY2" fmla="*/ 197892 h 225188"/>
                <a:gd name="connsiteX3" fmla="*/ 218364 w 716508"/>
                <a:gd name="connsiteY3" fmla="*/ 143301 h 225188"/>
                <a:gd name="connsiteX4" fmla="*/ 0 w 716508"/>
                <a:gd name="connsiteY4" fmla="*/ 0 h 22518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16508" h="225188">
                  <a:moveTo>
                    <a:pt x="716508" y="143301"/>
                  </a:moveTo>
                  <a:lnTo>
                    <a:pt x="641445" y="225188"/>
                  </a:lnTo>
                  <a:lnTo>
                    <a:pt x="484496" y="197892"/>
                  </a:lnTo>
                  <a:lnTo>
                    <a:pt x="218364" y="143301"/>
                  </a:lnTo>
                  <a:lnTo>
                    <a:pt x="0" y="0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0" name="Forme libre 977">
              <a:extLst>
                <a:ext uri="{FF2B5EF4-FFF2-40B4-BE49-F238E27FC236}">
                  <a16:creationId xmlns:a16="http://schemas.microsoft.com/office/drawing/2014/main" id="{3098F401-40F2-4A63-AEDB-B5607F68F4C5}"/>
                </a:ext>
              </a:extLst>
            </xdr:cNvPr>
            <xdr:cNvSpPr/>
          </xdr:nvSpPr>
          <xdr:spPr>
            <a:xfrm>
              <a:off x="4251278" y="3084394"/>
              <a:ext cx="818865" cy="470848"/>
            </a:xfrm>
            <a:custGeom>
              <a:avLst/>
              <a:gdLst>
                <a:gd name="connsiteX0" fmla="*/ 0 w 818865"/>
                <a:gd name="connsiteY0" fmla="*/ 0 h 470848"/>
                <a:gd name="connsiteX1" fmla="*/ 156949 w 818865"/>
                <a:gd name="connsiteY1" fmla="*/ 136478 h 470848"/>
                <a:gd name="connsiteX2" fmla="*/ 286603 w 818865"/>
                <a:gd name="connsiteY2" fmla="*/ 232012 h 470848"/>
                <a:gd name="connsiteX3" fmla="*/ 450376 w 818865"/>
                <a:gd name="connsiteY3" fmla="*/ 320722 h 470848"/>
                <a:gd name="connsiteX4" fmla="*/ 504967 w 818865"/>
                <a:gd name="connsiteY4" fmla="*/ 348018 h 470848"/>
                <a:gd name="connsiteX5" fmla="*/ 600501 w 818865"/>
                <a:gd name="connsiteY5" fmla="*/ 409433 h 470848"/>
                <a:gd name="connsiteX6" fmla="*/ 682388 w 818865"/>
                <a:gd name="connsiteY6" fmla="*/ 443552 h 470848"/>
                <a:gd name="connsiteX7" fmla="*/ 696035 w 818865"/>
                <a:gd name="connsiteY7" fmla="*/ 443552 h 470848"/>
                <a:gd name="connsiteX8" fmla="*/ 818865 w 818865"/>
                <a:gd name="connsiteY8" fmla="*/ 470848 h 47084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818865" h="470848">
                  <a:moveTo>
                    <a:pt x="0" y="0"/>
                  </a:moveTo>
                  <a:lnTo>
                    <a:pt x="156949" y="136478"/>
                  </a:lnTo>
                  <a:lnTo>
                    <a:pt x="286603" y="232012"/>
                  </a:lnTo>
                  <a:lnTo>
                    <a:pt x="450376" y="320722"/>
                  </a:lnTo>
                  <a:lnTo>
                    <a:pt x="504967" y="348018"/>
                  </a:lnTo>
                  <a:lnTo>
                    <a:pt x="600501" y="409433"/>
                  </a:lnTo>
                  <a:cubicBezTo>
                    <a:pt x="637974" y="428169"/>
                    <a:pt x="647113" y="437673"/>
                    <a:pt x="682388" y="443552"/>
                  </a:cubicBezTo>
                  <a:cubicBezTo>
                    <a:pt x="686875" y="444300"/>
                    <a:pt x="691486" y="443552"/>
                    <a:pt x="696035" y="443552"/>
                  </a:cubicBezTo>
                  <a:lnTo>
                    <a:pt x="818865" y="470848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1" name="Forme libre 978">
              <a:extLst>
                <a:ext uri="{FF2B5EF4-FFF2-40B4-BE49-F238E27FC236}">
                  <a16:creationId xmlns:a16="http://schemas.microsoft.com/office/drawing/2014/main" id="{D086C688-3F4D-4E62-8B17-5DEDC3C377CC}"/>
                </a:ext>
              </a:extLst>
            </xdr:cNvPr>
            <xdr:cNvSpPr/>
          </xdr:nvSpPr>
          <xdr:spPr>
            <a:xfrm>
              <a:off x="4148919" y="1255594"/>
              <a:ext cx="880281" cy="1665027"/>
            </a:xfrm>
            <a:custGeom>
              <a:avLst/>
              <a:gdLst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93929 w 900753"/>
                <a:gd name="connsiteY13" fmla="*/ 156950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736980 w 900753"/>
                <a:gd name="connsiteY20" fmla="*/ 1105469 h 1685499"/>
                <a:gd name="connsiteX21" fmla="*/ 696036 w 900753"/>
                <a:gd name="connsiteY21" fmla="*/ 1241947 h 1685499"/>
                <a:gd name="connsiteX22" fmla="*/ 614150 w 900753"/>
                <a:gd name="connsiteY22" fmla="*/ 1419368 h 1685499"/>
                <a:gd name="connsiteX23" fmla="*/ 566382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93929 w 900753"/>
                <a:gd name="connsiteY13" fmla="*/ 156950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736980 w 900753"/>
                <a:gd name="connsiteY20" fmla="*/ 1105469 h 1685499"/>
                <a:gd name="connsiteX21" fmla="*/ 696036 w 900753"/>
                <a:gd name="connsiteY21" fmla="*/ 1241947 h 1685499"/>
                <a:gd name="connsiteX22" fmla="*/ 614150 w 900753"/>
                <a:gd name="connsiteY22" fmla="*/ 1419368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93929 w 900753"/>
                <a:gd name="connsiteY13" fmla="*/ 156950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736980 w 900753"/>
                <a:gd name="connsiteY20" fmla="*/ 1105469 h 1685499"/>
                <a:gd name="connsiteX21" fmla="*/ 696036 w 900753"/>
                <a:gd name="connsiteY21" fmla="*/ 1241947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93929 w 900753"/>
                <a:gd name="connsiteY13" fmla="*/ 156950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736980 w 900753"/>
                <a:gd name="connsiteY20" fmla="*/ 1105469 h 1685499"/>
                <a:gd name="connsiteX21" fmla="*/ 661917 w 900753"/>
                <a:gd name="connsiteY21" fmla="*/ 1248771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93929 w 900753"/>
                <a:gd name="connsiteY13" fmla="*/ 156950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696036 w 900753"/>
                <a:gd name="connsiteY20" fmla="*/ 1112293 h 1685499"/>
                <a:gd name="connsiteX21" fmla="*/ 661917 w 900753"/>
                <a:gd name="connsiteY21" fmla="*/ 1248771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87105 w 900753"/>
                <a:gd name="connsiteY13" fmla="*/ 184245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696036 w 900753"/>
                <a:gd name="connsiteY20" fmla="*/ 1112293 h 1685499"/>
                <a:gd name="connsiteX21" fmla="*/ 661917 w 900753"/>
                <a:gd name="connsiteY21" fmla="*/ 1248771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791571 w 900753"/>
                <a:gd name="connsiteY12" fmla="*/ 116007 h 1685499"/>
                <a:gd name="connsiteX13" fmla="*/ 887105 w 900753"/>
                <a:gd name="connsiteY13" fmla="*/ 184245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696036 w 900753"/>
                <a:gd name="connsiteY20" fmla="*/ 1112293 h 1685499"/>
                <a:gd name="connsiteX21" fmla="*/ 661917 w 900753"/>
                <a:gd name="connsiteY21" fmla="*/ 1248771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64024 w 900753"/>
                <a:gd name="connsiteY9" fmla="*/ 40943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791571 w 900753"/>
                <a:gd name="connsiteY12" fmla="*/ 116007 h 1685499"/>
                <a:gd name="connsiteX13" fmla="*/ 887105 w 900753"/>
                <a:gd name="connsiteY13" fmla="*/ 184245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696036 w 900753"/>
                <a:gd name="connsiteY20" fmla="*/ 1112293 h 1685499"/>
                <a:gd name="connsiteX21" fmla="*/ 661917 w 900753"/>
                <a:gd name="connsiteY21" fmla="*/ 1248771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57702 h 1665027"/>
                <a:gd name="connsiteX1" fmla="*/ 40944 w 900753"/>
                <a:gd name="connsiteY1" fmla="*/ 921224 h 1665027"/>
                <a:gd name="connsiteX2" fmla="*/ 88711 w 900753"/>
                <a:gd name="connsiteY2" fmla="*/ 805218 h 1665027"/>
                <a:gd name="connsiteX3" fmla="*/ 129654 w 900753"/>
                <a:gd name="connsiteY3" fmla="*/ 709684 h 1665027"/>
                <a:gd name="connsiteX4" fmla="*/ 163774 w 900753"/>
                <a:gd name="connsiteY4" fmla="*/ 648269 h 1665027"/>
                <a:gd name="connsiteX5" fmla="*/ 197893 w 900753"/>
                <a:gd name="connsiteY5" fmla="*/ 436728 h 1665027"/>
                <a:gd name="connsiteX6" fmla="*/ 252484 w 900753"/>
                <a:gd name="connsiteY6" fmla="*/ 293427 h 1665027"/>
                <a:gd name="connsiteX7" fmla="*/ 286603 w 900753"/>
                <a:gd name="connsiteY7" fmla="*/ 163773 h 1665027"/>
                <a:gd name="connsiteX8" fmla="*/ 348018 w 900753"/>
                <a:gd name="connsiteY8" fmla="*/ 88710 h 1665027"/>
                <a:gd name="connsiteX9" fmla="*/ 464024 w 900753"/>
                <a:gd name="connsiteY9" fmla="*/ 20471 h 1665027"/>
                <a:gd name="connsiteX10" fmla="*/ 580030 w 900753"/>
                <a:gd name="connsiteY10" fmla="*/ 0 h 1665027"/>
                <a:gd name="connsiteX11" fmla="*/ 709684 w 900753"/>
                <a:gd name="connsiteY11" fmla="*/ 20472 h 1665027"/>
                <a:gd name="connsiteX12" fmla="*/ 791571 w 900753"/>
                <a:gd name="connsiteY12" fmla="*/ 95535 h 1665027"/>
                <a:gd name="connsiteX13" fmla="*/ 887105 w 900753"/>
                <a:gd name="connsiteY13" fmla="*/ 163773 h 1665027"/>
                <a:gd name="connsiteX14" fmla="*/ 900753 w 900753"/>
                <a:gd name="connsiteY14" fmla="*/ 252484 h 1665027"/>
                <a:gd name="connsiteX15" fmla="*/ 880281 w 900753"/>
                <a:gd name="connsiteY15" fmla="*/ 382137 h 1665027"/>
                <a:gd name="connsiteX16" fmla="*/ 839338 w 900753"/>
                <a:gd name="connsiteY16" fmla="*/ 525439 h 1665027"/>
                <a:gd name="connsiteX17" fmla="*/ 798394 w 900753"/>
                <a:gd name="connsiteY17" fmla="*/ 675564 h 1665027"/>
                <a:gd name="connsiteX18" fmla="*/ 743803 w 900753"/>
                <a:gd name="connsiteY18" fmla="*/ 805218 h 1665027"/>
                <a:gd name="connsiteX19" fmla="*/ 730156 w 900753"/>
                <a:gd name="connsiteY19" fmla="*/ 934872 h 1665027"/>
                <a:gd name="connsiteX20" fmla="*/ 696036 w 900753"/>
                <a:gd name="connsiteY20" fmla="*/ 1091821 h 1665027"/>
                <a:gd name="connsiteX21" fmla="*/ 661917 w 900753"/>
                <a:gd name="connsiteY21" fmla="*/ 1228299 h 1665027"/>
                <a:gd name="connsiteX22" fmla="*/ 641445 w 900753"/>
                <a:gd name="connsiteY22" fmla="*/ 1392072 h 1665027"/>
                <a:gd name="connsiteX23" fmla="*/ 620973 w 900753"/>
                <a:gd name="connsiteY23" fmla="*/ 1473958 h 1665027"/>
                <a:gd name="connsiteX24" fmla="*/ 600502 w 900753"/>
                <a:gd name="connsiteY24" fmla="*/ 1665027 h 1665027"/>
                <a:gd name="connsiteX0" fmla="*/ 0 w 900753"/>
                <a:gd name="connsiteY0" fmla="*/ 1057702 h 1665027"/>
                <a:gd name="connsiteX1" fmla="*/ 40944 w 900753"/>
                <a:gd name="connsiteY1" fmla="*/ 921224 h 1665027"/>
                <a:gd name="connsiteX2" fmla="*/ 88711 w 900753"/>
                <a:gd name="connsiteY2" fmla="*/ 805218 h 1665027"/>
                <a:gd name="connsiteX3" fmla="*/ 129654 w 900753"/>
                <a:gd name="connsiteY3" fmla="*/ 709684 h 1665027"/>
                <a:gd name="connsiteX4" fmla="*/ 163774 w 900753"/>
                <a:gd name="connsiteY4" fmla="*/ 648269 h 1665027"/>
                <a:gd name="connsiteX5" fmla="*/ 197893 w 900753"/>
                <a:gd name="connsiteY5" fmla="*/ 436728 h 1665027"/>
                <a:gd name="connsiteX6" fmla="*/ 252484 w 900753"/>
                <a:gd name="connsiteY6" fmla="*/ 293427 h 1665027"/>
                <a:gd name="connsiteX7" fmla="*/ 286603 w 900753"/>
                <a:gd name="connsiteY7" fmla="*/ 163773 h 1665027"/>
                <a:gd name="connsiteX8" fmla="*/ 348018 w 900753"/>
                <a:gd name="connsiteY8" fmla="*/ 88710 h 1665027"/>
                <a:gd name="connsiteX9" fmla="*/ 464024 w 900753"/>
                <a:gd name="connsiteY9" fmla="*/ 20471 h 1665027"/>
                <a:gd name="connsiteX10" fmla="*/ 580030 w 900753"/>
                <a:gd name="connsiteY10" fmla="*/ 0 h 1665027"/>
                <a:gd name="connsiteX11" fmla="*/ 702860 w 900753"/>
                <a:gd name="connsiteY11" fmla="*/ 34119 h 1665027"/>
                <a:gd name="connsiteX12" fmla="*/ 791571 w 900753"/>
                <a:gd name="connsiteY12" fmla="*/ 95535 h 1665027"/>
                <a:gd name="connsiteX13" fmla="*/ 887105 w 900753"/>
                <a:gd name="connsiteY13" fmla="*/ 163773 h 1665027"/>
                <a:gd name="connsiteX14" fmla="*/ 900753 w 900753"/>
                <a:gd name="connsiteY14" fmla="*/ 252484 h 1665027"/>
                <a:gd name="connsiteX15" fmla="*/ 880281 w 900753"/>
                <a:gd name="connsiteY15" fmla="*/ 382137 h 1665027"/>
                <a:gd name="connsiteX16" fmla="*/ 839338 w 900753"/>
                <a:gd name="connsiteY16" fmla="*/ 525439 h 1665027"/>
                <a:gd name="connsiteX17" fmla="*/ 798394 w 900753"/>
                <a:gd name="connsiteY17" fmla="*/ 675564 h 1665027"/>
                <a:gd name="connsiteX18" fmla="*/ 743803 w 900753"/>
                <a:gd name="connsiteY18" fmla="*/ 805218 h 1665027"/>
                <a:gd name="connsiteX19" fmla="*/ 730156 w 900753"/>
                <a:gd name="connsiteY19" fmla="*/ 934872 h 1665027"/>
                <a:gd name="connsiteX20" fmla="*/ 696036 w 900753"/>
                <a:gd name="connsiteY20" fmla="*/ 1091821 h 1665027"/>
                <a:gd name="connsiteX21" fmla="*/ 661917 w 900753"/>
                <a:gd name="connsiteY21" fmla="*/ 1228299 h 1665027"/>
                <a:gd name="connsiteX22" fmla="*/ 641445 w 900753"/>
                <a:gd name="connsiteY22" fmla="*/ 1392072 h 1665027"/>
                <a:gd name="connsiteX23" fmla="*/ 620973 w 900753"/>
                <a:gd name="connsiteY23" fmla="*/ 1473958 h 1665027"/>
                <a:gd name="connsiteX24" fmla="*/ 600502 w 900753"/>
                <a:gd name="connsiteY24" fmla="*/ 1665027 h 1665027"/>
                <a:gd name="connsiteX0" fmla="*/ 0 w 900753"/>
                <a:gd name="connsiteY0" fmla="*/ 1057702 h 1665027"/>
                <a:gd name="connsiteX1" fmla="*/ 40944 w 900753"/>
                <a:gd name="connsiteY1" fmla="*/ 921224 h 1665027"/>
                <a:gd name="connsiteX2" fmla="*/ 88711 w 900753"/>
                <a:gd name="connsiteY2" fmla="*/ 805218 h 1665027"/>
                <a:gd name="connsiteX3" fmla="*/ 129654 w 900753"/>
                <a:gd name="connsiteY3" fmla="*/ 709684 h 1665027"/>
                <a:gd name="connsiteX4" fmla="*/ 163774 w 900753"/>
                <a:gd name="connsiteY4" fmla="*/ 648269 h 1665027"/>
                <a:gd name="connsiteX5" fmla="*/ 197893 w 900753"/>
                <a:gd name="connsiteY5" fmla="*/ 436728 h 1665027"/>
                <a:gd name="connsiteX6" fmla="*/ 252484 w 900753"/>
                <a:gd name="connsiteY6" fmla="*/ 293427 h 1665027"/>
                <a:gd name="connsiteX7" fmla="*/ 286603 w 900753"/>
                <a:gd name="connsiteY7" fmla="*/ 163773 h 1665027"/>
                <a:gd name="connsiteX8" fmla="*/ 348018 w 900753"/>
                <a:gd name="connsiteY8" fmla="*/ 88710 h 1665027"/>
                <a:gd name="connsiteX9" fmla="*/ 464024 w 900753"/>
                <a:gd name="connsiteY9" fmla="*/ 20471 h 1665027"/>
                <a:gd name="connsiteX10" fmla="*/ 580030 w 900753"/>
                <a:gd name="connsiteY10" fmla="*/ 0 h 1665027"/>
                <a:gd name="connsiteX11" fmla="*/ 702860 w 900753"/>
                <a:gd name="connsiteY11" fmla="*/ 34119 h 1665027"/>
                <a:gd name="connsiteX12" fmla="*/ 750628 w 900753"/>
                <a:gd name="connsiteY12" fmla="*/ 122831 h 1665027"/>
                <a:gd name="connsiteX13" fmla="*/ 887105 w 900753"/>
                <a:gd name="connsiteY13" fmla="*/ 163773 h 1665027"/>
                <a:gd name="connsiteX14" fmla="*/ 900753 w 900753"/>
                <a:gd name="connsiteY14" fmla="*/ 252484 h 1665027"/>
                <a:gd name="connsiteX15" fmla="*/ 880281 w 900753"/>
                <a:gd name="connsiteY15" fmla="*/ 382137 h 1665027"/>
                <a:gd name="connsiteX16" fmla="*/ 839338 w 900753"/>
                <a:gd name="connsiteY16" fmla="*/ 525439 h 1665027"/>
                <a:gd name="connsiteX17" fmla="*/ 798394 w 900753"/>
                <a:gd name="connsiteY17" fmla="*/ 675564 h 1665027"/>
                <a:gd name="connsiteX18" fmla="*/ 743803 w 900753"/>
                <a:gd name="connsiteY18" fmla="*/ 805218 h 1665027"/>
                <a:gd name="connsiteX19" fmla="*/ 730156 w 900753"/>
                <a:gd name="connsiteY19" fmla="*/ 934872 h 1665027"/>
                <a:gd name="connsiteX20" fmla="*/ 696036 w 900753"/>
                <a:gd name="connsiteY20" fmla="*/ 1091821 h 1665027"/>
                <a:gd name="connsiteX21" fmla="*/ 661917 w 900753"/>
                <a:gd name="connsiteY21" fmla="*/ 1228299 h 1665027"/>
                <a:gd name="connsiteX22" fmla="*/ 641445 w 900753"/>
                <a:gd name="connsiteY22" fmla="*/ 1392072 h 1665027"/>
                <a:gd name="connsiteX23" fmla="*/ 620973 w 900753"/>
                <a:gd name="connsiteY23" fmla="*/ 1473958 h 1665027"/>
                <a:gd name="connsiteX24" fmla="*/ 600502 w 900753"/>
                <a:gd name="connsiteY24" fmla="*/ 1665027 h 1665027"/>
                <a:gd name="connsiteX0" fmla="*/ 0 w 900753"/>
                <a:gd name="connsiteY0" fmla="*/ 1057702 h 1665027"/>
                <a:gd name="connsiteX1" fmla="*/ 40944 w 900753"/>
                <a:gd name="connsiteY1" fmla="*/ 921224 h 1665027"/>
                <a:gd name="connsiteX2" fmla="*/ 88711 w 900753"/>
                <a:gd name="connsiteY2" fmla="*/ 805218 h 1665027"/>
                <a:gd name="connsiteX3" fmla="*/ 129654 w 900753"/>
                <a:gd name="connsiteY3" fmla="*/ 709684 h 1665027"/>
                <a:gd name="connsiteX4" fmla="*/ 163774 w 900753"/>
                <a:gd name="connsiteY4" fmla="*/ 648269 h 1665027"/>
                <a:gd name="connsiteX5" fmla="*/ 197893 w 900753"/>
                <a:gd name="connsiteY5" fmla="*/ 436728 h 1665027"/>
                <a:gd name="connsiteX6" fmla="*/ 252484 w 900753"/>
                <a:gd name="connsiteY6" fmla="*/ 293427 h 1665027"/>
                <a:gd name="connsiteX7" fmla="*/ 286603 w 900753"/>
                <a:gd name="connsiteY7" fmla="*/ 163773 h 1665027"/>
                <a:gd name="connsiteX8" fmla="*/ 348018 w 900753"/>
                <a:gd name="connsiteY8" fmla="*/ 88710 h 1665027"/>
                <a:gd name="connsiteX9" fmla="*/ 464024 w 900753"/>
                <a:gd name="connsiteY9" fmla="*/ 20471 h 1665027"/>
                <a:gd name="connsiteX10" fmla="*/ 580030 w 900753"/>
                <a:gd name="connsiteY10" fmla="*/ 0 h 1665027"/>
                <a:gd name="connsiteX11" fmla="*/ 702860 w 900753"/>
                <a:gd name="connsiteY11" fmla="*/ 34119 h 1665027"/>
                <a:gd name="connsiteX12" fmla="*/ 750628 w 900753"/>
                <a:gd name="connsiteY12" fmla="*/ 122831 h 1665027"/>
                <a:gd name="connsiteX13" fmla="*/ 832514 w 900753"/>
                <a:gd name="connsiteY13" fmla="*/ 170597 h 1665027"/>
                <a:gd name="connsiteX14" fmla="*/ 900753 w 900753"/>
                <a:gd name="connsiteY14" fmla="*/ 252484 h 1665027"/>
                <a:gd name="connsiteX15" fmla="*/ 880281 w 900753"/>
                <a:gd name="connsiteY15" fmla="*/ 382137 h 1665027"/>
                <a:gd name="connsiteX16" fmla="*/ 839338 w 900753"/>
                <a:gd name="connsiteY16" fmla="*/ 525439 h 1665027"/>
                <a:gd name="connsiteX17" fmla="*/ 798394 w 900753"/>
                <a:gd name="connsiteY17" fmla="*/ 675564 h 1665027"/>
                <a:gd name="connsiteX18" fmla="*/ 743803 w 900753"/>
                <a:gd name="connsiteY18" fmla="*/ 805218 h 1665027"/>
                <a:gd name="connsiteX19" fmla="*/ 730156 w 900753"/>
                <a:gd name="connsiteY19" fmla="*/ 934872 h 1665027"/>
                <a:gd name="connsiteX20" fmla="*/ 696036 w 900753"/>
                <a:gd name="connsiteY20" fmla="*/ 1091821 h 1665027"/>
                <a:gd name="connsiteX21" fmla="*/ 661917 w 900753"/>
                <a:gd name="connsiteY21" fmla="*/ 1228299 h 1665027"/>
                <a:gd name="connsiteX22" fmla="*/ 641445 w 900753"/>
                <a:gd name="connsiteY22" fmla="*/ 1392072 h 1665027"/>
                <a:gd name="connsiteX23" fmla="*/ 620973 w 900753"/>
                <a:gd name="connsiteY23" fmla="*/ 1473958 h 1665027"/>
                <a:gd name="connsiteX24" fmla="*/ 600502 w 900753"/>
                <a:gd name="connsiteY24" fmla="*/ 1665027 h 1665027"/>
                <a:gd name="connsiteX0" fmla="*/ 0 w 880281"/>
                <a:gd name="connsiteY0" fmla="*/ 1057702 h 1665027"/>
                <a:gd name="connsiteX1" fmla="*/ 40944 w 880281"/>
                <a:gd name="connsiteY1" fmla="*/ 921224 h 1665027"/>
                <a:gd name="connsiteX2" fmla="*/ 88711 w 880281"/>
                <a:gd name="connsiteY2" fmla="*/ 805218 h 1665027"/>
                <a:gd name="connsiteX3" fmla="*/ 129654 w 880281"/>
                <a:gd name="connsiteY3" fmla="*/ 709684 h 1665027"/>
                <a:gd name="connsiteX4" fmla="*/ 163774 w 880281"/>
                <a:gd name="connsiteY4" fmla="*/ 648269 h 1665027"/>
                <a:gd name="connsiteX5" fmla="*/ 197893 w 880281"/>
                <a:gd name="connsiteY5" fmla="*/ 436728 h 1665027"/>
                <a:gd name="connsiteX6" fmla="*/ 252484 w 880281"/>
                <a:gd name="connsiteY6" fmla="*/ 293427 h 1665027"/>
                <a:gd name="connsiteX7" fmla="*/ 286603 w 880281"/>
                <a:gd name="connsiteY7" fmla="*/ 163773 h 1665027"/>
                <a:gd name="connsiteX8" fmla="*/ 348018 w 880281"/>
                <a:gd name="connsiteY8" fmla="*/ 88710 h 1665027"/>
                <a:gd name="connsiteX9" fmla="*/ 464024 w 880281"/>
                <a:gd name="connsiteY9" fmla="*/ 20471 h 1665027"/>
                <a:gd name="connsiteX10" fmla="*/ 580030 w 880281"/>
                <a:gd name="connsiteY10" fmla="*/ 0 h 1665027"/>
                <a:gd name="connsiteX11" fmla="*/ 702860 w 880281"/>
                <a:gd name="connsiteY11" fmla="*/ 34119 h 1665027"/>
                <a:gd name="connsiteX12" fmla="*/ 750628 w 880281"/>
                <a:gd name="connsiteY12" fmla="*/ 122831 h 1665027"/>
                <a:gd name="connsiteX13" fmla="*/ 832514 w 880281"/>
                <a:gd name="connsiteY13" fmla="*/ 170597 h 1665027"/>
                <a:gd name="connsiteX14" fmla="*/ 873457 w 880281"/>
                <a:gd name="connsiteY14" fmla="*/ 259308 h 1665027"/>
                <a:gd name="connsiteX15" fmla="*/ 880281 w 880281"/>
                <a:gd name="connsiteY15" fmla="*/ 382137 h 1665027"/>
                <a:gd name="connsiteX16" fmla="*/ 839338 w 880281"/>
                <a:gd name="connsiteY16" fmla="*/ 525439 h 1665027"/>
                <a:gd name="connsiteX17" fmla="*/ 798394 w 880281"/>
                <a:gd name="connsiteY17" fmla="*/ 675564 h 1665027"/>
                <a:gd name="connsiteX18" fmla="*/ 743803 w 880281"/>
                <a:gd name="connsiteY18" fmla="*/ 805218 h 1665027"/>
                <a:gd name="connsiteX19" fmla="*/ 730156 w 880281"/>
                <a:gd name="connsiteY19" fmla="*/ 934872 h 1665027"/>
                <a:gd name="connsiteX20" fmla="*/ 696036 w 880281"/>
                <a:gd name="connsiteY20" fmla="*/ 1091821 h 1665027"/>
                <a:gd name="connsiteX21" fmla="*/ 661917 w 880281"/>
                <a:gd name="connsiteY21" fmla="*/ 1228299 h 1665027"/>
                <a:gd name="connsiteX22" fmla="*/ 641445 w 880281"/>
                <a:gd name="connsiteY22" fmla="*/ 1392072 h 1665027"/>
                <a:gd name="connsiteX23" fmla="*/ 620973 w 880281"/>
                <a:gd name="connsiteY23" fmla="*/ 1473958 h 1665027"/>
                <a:gd name="connsiteX24" fmla="*/ 600502 w 880281"/>
                <a:gd name="connsiteY24" fmla="*/ 1665027 h 1665027"/>
                <a:gd name="connsiteX0" fmla="*/ 0 w 880281"/>
                <a:gd name="connsiteY0" fmla="*/ 1057702 h 1665027"/>
                <a:gd name="connsiteX1" fmla="*/ 40944 w 880281"/>
                <a:gd name="connsiteY1" fmla="*/ 921224 h 1665027"/>
                <a:gd name="connsiteX2" fmla="*/ 88711 w 880281"/>
                <a:gd name="connsiteY2" fmla="*/ 805218 h 1665027"/>
                <a:gd name="connsiteX3" fmla="*/ 129654 w 880281"/>
                <a:gd name="connsiteY3" fmla="*/ 709684 h 1665027"/>
                <a:gd name="connsiteX4" fmla="*/ 163774 w 880281"/>
                <a:gd name="connsiteY4" fmla="*/ 648269 h 1665027"/>
                <a:gd name="connsiteX5" fmla="*/ 197893 w 880281"/>
                <a:gd name="connsiteY5" fmla="*/ 436728 h 1665027"/>
                <a:gd name="connsiteX6" fmla="*/ 252484 w 880281"/>
                <a:gd name="connsiteY6" fmla="*/ 293427 h 1665027"/>
                <a:gd name="connsiteX7" fmla="*/ 286603 w 880281"/>
                <a:gd name="connsiteY7" fmla="*/ 163773 h 1665027"/>
                <a:gd name="connsiteX8" fmla="*/ 348018 w 880281"/>
                <a:gd name="connsiteY8" fmla="*/ 88710 h 1665027"/>
                <a:gd name="connsiteX9" fmla="*/ 464024 w 880281"/>
                <a:gd name="connsiteY9" fmla="*/ 20471 h 1665027"/>
                <a:gd name="connsiteX10" fmla="*/ 580030 w 880281"/>
                <a:gd name="connsiteY10" fmla="*/ 0 h 1665027"/>
                <a:gd name="connsiteX11" fmla="*/ 702860 w 880281"/>
                <a:gd name="connsiteY11" fmla="*/ 34119 h 1665027"/>
                <a:gd name="connsiteX12" fmla="*/ 764276 w 880281"/>
                <a:gd name="connsiteY12" fmla="*/ 95535 h 1665027"/>
                <a:gd name="connsiteX13" fmla="*/ 832514 w 880281"/>
                <a:gd name="connsiteY13" fmla="*/ 170597 h 1665027"/>
                <a:gd name="connsiteX14" fmla="*/ 873457 w 880281"/>
                <a:gd name="connsiteY14" fmla="*/ 259308 h 1665027"/>
                <a:gd name="connsiteX15" fmla="*/ 880281 w 880281"/>
                <a:gd name="connsiteY15" fmla="*/ 382137 h 1665027"/>
                <a:gd name="connsiteX16" fmla="*/ 839338 w 880281"/>
                <a:gd name="connsiteY16" fmla="*/ 525439 h 1665027"/>
                <a:gd name="connsiteX17" fmla="*/ 798394 w 880281"/>
                <a:gd name="connsiteY17" fmla="*/ 675564 h 1665027"/>
                <a:gd name="connsiteX18" fmla="*/ 743803 w 880281"/>
                <a:gd name="connsiteY18" fmla="*/ 805218 h 1665027"/>
                <a:gd name="connsiteX19" fmla="*/ 730156 w 880281"/>
                <a:gd name="connsiteY19" fmla="*/ 934872 h 1665027"/>
                <a:gd name="connsiteX20" fmla="*/ 696036 w 880281"/>
                <a:gd name="connsiteY20" fmla="*/ 1091821 h 1665027"/>
                <a:gd name="connsiteX21" fmla="*/ 661917 w 880281"/>
                <a:gd name="connsiteY21" fmla="*/ 1228299 h 1665027"/>
                <a:gd name="connsiteX22" fmla="*/ 641445 w 880281"/>
                <a:gd name="connsiteY22" fmla="*/ 1392072 h 1665027"/>
                <a:gd name="connsiteX23" fmla="*/ 620973 w 880281"/>
                <a:gd name="connsiteY23" fmla="*/ 1473958 h 1665027"/>
                <a:gd name="connsiteX24" fmla="*/ 600502 w 880281"/>
                <a:gd name="connsiteY24" fmla="*/ 1665027 h 166502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</a:cxnLst>
              <a:rect l="l" t="t" r="r" b="b"/>
              <a:pathLst>
                <a:path w="880281" h="1665027">
                  <a:moveTo>
                    <a:pt x="0" y="1057702"/>
                  </a:moveTo>
                  <a:lnTo>
                    <a:pt x="40944" y="921224"/>
                  </a:lnTo>
                  <a:lnTo>
                    <a:pt x="88711" y="805218"/>
                  </a:lnTo>
                  <a:lnTo>
                    <a:pt x="129654" y="709684"/>
                  </a:lnTo>
                  <a:lnTo>
                    <a:pt x="163774" y="648269"/>
                  </a:lnTo>
                  <a:lnTo>
                    <a:pt x="197893" y="436728"/>
                  </a:lnTo>
                  <a:lnTo>
                    <a:pt x="252484" y="293427"/>
                  </a:lnTo>
                  <a:lnTo>
                    <a:pt x="286603" y="163773"/>
                  </a:lnTo>
                  <a:lnTo>
                    <a:pt x="348018" y="88710"/>
                  </a:lnTo>
                  <a:lnTo>
                    <a:pt x="464024" y="20471"/>
                  </a:lnTo>
                  <a:lnTo>
                    <a:pt x="580030" y="0"/>
                  </a:lnTo>
                  <a:lnTo>
                    <a:pt x="702860" y="34119"/>
                  </a:lnTo>
                  <a:lnTo>
                    <a:pt x="764276" y="95535"/>
                  </a:lnTo>
                  <a:lnTo>
                    <a:pt x="832514" y="170597"/>
                  </a:lnTo>
                  <a:lnTo>
                    <a:pt x="873457" y="259308"/>
                  </a:lnTo>
                  <a:lnTo>
                    <a:pt x="880281" y="382137"/>
                  </a:lnTo>
                  <a:lnTo>
                    <a:pt x="839338" y="525439"/>
                  </a:lnTo>
                  <a:lnTo>
                    <a:pt x="798394" y="675564"/>
                  </a:lnTo>
                  <a:lnTo>
                    <a:pt x="743803" y="805218"/>
                  </a:lnTo>
                  <a:lnTo>
                    <a:pt x="730156" y="934872"/>
                  </a:lnTo>
                  <a:lnTo>
                    <a:pt x="696036" y="1091821"/>
                  </a:lnTo>
                  <a:lnTo>
                    <a:pt x="661917" y="1228299"/>
                  </a:lnTo>
                  <a:lnTo>
                    <a:pt x="641445" y="1392072"/>
                  </a:lnTo>
                  <a:lnTo>
                    <a:pt x="620973" y="1473958"/>
                  </a:lnTo>
                  <a:lnTo>
                    <a:pt x="600502" y="1665027"/>
                  </a:lnTo>
                </a:path>
              </a:pathLst>
            </a:custGeom>
            <a:ln w="19050">
              <a:prstDash val="sysDash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2" name="Forme libre 979">
              <a:extLst>
                <a:ext uri="{FF2B5EF4-FFF2-40B4-BE49-F238E27FC236}">
                  <a16:creationId xmlns:a16="http://schemas.microsoft.com/office/drawing/2014/main" id="{5FADDCBC-3D4A-4DA7-A7A1-C4E8FEB2A2F8}"/>
                </a:ext>
              </a:extLst>
            </xdr:cNvPr>
            <xdr:cNvSpPr/>
          </xdr:nvSpPr>
          <xdr:spPr>
            <a:xfrm>
              <a:off x="4885899" y="1467134"/>
              <a:ext cx="1160060" cy="730156"/>
            </a:xfrm>
            <a:custGeom>
              <a:avLst/>
              <a:gdLst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914400 w 1173707"/>
                <a:gd name="connsiteY13" fmla="*/ 593677 h 702860"/>
                <a:gd name="connsiteX14" fmla="*/ 914400 w 1173707"/>
                <a:gd name="connsiteY14" fmla="*/ 682388 h 702860"/>
                <a:gd name="connsiteX15" fmla="*/ 914400 w 1173707"/>
                <a:gd name="connsiteY15" fmla="*/ 696036 h 702860"/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887104 w 1173707"/>
                <a:gd name="connsiteY13" fmla="*/ 580030 h 702860"/>
                <a:gd name="connsiteX14" fmla="*/ 914400 w 1173707"/>
                <a:gd name="connsiteY14" fmla="*/ 682388 h 702860"/>
                <a:gd name="connsiteX15" fmla="*/ 914400 w 1173707"/>
                <a:gd name="connsiteY15" fmla="*/ 696036 h 702860"/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887104 w 1173707"/>
                <a:gd name="connsiteY13" fmla="*/ 580030 h 702860"/>
                <a:gd name="connsiteX14" fmla="*/ 914400 w 1173707"/>
                <a:gd name="connsiteY14" fmla="*/ 682388 h 702860"/>
                <a:gd name="connsiteX15" fmla="*/ 880281 w 1173707"/>
                <a:gd name="connsiteY15" fmla="*/ 689212 h 702860"/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887104 w 1173707"/>
                <a:gd name="connsiteY13" fmla="*/ 580030 h 702860"/>
                <a:gd name="connsiteX14" fmla="*/ 914400 w 1173707"/>
                <a:gd name="connsiteY14" fmla="*/ 682388 h 702860"/>
                <a:gd name="connsiteX15" fmla="*/ 777922 w 1173707"/>
                <a:gd name="connsiteY15" fmla="*/ 661917 h 702860"/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887104 w 1173707"/>
                <a:gd name="connsiteY13" fmla="*/ 580030 h 702860"/>
                <a:gd name="connsiteX14" fmla="*/ 880280 w 1173707"/>
                <a:gd name="connsiteY14" fmla="*/ 675564 h 702860"/>
                <a:gd name="connsiteX15" fmla="*/ 777922 w 1173707"/>
                <a:gd name="connsiteY15" fmla="*/ 661917 h 702860"/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887104 w 1173707"/>
                <a:gd name="connsiteY13" fmla="*/ 580030 h 702860"/>
                <a:gd name="connsiteX14" fmla="*/ 880280 w 1173707"/>
                <a:gd name="connsiteY14" fmla="*/ 675564 h 702860"/>
                <a:gd name="connsiteX15" fmla="*/ 866632 w 1173707"/>
                <a:gd name="connsiteY15" fmla="*/ 682389 h 702860"/>
                <a:gd name="connsiteX0" fmla="*/ 0 w 1160060"/>
                <a:gd name="connsiteY0" fmla="*/ 702860 h 702860"/>
                <a:gd name="connsiteX1" fmla="*/ 95534 w 1160060"/>
                <a:gd name="connsiteY1" fmla="*/ 593677 h 702860"/>
                <a:gd name="connsiteX2" fmla="*/ 225188 w 1160060"/>
                <a:gd name="connsiteY2" fmla="*/ 504967 h 702860"/>
                <a:gd name="connsiteX3" fmla="*/ 334370 w 1160060"/>
                <a:gd name="connsiteY3" fmla="*/ 388961 h 702860"/>
                <a:gd name="connsiteX4" fmla="*/ 429904 w 1160060"/>
                <a:gd name="connsiteY4" fmla="*/ 286603 h 702860"/>
                <a:gd name="connsiteX5" fmla="*/ 566382 w 1160060"/>
                <a:gd name="connsiteY5" fmla="*/ 143301 h 702860"/>
                <a:gd name="connsiteX6" fmla="*/ 702859 w 1160060"/>
                <a:gd name="connsiteY6" fmla="*/ 40943 h 702860"/>
                <a:gd name="connsiteX7" fmla="*/ 846161 w 1160060"/>
                <a:gd name="connsiteY7" fmla="*/ 6824 h 702860"/>
                <a:gd name="connsiteX8" fmla="*/ 968991 w 1160060"/>
                <a:gd name="connsiteY8" fmla="*/ 0 h 702860"/>
                <a:gd name="connsiteX9" fmla="*/ 1112292 w 1160060"/>
                <a:gd name="connsiteY9" fmla="*/ 75063 h 702860"/>
                <a:gd name="connsiteX10" fmla="*/ 1160060 w 1160060"/>
                <a:gd name="connsiteY10" fmla="*/ 191068 h 702860"/>
                <a:gd name="connsiteX11" fmla="*/ 1078173 w 1160060"/>
                <a:gd name="connsiteY11" fmla="*/ 348018 h 702860"/>
                <a:gd name="connsiteX12" fmla="*/ 989462 w 1160060"/>
                <a:gd name="connsiteY12" fmla="*/ 457200 h 702860"/>
                <a:gd name="connsiteX13" fmla="*/ 887104 w 1160060"/>
                <a:gd name="connsiteY13" fmla="*/ 580030 h 702860"/>
                <a:gd name="connsiteX14" fmla="*/ 880280 w 1160060"/>
                <a:gd name="connsiteY14" fmla="*/ 675564 h 702860"/>
                <a:gd name="connsiteX15" fmla="*/ 866632 w 1160060"/>
                <a:gd name="connsiteY15" fmla="*/ 682389 h 702860"/>
                <a:gd name="connsiteX0" fmla="*/ 0 w 1160060"/>
                <a:gd name="connsiteY0" fmla="*/ 730156 h 730156"/>
                <a:gd name="connsiteX1" fmla="*/ 95534 w 1160060"/>
                <a:gd name="connsiteY1" fmla="*/ 620973 h 730156"/>
                <a:gd name="connsiteX2" fmla="*/ 225188 w 1160060"/>
                <a:gd name="connsiteY2" fmla="*/ 532263 h 730156"/>
                <a:gd name="connsiteX3" fmla="*/ 334370 w 1160060"/>
                <a:gd name="connsiteY3" fmla="*/ 416257 h 730156"/>
                <a:gd name="connsiteX4" fmla="*/ 429904 w 1160060"/>
                <a:gd name="connsiteY4" fmla="*/ 313899 h 730156"/>
                <a:gd name="connsiteX5" fmla="*/ 566382 w 1160060"/>
                <a:gd name="connsiteY5" fmla="*/ 170597 h 730156"/>
                <a:gd name="connsiteX6" fmla="*/ 702859 w 1160060"/>
                <a:gd name="connsiteY6" fmla="*/ 68239 h 730156"/>
                <a:gd name="connsiteX7" fmla="*/ 846161 w 1160060"/>
                <a:gd name="connsiteY7" fmla="*/ 34120 h 730156"/>
                <a:gd name="connsiteX8" fmla="*/ 941696 w 1160060"/>
                <a:gd name="connsiteY8" fmla="*/ 0 h 730156"/>
                <a:gd name="connsiteX9" fmla="*/ 1112292 w 1160060"/>
                <a:gd name="connsiteY9" fmla="*/ 102359 h 730156"/>
                <a:gd name="connsiteX10" fmla="*/ 1160060 w 1160060"/>
                <a:gd name="connsiteY10" fmla="*/ 218364 h 730156"/>
                <a:gd name="connsiteX11" fmla="*/ 1078173 w 1160060"/>
                <a:gd name="connsiteY11" fmla="*/ 375314 h 730156"/>
                <a:gd name="connsiteX12" fmla="*/ 989462 w 1160060"/>
                <a:gd name="connsiteY12" fmla="*/ 484496 h 730156"/>
                <a:gd name="connsiteX13" fmla="*/ 887104 w 1160060"/>
                <a:gd name="connsiteY13" fmla="*/ 607326 h 730156"/>
                <a:gd name="connsiteX14" fmla="*/ 880280 w 1160060"/>
                <a:gd name="connsiteY14" fmla="*/ 702860 h 730156"/>
                <a:gd name="connsiteX15" fmla="*/ 866632 w 1160060"/>
                <a:gd name="connsiteY15" fmla="*/ 709685 h 730156"/>
                <a:gd name="connsiteX0" fmla="*/ 0 w 1160060"/>
                <a:gd name="connsiteY0" fmla="*/ 730156 h 730156"/>
                <a:gd name="connsiteX1" fmla="*/ 95534 w 1160060"/>
                <a:gd name="connsiteY1" fmla="*/ 620973 h 730156"/>
                <a:gd name="connsiteX2" fmla="*/ 225188 w 1160060"/>
                <a:gd name="connsiteY2" fmla="*/ 532263 h 730156"/>
                <a:gd name="connsiteX3" fmla="*/ 334370 w 1160060"/>
                <a:gd name="connsiteY3" fmla="*/ 416257 h 730156"/>
                <a:gd name="connsiteX4" fmla="*/ 429904 w 1160060"/>
                <a:gd name="connsiteY4" fmla="*/ 313899 h 730156"/>
                <a:gd name="connsiteX5" fmla="*/ 566382 w 1160060"/>
                <a:gd name="connsiteY5" fmla="*/ 170597 h 730156"/>
                <a:gd name="connsiteX6" fmla="*/ 702859 w 1160060"/>
                <a:gd name="connsiteY6" fmla="*/ 68239 h 730156"/>
                <a:gd name="connsiteX7" fmla="*/ 818865 w 1160060"/>
                <a:gd name="connsiteY7" fmla="*/ 6824 h 730156"/>
                <a:gd name="connsiteX8" fmla="*/ 941696 w 1160060"/>
                <a:gd name="connsiteY8" fmla="*/ 0 h 730156"/>
                <a:gd name="connsiteX9" fmla="*/ 1112292 w 1160060"/>
                <a:gd name="connsiteY9" fmla="*/ 102359 h 730156"/>
                <a:gd name="connsiteX10" fmla="*/ 1160060 w 1160060"/>
                <a:gd name="connsiteY10" fmla="*/ 218364 h 730156"/>
                <a:gd name="connsiteX11" fmla="*/ 1078173 w 1160060"/>
                <a:gd name="connsiteY11" fmla="*/ 375314 h 730156"/>
                <a:gd name="connsiteX12" fmla="*/ 989462 w 1160060"/>
                <a:gd name="connsiteY12" fmla="*/ 484496 h 730156"/>
                <a:gd name="connsiteX13" fmla="*/ 887104 w 1160060"/>
                <a:gd name="connsiteY13" fmla="*/ 607326 h 730156"/>
                <a:gd name="connsiteX14" fmla="*/ 880280 w 1160060"/>
                <a:gd name="connsiteY14" fmla="*/ 702860 h 730156"/>
                <a:gd name="connsiteX15" fmla="*/ 866632 w 1160060"/>
                <a:gd name="connsiteY15" fmla="*/ 709685 h 73015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</a:cxnLst>
              <a:rect l="l" t="t" r="r" b="b"/>
              <a:pathLst>
                <a:path w="1160060" h="730156">
                  <a:moveTo>
                    <a:pt x="0" y="730156"/>
                  </a:moveTo>
                  <a:lnTo>
                    <a:pt x="95534" y="620973"/>
                  </a:lnTo>
                  <a:lnTo>
                    <a:pt x="225188" y="532263"/>
                  </a:lnTo>
                  <a:lnTo>
                    <a:pt x="334370" y="416257"/>
                  </a:lnTo>
                  <a:lnTo>
                    <a:pt x="429904" y="313899"/>
                  </a:lnTo>
                  <a:lnTo>
                    <a:pt x="566382" y="170597"/>
                  </a:lnTo>
                  <a:lnTo>
                    <a:pt x="702859" y="68239"/>
                  </a:lnTo>
                  <a:lnTo>
                    <a:pt x="818865" y="6824"/>
                  </a:lnTo>
                  <a:lnTo>
                    <a:pt x="941696" y="0"/>
                  </a:lnTo>
                  <a:lnTo>
                    <a:pt x="1112292" y="102359"/>
                  </a:lnTo>
                  <a:lnTo>
                    <a:pt x="1160060" y="218364"/>
                  </a:lnTo>
                  <a:lnTo>
                    <a:pt x="1078173" y="375314"/>
                  </a:lnTo>
                  <a:lnTo>
                    <a:pt x="989462" y="484496"/>
                  </a:lnTo>
                  <a:lnTo>
                    <a:pt x="887104" y="607326"/>
                  </a:lnTo>
                  <a:cubicBezTo>
                    <a:pt x="896203" y="641445"/>
                    <a:pt x="883692" y="685800"/>
                    <a:pt x="880280" y="702860"/>
                  </a:cubicBezTo>
                  <a:cubicBezTo>
                    <a:pt x="876868" y="719920"/>
                    <a:pt x="866632" y="705136"/>
                    <a:pt x="866632" y="709685"/>
                  </a:cubicBezTo>
                </a:path>
              </a:pathLst>
            </a:custGeom>
            <a:ln w="19050">
              <a:prstDash val="sysDash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 editAs="oneCell">
    <xdr:from>
      <xdr:col>2</xdr:col>
      <xdr:colOff>40820</xdr:colOff>
      <xdr:row>25</xdr:row>
      <xdr:rowOff>0</xdr:rowOff>
    </xdr:from>
    <xdr:to>
      <xdr:col>3</xdr:col>
      <xdr:colOff>185314</xdr:colOff>
      <xdr:row>26</xdr:row>
      <xdr:rowOff>0</xdr:rowOff>
    </xdr:to>
    <xdr:pic>
      <xdr:nvPicPr>
        <xdr:cNvPr id="226" name="Image 214">
          <a:extLst>
            <a:ext uri="{FF2B5EF4-FFF2-40B4-BE49-F238E27FC236}">
              <a16:creationId xmlns:a16="http://schemas.microsoft.com/office/drawing/2014/main" id="{1C8F8836-F7DD-47C4-BDB2-46CCDA1558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339"/>
        <a:stretch/>
      </xdr:blipFill>
      <xdr:spPr>
        <a:xfrm>
          <a:off x="1224641" y="28017107"/>
          <a:ext cx="702385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</xdr:row>
      <xdr:rowOff>1</xdr:rowOff>
    </xdr:from>
    <xdr:to>
      <xdr:col>5</xdr:col>
      <xdr:colOff>367415</xdr:colOff>
      <xdr:row>27</xdr:row>
      <xdr:rowOff>1</xdr:rowOff>
    </xdr:to>
    <xdr:pic>
      <xdr:nvPicPr>
        <xdr:cNvPr id="227" name="Image 49">
          <a:extLst>
            <a:ext uri="{FF2B5EF4-FFF2-40B4-BE49-F238E27FC236}">
              <a16:creationId xmlns:a16="http://schemas.microsoft.com/office/drawing/2014/main" id="{3E2F104B-F4D6-4BB9-9EC5-F4678795D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2286000" y="29032201"/>
          <a:ext cx="1081789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10</xdr:row>
      <xdr:rowOff>104775</xdr:rowOff>
    </xdr:from>
    <xdr:to>
      <xdr:col>3</xdr:col>
      <xdr:colOff>317751</xdr:colOff>
      <xdr:row>10</xdr:row>
      <xdr:rowOff>1089025</xdr:rowOff>
    </xdr:to>
    <xdr:pic>
      <xdr:nvPicPr>
        <xdr:cNvPr id="228" name="Image 1169">
          <a:extLst>
            <a:ext uri="{FF2B5EF4-FFF2-40B4-BE49-F238E27FC236}">
              <a16:creationId xmlns:a16="http://schemas.microsoft.com/office/drawing/2014/main" id="{C8320EB1-E448-447C-AD35-B3118369F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0848975"/>
          <a:ext cx="670175" cy="9842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12</xdr:row>
      <xdr:rowOff>114300</xdr:rowOff>
    </xdr:from>
    <xdr:to>
      <xdr:col>3</xdr:col>
      <xdr:colOff>237665</xdr:colOff>
      <xdr:row>12</xdr:row>
      <xdr:rowOff>1062592</xdr:rowOff>
    </xdr:to>
    <xdr:pic>
      <xdr:nvPicPr>
        <xdr:cNvPr id="229" name="Image 282">
          <a:extLst>
            <a:ext uri="{FF2B5EF4-FFF2-40B4-BE49-F238E27FC236}">
              <a16:creationId xmlns:a16="http://schemas.microsoft.com/office/drawing/2014/main" id="{33C06988-3626-4A5B-BEC8-B887D0CA0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3144500"/>
          <a:ext cx="628189" cy="948292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13</xdr:row>
      <xdr:rowOff>123825</xdr:rowOff>
    </xdr:from>
    <xdr:to>
      <xdr:col>3</xdr:col>
      <xdr:colOff>256715</xdr:colOff>
      <xdr:row>13</xdr:row>
      <xdr:rowOff>1067074</xdr:rowOff>
    </xdr:to>
    <xdr:pic>
      <xdr:nvPicPr>
        <xdr:cNvPr id="230" name="Image 282">
          <a:extLst>
            <a:ext uri="{FF2B5EF4-FFF2-40B4-BE49-F238E27FC236}">
              <a16:creationId xmlns:a16="http://schemas.microsoft.com/office/drawing/2014/main" id="{C1C75237-45D6-4A8A-A368-8B1B344B2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14297025"/>
          <a:ext cx="628189" cy="948292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14</xdr:row>
      <xdr:rowOff>47625</xdr:rowOff>
    </xdr:from>
    <xdr:to>
      <xdr:col>3</xdr:col>
      <xdr:colOff>251076</xdr:colOff>
      <xdr:row>14</xdr:row>
      <xdr:rowOff>1031875</xdr:rowOff>
    </xdr:to>
    <xdr:pic>
      <xdr:nvPicPr>
        <xdr:cNvPr id="231" name="Image 1169">
          <a:extLst>
            <a:ext uri="{FF2B5EF4-FFF2-40B4-BE49-F238E27FC236}">
              <a16:creationId xmlns:a16="http://schemas.microsoft.com/office/drawing/2014/main" id="{C67DAC7C-710A-4813-B5B4-EAD2B067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15363825"/>
          <a:ext cx="670175" cy="984250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15</xdr:row>
      <xdr:rowOff>123825</xdr:rowOff>
    </xdr:from>
    <xdr:to>
      <xdr:col>3</xdr:col>
      <xdr:colOff>162916</xdr:colOff>
      <xdr:row>15</xdr:row>
      <xdr:rowOff>1016793</xdr:rowOff>
    </xdr:to>
    <xdr:pic>
      <xdr:nvPicPr>
        <xdr:cNvPr id="232" name="Image 305">
          <a:extLst>
            <a:ext uri="{FF2B5EF4-FFF2-40B4-BE49-F238E27FC236}">
              <a16:creationId xmlns:a16="http://schemas.microsoft.com/office/drawing/2014/main" id="{53CB0ADB-244B-4441-B8BB-D6E2BB4B3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16583025"/>
          <a:ext cx="591540" cy="892968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16</xdr:row>
      <xdr:rowOff>152400</xdr:rowOff>
    </xdr:from>
    <xdr:to>
      <xdr:col>3</xdr:col>
      <xdr:colOff>170502</xdr:colOff>
      <xdr:row>16</xdr:row>
      <xdr:rowOff>1031425</xdr:rowOff>
    </xdr:to>
    <xdr:pic>
      <xdr:nvPicPr>
        <xdr:cNvPr id="233" name="Image 307">
          <a:extLst>
            <a:ext uri="{FF2B5EF4-FFF2-40B4-BE49-F238E27FC236}">
              <a16:creationId xmlns:a16="http://schemas.microsoft.com/office/drawing/2014/main" id="{507F60AB-E0ED-450B-B567-5C5823EC4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7754600"/>
          <a:ext cx="580076" cy="87566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17</xdr:row>
      <xdr:rowOff>85725</xdr:rowOff>
    </xdr:from>
    <xdr:to>
      <xdr:col>3</xdr:col>
      <xdr:colOff>266240</xdr:colOff>
      <xdr:row>17</xdr:row>
      <xdr:rowOff>1034017</xdr:rowOff>
    </xdr:to>
    <xdr:pic>
      <xdr:nvPicPr>
        <xdr:cNvPr id="234" name="Image 302">
          <a:extLst>
            <a:ext uri="{FF2B5EF4-FFF2-40B4-BE49-F238E27FC236}">
              <a16:creationId xmlns:a16="http://schemas.microsoft.com/office/drawing/2014/main" id="{560F98B8-89B2-45BC-9D66-5EDCA4F3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18830925"/>
          <a:ext cx="628189" cy="948292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18</xdr:row>
      <xdr:rowOff>161925</xdr:rowOff>
    </xdr:from>
    <xdr:to>
      <xdr:col>3</xdr:col>
      <xdr:colOff>391516</xdr:colOff>
      <xdr:row>18</xdr:row>
      <xdr:rowOff>1054893</xdr:rowOff>
    </xdr:to>
    <xdr:pic>
      <xdr:nvPicPr>
        <xdr:cNvPr id="235" name="Image 309">
          <a:extLst>
            <a:ext uri="{FF2B5EF4-FFF2-40B4-BE49-F238E27FC236}">
              <a16:creationId xmlns:a16="http://schemas.microsoft.com/office/drawing/2014/main" id="{AD6D9109-CC0D-4DB0-8AED-0C19FB8E2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20050125"/>
          <a:ext cx="591540" cy="892968"/>
        </a:xfrm>
        <a:prstGeom prst="rect">
          <a:avLst/>
        </a:prstGeom>
      </xdr:spPr>
    </xdr:pic>
    <xdr:clientData/>
  </xdr:twoCellAnchor>
  <xdr:oneCellAnchor>
    <xdr:from>
      <xdr:col>2</xdr:col>
      <xdr:colOff>228600</xdr:colOff>
      <xdr:row>19</xdr:row>
      <xdr:rowOff>123825</xdr:rowOff>
    </xdr:from>
    <xdr:ext cx="600828" cy="912183"/>
    <xdr:pic>
      <xdr:nvPicPr>
        <xdr:cNvPr id="236" name="Image 794">
          <a:extLst>
            <a:ext uri="{FF2B5EF4-FFF2-40B4-BE49-F238E27FC236}">
              <a16:creationId xmlns:a16="http://schemas.microsoft.com/office/drawing/2014/main" id="{9125DE75-5C91-4BAF-A959-AE115DF28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21155025"/>
          <a:ext cx="600828" cy="912183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200025</xdr:colOff>
      <xdr:row>20</xdr:row>
      <xdr:rowOff>114300</xdr:rowOff>
    </xdr:from>
    <xdr:to>
      <xdr:col>3</xdr:col>
      <xdr:colOff>227652</xdr:colOff>
      <xdr:row>20</xdr:row>
      <xdr:rowOff>989963</xdr:rowOff>
    </xdr:to>
    <xdr:pic>
      <xdr:nvPicPr>
        <xdr:cNvPr id="237" name="Image 201">
          <a:extLst>
            <a:ext uri="{FF2B5EF4-FFF2-40B4-BE49-F238E27FC236}">
              <a16:creationId xmlns:a16="http://schemas.microsoft.com/office/drawing/2014/main" id="{C0BB536A-FF95-4CF7-A3D7-E2967675F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22288500"/>
          <a:ext cx="580076" cy="8756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267337</xdr:rowOff>
    </xdr:from>
    <xdr:to>
      <xdr:col>3</xdr:col>
      <xdr:colOff>27627</xdr:colOff>
      <xdr:row>23</xdr:row>
      <xdr:rowOff>1</xdr:rowOff>
    </xdr:to>
    <xdr:pic>
      <xdr:nvPicPr>
        <xdr:cNvPr id="238" name="Image 417">
          <a:extLst>
            <a:ext uri="{FF2B5EF4-FFF2-40B4-BE49-F238E27FC236}">
              <a16:creationId xmlns:a16="http://schemas.microsoft.com/office/drawing/2014/main" id="{CCAD70BF-9608-4F97-B9A8-A2E1F480A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821" y="24855444"/>
          <a:ext cx="585518" cy="875663"/>
        </a:xfrm>
        <a:prstGeom prst="rect">
          <a:avLst/>
        </a:prstGeom>
      </xdr:spPr>
    </xdr:pic>
    <xdr:clientData/>
  </xdr:twoCellAnchor>
  <xdr:twoCellAnchor editAs="oneCell">
    <xdr:from>
      <xdr:col>2</xdr:col>
      <xdr:colOff>164646</xdr:colOff>
      <xdr:row>2</xdr:row>
      <xdr:rowOff>149679</xdr:rowOff>
    </xdr:from>
    <xdr:to>
      <xdr:col>3</xdr:col>
      <xdr:colOff>192273</xdr:colOff>
      <xdr:row>2</xdr:row>
      <xdr:rowOff>1025342</xdr:rowOff>
    </xdr:to>
    <xdr:pic>
      <xdr:nvPicPr>
        <xdr:cNvPr id="239" name="Image 417">
          <a:extLst>
            <a:ext uri="{FF2B5EF4-FFF2-40B4-BE49-F238E27FC236}">
              <a16:creationId xmlns:a16="http://schemas.microsoft.com/office/drawing/2014/main" id="{FC11DE2C-DA08-4F33-8CB6-03CCAB5CF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" y="1864179"/>
          <a:ext cx="585518" cy="875663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23</xdr:row>
      <xdr:rowOff>116866</xdr:rowOff>
    </xdr:from>
    <xdr:ext cx="704725" cy="1026134"/>
    <xdr:pic>
      <xdr:nvPicPr>
        <xdr:cNvPr id="240" name="Image 701">
          <a:extLst>
            <a:ext uri="{FF2B5EF4-FFF2-40B4-BE49-F238E27FC236}">
              <a16:creationId xmlns:a16="http://schemas.microsoft.com/office/drawing/2014/main" id="{7F495E5C-06FB-4078-812E-A62691EA8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183821" y="25847973"/>
          <a:ext cx="704725" cy="1026134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24</xdr:row>
      <xdr:rowOff>0</xdr:rowOff>
    </xdr:from>
    <xdr:to>
      <xdr:col>3</xdr:col>
      <xdr:colOff>32659</xdr:colOff>
      <xdr:row>24</xdr:row>
      <xdr:rowOff>883259</xdr:rowOff>
    </xdr:to>
    <xdr:pic>
      <xdr:nvPicPr>
        <xdr:cNvPr id="241" name="Image 559">
          <a:extLst>
            <a:ext uri="{FF2B5EF4-FFF2-40B4-BE49-F238E27FC236}">
              <a16:creationId xmlns:a16="http://schemas.microsoft.com/office/drawing/2014/main" id="{44CDE07E-A1B8-4BB3-A23E-51723B3A0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821" y="26874107"/>
          <a:ext cx="590550" cy="883259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28</xdr:row>
      <xdr:rowOff>171450</xdr:rowOff>
    </xdr:from>
    <xdr:to>
      <xdr:col>3</xdr:col>
      <xdr:colOff>280309</xdr:colOff>
      <xdr:row>28</xdr:row>
      <xdr:rowOff>1054709</xdr:rowOff>
    </xdr:to>
    <xdr:pic>
      <xdr:nvPicPr>
        <xdr:cNvPr id="242" name="Image 559">
          <a:extLst>
            <a:ext uri="{FF2B5EF4-FFF2-40B4-BE49-F238E27FC236}">
              <a16:creationId xmlns:a16="http://schemas.microsoft.com/office/drawing/2014/main" id="{0A305C70-15B1-43D0-AAB2-59A5DF66A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31489650"/>
          <a:ext cx="585108" cy="883259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29</xdr:row>
      <xdr:rowOff>133350</xdr:rowOff>
    </xdr:from>
    <xdr:to>
      <xdr:col>4</xdr:col>
      <xdr:colOff>177029</xdr:colOff>
      <xdr:row>29</xdr:row>
      <xdr:rowOff>885825</xdr:rowOff>
    </xdr:to>
    <xdr:pic>
      <xdr:nvPicPr>
        <xdr:cNvPr id="243" name="Image 214">
          <a:extLst>
            <a:ext uri="{FF2B5EF4-FFF2-40B4-BE49-F238E27FC236}">
              <a16:creationId xmlns:a16="http://schemas.microsoft.com/office/drawing/2014/main" id="{123A9F43-3268-480D-BD6A-EBAC2333A5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339"/>
        <a:stretch/>
      </xdr:blipFill>
      <xdr:spPr>
        <a:xfrm rot="16200000">
          <a:off x="1155315" y="32363161"/>
          <a:ext cx="752475" cy="1215254"/>
        </a:xfrm>
        <a:prstGeom prst="rect">
          <a:avLst/>
        </a:prstGeom>
      </xdr:spPr>
    </xdr:pic>
    <xdr:clientData/>
  </xdr:twoCellAnchor>
  <xdr:oneCellAnchor>
    <xdr:from>
      <xdr:col>2</xdr:col>
      <xdr:colOff>447675</xdr:colOff>
      <xdr:row>27</xdr:row>
      <xdr:rowOff>133350</xdr:rowOff>
    </xdr:from>
    <xdr:ext cx="583822" cy="881318"/>
    <xdr:pic>
      <xdr:nvPicPr>
        <xdr:cNvPr id="244" name="Image 448">
          <a:extLst>
            <a:ext uri="{FF2B5EF4-FFF2-40B4-BE49-F238E27FC236}">
              <a16:creationId xmlns:a16="http://schemas.microsoft.com/office/drawing/2014/main" id="{AAF32CF1-08E6-4738-BD04-1DF4EF87A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5" y="30308550"/>
          <a:ext cx="583822" cy="881318"/>
        </a:xfrm>
        <a:prstGeom prst="rect">
          <a:avLst/>
        </a:prstGeom>
      </xdr:spPr>
    </xdr:pic>
    <xdr:clientData/>
  </xdr:oneCellAnchor>
  <xdr:oneCellAnchor>
    <xdr:from>
      <xdr:col>2</xdr:col>
      <xdr:colOff>314325</xdr:colOff>
      <xdr:row>34</xdr:row>
      <xdr:rowOff>171450</xdr:rowOff>
    </xdr:from>
    <xdr:ext cx="545774" cy="823881"/>
    <xdr:pic>
      <xdr:nvPicPr>
        <xdr:cNvPr id="245" name="Image 630">
          <a:extLst>
            <a:ext uri="{FF2B5EF4-FFF2-40B4-BE49-F238E27FC236}">
              <a16:creationId xmlns:a16="http://schemas.microsoft.com/office/drawing/2014/main" id="{0B5C20A5-46B8-489C-A8A9-68BB56904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38347650"/>
          <a:ext cx="545774" cy="823881"/>
        </a:xfrm>
        <a:prstGeom prst="rect">
          <a:avLst/>
        </a:prstGeom>
      </xdr:spPr>
    </xdr:pic>
    <xdr:clientData/>
  </xdr:oneCellAnchor>
  <xdr:oneCellAnchor>
    <xdr:from>
      <xdr:col>2</xdr:col>
      <xdr:colOff>186418</xdr:colOff>
      <xdr:row>3</xdr:row>
      <xdr:rowOff>204107</xdr:rowOff>
    </xdr:from>
    <xdr:ext cx="545774" cy="823881"/>
    <xdr:pic>
      <xdr:nvPicPr>
        <xdr:cNvPr id="246" name="Image 630">
          <a:extLst>
            <a:ext uri="{FF2B5EF4-FFF2-40B4-BE49-F238E27FC236}">
              <a16:creationId xmlns:a16="http://schemas.microsoft.com/office/drawing/2014/main" id="{CE3BF724-3122-46C7-9DD5-BCC5851E4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097" y="3061607"/>
          <a:ext cx="545774" cy="823881"/>
        </a:xfrm>
        <a:prstGeom prst="rect">
          <a:avLst/>
        </a:prstGeom>
      </xdr:spPr>
    </xdr:pic>
    <xdr:clientData/>
  </xdr:oneCellAnchor>
  <xdr:oneCellAnchor>
    <xdr:from>
      <xdr:col>2</xdr:col>
      <xdr:colOff>247650</xdr:colOff>
      <xdr:row>39</xdr:row>
      <xdr:rowOff>0</xdr:rowOff>
    </xdr:from>
    <xdr:ext cx="545774" cy="823881"/>
    <xdr:pic>
      <xdr:nvPicPr>
        <xdr:cNvPr id="247" name="Image 630">
          <a:extLst>
            <a:ext uri="{FF2B5EF4-FFF2-40B4-BE49-F238E27FC236}">
              <a16:creationId xmlns:a16="http://schemas.microsoft.com/office/drawing/2014/main" id="{E5379C10-04EF-4CD4-9425-DE179AFB2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42948225"/>
          <a:ext cx="545774" cy="823881"/>
        </a:xfrm>
        <a:prstGeom prst="rect">
          <a:avLst/>
        </a:prstGeom>
      </xdr:spPr>
    </xdr:pic>
    <xdr:clientData/>
  </xdr:oneCellAnchor>
  <xdr:oneCellAnchor>
    <xdr:from>
      <xdr:col>2</xdr:col>
      <xdr:colOff>285750</xdr:colOff>
      <xdr:row>38</xdr:row>
      <xdr:rowOff>157442</xdr:rowOff>
    </xdr:from>
    <xdr:ext cx="545774" cy="823881"/>
    <xdr:pic>
      <xdr:nvPicPr>
        <xdr:cNvPr id="248" name="Image 630">
          <a:extLst>
            <a:ext uri="{FF2B5EF4-FFF2-40B4-BE49-F238E27FC236}">
              <a16:creationId xmlns:a16="http://schemas.microsoft.com/office/drawing/2014/main" id="{B95231DD-FE38-4EB5-B8B7-E5E728BE9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632" y="43019942"/>
          <a:ext cx="545774" cy="823881"/>
        </a:xfrm>
        <a:prstGeom prst="rect">
          <a:avLst/>
        </a:prstGeom>
      </xdr:spPr>
    </xdr:pic>
    <xdr:clientData/>
  </xdr:oneCellAnchor>
  <xdr:oneCellAnchor>
    <xdr:from>
      <xdr:col>2</xdr:col>
      <xdr:colOff>236444</xdr:colOff>
      <xdr:row>35</xdr:row>
      <xdr:rowOff>112059</xdr:rowOff>
    </xdr:from>
    <xdr:ext cx="583822" cy="881318"/>
    <xdr:pic>
      <xdr:nvPicPr>
        <xdr:cNvPr id="249" name="Image 448">
          <a:extLst>
            <a:ext uri="{FF2B5EF4-FFF2-40B4-BE49-F238E27FC236}">
              <a16:creationId xmlns:a16="http://schemas.microsoft.com/office/drawing/2014/main" id="{6396C2B1-1B06-4CE9-9DAC-883BB41F5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326" y="39545559"/>
          <a:ext cx="583822" cy="881318"/>
        </a:xfrm>
        <a:prstGeom prst="rect">
          <a:avLst/>
        </a:prstGeom>
      </xdr:spPr>
    </xdr:pic>
    <xdr:clientData/>
  </xdr:oneCellAnchor>
  <xdr:oneCellAnchor>
    <xdr:from>
      <xdr:col>2</xdr:col>
      <xdr:colOff>285750</xdr:colOff>
      <xdr:row>40</xdr:row>
      <xdr:rowOff>171450</xdr:rowOff>
    </xdr:from>
    <xdr:ext cx="583822" cy="881318"/>
    <xdr:pic>
      <xdr:nvPicPr>
        <xdr:cNvPr id="250" name="Image 448">
          <a:extLst>
            <a:ext uri="{FF2B5EF4-FFF2-40B4-BE49-F238E27FC236}">
              <a16:creationId xmlns:a16="http://schemas.microsoft.com/office/drawing/2014/main" id="{F4EC0A85-3B75-4496-A367-D26AC59F8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45205650"/>
          <a:ext cx="583822" cy="881318"/>
        </a:xfrm>
        <a:prstGeom prst="rect">
          <a:avLst/>
        </a:prstGeom>
      </xdr:spPr>
    </xdr:pic>
    <xdr:clientData/>
  </xdr:oneCellAnchor>
  <xdr:twoCellAnchor editAs="oneCell">
    <xdr:from>
      <xdr:col>2</xdr:col>
      <xdr:colOff>266700</xdr:colOff>
      <xdr:row>37</xdr:row>
      <xdr:rowOff>123825</xdr:rowOff>
    </xdr:from>
    <xdr:to>
      <xdr:col>3</xdr:col>
      <xdr:colOff>353248</xdr:colOff>
      <xdr:row>37</xdr:row>
      <xdr:rowOff>1055899</xdr:rowOff>
    </xdr:to>
    <xdr:pic>
      <xdr:nvPicPr>
        <xdr:cNvPr id="252" name="Image 338">
          <a:extLst>
            <a:ext uri="{FF2B5EF4-FFF2-40B4-BE49-F238E27FC236}">
              <a16:creationId xmlns:a16="http://schemas.microsoft.com/office/drawing/2014/main" id="{B22E5857-E328-41AF-B90D-9E7E71422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123950" y="41729025"/>
          <a:ext cx="638997" cy="932074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41</xdr:row>
      <xdr:rowOff>114300</xdr:rowOff>
    </xdr:from>
    <xdr:to>
      <xdr:col>3</xdr:col>
      <xdr:colOff>242209</xdr:colOff>
      <xdr:row>41</xdr:row>
      <xdr:rowOff>997559</xdr:rowOff>
    </xdr:to>
    <xdr:pic>
      <xdr:nvPicPr>
        <xdr:cNvPr id="253" name="Image 559">
          <a:extLst>
            <a:ext uri="{FF2B5EF4-FFF2-40B4-BE49-F238E27FC236}">
              <a16:creationId xmlns:a16="http://schemas.microsoft.com/office/drawing/2014/main" id="{F94E6001-393E-476E-80EC-6518134B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46291500"/>
          <a:ext cx="585108" cy="883259"/>
        </a:xfrm>
        <a:prstGeom prst="rect">
          <a:avLst/>
        </a:prstGeom>
      </xdr:spPr>
    </xdr:pic>
    <xdr:clientData/>
  </xdr:twoCellAnchor>
  <xdr:twoCellAnchor editAs="oneCell">
    <xdr:from>
      <xdr:col>2</xdr:col>
      <xdr:colOff>247089</xdr:colOff>
      <xdr:row>36</xdr:row>
      <xdr:rowOff>100292</xdr:rowOff>
    </xdr:from>
    <xdr:to>
      <xdr:col>3</xdr:col>
      <xdr:colOff>279748</xdr:colOff>
      <xdr:row>36</xdr:row>
      <xdr:rowOff>983551</xdr:rowOff>
    </xdr:to>
    <xdr:pic>
      <xdr:nvPicPr>
        <xdr:cNvPr id="254" name="Image 559">
          <a:extLst>
            <a:ext uri="{FF2B5EF4-FFF2-40B4-BE49-F238E27FC236}">
              <a16:creationId xmlns:a16="http://schemas.microsoft.com/office/drawing/2014/main" id="{79F414AB-7A82-4C6D-84C0-50467855D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971" y="40676792"/>
          <a:ext cx="581747" cy="883259"/>
        </a:xfrm>
        <a:prstGeom prst="rect">
          <a:avLst/>
        </a:prstGeom>
      </xdr:spPr>
    </xdr:pic>
    <xdr:clientData/>
  </xdr:twoCellAnchor>
  <xdr:twoCellAnchor editAs="oneCell">
    <xdr:from>
      <xdr:col>2</xdr:col>
      <xdr:colOff>189140</xdr:colOff>
      <xdr:row>4</xdr:row>
      <xdr:rowOff>110218</xdr:rowOff>
    </xdr:from>
    <xdr:to>
      <xdr:col>3</xdr:col>
      <xdr:colOff>221799</xdr:colOff>
      <xdr:row>4</xdr:row>
      <xdr:rowOff>995158</xdr:rowOff>
    </xdr:to>
    <xdr:pic>
      <xdr:nvPicPr>
        <xdr:cNvPr id="255" name="Image 559">
          <a:extLst>
            <a:ext uri="{FF2B5EF4-FFF2-40B4-BE49-F238E27FC236}">
              <a16:creationId xmlns:a16="http://schemas.microsoft.com/office/drawing/2014/main" id="{7E06B320-B233-4239-93C8-63356693E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819" y="4110718"/>
          <a:ext cx="590550" cy="884940"/>
        </a:xfrm>
        <a:prstGeom prst="rect">
          <a:avLst/>
        </a:prstGeom>
      </xdr:spPr>
    </xdr:pic>
    <xdr:clientData/>
  </xdr:twoCellAnchor>
  <xdr:oneCellAnchor>
    <xdr:from>
      <xdr:col>2</xdr:col>
      <xdr:colOff>209550</xdr:colOff>
      <xdr:row>46</xdr:row>
      <xdr:rowOff>123825</xdr:rowOff>
    </xdr:from>
    <xdr:ext cx="628189" cy="948292"/>
    <xdr:pic>
      <xdr:nvPicPr>
        <xdr:cNvPr id="256" name="Image 678">
          <a:extLst>
            <a:ext uri="{FF2B5EF4-FFF2-40B4-BE49-F238E27FC236}">
              <a16:creationId xmlns:a16="http://schemas.microsoft.com/office/drawing/2014/main" id="{AC0AF240-B34D-4E1C-94C5-88FE774C9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52016025"/>
          <a:ext cx="628189" cy="948292"/>
        </a:xfrm>
        <a:prstGeom prst="rect">
          <a:avLst/>
        </a:prstGeom>
      </xdr:spPr>
    </xdr:pic>
    <xdr:clientData/>
  </xdr:oneCellAnchor>
  <xdr:oneCellAnchor>
    <xdr:from>
      <xdr:col>2</xdr:col>
      <xdr:colOff>161925</xdr:colOff>
      <xdr:row>47</xdr:row>
      <xdr:rowOff>95250</xdr:rowOff>
    </xdr:from>
    <xdr:ext cx="628189" cy="948292"/>
    <xdr:pic>
      <xdr:nvPicPr>
        <xdr:cNvPr id="257" name="Image 678">
          <a:extLst>
            <a:ext uri="{FF2B5EF4-FFF2-40B4-BE49-F238E27FC236}">
              <a16:creationId xmlns:a16="http://schemas.microsoft.com/office/drawing/2014/main" id="{7FF76954-D260-467A-B760-98781FD36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53130450"/>
          <a:ext cx="628189" cy="948292"/>
        </a:xfrm>
        <a:prstGeom prst="rect">
          <a:avLst/>
        </a:prstGeom>
      </xdr:spPr>
    </xdr:pic>
    <xdr:clientData/>
  </xdr:oneCellAnchor>
  <xdr:twoCellAnchor editAs="oneCell">
    <xdr:from>
      <xdr:col>2</xdr:col>
      <xdr:colOff>123826</xdr:colOff>
      <xdr:row>31</xdr:row>
      <xdr:rowOff>114300</xdr:rowOff>
    </xdr:from>
    <xdr:to>
      <xdr:col>4</xdr:col>
      <xdr:colOff>84608</xdr:colOff>
      <xdr:row>31</xdr:row>
      <xdr:rowOff>990600</xdr:rowOff>
    </xdr:to>
    <xdr:pic>
      <xdr:nvPicPr>
        <xdr:cNvPr id="258" name="Image 621">
          <a:extLst>
            <a:ext uri="{FF2B5EF4-FFF2-40B4-BE49-F238E27FC236}">
              <a16:creationId xmlns:a16="http://schemas.microsoft.com/office/drawing/2014/main" id="{EAC45439-EE5F-4B64-BD62-018654A7C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16200000">
          <a:off x="1075768" y="34766808"/>
          <a:ext cx="876300" cy="1065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A1048576"/>
    </sheetView>
  </sheetViews>
  <sheetFormatPr baseColWidth="10" defaultColWidth="11.42578125" defaultRowHeight="90" customHeight="1" x14ac:dyDescent="0.25"/>
  <cols>
    <col min="1" max="1" width="11.42578125" style="59"/>
    <col min="2" max="7" width="11.42578125" style="2"/>
    <col min="8" max="8" width="14.7109375" style="63" bestFit="1" customWidth="1"/>
    <col min="9" max="16384" width="11.42578125" style="2"/>
  </cols>
  <sheetData>
    <row r="1" spans="1:9" s="1" customFormat="1" ht="19.5" customHeight="1" thickBot="1" x14ac:dyDescent="0.3">
      <c r="A1" s="57" t="s">
        <v>137</v>
      </c>
      <c r="B1" s="107" t="s">
        <v>185</v>
      </c>
      <c r="C1" s="107"/>
      <c r="D1" s="107" t="s">
        <v>186</v>
      </c>
      <c r="E1" s="107"/>
      <c r="F1" s="107" t="s">
        <v>187</v>
      </c>
      <c r="G1" s="107"/>
      <c r="H1" s="60" t="s">
        <v>198</v>
      </c>
    </row>
    <row r="2" spans="1:9" ht="90" customHeight="1" thickBot="1" x14ac:dyDescent="0.3">
      <c r="A2" s="57" t="s">
        <v>15</v>
      </c>
      <c r="B2" s="108"/>
      <c r="C2" s="109"/>
      <c r="D2" s="108"/>
      <c r="E2" s="109"/>
      <c r="F2" s="108"/>
      <c r="G2" s="109"/>
      <c r="H2" s="61">
        <v>15</v>
      </c>
    </row>
    <row r="3" spans="1:9" ht="90" customHeight="1" thickBot="1" x14ac:dyDescent="0.3">
      <c r="A3" s="57" t="s">
        <v>199</v>
      </c>
      <c r="B3" s="108"/>
      <c r="C3" s="109"/>
      <c r="D3" s="108"/>
      <c r="E3" s="109"/>
      <c r="F3" s="108"/>
      <c r="G3" s="109"/>
      <c r="H3" s="62">
        <f>(AVERAGE(0.009,0.0155)-AVERAGE(0.002,0.0025))*1000</f>
        <v>10</v>
      </c>
    </row>
    <row r="4" spans="1:9" ht="90" customHeight="1" thickBot="1" x14ac:dyDescent="0.3">
      <c r="A4" s="57" t="s">
        <v>134</v>
      </c>
      <c r="B4" s="108"/>
      <c r="C4" s="109"/>
      <c r="D4" s="108"/>
      <c r="E4" s="109"/>
      <c r="F4" s="108" t="s">
        <v>195</v>
      </c>
      <c r="G4" s="109"/>
      <c r="H4" s="62">
        <f>AVERAGE(0.002,0.0025)*1000</f>
        <v>2.2500000000000004</v>
      </c>
    </row>
    <row r="5" spans="1:9" ht="90" customHeight="1" thickBot="1" x14ac:dyDescent="0.3">
      <c r="A5" s="57" t="s">
        <v>200</v>
      </c>
      <c r="B5" s="108"/>
      <c r="C5" s="109"/>
      <c r="D5" s="108"/>
      <c r="E5" s="109"/>
      <c r="F5" s="108"/>
      <c r="G5" s="109"/>
      <c r="H5" s="62">
        <f>0.171*1000</f>
        <v>171</v>
      </c>
    </row>
    <row r="6" spans="1:9" ht="90" customHeight="1" thickBot="1" x14ac:dyDescent="0.3">
      <c r="A6" s="57" t="s">
        <v>135</v>
      </c>
      <c r="B6" s="108"/>
      <c r="C6" s="109"/>
      <c r="D6" s="108"/>
      <c r="E6" s="109"/>
      <c r="F6" s="108"/>
      <c r="G6" s="109"/>
      <c r="H6" s="62">
        <v>0.4</v>
      </c>
    </row>
    <row r="7" spans="1:9" ht="90" customHeight="1" thickBot="1" x14ac:dyDescent="0.3">
      <c r="A7" s="57" t="s">
        <v>18</v>
      </c>
      <c r="B7" s="108"/>
      <c r="C7" s="109"/>
      <c r="D7" s="108"/>
      <c r="E7" s="109"/>
      <c r="F7" s="108"/>
      <c r="G7" s="109"/>
      <c r="H7" s="62">
        <f>1000*0.0375</f>
        <v>37.5</v>
      </c>
    </row>
    <row r="8" spans="1:9" ht="90" customHeight="1" thickBot="1" x14ac:dyDescent="0.3">
      <c r="A8" s="57" t="s">
        <v>19</v>
      </c>
      <c r="B8" s="108"/>
      <c r="C8" s="109"/>
      <c r="D8" s="108"/>
      <c r="E8" s="109"/>
      <c r="F8" s="108"/>
      <c r="G8" s="109"/>
      <c r="H8" s="62">
        <f>1000*(0.047-4*0.004)</f>
        <v>31</v>
      </c>
      <c r="I8" s="58" t="s">
        <v>201</v>
      </c>
    </row>
    <row r="9" spans="1:9" ht="90" customHeight="1" thickBot="1" x14ac:dyDescent="0.3">
      <c r="A9" s="57" t="s">
        <v>202</v>
      </c>
      <c r="B9" s="108"/>
      <c r="C9" s="109"/>
      <c r="D9" s="108"/>
      <c r="E9" s="109"/>
      <c r="F9" s="108"/>
      <c r="G9" s="109"/>
      <c r="H9" s="62">
        <f>1000*0.0105</f>
        <v>10.5</v>
      </c>
    </row>
    <row r="10" spans="1:9" ht="90" customHeight="1" thickBot="1" x14ac:dyDescent="0.3">
      <c r="A10" s="57" t="s">
        <v>189</v>
      </c>
      <c r="B10" s="108"/>
      <c r="C10" s="109"/>
      <c r="D10" s="108"/>
      <c r="E10" s="109"/>
      <c r="F10" s="108" t="s">
        <v>196</v>
      </c>
      <c r="G10" s="109"/>
      <c r="H10" s="62">
        <f>(0.0115-0.0105)*1000</f>
        <v>0.99999999999999911</v>
      </c>
    </row>
    <row r="11" spans="1:9" ht="90" customHeight="1" thickBot="1" x14ac:dyDescent="0.3">
      <c r="A11" s="57" t="s">
        <v>203</v>
      </c>
      <c r="B11" s="108"/>
      <c r="C11" s="109"/>
      <c r="D11" s="108"/>
      <c r="E11" s="109"/>
      <c r="F11" s="108"/>
      <c r="G11" s="109"/>
      <c r="H11" s="62">
        <f>0.562*1000</f>
        <v>562</v>
      </c>
    </row>
    <row r="12" spans="1:9" ht="90" customHeight="1" thickBot="1" x14ac:dyDescent="0.3">
      <c r="A12" s="57" t="s">
        <v>190</v>
      </c>
      <c r="B12" s="108"/>
      <c r="C12" s="109"/>
      <c r="D12" s="108"/>
      <c r="E12" s="109"/>
      <c r="F12" s="108"/>
      <c r="G12" s="109"/>
      <c r="H12" s="62">
        <f>(0.003)/4*1000</f>
        <v>0.75</v>
      </c>
    </row>
    <row r="13" spans="1:9" ht="90" customHeight="1" thickBot="1" x14ac:dyDescent="0.3">
      <c r="A13" s="57" t="s">
        <v>191</v>
      </c>
      <c r="B13" s="108"/>
      <c r="C13" s="109"/>
      <c r="D13" s="108"/>
      <c r="E13" s="109"/>
      <c r="F13" s="108"/>
      <c r="G13" s="109"/>
      <c r="H13" s="61">
        <v>15</v>
      </c>
    </row>
    <row r="14" spans="1:9" ht="90" customHeight="1" thickBot="1" x14ac:dyDescent="0.3">
      <c r="A14" s="57" t="s">
        <v>192</v>
      </c>
      <c r="B14" s="108"/>
      <c r="C14" s="109"/>
      <c r="D14" s="108"/>
      <c r="E14" s="109"/>
      <c r="F14" s="108"/>
      <c r="G14" s="109"/>
      <c r="H14" s="62">
        <f>0.004/4*1000</f>
        <v>1</v>
      </c>
    </row>
    <row r="15" spans="1:9" ht="90" customHeight="1" thickBot="1" x14ac:dyDescent="0.3">
      <c r="A15" s="57" t="s">
        <v>193</v>
      </c>
      <c r="B15" s="108"/>
      <c r="C15" s="109"/>
      <c r="D15" s="108"/>
      <c r="E15" s="109"/>
      <c r="F15" s="108"/>
      <c r="G15" s="109"/>
      <c r="H15" s="62">
        <f>0.004*1000</f>
        <v>4</v>
      </c>
    </row>
    <row r="16" spans="1:9" ht="90" customHeight="1" thickBot="1" x14ac:dyDescent="0.3">
      <c r="A16" s="57" t="s">
        <v>194</v>
      </c>
      <c r="B16" s="108"/>
      <c r="C16" s="109"/>
      <c r="D16" s="108"/>
      <c r="E16" s="109"/>
      <c r="F16" s="108"/>
      <c r="G16" s="109"/>
      <c r="H16" s="62">
        <f>0.0605*1000</f>
        <v>60.5</v>
      </c>
    </row>
  </sheetData>
  <mergeCells count="48">
    <mergeCell ref="B15:C15"/>
    <mergeCell ref="D15:E15"/>
    <mergeCell ref="F15:G15"/>
    <mergeCell ref="B16:C16"/>
    <mergeCell ref="D16:E16"/>
    <mergeCell ref="F16:G16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B9:C9"/>
    <mergeCell ref="D9:E9"/>
    <mergeCell ref="F9:G9"/>
    <mergeCell ref="B10:C10"/>
    <mergeCell ref="D10:E10"/>
    <mergeCell ref="F10:G10"/>
    <mergeCell ref="B7:C7"/>
    <mergeCell ref="D7:E7"/>
    <mergeCell ref="F7:G7"/>
    <mergeCell ref="B8:C8"/>
    <mergeCell ref="D8:E8"/>
    <mergeCell ref="F8:G8"/>
    <mergeCell ref="B5:C5"/>
    <mergeCell ref="D5:E5"/>
    <mergeCell ref="F5:G5"/>
    <mergeCell ref="B6:C6"/>
    <mergeCell ref="D6:E6"/>
    <mergeCell ref="F6:G6"/>
    <mergeCell ref="B3:C3"/>
    <mergeCell ref="D3:E3"/>
    <mergeCell ref="F3:G3"/>
    <mergeCell ref="B4:C4"/>
    <mergeCell ref="D4:E4"/>
    <mergeCell ref="F4:G4"/>
    <mergeCell ref="B1:C1"/>
    <mergeCell ref="D1:E1"/>
    <mergeCell ref="F1:G1"/>
    <mergeCell ref="B2:C2"/>
    <mergeCell ref="D2:E2"/>
    <mergeCell ref="F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="62" zoomScaleNormal="62" workbookViewId="0">
      <pane ySplit="1" topLeftCell="A2" activePane="bottomLeft" state="frozen"/>
      <selection pane="bottomLeft" activeCell="G42" sqref="G42"/>
    </sheetView>
  </sheetViews>
  <sheetFormatPr baseColWidth="10" defaultColWidth="11.42578125" defaultRowHeight="15" x14ac:dyDescent="0.25"/>
  <cols>
    <col min="1" max="1" width="4.7109375" style="45" bestFit="1" customWidth="1"/>
    <col min="2" max="2" width="25.42578125" style="45" bestFit="1" customWidth="1"/>
    <col min="3" max="3" width="17.140625" style="46" bestFit="1" customWidth="1"/>
    <col min="4" max="4" width="34.42578125" style="46" bestFit="1" customWidth="1"/>
    <col min="5" max="6" width="11.42578125" style="46" customWidth="1"/>
    <col min="7" max="16384" width="11.42578125" style="46"/>
  </cols>
  <sheetData>
    <row r="1" spans="1:4" s="45" customFormat="1" ht="15.75" thickBot="1" x14ac:dyDescent="0.3">
      <c r="A1" s="48" t="s">
        <v>110</v>
      </c>
      <c r="B1" s="35" t="s">
        <v>1</v>
      </c>
      <c r="C1" s="35" t="s">
        <v>2</v>
      </c>
      <c r="D1" s="36" t="s">
        <v>20</v>
      </c>
    </row>
    <row r="2" spans="1:4" x14ac:dyDescent="0.25">
      <c r="A2" s="110">
        <v>1</v>
      </c>
      <c r="B2" s="114" t="s">
        <v>3</v>
      </c>
      <c r="C2" s="119" t="s">
        <v>15</v>
      </c>
      <c r="D2" s="41" t="s">
        <v>17</v>
      </c>
    </row>
    <row r="3" spans="1:4" ht="15.75" thickBot="1" x14ac:dyDescent="0.3">
      <c r="A3" s="111"/>
      <c r="B3" s="115"/>
      <c r="C3" s="113"/>
      <c r="D3" s="38" t="s">
        <v>69</v>
      </c>
    </row>
    <row r="4" spans="1:4" x14ac:dyDescent="0.25">
      <c r="A4" s="111"/>
      <c r="B4" s="115"/>
      <c r="C4" s="112" t="s">
        <v>16</v>
      </c>
      <c r="D4" s="44" t="s">
        <v>70</v>
      </c>
    </row>
    <row r="5" spans="1:4" x14ac:dyDescent="0.25">
      <c r="A5" s="111"/>
      <c r="B5" s="115"/>
      <c r="C5" s="112"/>
      <c r="D5" s="44" t="s">
        <v>71</v>
      </c>
    </row>
    <row r="6" spans="1:4" x14ac:dyDescent="0.25">
      <c r="A6" s="111"/>
      <c r="B6" s="115"/>
      <c r="C6" s="112"/>
      <c r="D6" s="44" t="s">
        <v>62</v>
      </c>
    </row>
    <row r="7" spans="1:4" x14ac:dyDescent="0.25">
      <c r="A7" s="111"/>
      <c r="B7" s="115"/>
      <c r="C7" s="112"/>
      <c r="D7" s="44" t="s">
        <v>72</v>
      </c>
    </row>
    <row r="8" spans="1:4" ht="15.75" thickBot="1" x14ac:dyDescent="0.3">
      <c r="A8" s="111"/>
      <c r="B8" s="115"/>
      <c r="C8" s="112"/>
      <c r="D8" s="44" t="s">
        <v>73</v>
      </c>
    </row>
    <row r="9" spans="1:4" x14ac:dyDescent="0.25">
      <c r="A9" s="110">
        <v>2</v>
      </c>
      <c r="B9" s="114" t="s">
        <v>4</v>
      </c>
      <c r="C9" s="119" t="s">
        <v>21</v>
      </c>
      <c r="D9" s="41" t="s">
        <v>32</v>
      </c>
    </row>
    <row r="10" spans="1:4" x14ac:dyDescent="0.25">
      <c r="A10" s="111"/>
      <c r="B10" s="115"/>
      <c r="C10" s="112"/>
      <c r="D10" s="44" t="s">
        <v>74</v>
      </c>
    </row>
    <row r="11" spans="1:4" ht="15.75" thickBot="1" x14ac:dyDescent="0.3">
      <c r="A11" s="111"/>
      <c r="B11" s="115"/>
      <c r="C11" s="112"/>
      <c r="D11" s="44" t="s">
        <v>75</v>
      </c>
    </row>
    <row r="12" spans="1:4" x14ac:dyDescent="0.25">
      <c r="A12" s="110">
        <v>3</v>
      </c>
      <c r="B12" s="114" t="s">
        <v>5</v>
      </c>
      <c r="C12" s="119" t="s">
        <v>18</v>
      </c>
      <c r="D12" s="41" t="s">
        <v>32</v>
      </c>
    </row>
    <row r="13" spans="1:4" ht="15.75" thickBot="1" x14ac:dyDescent="0.3">
      <c r="A13" s="111"/>
      <c r="B13" s="115"/>
      <c r="C13" s="113"/>
      <c r="D13" s="38" t="s">
        <v>76</v>
      </c>
    </row>
    <row r="14" spans="1:4" x14ac:dyDescent="0.25">
      <c r="A14" s="111"/>
      <c r="B14" s="115"/>
      <c r="C14" s="112" t="s">
        <v>19</v>
      </c>
      <c r="D14" s="44" t="s">
        <v>32</v>
      </c>
    </row>
    <row r="15" spans="1:4" x14ac:dyDescent="0.25">
      <c r="A15" s="111"/>
      <c r="B15" s="115"/>
      <c r="C15" s="112"/>
      <c r="D15" s="44" t="s">
        <v>86</v>
      </c>
    </row>
    <row r="16" spans="1:4" x14ac:dyDescent="0.25">
      <c r="A16" s="111"/>
      <c r="B16" s="115"/>
      <c r="C16" s="112"/>
      <c r="D16" s="44" t="s">
        <v>24</v>
      </c>
    </row>
    <row r="17" spans="1:4" ht="15.75" thickBot="1" x14ac:dyDescent="0.3">
      <c r="A17" s="111"/>
      <c r="B17" s="115"/>
      <c r="C17" s="113"/>
      <c r="D17" s="38" t="s">
        <v>25</v>
      </c>
    </row>
    <row r="18" spans="1:4" ht="15.75" thickBot="1" x14ac:dyDescent="0.3">
      <c r="A18" s="111"/>
      <c r="B18" s="115"/>
      <c r="C18" s="46" t="s">
        <v>30</v>
      </c>
      <c r="D18" s="44" t="s">
        <v>31</v>
      </c>
    </row>
    <row r="19" spans="1:4" s="47" customFormat="1" x14ac:dyDescent="0.25">
      <c r="A19" s="110">
        <v>4</v>
      </c>
      <c r="B19" s="114" t="s">
        <v>6</v>
      </c>
      <c r="C19" s="118" t="s">
        <v>33</v>
      </c>
      <c r="D19" s="42" t="s">
        <v>34</v>
      </c>
    </row>
    <row r="20" spans="1:4" s="47" customFormat="1" x14ac:dyDescent="0.25">
      <c r="A20" s="111"/>
      <c r="B20" s="115"/>
      <c r="C20" s="116"/>
      <c r="D20" s="43" t="s">
        <v>106</v>
      </c>
    </row>
    <row r="21" spans="1:4" s="47" customFormat="1" x14ac:dyDescent="0.25">
      <c r="A21" s="111"/>
      <c r="B21" s="115"/>
      <c r="C21" s="116"/>
      <c r="D21" s="43" t="s">
        <v>36</v>
      </c>
    </row>
    <row r="22" spans="1:4" s="47" customFormat="1" x14ac:dyDescent="0.25">
      <c r="A22" s="111"/>
      <c r="B22" s="115"/>
      <c r="C22" s="116"/>
      <c r="D22" s="43" t="s">
        <v>105</v>
      </c>
    </row>
    <row r="23" spans="1:4" s="47" customFormat="1" ht="15.75" thickBot="1" x14ac:dyDescent="0.3">
      <c r="A23" s="111"/>
      <c r="B23" s="115"/>
      <c r="C23" s="117"/>
      <c r="D23" s="40" t="s">
        <v>64</v>
      </c>
    </row>
    <row r="24" spans="1:4" s="47" customFormat="1" x14ac:dyDescent="0.25">
      <c r="A24" s="111"/>
      <c r="B24" s="115"/>
      <c r="C24" s="116" t="s">
        <v>37</v>
      </c>
      <c r="D24" s="43" t="s">
        <v>39</v>
      </c>
    </row>
    <row r="25" spans="1:4" s="47" customFormat="1" ht="15.75" thickBot="1" x14ac:dyDescent="0.3">
      <c r="A25" s="111"/>
      <c r="B25" s="115"/>
      <c r="C25" s="117"/>
      <c r="D25" s="40" t="s">
        <v>58</v>
      </c>
    </row>
    <row r="26" spans="1:4" ht="15.75" thickBot="1" x14ac:dyDescent="0.3">
      <c r="A26" s="110">
        <v>5</v>
      </c>
      <c r="B26" s="114" t="s">
        <v>7</v>
      </c>
      <c r="C26" s="49" t="s">
        <v>37</v>
      </c>
      <c r="D26" s="39" t="s">
        <v>45</v>
      </c>
    </row>
    <row r="27" spans="1:4" x14ac:dyDescent="0.25">
      <c r="A27" s="111"/>
      <c r="B27" s="115"/>
      <c r="C27" s="112" t="s">
        <v>40</v>
      </c>
      <c r="D27" s="43" t="s">
        <v>34</v>
      </c>
    </row>
    <row r="28" spans="1:4" ht="15.75" thickBot="1" x14ac:dyDescent="0.3">
      <c r="A28" s="111"/>
      <c r="B28" s="115"/>
      <c r="C28" s="113"/>
      <c r="D28" s="40" t="s">
        <v>41</v>
      </c>
    </row>
    <row r="29" spans="1:4" x14ac:dyDescent="0.25">
      <c r="A29" s="111"/>
      <c r="B29" s="115"/>
      <c r="C29" s="112" t="s">
        <v>42</v>
      </c>
      <c r="D29" s="43" t="s">
        <v>34</v>
      </c>
    </row>
    <row r="30" spans="1:4" x14ac:dyDescent="0.25">
      <c r="A30" s="111"/>
      <c r="B30" s="115"/>
      <c r="C30" s="112"/>
      <c r="D30" s="43" t="s">
        <v>44</v>
      </c>
    </row>
    <row r="31" spans="1:4" ht="15.75" thickBot="1" x14ac:dyDescent="0.3">
      <c r="A31" s="111"/>
      <c r="B31" s="115"/>
      <c r="C31" s="113"/>
      <c r="D31" s="40" t="s">
        <v>46</v>
      </c>
    </row>
    <row r="32" spans="1:4" ht="15.75" thickBot="1" x14ac:dyDescent="0.3">
      <c r="A32" s="111"/>
      <c r="B32" s="115"/>
      <c r="C32" s="50" t="s">
        <v>47</v>
      </c>
      <c r="D32" s="40" t="s">
        <v>48</v>
      </c>
    </row>
    <row r="33" spans="1:4" x14ac:dyDescent="0.25">
      <c r="A33" s="110">
        <v>6</v>
      </c>
      <c r="B33" s="114" t="s">
        <v>8</v>
      </c>
      <c r="C33" s="119" t="s">
        <v>33</v>
      </c>
      <c r="D33" s="42" t="s">
        <v>49</v>
      </c>
    </row>
    <row r="34" spans="1:4" x14ac:dyDescent="0.25">
      <c r="A34" s="111"/>
      <c r="B34" s="115"/>
      <c r="C34" s="112"/>
      <c r="D34" s="43" t="s">
        <v>54</v>
      </c>
    </row>
    <row r="35" spans="1:4" ht="15.75" thickBot="1" x14ac:dyDescent="0.3">
      <c r="A35" s="111"/>
      <c r="B35" s="115"/>
      <c r="C35" s="113"/>
      <c r="D35" s="40" t="s">
        <v>56</v>
      </c>
    </row>
    <row r="36" spans="1:4" x14ac:dyDescent="0.25">
      <c r="A36" s="111"/>
      <c r="B36" s="115"/>
      <c r="C36" s="112" t="s">
        <v>37</v>
      </c>
      <c r="D36" s="43" t="s">
        <v>50</v>
      </c>
    </row>
    <row r="37" spans="1:4" x14ac:dyDescent="0.25">
      <c r="A37" s="111"/>
      <c r="B37" s="115"/>
      <c r="C37" s="112"/>
      <c r="D37" s="43" t="s">
        <v>51</v>
      </c>
    </row>
    <row r="38" spans="1:4" x14ac:dyDescent="0.25">
      <c r="A38" s="111"/>
      <c r="B38" s="115"/>
      <c r="C38" s="112"/>
      <c r="D38" s="43" t="s">
        <v>57</v>
      </c>
    </row>
    <row r="39" spans="1:4" ht="15.75" thickBot="1" x14ac:dyDescent="0.3">
      <c r="A39" s="111"/>
      <c r="B39" s="115"/>
      <c r="C39" s="113"/>
      <c r="D39" s="40" t="s">
        <v>58</v>
      </c>
    </row>
    <row r="40" spans="1:4" x14ac:dyDescent="0.25">
      <c r="A40" s="111"/>
      <c r="B40" s="115"/>
      <c r="C40" s="112" t="s">
        <v>52</v>
      </c>
      <c r="D40" s="43" t="s">
        <v>34</v>
      </c>
    </row>
    <row r="41" spans="1:4" ht="15.75" thickBot="1" x14ac:dyDescent="0.3">
      <c r="A41" s="111"/>
      <c r="B41" s="115"/>
      <c r="C41" s="113"/>
      <c r="D41" s="40" t="s">
        <v>53</v>
      </c>
    </row>
    <row r="42" spans="1:4" ht="15.75" thickBot="1" x14ac:dyDescent="0.3">
      <c r="A42" s="111"/>
      <c r="B42" s="115"/>
      <c r="C42" s="50" t="s">
        <v>47</v>
      </c>
      <c r="D42" s="40" t="s">
        <v>59</v>
      </c>
    </row>
    <row r="43" spans="1:4" ht="15.75" thickBot="1" x14ac:dyDescent="0.3">
      <c r="A43" s="110">
        <v>7</v>
      </c>
      <c r="B43" s="114" t="s">
        <v>9</v>
      </c>
      <c r="C43" s="49" t="s">
        <v>47</v>
      </c>
      <c r="D43" s="37" t="s">
        <v>55</v>
      </c>
    </row>
    <row r="44" spans="1:4" x14ac:dyDescent="0.25">
      <c r="A44" s="111"/>
      <c r="B44" s="115"/>
      <c r="C44" s="112" t="s">
        <v>42</v>
      </c>
      <c r="D44" s="43" t="s">
        <v>34</v>
      </c>
    </row>
    <row r="45" spans="1:4" x14ac:dyDescent="0.25">
      <c r="A45" s="111"/>
      <c r="B45" s="115"/>
      <c r="C45" s="112"/>
      <c r="D45" s="43" t="s">
        <v>44</v>
      </c>
    </row>
    <row r="46" spans="1:4" ht="15.75" thickBot="1" x14ac:dyDescent="0.3">
      <c r="A46" s="111"/>
      <c r="B46" s="115"/>
      <c r="C46" s="113"/>
      <c r="D46" s="40" t="s">
        <v>46</v>
      </c>
    </row>
    <row r="47" spans="1:4" x14ac:dyDescent="0.25">
      <c r="A47" s="111"/>
      <c r="B47" s="115"/>
      <c r="C47" s="112" t="s">
        <v>60</v>
      </c>
      <c r="D47" s="44" t="s">
        <v>28</v>
      </c>
    </row>
    <row r="48" spans="1:4" x14ac:dyDescent="0.25">
      <c r="A48" s="111"/>
      <c r="B48" s="115"/>
      <c r="C48" s="112"/>
      <c r="D48" s="44" t="s">
        <v>29</v>
      </c>
    </row>
    <row r="49" spans="1:4" x14ac:dyDescent="0.25">
      <c r="A49" s="111"/>
      <c r="B49" s="115"/>
      <c r="C49" s="112"/>
      <c r="D49" s="44" t="s">
        <v>26</v>
      </c>
    </row>
    <row r="50" spans="1:4" x14ac:dyDescent="0.25">
      <c r="A50" s="111"/>
      <c r="B50" s="115"/>
      <c r="C50" s="112"/>
      <c r="D50" s="44" t="s">
        <v>27</v>
      </c>
    </row>
    <row r="51" spans="1:4" x14ac:dyDescent="0.25">
      <c r="A51" s="111"/>
      <c r="B51" s="115"/>
      <c r="C51" s="112"/>
      <c r="D51" s="44" t="s">
        <v>62</v>
      </c>
    </row>
    <row r="52" spans="1:4" ht="15.75" thickBot="1" x14ac:dyDescent="0.3">
      <c r="A52" s="111"/>
      <c r="B52" s="115"/>
      <c r="C52" s="113"/>
      <c r="D52" s="38" t="s">
        <v>35</v>
      </c>
    </row>
    <row r="53" spans="1:4" ht="15.75" thickBot="1" x14ac:dyDescent="0.3">
      <c r="A53" s="110">
        <v>8</v>
      </c>
      <c r="B53" s="114" t="s">
        <v>10</v>
      </c>
      <c r="C53" s="49" t="s">
        <v>37</v>
      </c>
      <c r="D53" s="37" t="s">
        <v>79</v>
      </c>
    </row>
    <row r="54" spans="1:4" x14ac:dyDescent="0.25">
      <c r="A54" s="111"/>
      <c r="B54" s="115"/>
      <c r="C54" s="112" t="s">
        <v>42</v>
      </c>
      <c r="D54" s="43" t="s">
        <v>34</v>
      </c>
    </row>
    <row r="55" spans="1:4" x14ac:dyDescent="0.25">
      <c r="A55" s="111"/>
      <c r="B55" s="115"/>
      <c r="C55" s="112"/>
      <c r="D55" s="43" t="s">
        <v>44</v>
      </c>
    </row>
    <row r="56" spans="1:4" ht="15.75" thickBot="1" x14ac:dyDescent="0.3">
      <c r="A56" s="111"/>
      <c r="B56" s="115"/>
      <c r="C56" s="113"/>
      <c r="D56" s="40" t="s">
        <v>46</v>
      </c>
    </row>
    <row r="57" spans="1:4" x14ac:dyDescent="0.25">
      <c r="A57" s="111"/>
      <c r="B57" s="115"/>
      <c r="C57" s="112" t="s">
        <v>65</v>
      </c>
      <c r="D57" s="43" t="s">
        <v>34</v>
      </c>
    </row>
    <row r="58" spans="1:4" ht="15.75" thickBot="1" x14ac:dyDescent="0.3">
      <c r="A58" s="111"/>
      <c r="B58" s="115"/>
      <c r="C58" s="113"/>
      <c r="D58" s="40" t="s">
        <v>44</v>
      </c>
    </row>
    <row r="59" spans="1:4" x14ac:dyDescent="0.25">
      <c r="A59" s="111"/>
      <c r="B59" s="115"/>
      <c r="C59" s="112" t="s">
        <v>66</v>
      </c>
      <c r="D59" s="43" t="s">
        <v>67</v>
      </c>
    </row>
    <row r="60" spans="1:4" x14ac:dyDescent="0.25">
      <c r="A60" s="111"/>
      <c r="B60" s="115"/>
      <c r="C60" s="112"/>
      <c r="D60" s="43" t="s">
        <v>34</v>
      </c>
    </row>
    <row r="61" spans="1:4" ht="15.75" thickBot="1" x14ac:dyDescent="0.3">
      <c r="A61" s="111"/>
      <c r="B61" s="115"/>
      <c r="C61" s="113"/>
      <c r="D61" s="40" t="s">
        <v>68</v>
      </c>
    </row>
    <row r="62" spans="1:4" ht="15.75" thickBot="1" x14ac:dyDescent="0.3">
      <c r="A62" s="111"/>
      <c r="B62" s="115"/>
      <c r="C62" s="50" t="s">
        <v>77</v>
      </c>
      <c r="D62" s="40" t="s">
        <v>48</v>
      </c>
    </row>
    <row r="63" spans="1:4" x14ac:dyDescent="0.25">
      <c r="A63" s="111"/>
      <c r="B63" s="115"/>
      <c r="C63" s="112" t="s">
        <v>33</v>
      </c>
      <c r="D63" s="43" t="s">
        <v>49</v>
      </c>
    </row>
    <row r="64" spans="1:4" ht="15.75" thickBot="1" x14ac:dyDescent="0.3">
      <c r="A64" s="111"/>
      <c r="B64" s="115"/>
      <c r="C64" s="113"/>
      <c r="D64" s="40" t="s">
        <v>34</v>
      </c>
    </row>
    <row r="65" spans="1:4" x14ac:dyDescent="0.25">
      <c r="A65" s="110">
        <v>9</v>
      </c>
      <c r="B65" s="114" t="s">
        <v>11</v>
      </c>
      <c r="C65" s="119" t="s">
        <v>77</v>
      </c>
      <c r="D65" s="42" t="s">
        <v>78</v>
      </c>
    </row>
    <row r="66" spans="1:4" ht="15.75" thickBot="1" x14ac:dyDescent="0.3">
      <c r="A66" s="111"/>
      <c r="B66" s="115"/>
      <c r="C66" s="113"/>
      <c r="D66" s="40" t="s">
        <v>58</v>
      </c>
    </row>
    <row r="67" spans="1:4" x14ac:dyDescent="0.25">
      <c r="A67" s="111"/>
      <c r="B67" s="115"/>
      <c r="C67" s="112" t="s">
        <v>33</v>
      </c>
      <c r="D67" s="43" t="s">
        <v>34</v>
      </c>
    </row>
    <row r="68" spans="1:4" x14ac:dyDescent="0.25">
      <c r="A68" s="111"/>
      <c r="B68" s="115"/>
      <c r="C68" s="112"/>
      <c r="D68" s="43" t="s">
        <v>64</v>
      </c>
    </row>
    <row r="69" spans="1:4" ht="15.75" thickBot="1" x14ac:dyDescent="0.3">
      <c r="A69" s="111"/>
      <c r="B69" s="115"/>
      <c r="C69" s="113"/>
      <c r="D69" s="40" t="s">
        <v>49</v>
      </c>
    </row>
    <row r="70" spans="1:4" x14ac:dyDescent="0.25">
      <c r="A70" s="111"/>
      <c r="B70" s="115"/>
      <c r="C70" s="112" t="s">
        <v>80</v>
      </c>
      <c r="D70" s="43" t="s">
        <v>43</v>
      </c>
    </row>
    <row r="71" spans="1:4" x14ac:dyDescent="0.25">
      <c r="A71" s="111"/>
      <c r="B71" s="115"/>
      <c r="C71" s="112"/>
      <c r="D71" s="43" t="s">
        <v>81</v>
      </c>
    </row>
    <row r="72" spans="1:4" ht="15.75" thickBot="1" x14ac:dyDescent="0.3">
      <c r="A72" s="111"/>
      <c r="B72" s="115"/>
      <c r="C72" s="113"/>
      <c r="D72" s="40" t="s">
        <v>82</v>
      </c>
    </row>
    <row r="73" spans="1:4" x14ac:dyDescent="0.25">
      <c r="A73" s="110">
        <v>10</v>
      </c>
      <c r="B73" s="114" t="s">
        <v>12</v>
      </c>
      <c r="C73" s="119" t="s">
        <v>80</v>
      </c>
      <c r="D73" s="42" t="s">
        <v>43</v>
      </c>
    </row>
    <row r="74" spans="1:4" ht="15.75" thickBot="1" x14ac:dyDescent="0.3">
      <c r="A74" s="111"/>
      <c r="B74" s="115"/>
      <c r="C74" s="113"/>
      <c r="D74" s="40" t="s">
        <v>81</v>
      </c>
    </row>
    <row r="75" spans="1:4" x14ac:dyDescent="0.25">
      <c r="A75" s="111"/>
      <c r="B75" s="115"/>
      <c r="C75" s="112" t="s">
        <v>83</v>
      </c>
      <c r="D75" s="43" t="s">
        <v>108</v>
      </c>
    </row>
    <row r="76" spans="1:4" ht="15.75" thickBot="1" x14ac:dyDescent="0.3">
      <c r="A76" s="111"/>
      <c r="B76" s="115"/>
      <c r="C76" s="113"/>
      <c r="D76" s="40" t="s">
        <v>109</v>
      </c>
    </row>
    <row r="77" spans="1:4" x14ac:dyDescent="0.25">
      <c r="A77" s="111"/>
      <c r="B77" s="115"/>
      <c r="C77" s="112" t="s">
        <v>84</v>
      </c>
      <c r="D77" s="43" t="s">
        <v>43</v>
      </c>
    </row>
    <row r="78" spans="1:4" ht="15.75" thickBot="1" x14ac:dyDescent="0.3">
      <c r="A78" s="111"/>
      <c r="B78" s="115"/>
      <c r="C78" s="113"/>
      <c r="D78" s="40" t="s">
        <v>85</v>
      </c>
    </row>
    <row r="79" spans="1:4" x14ac:dyDescent="0.25">
      <c r="A79" s="110">
        <v>11</v>
      </c>
      <c r="B79" s="114" t="s">
        <v>13</v>
      </c>
      <c r="C79" s="119" t="s">
        <v>84</v>
      </c>
      <c r="D79" s="42" t="s">
        <v>78</v>
      </c>
    </row>
    <row r="80" spans="1:4" ht="15.75" thickBot="1" x14ac:dyDescent="0.3">
      <c r="A80" s="111"/>
      <c r="B80" s="115"/>
      <c r="C80" s="113"/>
      <c r="D80" s="40" t="s">
        <v>87</v>
      </c>
    </row>
    <row r="81" spans="1:4" ht="15.75" thickBot="1" x14ac:dyDescent="0.3">
      <c r="A81" s="111"/>
      <c r="B81" s="115"/>
      <c r="C81" s="50" t="s">
        <v>77</v>
      </c>
      <c r="D81" s="40" t="s">
        <v>88</v>
      </c>
    </row>
    <row r="82" spans="1:4" ht="15.75" thickBot="1" x14ac:dyDescent="0.3">
      <c r="A82" s="111"/>
      <c r="B82" s="115"/>
      <c r="C82" s="49" t="s">
        <v>37</v>
      </c>
      <c r="D82" s="39" t="s">
        <v>89</v>
      </c>
    </row>
    <row r="83" spans="1:4" ht="15.75" thickBot="1" x14ac:dyDescent="0.3">
      <c r="A83" s="111"/>
      <c r="B83" s="115"/>
      <c r="C83" s="49" t="s">
        <v>90</v>
      </c>
      <c r="D83" s="39" t="s">
        <v>55</v>
      </c>
    </row>
    <row r="84" spans="1:4" x14ac:dyDescent="0.25">
      <c r="A84" s="111"/>
      <c r="B84" s="115"/>
      <c r="C84" s="112" t="s">
        <v>66</v>
      </c>
      <c r="D84" s="43" t="s">
        <v>91</v>
      </c>
    </row>
    <row r="85" spans="1:4" ht="15.75" thickBot="1" x14ac:dyDescent="0.3">
      <c r="A85" s="111"/>
      <c r="B85" s="115"/>
      <c r="C85" s="113"/>
      <c r="D85" s="40" t="s">
        <v>43</v>
      </c>
    </row>
    <row r="86" spans="1:4" ht="15.75" thickBot="1" x14ac:dyDescent="0.3">
      <c r="A86" s="111"/>
      <c r="B86" s="115"/>
      <c r="C86" s="46" t="s">
        <v>92</v>
      </c>
      <c r="D86" s="43" t="s">
        <v>94</v>
      </c>
    </row>
    <row r="87" spans="1:4" ht="15.75" thickBot="1" x14ac:dyDescent="0.3">
      <c r="A87" s="110">
        <v>12</v>
      </c>
      <c r="B87" s="114" t="s">
        <v>14</v>
      </c>
      <c r="C87" s="49" t="s">
        <v>92</v>
      </c>
      <c r="D87" s="39" t="s">
        <v>93</v>
      </c>
    </row>
    <row r="88" spans="1:4" x14ac:dyDescent="0.25">
      <c r="A88" s="111"/>
      <c r="B88" s="115"/>
      <c r="C88" s="112" t="s">
        <v>95</v>
      </c>
      <c r="D88" s="43" t="s">
        <v>96</v>
      </c>
    </row>
    <row r="89" spans="1:4" ht="15.75" thickBot="1" x14ac:dyDescent="0.3">
      <c r="A89" s="111"/>
      <c r="B89" s="115"/>
      <c r="C89" s="113"/>
      <c r="D89" s="40" t="s">
        <v>97</v>
      </c>
    </row>
    <row r="90" spans="1:4" x14ac:dyDescent="0.25">
      <c r="A90" s="111"/>
      <c r="B90" s="115"/>
      <c r="C90" s="119" t="s">
        <v>98</v>
      </c>
      <c r="D90" s="42" t="s">
        <v>38</v>
      </c>
    </row>
    <row r="91" spans="1:4" ht="15.75" thickBot="1" x14ac:dyDescent="0.3">
      <c r="A91" s="111"/>
      <c r="B91" s="115"/>
      <c r="C91" s="113"/>
      <c r="D91" s="40" t="s">
        <v>99</v>
      </c>
    </row>
    <row r="92" spans="1:4" x14ac:dyDescent="0.25">
      <c r="A92" s="111"/>
      <c r="B92" s="115"/>
      <c r="C92" s="119" t="s">
        <v>100</v>
      </c>
      <c r="D92" s="42" t="s">
        <v>101</v>
      </c>
    </row>
    <row r="93" spans="1:4" x14ac:dyDescent="0.25">
      <c r="A93" s="111"/>
      <c r="B93" s="115"/>
      <c r="C93" s="112"/>
      <c r="D93" s="43" t="s">
        <v>103</v>
      </c>
    </row>
    <row r="94" spans="1:4" x14ac:dyDescent="0.25">
      <c r="A94" s="111"/>
      <c r="B94" s="115"/>
      <c r="C94" s="112"/>
      <c r="D94" s="43" t="s">
        <v>102</v>
      </c>
    </row>
    <row r="95" spans="1:4" ht="15.75" thickBot="1" x14ac:dyDescent="0.3">
      <c r="A95" s="111"/>
      <c r="B95" s="115"/>
      <c r="C95" s="113"/>
      <c r="D95" s="40" t="s">
        <v>104</v>
      </c>
    </row>
    <row r="96" spans="1:4" x14ac:dyDescent="0.25">
      <c r="A96" s="111"/>
      <c r="B96" s="115"/>
      <c r="C96" s="119" t="s">
        <v>15</v>
      </c>
      <c r="D96" s="41" t="s">
        <v>22</v>
      </c>
    </row>
    <row r="97" spans="1:4" x14ac:dyDescent="0.25">
      <c r="A97" s="111"/>
      <c r="B97" s="115"/>
      <c r="C97" s="112"/>
      <c r="D97" s="44" t="s">
        <v>23</v>
      </c>
    </row>
    <row r="98" spans="1:4" x14ac:dyDescent="0.25">
      <c r="A98" s="111"/>
      <c r="B98" s="115"/>
      <c r="C98" s="112"/>
      <c r="D98" s="44" t="s">
        <v>63</v>
      </c>
    </row>
    <row r="99" spans="1:4" ht="15.75" thickBot="1" x14ac:dyDescent="0.3">
      <c r="A99" s="111"/>
      <c r="B99" s="115"/>
      <c r="C99" s="113"/>
      <c r="D99" s="38" t="s">
        <v>61</v>
      </c>
    </row>
    <row r="100" spans="1:4" x14ac:dyDescent="0.25">
      <c r="A100" s="111"/>
      <c r="B100" s="115"/>
      <c r="C100" s="112" t="s">
        <v>16</v>
      </c>
      <c r="D100" s="44" t="s">
        <v>28</v>
      </c>
    </row>
    <row r="101" spans="1:4" x14ac:dyDescent="0.25">
      <c r="A101" s="111"/>
      <c r="B101" s="115"/>
      <c r="C101" s="112"/>
      <c r="D101" s="44" t="s">
        <v>29</v>
      </c>
    </row>
    <row r="102" spans="1:4" x14ac:dyDescent="0.25">
      <c r="A102" s="111"/>
      <c r="B102" s="115"/>
      <c r="C102" s="112"/>
      <c r="D102" s="44" t="s">
        <v>26</v>
      </c>
    </row>
    <row r="103" spans="1:4" x14ac:dyDescent="0.25">
      <c r="A103" s="111"/>
      <c r="B103" s="115"/>
      <c r="C103" s="112"/>
      <c r="D103" s="44" t="s">
        <v>27</v>
      </c>
    </row>
    <row r="104" spans="1:4" ht="15.75" thickBot="1" x14ac:dyDescent="0.3">
      <c r="A104" s="120"/>
      <c r="B104" s="121"/>
      <c r="C104" s="113"/>
      <c r="D104" s="38" t="s">
        <v>62</v>
      </c>
    </row>
  </sheetData>
  <mergeCells count="55">
    <mergeCell ref="A79:A86"/>
    <mergeCell ref="B79:B86"/>
    <mergeCell ref="C79:C80"/>
    <mergeCell ref="C84:C85"/>
    <mergeCell ref="A87:A104"/>
    <mergeCell ref="B87:B104"/>
    <mergeCell ref="C96:C99"/>
    <mergeCell ref="C100:C104"/>
    <mergeCell ref="C92:C95"/>
    <mergeCell ref="C90:C91"/>
    <mergeCell ref="C88:C89"/>
    <mergeCell ref="A73:A78"/>
    <mergeCell ref="C70:C72"/>
    <mergeCell ref="C73:C74"/>
    <mergeCell ref="C75:C76"/>
    <mergeCell ref="C77:C78"/>
    <mergeCell ref="B73:B78"/>
    <mergeCell ref="B33:B42"/>
    <mergeCell ref="C67:C69"/>
    <mergeCell ref="C65:C66"/>
    <mergeCell ref="B65:B72"/>
    <mergeCell ref="A65:A72"/>
    <mergeCell ref="A53:A64"/>
    <mergeCell ref="B53:B64"/>
    <mergeCell ref="C54:C56"/>
    <mergeCell ref="C57:C58"/>
    <mergeCell ref="C59:C61"/>
    <mergeCell ref="C63:C64"/>
    <mergeCell ref="A12:A18"/>
    <mergeCell ref="C12:C13"/>
    <mergeCell ref="C14:C17"/>
    <mergeCell ref="A9:A11"/>
    <mergeCell ref="B2:B8"/>
    <mergeCell ref="A2:A8"/>
    <mergeCell ref="C2:C3"/>
    <mergeCell ref="C4:C8"/>
    <mergeCell ref="C9:C11"/>
    <mergeCell ref="B9:B11"/>
    <mergeCell ref="B12:B18"/>
    <mergeCell ref="A19:A25"/>
    <mergeCell ref="A26:A32"/>
    <mergeCell ref="C47:C52"/>
    <mergeCell ref="C44:C46"/>
    <mergeCell ref="B43:B52"/>
    <mergeCell ref="A43:A52"/>
    <mergeCell ref="C24:C25"/>
    <mergeCell ref="B19:B25"/>
    <mergeCell ref="C29:C31"/>
    <mergeCell ref="C27:C28"/>
    <mergeCell ref="B26:B32"/>
    <mergeCell ref="C19:C23"/>
    <mergeCell ref="A33:A42"/>
    <mergeCell ref="C33:C35"/>
    <mergeCell ref="C36:C39"/>
    <mergeCell ref="C40:C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1" sqref="D1:E1"/>
    </sheetView>
  </sheetViews>
  <sheetFormatPr baseColWidth="10" defaultRowHeight="15" x14ac:dyDescent="0.25"/>
  <cols>
    <col min="1" max="1" width="11.5703125" style="59" bestFit="1" customWidth="1"/>
    <col min="2" max="2" width="24.5703125" bestFit="1" customWidth="1"/>
    <col min="3" max="3" width="14.42578125" bestFit="1" customWidth="1"/>
    <col min="4" max="4" width="14.28515625" bestFit="1" customWidth="1"/>
    <col min="5" max="5" width="11.85546875" bestFit="1" customWidth="1"/>
  </cols>
  <sheetData>
    <row r="1" spans="1:5" s="1" customFormat="1" ht="15.75" thickBot="1" x14ac:dyDescent="0.3">
      <c r="A1" s="64" t="s">
        <v>137</v>
      </c>
      <c r="B1" s="29" t="s">
        <v>226</v>
      </c>
      <c r="C1" s="29" t="s">
        <v>204</v>
      </c>
      <c r="D1" s="1" t="s">
        <v>227</v>
      </c>
      <c r="E1" s="1">
        <v>9.8066500286389005</v>
      </c>
    </row>
    <row r="2" spans="1:5" ht="15.75" thickBot="1" x14ac:dyDescent="0.3">
      <c r="A2" s="64" t="s">
        <v>15</v>
      </c>
      <c r="B2" s="68" t="s">
        <v>214</v>
      </c>
      <c r="C2" s="73">
        <f>0.2514*E1</f>
        <v>2.4653918171998197</v>
      </c>
    </row>
    <row r="3" spans="1:5" x14ac:dyDescent="0.25">
      <c r="A3" s="122" t="s">
        <v>16</v>
      </c>
      <c r="B3" s="69" t="s">
        <v>205</v>
      </c>
      <c r="C3" s="74">
        <v>23</v>
      </c>
    </row>
    <row r="4" spans="1:5" x14ac:dyDescent="0.25">
      <c r="A4" s="123"/>
      <c r="B4" s="70" t="s">
        <v>206</v>
      </c>
      <c r="C4" s="75">
        <f>3.5115*E1</f>
        <v>34.4360515755655</v>
      </c>
    </row>
    <row r="5" spans="1:5" ht="15.75" thickBot="1" x14ac:dyDescent="0.3">
      <c r="A5" s="124"/>
      <c r="B5" s="71" t="s">
        <v>62</v>
      </c>
      <c r="C5" s="76">
        <f>C2</f>
        <v>2.4653918171998197</v>
      </c>
    </row>
    <row r="6" spans="1:5" ht="15.75" thickBot="1" x14ac:dyDescent="0.3">
      <c r="A6" s="65" t="s">
        <v>21</v>
      </c>
      <c r="B6" s="72" t="s">
        <v>207</v>
      </c>
      <c r="C6" s="77">
        <v>20</v>
      </c>
    </row>
    <row r="7" spans="1:5" x14ac:dyDescent="0.25">
      <c r="A7" s="122" t="s">
        <v>18</v>
      </c>
      <c r="B7" s="69" t="s">
        <v>208</v>
      </c>
      <c r="C7" s="74">
        <f>8.8885*E1</f>
        <v>87.166408779556875</v>
      </c>
    </row>
    <row r="8" spans="1:5" x14ac:dyDescent="0.25">
      <c r="A8" s="123"/>
      <c r="B8" s="70" t="s">
        <v>91</v>
      </c>
      <c r="C8" s="75">
        <v>110</v>
      </c>
    </row>
    <row r="9" spans="1:5" x14ac:dyDescent="0.25">
      <c r="A9" s="123"/>
      <c r="B9" s="70" t="s">
        <v>209</v>
      </c>
      <c r="C9" s="78">
        <f>3.6645*E1</f>
        <v>35.936469029947247</v>
      </c>
    </row>
    <row r="10" spans="1:5" x14ac:dyDescent="0.25">
      <c r="A10" s="123"/>
      <c r="B10" s="70" t="s">
        <v>210</v>
      </c>
      <c r="C10" s="78">
        <v>23</v>
      </c>
    </row>
    <row r="11" spans="1:5" x14ac:dyDescent="0.25">
      <c r="A11" s="123"/>
      <c r="B11" s="70" t="s">
        <v>211</v>
      </c>
      <c r="C11" s="78">
        <f>0.2365*E1</f>
        <v>2.3192727317730997</v>
      </c>
    </row>
    <row r="12" spans="1:5" ht="15.75" thickBot="1" x14ac:dyDescent="0.3">
      <c r="A12" s="124"/>
      <c r="B12" s="71" t="s">
        <v>212</v>
      </c>
      <c r="C12" s="76">
        <f>4.658*E1</f>
        <v>45.679375833400002</v>
      </c>
    </row>
    <row r="13" spans="1:5" x14ac:dyDescent="0.25">
      <c r="A13" s="122" t="s">
        <v>19</v>
      </c>
      <c r="B13" s="69" t="s">
        <v>215</v>
      </c>
      <c r="C13" s="79">
        <v>55</v>
      </c>
    </row>
    <row r="14" spans="1:5" x14ac:dyDescent="0.25">
      <c r="A14" s="123"/>
      <c r="B14" s="70" t="s">
        <v>213</v>
      </c>
      <c r="C14" s="78">
        <f>C12</f>
        <v>45.679375833400002</v>
      </c>
    </row>
    <row r="15" spans="1:5" ht="15.75" thickBot="1" x14ac:dyDescent="0.3">
      <c r="A15" s="124"/>
      <c r="B15" s="71" t="s">
        <v>216</v>
      </c>
      <c r="C15" s="76">
        <f>4.158*E1</f>
        <v>40.776050819080552</v>
      </c>
    </row>
    <row r="16" spans="1:5" x14ac:dyDescent="0.25">
      <c r="A16" s="122" t="s">
        <v>188</v>
      </c>
      <c r="B16" s="69" t="s">
        <v>205</v>
      </c>
      <c r="C16" s="74">
        <v>9.4</v>
      </c>
    </row>
    <row r="17" spans="1:3" x14ac:dyDescent="0.25">
      <c r="A17" s="123"/>
      <c r="B17" s="70" t="s">
        <v>219</v>
      </c>
      <c r="C17" s="78">
        <f>2.389*E1</f>
        <v>23.42808691841833</v>
      </c>
    </row>
    <row r="18" spans="1:3" ht="15.75" thickBot="1" x14ac:dyDescent="0.3">
      <c r="A18" s="124"/>
      <c r="B18" s="71" t="s">
        <v>217</v>
      </c>
      <c r="C18" s="76">
        <v>11</v>
      </c>
    </row>
    <row r="19" spans="1:3" x14ac:dyDescent="0.25">
      <c r="A19" s="125" t="s">
        <v>203</v>
      </c>
      <c r="B19" s="69" t="s">
        <v>218</v>
      </c>
      <c r="C19" s="79">
        <f>C17</f>
        <v>23.42808691841833</v>
      </c>
    </row>
    <row r="20" spans="1:3" ht="15.75" thickBot="1" x14ac:dyDescent="0.3">
      <c r="A20" s="126"/>
      <c r="B20" s="71" t="s">
        <v>220</v>
      </c>
      <c r="C20" s="76">
        <f>C18</f>
        <v>11</v>
      </c>
    </row>
    <row r="21" spans="1:3" x14ac:dyDescent="0.25">
      <c r="A21" s="122" t="s">
        <v>190</v>
      </c>
      <c r="B21" s="69" t="s">
        <v>213</v>
      </c>
      <c r="C21" s="79">
        <f>C9</f>
        <v>35.936469029947247</v>
      </c>
    </row>
    <row r="22" spans="1:3" ht="15.75" thickBot="1" x14ac:dyDescent="0.3">
      <c r="A22" s="124"/>
      <c r="B22" s="71" t="s">
        <v>221</v>
      </c>
      <c r="C22" s="76">
        <f>C10</f>
        <v>23</v>
      </c>
    </row>
    <row r="23" spans="1:3" ht="15.75" thickBot="1" x14ac:dyDescent="0.3">
      <c r="A23" s="65" t="s">
        <v>191</v>
      </c>
      <c r="B23" s="72" t="s">
        <v>222</v>
      </c>
      <c r="C23" s="80">
        <v>50</v>
      </c>
    </row>
    <row r="24" spans="1:3" ht="15.75" thickBot="1" x14ac:dyDescent="0.3">
      <c r="A24" s="64" t="s">
        <v>192</v>
      </c>
      <c r="B24" s="68" t="s">
        <v>213</v>
      </c>
      <c r="C24" s="73">
        <f>C11</f>
        <v>2.3192727317730997</v>
      </c>
    </row>
    <row r="25" spans="1:3" x14ac:dyDescent="0.25">
      <c r="A25" s="122" t="s">
        <v>193</v>
      </c>
      <c r="B25" s="69" t="s">
        <v>223</v>
      </c>
      <c r="C25" s="79">
        <f>C15</f>
        <v>40.776050819080552</v>
      </c>
    </row>
    <row r="26" spans="1:3" ht="15.75" thickBot="1" x14ac:dyDescent="0.3">
      <c r="A26" s="124"/>
      <c r="B26" s="71" t="s">
        <v>224</v>
      </c>
      <c r="C26" s="81">
        <f>6.2</f>
        <v>6.2</v>
      </c>
    </row>
    <row r="27" spans="1:3" ht="15.75" thickBot="1" x14ac:dyDescent="0.3">
      <c r="A27" s="65" t="s">
        <v>194</v>
      </c>
      <c r="B27" s="72" t="s">
        <v>225</v>
      </c>
      <c r="C27" s="82">
        <f>C13</f>
        <v>55</v>
      </c>
    </row>
  </sheetData>
  <mergeCells count="7">
    <mergeCell ref="A3:A5"/>
    <mergeCell ref="A25:A26"/>
    <mergeCell ref="A21:A22"/>
    <mergeCell ref="A16:A18"/>
    <mergeCell ref="A19:A20"/>
    <mergeCell ref="A13:A15"/>
    <mergeCell ref="A7:A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J10" sqref="J10"/>
    </sheetView>
  </sheetViews>
  <sheetFormatPr baseColWidth="10" defaultRowHeight="15" x14ac:dyDescent="0.25"/>
  <cols>
    <col min="1" max="1" width="11.5703125" bestFit="1" customWidth="1"/>
    <col min="2" max="2" width="26.5703125" bestFit="1" customWidth="1"/>
    <col min="3" max="3" width="12.42578125" bestFit="1" customWidth="1"/>
    <col min="4" max="4" width="23.5703125" bestFit="1" customWidth="1"/>
    <col min="5" max="5" width="16.42578125" bestFit="1" customWidth="1"/>
    <col min="6" max="6" width="14.28515625" bestFit="1" customWidth="1"/>
  </cols>
  <sheetData>
    <row r="1" spans="1:7" ht="15.75" thickBot="1" x14ac:dyDescent="0.3">
      <c r="A1" s="87" t="s">
        <v>137</v>
      </c>
      <c r="B1" s="54" t="s">
        <v>228</v>
      </c>
      <c r="C1" s="54" t="s">
        <v>107</v>
      </c>
      <c r="D1" s="54" t="s">
        <v>136</v>
      </c>
      <c r="E1" s="55" t="s">
        <v>133</v>
      </c>
      <c r="F1" s="1" t="s">
        <v>227</v>
      </c>
      <c r="G1" s="1">
        <f>'force description'!E1</f>
        <v>9.8066500286389005</v>
      </c>
    </row>
    <row r="2" spans="1:7" x14ac:dyDescent="0.25">
      <c r="A2" s="127" t="s">
        <v>15</v>
      </c>
      <c r="B2" s="91" t="s">
        <v>32</v>
      </c>
      <c r="C2" s="92"/>
      <c r="D2" s="92"/>
      <c r="E2" s="95">
        <f>-'objects basic info'!H2*'distinct forces'!G1/1000</f>
        <v>-0.14709975042958351</v>
      </c>
    </row>
    <row r="3" spans="1:7" ht="15.75" thickBot="1" x14ac:dyDescent="0.3">
      <c r="A3" s="128"/>
      <c r="B3" s="85" t="s">
        <v>229</v>
      </c>
      <c r="C3" s="67"/>
      <c r="D3" s="67"/>
      <c r="E3" s="96">
        <f>E2-'force description'!C2</f>
        <v>-2.6124915676294034</v>
      </c>
    </row>
    <row r="4" spans="1:7" x14ac:dyDescent="0.25">
      <c r="A4" s="132" t="s">
        <v>16</v>
      </c>
      <c r="B4" s="88" t="s">
        <v>230</v>
      </c>
      <c r="C4" s="89"/>
      <c r="D4" s="99">
        <f>'objects basic info'!H3*'distinct forces'!G1/1000</f>
        <v>9.8066500286388997E-2</v>
      </c>
      <c r="E4" s="93"/>
    </row>
    <row r="5" spans="1:7" x14ac:dyDescent="0.25">
      <c r="A5" s="133"/>
      <c r="B5" s="83" t="s">
        <v>205</v>
      </c>
      <c r="C5" s="66"/>
      <c r="D5" s="100">
        <f>D4</f>
        <v>9.8066500286388997E-2</v>
      </c>
      <c r="E5" s="97">
        <f>-'force description'!C3</f>
        <v>-23</v>
      </c>
    </row>
    <row r="6" spans="1:7" x14ac:dyDescent="0.25">
      <c r="A6" s="133"/>
      <c r="B6" s="83" t="s">
        <v>231</v>
      </c>
      <c r="C6" s="66"/>
      <c r="D6" s="100">
        <f>D5</f>
        <v>9.8066500286388997E-2</v>
      </c>
      <c r="E6" s="97">
        <f>'force description'!C4</f>
        <v>34.4360515755655</v>
      </c>
    </row>
    <row r="7" spans="1:7" ht="15.75" thickBot="1" x14ac:dyDescent="0.3">
      <c r="A7" s="128"/>
      <c r="B7" s="85" t="s">
        <v>232</v>
      </c>
      <c r="C7" s="67"/>
      <c r="D7" s="101"/>
      <c r="E7" s="96">
        <f>-D4+'force description'!C5</f>
        <v>2.3673253169134307</v>
      </c>
    </row>
    <row r="8" spans="1:7" x14ac:dyDescent="0.25">
      <c r="A8" s="129" t="s">
        <v>134</v>
      </c>
      <c r="B8" s="91" t="s">
        <v>32</v>
      </c>
      <c r="C8" s="92"/>
      <c r="D8" s="102">
        <f>'objects basic info'!H4*G1/1000</f>
        <v>2.2064962564437528E-2</v>
      </c>
      <c r="E8" s="95"/>
    </row>
    <row r="9" spans="1:7" x14ac:dyDescent="0.25">
      <c r="A9" s="130"/>
      <c r="B9" s="88" t="s">
        <v>233</v>
      </c>
      <c r="C9" s="89"/>
      <c r="D9" s="99">
        <f>D8</f>
        <v>2.2064962564437528E-2</v>
      </c>
      <c r="E9" s="93">
        <f>-E5</f>
        <v>23</v>
      </c>
    </row>
    <row r="10" spans="1:7" ht="15.75" thickBot="1" x14ac:dyDescent="0.3">
      <c r="A10" s="131"/>
      <c r="B10" s="85" t="s">
        <v>234</v>
      </c>
      <c r="C10" s="67"/>
      <c r="D10" s="101">
        <f>D9</f>
        <v>2.2064962564437528E-2</v>
      </c>
      <c r="E10" s="96">
        <f>-E6</f>
        <v>-34.4360515755655</v>
      </c>
    </row>
    <row r="11" spans="1:7" x14ac:dyDescent="0.25">
      <c r="A11" s="132" t="s">
        <v>21</v>
      </c>
      <c r="B11" s="88" t="s">
        <v>32</v>
      </c>
      <c r="C11" s="89"/>
      <c r="D11" s="99"/>
      <c r="E11" s="93">
        <f>-'objects basic info'!H5*'distinct forces'!G1/1000</f>
        <v>-1.676937154897252</v>
      </c>
    </row>
    <row r="12" spans="1:7" ht="15.75" thickBot="1" x14ac:dyDescent="0.3">
      <c r="A12" s="128"/>
      <c r="B12" s="85" t="s">
        <v>207</v>
      </c>
      <c r="C12" s="67"/>
      <c r="D12" s="101"/>
      <c r="E12" s="96">
        <f>E11+'force description'!C6</f>
        <v>18.323062845102747</v>
      </c>
    </row>
    <row r="13" spans="1:7" x14ac:dyDescent="0.25">
      <c r="A13" s="132" t="s">
        <v>135</v>
      </c>
      <c r="B13" s="88" t="s">
        <v>235</v>
      </c>
      <c r="C13" s="89"/>
      <c r="D13" s="99"/>
      <c r="E13" s="93">
        <f>-'objects basic info'!H6*G1/1000</f>
        <v>-3.9226600114555601E-3</v>
      </c>
    </row>
    <row r="14" spans="1:7" ht="15.75" thickBot="1" x14ac:dyDescent="0.3">
      <c r="A14" s="128"/>
      <c r="B14" s="85" t="s">
        <v>207</v>
      </c>
      <c r="C14" s="67"/>
      <c r="D14" s="101"/>
      <c r="E14" s="96">
        <f>E13-E12</f>
        <v>-18.326985505114202</v>
      </c>
    </row>
    <row r="15" spans="1:7" x14ac:dyDescent="0.25">
      <c r="A15" s="132" t="s">
        <v>18</v>
      </c>
      <c r="B15" s="88" t="s">
        <v>32</v>
      </c>
      <c r="C15" s="89"/>
      <c r="D15" s="99"/>
      <c r="E15" s="93">
        <f>-'objects basic info'!H7*'distinct forces'!G1/1000</f>
        <v>-0.3677493760739588</v>
      </c>
    </row>
    <row r="16" spans="1:7" x14ac:dyDescent="0.25">
      <c r="A16" s="133"/>
      <c r="B16" s="83" t="s">
        <v>236</v>
      </c>
      <c r="C16" s="66"/>
      <c r="D16" s="100"/>
      <c r="E16" s="97">
        <f>E15+'force description'!C7</f>
        <v>86.798659403482915</v>
      </c>
    </row>
    <row r="17" spans="1:5" ht="15.75" thickBot="1" x14ac:dyDescent="0.3">
      <c r="A17" s="128"/>
      <c r="B17" s="85" t="s">
        <v>237</v>
      </c>
      <c r="C17" s="67"/>
      <c r="D17" s="101"/>
      <c r="E17" s="96">
        <f>E15-'force description'!C8</f>
        <v>-110.36774937607396</v>
      </c>
    </row>
    <row r="18" spans="1:5" x14ac:dyDescent="0.25">
      <c r="A18" s="132" t="s">
        <v>19</v>
      </c>
      <c r="B18" s="88" t="s">
        <v>32</v>
      </c>
      <c r="C18" s="89"/>
      <c r="D18" s="99">
        <f>'objects basic info'!H8</f>
        <v>31</v>
      </c>
      <c r="E18" s="93"/>
    </row>
    <row r="19" spans="1:5" ht="15.75" thickBot="1" x14ac:dyDescent="0.3">
      <c r="A19" s="128"/>
      <c r="B19" s="85" t="s">
        <v>213</v>
      </c>
      <c r="C19" s="67"/>
      <c r="D19" s="101"/>
      <c r="E19" s="96">
        <f>'force description'!C14</f>
        <v>45.679375833400002</v>
      </c>
    </row>
    <row r="20" spans="1:5" x14ac:dyDescent="0.25">
      <c r="A20" s="132" t="s">
        <v>188</v>
      </c>
      <c r="B20" s="88" t="s">
        <v>246</v>
      </c>
      <c r="C20" s="89"/>
      <c r="D20" s="99">
        <f>G1/1000*'objects basic info'!H9</f>
        <v>0.10296982530070846</v>
      </c>
      <c r="E20" s="93">
        <f>-'force description'!C16</f>
        <v>-9.4</v>
      </c>
    </row>
    <row r="21" spans="1:5" x14ac:dyDescent="0.25">
      <c r="A21" s="133"/>
      <c r="B21" s="83" t="s">
        <v>238</v>
      </c>
      <c r="C21" s="66"/>
      <c r="D21" s="100"/>
      <c r="E21" s="97">
        <f>-D20</f>
        <v>-0.10296982530070846</v>
      </c>
    </row>
    <row r="22" spans="1:5" x14ac:dyDescent="0.25">
      <c r="A22" s="133"/>
      <c r="B22" s="83" t="s">
        <v>219</v>
      </c>
      <c r="C22" s="66"/>
      <c r="D22" s="100"/>
      <c r="E22" s="97">
        <f>E21+'force description'!C17</f>
        <v>23.325117093117623</v>
      </c>
    </row>
    <row r="23" spans="1:5" x14ac:dyDescent="0.25">
      <c r="A23" s="133"/>
      <c r="B23" s="83" t="s">
        <v>217</v>
      </c>
      <c r="C23" s="66"/>
      <c r="D23" s="100"/>
      <c r="E23" s="97">
        <f>E21-'force description'!C18</f>
        <v>-11.102969825300708</v>
      </c>
    </row>
    <row r="24" spans="1:5" ht="15.75" thickBot="1" x14ac:dyDescent="0.3">
      <c r="A24" s="128"/>
      <c r="B24" s="85" t="s">
        <v>239</v>
      </c>
      <c r="C24" s="101">
        <f>D20</f>
        <v>0.10296982530070846</v>
      </c>
      <c r="D24" s="101"/>
      <c r="E24" s="96"/>
    </row>
    <row r="25" spans="1:5" ht="15.75" thickBot="1" x14ac:dyDescent="0.3">
      <c r="A25" s="57" t="s">
        <v>189</v>
      </c>
      <c r="B25" s="94" t="s">
        <v>247</v>
      </c>
      <c r="C25" s="103"/>
      <c r="D25" s="103">
        <f>G1/1000*'objects basic info'!H10</f>
        <v>9.8066500286388917E-3</v>
      </c>
      <c r="E25" s="98">
        <f>-E20</f>
        <v>9.4</v>
      </c>
    </row>
    <row r="26" spans="1:5" x14ac:dyDescent="0.25">
      <c r="A26" s="134" t="s">
        <v>203</v>
      </c>
      <c r="B26" s="88" t="s">
        <v>32</v>
      </c>
      <c r="C26" s="99"/>
      <c r="D26" s="99"/>
      <c r="E26" s="93">
        <f>-G1/1000*'objects basic info'!H11</f>
        <v>-5.5113373160950623</v>
      </c>
    </row>
    <row r="27" spans="1:5" ht="15.75" thickBot="1" x14ac:dyDescent="0.3">
      <c r="A27" s="135"/>
      <c r="B27" s="85" t="s">
        <v>240</v>
      </c>
      <c r="C27" s="101"/>
      <c r="D27" s="101"/>
      <c r="E27" s="96">
        <f>-E26</f>
        <v>5.5113373160950623</v>
      </c>
    </row>
    <row r="28" spans="1:5" x14ac:dyDescent="0.25">
      <c r="A28" s="132" t="s">
        <v>190</v>
      </c>
      <c r="B28" s="88" t="s">
        <v>32</v>
      </c>
      <c r="C28" s="99"/>
      <c r="D28" s="99"/>
      <c r="E28" s="93">
        <f>-'distinct forces'!G1/1000*'objects basic info'!H12</f>
        <v>-7.3549875214791753E-3</v>
      </c>
    </row>
    <row r="29" spans="1:5" x14ac:dyDescent="0.25">
      <c r="A29" s="133"/>
      <c r="B29" s="83" t="s">
        <v>242</v>
      </c>
      <c r="C29" s="100"/>
      <c r="D29" s="100"/>
      <c r="E29" s="97">
        <f>E28+'force description'!C21</f>
        <v>35.929114042425766</v>
      </c>
    </row>
    <row r="30" spans="1:5" ht="15.75" thickBot="1" x14ac:dyDescent="0.3">
      <c r="A30" s="128"/>
      <c r="B30" s="85" t="s">
        <v>221</v>
      </c>
      <c r="C30" s="101"/>
      <c r="D30" s="101"/>
      <c r="E30" s="96">
        <f>E28-'force description'!C22</f>
        <v>-23.007354987521481</v>
      </c>
    </row>
    <row r="31" spans="1:5" x14ac:dyDescent="0.25">
      <c r="A31" s="132" t="s">
        <v>191</v>
      </c>
      <c r="B31" s="88" t="s">
        <v>32</v>
      </c>
      <c r="C31" s="99"/>
      <c r="D31" s="99"/>
      <c r="E31" s="93">
        <f>-G1/1000*'objects basic info'!H13</f>
        <v>-0.14709975042958351</v>
      </c>
    </row>
    <row r="32" spans="1:5" ht="15.75" thickBot="1" x14ac:dyDescent="0.3">
      <c r="A32" s="128"/>
      <c r="B32" s="85" t="s">
        <v>241</v>
      </c>
      <c r="C32" s="101">
        <f>'force description'!C23</f>
        <v>50</v>
      </c>
      <c r="D32" s="101"/>
      <c r="E32" s="96">
        <f>E31</f>
        <v>-0.14709975042958351</v>
      </c>
    </row>
    <row r="33" spans="1:5" x14ac:dyDescent="0.25">
      <c r="A33" s="132" t="s">
        <v>192</v>
      </c>
      <c r="B33" s="88" t="s">
        <v>32</v>
      </c>
      <c r="C33" s="89"/>
      <c r="D33" s="99"/>
      <c r="E33" s="93">
        <f>G1/1000*-'objects basic info'!H14</f>
        <v>-9.8066500286389004E-3</v>
      </c>
    </row>
    <row r="34" spans="1:5" ht="15.75" thickBot="1" x14ac:dyDescent="0.3">
      <c r="A34" s="128"/>
      <c r="B34" s="85" t="s">
        <v>242</v>
      </c>
      <c r="C34" s="67"/>
      <c r="D34" s="101"/>
      <c r="E34" s="96">
        <f>-E33+'force description'!C24</f>
        <v>2.3290793818017388</v>
      </c>
    </row>
    <row r="35" spans="1:5" x14ac:dyDescent="0.25">
      <c r="A35" s="132" t="s">
        <v>193</v>
      </c>
      <c r="B35" s="88" t="s">
        <v>32</v>
      </c>
      <c r="C35" s="89"/>
      <c r="D35" s="99"/>
      <c r="E35" s="93">
        <f>-G1/1000*'objects basic info'!H15</f>
        <v>-3.9226600114555601E-2</v>
      </c>
    </row>
    <row r="36" spans="1:5" x14ac:dyDescent="0.25">
      <c r="A36" s="133"/>
      <c r="B36" s="83" t="s">
        <v>243</v>
      </c>
      <c r="C36" s="66"/>
      <c r="D36" s="100">
        <f>-'force description'!C25</f>
        <v>-40.776050819080552</v>
      </c>
      <c r="E36" s="97">
        <f>E35</f>
        <v>-3.9226600114555601E-2</v>
      </c>
    </row>
    <row r="37" spans="1:5" ht="15.75" thickBot="1" x14ac:dyDescent="0.3">
      <c r="A37" s="128"/>
      <c r="B37" s="85" t="s">
        <v>244</v>
      </c>
      <c r="C37" s="67"/>
      <c r="D37" s="101">
        <f>-'force description'!C26/2</f>
        <v>-3.1</v>
      </c>
      <c r="E37" s="96">
        <f>E35+ABS(D37)</f>
        <v>3.0607733998854445</v>
      </c>
    </row>
    <row r="38" spans="1:5" x14ac:dyDescent="0.25">
      <c r="A38" s="132" t="s">
        <v>194</v>
      </c>
      <c r="B38" s="88" t="s">
        <v>32</v>
      </c>
      <c r="C38" s="89"/>
      <c r="D38" s="99">
        <f>G1/1000*'objects basic info'!H16</f>
        <v>0.59330232673265348</v>
      </c>
      <c r="E38" s="93"/>
    </row>
    <row r="39" spans="1:5" ht="15.75" thickBot="1" x14ac:dyDescent="0.3">
      <c r="A39" s="128"/>
      <c r="B39" s="86" t="s">
        <v>245</v>
      </c>
      <c r="C39" s="67"/>
      <c r="D39" s="101">
        <f>D38+'force description'!C27</f>
        <v>55.593302326732655</v>
      </c>
      <c r="E39" s="96"/>
    </row>
  </sheetData>
  <mergeCells count="14">
    <mergeCell ref="A2:A3"/>
    <mergeCell ref="A8:A10"/>
    <mergeCell ref="A35:A37"/>
    <mergeCell ref="A38:A39"/>
    <mergeCell ref="A33:A34"/>
    <mergeCell ref="A31:A32"/>
    <mergeCell ref="A11:A12"/>
    <mergeCell ref="A4:A7"/>
    <mergeCell ref="A13:A14"/>
    <mergeCell ref="A15:A17"/>
    <mergeCell ref="A18:A19"/>
    <mergeCell ref="A20:A24"/>
    <mergeCell ref="A26:A27"/>
    <mergeCell ref="A28:A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U5" sqref="U5"/>
    </sheetView>
  </sheetViews>
  <sheetFormatPr baseColWidth="10" defaultColWidth="8.140625" defaultRowHeight="15" x14ac:dyDescent="0.25"/>
  <cols>
    <col min="1" max="1" width="4.140625" style="34" bestFit="1" customWidth="1"/>
    <col min="2" max="2" width="10.140625" style="6" bestFit="1" customWidth="1"/>
    <col min="3" max="4" width="8.28515625" style="6" customWidth="1"/>
    <col min="5" max="8" width="10.7109375" style="6" customWidth="1"/>
    <col min="9" max="9" width="3.28515625" style="6" bestFit="1" customWidth="1"/>
    <col min="10" max="10" width="7.7109375" style="6" bestFit="1" customWidth="1"/>
    <col min="11" max="11" width="13.85546875" style="6" bestFit="1" customWidth="1"/>
    <col min="12" max="12" width="10" style="6" customWidth="1"/>
    <col min="13" max="13" width="4.140625" style="157" bestFit="1" customWidth="1"/>
    <col min="14" max="16384" width="8.140625" style="6"/>
  </cols>
  <sheetData>
    <row r="1" spans="1:13" s="51" customFormat="1" ht="30" customHeight="1" thickBot="1" x14ac:dyDescent="0.3">
      <c r="A1" s="106" t="s">
        <v>137</v>
      </c>
      <c r="B1" s="29" t="s">
        <v>167</v>
      </c>
      <c r="C1" s="107" t="s">
        <v>166</v>
      </c>
      <c r="D1" s="107"/>
      <c r="E1" s="107" t="s">
        <v>165</v>
      </c>
      <c r="F1" s="107"/>
      <c r="G1" s="107" t="s">
        <v>138</v>
      </c>
      <c r="H1" s="107"/>
      <c r="I1" s="30" t="s">
        <v>0</v>
      </c>
      <c r="J1" s="30" t="s">
        <v>169</v>
      </c>
      <c r="K1" s="30" t="s">
        <v>170</v>
      </c>
      <c r="L1" s="30" t="s">
        <v>171</v>
      </c>
      <c r="M1" s="33" t="s">
        <v>248</v>
      </c>
    </row>
    <row r="2" spans="1:13" ht="90" customHeight="1" x14ac:dyDescent="0.25">
      <c r="A2" s="138" t="s">
        <v>156</v>
      </c>
      <c r="B2" s="104" t="s">
        <v>143</v>
      </c>
      <c r="C2" s="139"/>
      <c r="D2" s="140"/>
      <c r="E2" s="139"/>
      <c r="F2" s="140"/>
      <c r="G2" s="139"/>
      <c r="H2" s="140"/>
      <c r="I2" s="105">
        <v>9</v>
      </c>
      <c r="J2" s="105">
        <v>6</v>
      </c>
      <c r="K2" s="105" t="s">
        <v>183</v>
      </c>
      <c r="L2" s="105" t="s">
        <v>184</v>
      </c>
      <c r="M2" s="90"/>
    </row>
    <row r="3" spans="1:13" ht="90" customHeight="1" x14ac:dyDescent="0.25">
      <c r="A3" s="138"/>
      <c r="B3" s="17" t="s">
        <v>123</v>
      </c>
      <c r="C3" s="141"/>
      <c r="D3" s="142"/>
      <c r="E3" s="141"/>
      <c r="F3" s="142"/>
      <c r="G3" s="141"/>
      <c r="H3" s="142"/>
      <c r="I3" s="21">
        <v>5</v>
      </c>
      <c r="J3" s="21">
        <v>6</v>
      </c>
      <c r="K3" s="21" t="s">
        <v>183</v>
      </c>
      <c r="L3" s="21" t="s">
        <v>184</v>
      </c>
      <c r="M3" s="84"/>
    </row>
    <row r="4" spans="1:13" ht="90" customHeight="1" x14ac:dyDescent="0.25">
      <c r="A4" s="138"/>
      <c r="B4" s="17" t="s">
        <v>122</v>
      </c>
      <c r="C4" s="141"/>
      <c r="D4" s="142"/>
      <c r="E4" s="141"/>
      <c r="F4" s="142"/>
      <c r="G4" s="141"/>
      <c r="H4" s="142"/>
      <c r="I4" s="21">
        <v>2</v>
      </c>
      <c r="J4" s="21">
        <v>5</v>
      </c>
      <c r="K4" s="21" t="s">
        <v>183</v>
      </c>
      <c r="L4" s="21" t="s">
        <v>184</v>
      </c>
      <c r="M4" s="84"/>
    </row>
    <row r="5" spans="1:13" ht="90" customHeight="1" x14ac:dyDescent="0.25">
      <c r="A5" s="138"/>
      <c r="B5" s="17" t="s">
        <v>119</v>
      </c>
      <c r="C5" s="141"/>
      <c r="D5" s="142"/>
      <c r="E5" s="141"/>
      <c r="F5" s="142"/>
      <c r="G5" s="141"/>
      <c r="H5" s="142"/>
      <c r="I5" s="21">
        <v>7</v>
      </c>
      <c r="J5" s="21">
        <v>6</v>
      </c>
      <c r="K5" s="21" t="s">
        <v>183</v>
      </c>
      <c r="L5" s="21" t="s">
        <v>184</v>
      </c>
      <c r="M5" s="84"/>
    </row>
    <row r="6" spans="1:13" ht="90" customHeight="1" x14ac:dyDescent="0.25">
      <c r="A6" s="138"/>
      <c r="B6" s="17" t="s">
        <v>144</v>
      </c>
      <c r="C6" s="141"/>
      <c r="D6" s="142"/>
      <c r="E6" s="141"/>
      <c r="F6" s="142"/>
      <c r="G6" s="141"/>
      <c r="H6" s="142"/>
      <c r="I6" s="21">
        <v>8</v>
      </c>
      <c r="J6" s="21">
        <v>6</v>
      </c>
      <c r="K6" s="21" t="s">
        <v>183</v>
      </c>
      <c r="L6" s="21" t="s">
        <v>184</v>
      </c>
      <c r="M6" s="84"/>
    </row>
    <row r="7" spans="1:13" ht="90" customHeight="1" x14ac:dyDescent="0.25">
      <c r="A7" s="138"/>
      <c r="B7" s="17" t="s">
        <v>145</v>
      </c>
      <c r="C7" s="141"/>
      <c r="D7" s="142"/>
      <c r="E7" s="141"/>
      <c r="F7" s="142"/>
      <c r="G7" s="141"/>
      <c r="H7" s="142"/>
      <c r="I7" s="21">
        <v>3</v>
      </c>
      <c r="J7" s="21">
        <v>6</v>
      </c>
      <c r="K7" s="21" t="s">
        <v>183</v>
      </c>
      <c r="L7" s="21" t="s">
        <v>183</v>
      </c>
      <c r="M7" s="84"/>
    </row>
    <row r="8" spans="1:13" ht="90" customHeight="1" thickBot="1" x14ac:dyDescent="0.3">
      <c r="A8" s="137"/>
      <c r="B8" s="18" t="s">
        <v>111</v>
      </c>
      <c r="C8" s="145"/>
      <c r="D8" s="146"/>
      <c r="E8" s="145"/>
      <c r="F8" s="146"/>
      <c r="G8" s="145"/>
      <c r="H8" s="146"/>
      <c r="I8" s="22">
        <v>8</v>
      </c>
      <c r="J8" s="22">
        <v>6</v>
      </c>
      <c r="K8" s="22" t="s">
        <v>183</v>
      </c>
      <c r="L8" s="22" t="s">
        <v>184</v>
      </c>
      <c r="M8" s="84"/>
    </row>
    <row r="9" spans="1:13" ht="90" customHeight="1" x14ac:dyDescent="0.25">
      <c r="A9" s="136" t="s">
        <v>157</v>
      </c>
      <c r="B9" s="16" t="s">
        <v>128</v>
      </c>
      <c r="C9" s="143"/>
      <c r="D9" s="144"/>
      <c r="E9" s="143"/>
      <c r="F9" s="144"/>
      <c r="G9" s="143"/>
      <c r="H9" s="144"/>
      <c r="I9" s="20">
        <v>6</v>
      </c>
      <c r="J9" s="20">
        <v>6</v>
      </c>
      <c r="K9" s="20" t="s">
        <v>183</v>
      </c>
      <c r="L9" s="20" t="s">
        <v>184</v>
      </c>
      <c r="M9" s="84"/>
    </row>
    <row r="10" spans="1:13" ht="90" customHeight="1" x14ac:dyDescent="0.25">
      <c r="A10" s="138"/>
      <c r="B10" s="17" t="s">
        <v>115</v>
      </c>
      <c r="C10" s="141"/>
      <c r="D10" s="142"/>
      <c r="E10" s="141"/>
      <c r="F10" s="142"/>
      <c r="G10" s="141"/>
      <c r="H10" s="142"/>
      <c r="I10" s="21">
        <v>2</v>
      </c>
      <c r="J10" s="21">
        <v>5</v>
      </c>
      <c r="K10" s="21" t="s">
        <v>183</v>
      </c>
      <c r="L10" s="21" t="s">
        <v>184</v>
      </c>
      <c r="M10" s="84"/>
    </row>
    <row r="11" spans="1:13" ht="90" customHeight="1" x14ac:dyDescent="0.25">
      <c r="A11" s="138"/>
      <c r="B11" s="17" t="s">
        <v>129</v>
      </c>
      <c r="C11" s="141"/>
      <c r="D11" s="142"/>
      <c r="E11" s="141"/>
      <c r="F11" s="142"/>
      <c r="G11" s="141"/>
      <c r="H11" s="142"/>
      <c r="I11" s="21">
        <v>5</v>
      </c>
      <c r="J11" s="21">
        <v>6</v>
      </c>
      <c r="K11" s="21" t="s">
        <v>183</v>
      </c>
      <c r="L11" s="21" t="s">
        <v>184</v>
      </c>
      <c r="M11" s="84"/>
    </row>
    <row r="12" spans="1:13" ht="90" customHeight="1" thickBot="1" x14ac:dyDescent="0.3">
      <c r="A12" s="137"/>
      <c r="B12" s="18" t="s">
        <v>146</v>
      </c>
      <c r="C12" s="145"/>
      <c r="D12" s="146"/>
      <c r="E12" s="145"/>
      <c r="F12" s="146"/>
      <c r="G12" s="145"/>
      <c r="H12" s="146"/>
      <c r="I12" s="22">
        <v>4</v>
      </c>
      <c r="J12" s="22">
        <v>6</v>
      </c>
      <c r="K12" s="22" t="s">
        <v>183</v>
      </c>
      <c r="L12" s="22" t="s">
        <v>184</v>
      </c>
      <c r="M12" s="84"/>
    </row>
    <row r="13" spans="1:13" ht="90" customHeight="1" x14ac:dyDescent="0.25">
      <c r="A13" s="136" t="s">
        <v>158</v>
      </c>
      <c r="B13" s="16" t="s">
        <v>120</v>
      </c>
      <c r="C13" s="143"/>
      <c r="D13" s="144"/>
      <c r="E13" s="143"/>
      <c r="F13" s="144"/>
      <c r="G13" s="143"/>
      <c r="H13" s="144"/>
      <c r="I13" s="20">
        <v>5</v>
      </c>
      <c r="J13" s="20">
        <v>6</v>
      </c>
      <c r="K13" s="20" t="s">
        <v>183</v>
      </c>
      <c r="L13" s="20" t="s">
        <v>184</v>
      </c>
      <c r="M13" s="84"/>
    </row>
    <row r="14" spans="1:13" ht="90" customHeight="1" x14ac:dyDescent="0.25">
      <c r="A14" s="138"/>
      <c r="B14" s="17" t="s">
        <v>117</v>
      </c>
      <c r="C14" s="141"/>
      <c r="D14" s="142"/>
      <c r="E14" s="141"/>
      <c r="F14" s="142"/>
      <c r="G14" s="141"/>
      <c r="H14" s="142"/>
      <c r="I14" s="21">
        <v>5</v>
      </c>
      <c r="J14" s="21">
        <v>6</v>
      </c>
      <c r="K14" s="21" t="s">
        <v>183</v>
      </c>
      <c r="L14" s="21" t="s">
        <v>184</v>
      </c>
      <c r="M14" s="84"/>
    </row>
    <row r="15" spans="1:13" ht="90" customHeight="1" thickBot="1" x14ac:dyDescent="0.3">
      <c r="A15" s="137"/>
      <c r="B15" s="18" t="s">
        <v>129</v>
      </c>
      <c r="C15" s="145"/>
      <c r="D15" s="146"/>
      <c r="E15" s="145"/>
      <c r="F15" s="146"/>
      <c r="G15" s="145"/>
      <c r="H15" s="146"/>
      <c r="I15" s="22">
        <v>3</v>
      </c>
      <c r="J15" s="22">
        <v>6</v>
      </c>
      <c r="K15" s="22" t="s">
        <v>183</v>
      </c>
      <c r="L15" s="22" t="s">
        <v>184</v>
      </c>
      <c r="M15" s="84"/>
    </row>
    <row r="16" spans="1:13" ht="90" customHeight="1" x14ac:dyDescent="0.25">
      <c r="A16" s="136" t="s">
        <v>147</v>
      </c>
      <c r="B16" s="16" t="s">
        <v>125</v>
      </c>
      <c r="C16" s="143"/>
      <c r="D16" s="144"/>
      <c r="E16" s="143"/>
      <c r="F16" s="144"/>
      <c r="G16" s="143"/>
      <c r="H16" s="144"/>
      <c r="I16" s="20">
        <v>14</v>
      </c>
      <c r="J16" s="20">
        <v>6</v>
      </c>
      <c r="K16" s="20" t="s">
        <v>183</v>
      </c>
      <c r="L16" s="20" t="s">
        <v>184</v>
      </c>
      <c r="M16" s="84"/>
    </row>
    <row r="17" spans="1:13" ht="90" customHeight="1" thickBot="1" x14ac:dyDescent="0.3">
      <c r="A17" s="137"/>
      <c r="B17" s="18" t="s">
        <v>124</v>
      </c>
      <c r="C17" s="145"/>
      <c r="D17" s="146"/>
      <c r="E17" s="145"/>
      <c r="F17" s="146"/>
      <c r="G17" s="145"/>
      <c r="H17" s="146"/>
      <c r="I17" s="22">
        <v>5</v>
      </c>
      <c r="J17" s="22">
        <v>6</v>
      </c>
      <c r="K17" s="22" t="s">
        <v>183</v>
      </c>
      <c r="L17" s="22" t="s">
        <v>184</v>
      </c>
      <c r="M17" s="84"/>
    </row>
    <row r="18" spans="1:13" ht="90" customHeight="1" thickBot="1" x14ac:dyDescent="0.3">
      <c r="A18" s="24" t="s">
        <v>159</v>
      </c>
      <c r="B18" s="19" t="s">
        <v>120</v>
      </c>
      <c r="C18" s="108"/>
      <c r="D18" s="109"/>
      <c r="E18" s="108"/>
      <c r="F18" s="109"/>
      <c r="G18" s="108"/>
      <c r="H18" s="109"/>
      <c r="I18" s="23">
        <v>4</v>
      </c>
      <c r="J18" s="23">
        <v>6</v>
      </c>
      <c r="K18" s="23" t="s">
        <v>183</v>
      </c>
      <c r="L18" s="23" t="s">
        <v>184</v>
      </c>
      <c r="M18" s="84"/>
    </row>
    <row r="19" spans="1:13" ht="90" customHeight="1" x14ac:dyDescent="0.25">
      <c r="A19" s="136" t="s">
        <v>148</v>
      </c>
      <c r="B19" s="16" t="s">
        <v>126</v>
      </c>
      <c r="C19" s="143"/>
      <c r="D19" s="144"/>
      <c r="E19" s="143"/>
      <c r="F19" s="144"/>
      <c r="G19" s="143"/>
      <c r="H19" s="144"/>
      <c r="I19" s="20">
        <v>16</v>
      </c>
      <c r="J19" s="20">
        <v>6</v>
      </c>
      <c r="K19" s="20" t="s">
        <v>183</v>
      </c>
      <c r="L19" s="20" t="s">
        <v>184</v>
      </c>
      <c r="M19" s="84"/>
    </row>
    <row r="20" spans="1:13" ht="90" customHeight="1" x14ac:dyDescent="0.25">
      <c r="A20" s="138"/>
      <c r="B20" s="17" t="s">
        <v>118</v>
      </c>
      <c r="C20" s="141"/>
      <c r="D20" s="142"/>
      <c r="E20" s="141"/>
      <c r="F20" s="142"/>
      <c r="G20" s="141"/>
      <c r="H20" s="142"/>
      <c r="I20" s="21">
        <v>13</v>
      </c>
      <c r="J20" s="21">
        <v>6</v>
      </c>
      <c r="K20" s="21" t="s">
        <v>183</v>
      </c>
      <c r="L20" s="21" t="s">
        <v>184</v>
      </c>
      <c r="M20" s="84"/>
    </row>
    <row r="21" spans="1:13" ht="90" customHeight="1" thickBot="1" x14ac:dyDescent="0.3">
      <c r="A21" s="137"/>
      <c r="B21" s="18" t="s">
        <v>123</v>
      </c>
      <c r="C21" s="145"/>
      <c r="D21" s="146"/>
      <c r="E21" s="145"/>
      <c r="F21" s="146"/>
      <c r="G21" s="145"/>
      <c r="H21" s="146"/>
      <c r="I21" s="22">
        <v>5</v>
      </c>
      <c r="J21" s="22">
        <v>6</v>
      </c>
      <c r="K21" s="22" t="s">
        <v>183</v>
      </c>
      <c r="L21" s="22" t="s">
        <v>184</v>
      </c>
      <c r="M21" s="84"/>
    </row>
    <row r="22" spans="1:13" ht="90" customHeight="1" x14ac:dyDescent="0.25">
      <c r="A22" s="136" t="s">
        <v>149</v>
      </c>
      <c r="B22" s="16" t="s">
        <v>127</v>
      </c>
      <c r="C22" s="143"/>
      <c r="D22" s="144"/>
      <c r="E22" s="143"/>
      <c r="F22" s="144"/>
      <c r="G22" s="143"/>
      <c r="H22" s="144"/>
      <c r="I22" s="20">
        <v>8</v>
      </c>
      <c r="J22" s="20">
        <v>6</v>
      </c>
      <c r="K22" s="20" t="s">
        <v>183</v>
      </c>
      <c r="L22" s="20" t="s">
        <v>184</v>
      </c>
      <c r="M22" s="84"/>
    </row>
    <row r="23" spans="1:13" ht="90" customHeight="1" x14ac:dyDescent="0.25">
      <c r="A23" s="138"/>
      <c r="B23" s="17" t="s">
        <v>123</v>
      </c>
      <c r="C23" s="141"/>
      <c r="D23" s="142"/>
      <c r="E23" s="141"/>
      <c r="F23" s="142"/>
      <c r="G23" s="141"/>
      <c r="H23" s="142"/>
      <c r="I23" s="21">
        <v>5</v>
      </c>
      <c r="J23" s="21">
        <v>6</v>
      </c>
      <c r="K23" s="21" t="s">
        <v>183</v>
      </c>
      <c r="L23" s="21" t="s">
        <v>184</v>
      </c>
      <c r="M23" s="84"/>
    </row>
    <row r="24" spans="1:13" ht="90" customHeight="1" x14ac:dyDescent="0.25">
      <c r="A24" s="138"/>
      <c r="B24" s="17" t="s">
        <v>114</v>
      </c>
      <c r="C24" s="141"/>
      <c r="D24" s="142"/>
      <c r="E24" s="141"/>
      <c r="F24" s="142"/>
      <c r="G24" s="141"/>
      <c r="H24" s="142"/>
      <c r="I24" s="21">
        <v>3</v>
      </c>
      <c r="J24" s="21">
        <v>6</v>
      </c>
      <c r="K24" s="21" t="s">
        <v>183</v>
      </c>
      <c r="L24" s="21" t="s">
        <v>184</v>
      </c>
      <c r="M24" s="84"/>
    </row>
    <row r="25" spans="1:13" ht="90" customHeight="1" thickBot="1" x14ac:dyDescent="0.3">
      <c r="A25" s="137"/>
      <c r="B25" s="18" t="s">
        <v>119</v>
      </c>
      <c r="C25" s="145"/>
      <c r="D25" s="146"/>
      <c r="E25" s="145"/>
      <c r="F25" s="146"/>
      <c r="G25" s="145"/>
      <c r="H25" s="146"/>
      <c r="I25" s="22">
        <v>3</v>
      </c>
      <c r="J25" s="22">
        <v>6</v>
      </c>
      <c r="K25" s="22" t="s">
        <v>183</v>
      </c>
      <c r="L25" s="22" t="s">
        <v>184</v>
      </c>
      <c r="M25" s="84"/>
    </row>
    <row r="26" spans="1:13" ht="90" customHeight="1" x14ac:dyDescent="0.25">
      <c r="A26" s="136" t="s">
        <v>150</v>
      </c>
      <c r="B26" s="16" t="s">
        <v>117</v>
      </c>
      <c r="C26" s="143"/>
      <c r="D26" s="144"/>
      <c r="E26" s="143"/>
      <c r="F26" s="144"/>
      <c r="G26" s="143"/>
      <c r="H26" s="144"/>
      <c r="I26" s="20">
        <v>5</v>
      </c>
      <c r="J26" s="20">
        <v>6</v>
      </c>
      <c r="K26" s="20" t="s">
        <v>183</v>
      </c>
      <c r="L26" s="20" t="s">
        <v>184</v>
      </c>
      <c r="M26" s="84"/>
    </row>
    <row r="27" spans="1:13" ht="90" customHeight="1" x14ac:dyDescent="0.25">
      <c r="A27" s="138"/>
      <c r="B27" s="17" t="s">
        <v>114</v>
      </c>
      <c r="C27" s="141"/>
      <c r="D27" s="142"/>
      <c r="E27" s="141"/>
      <c r="F27" s="142"/>
      <c r="G27" s="141"/>
      <c r="H27" s="142"/>
      <c r="I27" s="21">
        <v>3</v>
      </c>
      <c r="J27" s="21">
        <v>6</v>
      </c>
      <c r="K27" s="21" t="s">
        <v>183</v>
      </c>
      <c r="L27" s="21" t="s">
        <v>184</v>
      </c>
      <c r="M27" s="84"/>
    </row>
    <row r="28" spans="1:13" ht="90" customHeight="1" thickBot="1" x14ac:dyDescent="0.3">
      <c r="A28" s="137"/>
      <c r="B28" s="18" t="s">
        <v>121</v>
      </c>
      <c r="C28" s="145"/>
      <c r="D28" s="146"/>
      <c r="E28" s="145"/>
      <c r="F28" s="146"/>
      <c r="G28" s="145"/>
      <c r="H28" s="146"/>
      <c r="I28" s="22">
        <v>3</v>
      </c>
      <c r="J28" s="22">
        <v>6</v>
      </c>
      <c r="K28" s="22" t="s">
        <v>183</v>
      </c>
      <c r="L28" s="22" t="s">
        <v>184</v>
      </c>
      <c r="M28" s="84"/>
    </row>
    <row r="29" spans="1:13" ht="90" customHeight="1" x14ac:dyDescent="0.25">
      <c r="A29" s="136" t="s">
        <v>160</v>
      </c>
      <c r="B29" s="16" t="s">
        <v>119</v>
      </c>
      <c r="C29" s="143"/>
      <c r="D29" s="144"/>
      <c r="E29" s="143"/>
      <c r="F29" s="144"/>
      <c r="G29" s="143"/>
      <c r="H29" s="144"/>
      <c r="I29" s="20">
        <v>3</v>
      </c>
      <c r="J29" s="20">
        <v>6</v>
      </c>
      <c r="K29" s="20" t="s">
        <v>183</v>
      </c>
      <c r="L29" s="20" t="s">
        <v>184</v>
      </c>
      <c r="M29" s="84"/>
    </row>
    <row r="30" spans="1:13" ht="90" customHeight="1" thickBot="1" x14ac:dyDescent="0.3">
      <c r="A30" s="137"/>
      <c r="B30" s="18" t="s">
        <v>114</v>
      </c>
      <c r="C30" s="145"/>
      <c r="D30" s="146"/>
      <c r="E30" s="145"/>
      <c r="F30" s="146"/>
      <c r="G30" s="145"/>
      <c r="H30" s="146"/>
      <c r="I30" s="22">
        <v>3</v>
      </c>
      <c r="J30" s="22">
        <v>6</v>
      </c>
      <c r="K30" s="22" t="s">
        <v>183</v>
      </c>
      <c r="L30" s="22" t="s">
        <v>184</v>
      </c>
      <c r="M30" s="84"/>
    </row>
    <row r="31" spans="1:13" ht="90" customHeight="1" x14ac:dyDescent="0.25">
      <c r="A31" s="136" t="s">
        <v>161</v>
      </c>
      <c r="B31" s="16" t="s">
        <v>118</v>
      </c>
      <c r="C31" s="143"/>
      <c r="D31" s="144"/>
      <c r="E31" s="143"/>
      <c r="F31" s="144"/>
      <c r="G31" s="143"/>
      <c r="H31" s="144"/>
      <c r="I31" s="20">
        <v>13</v>
      </c>
      <c r="J31" s="20">
        <v>6</v>
      </c>
      <c r="K31" s="20" t="s">
        <v>183</v>
      </c>
      <c r="L31" s="20" t="s">
        <v>184</v>
      </c>
      <c r="M31" s="84"/>
    </row>
    <row r="32" spans="1:13" ht="90" customHeight="1" x14ac:dyDescent="0.25">
      <c r="A32" s="138"/>
      <c r="B32" s="17" t="s">
        <v>131</v>
      </c>
      <c r="C32" s="141"/>
      <c r="D32" s="142"/>
      <c r="E32" s="141"/>
      <c r="F32" s="142"/>
      <c r="G32" s="141"/>
      <c r="H32" s="142"/>
      <c r="I32" s="21">
        <v>8</v>
      </c>
      <c r="J32" s="21">
        <v>6</v>
      </c>
      <c r="K32" s="21" t="s">
        <v>183</v>
      </c>
      <c r="L32" s="21" t="s">
        <v>184</v>
      </c>
      <c r="M32" s="84"/>
    </row>
    <row r="33" spans="1:13" ht="90" customHeight="1" x14ac:dyDescent="0.25">
      <c r="A33" s="138"/>
      <c r="B33" s="17" t="s">
        <v>132</v>
      </c>
      <c r="C33" s="141"/>
      <c r="D33" s="142"/>
      <c r="E33" s="141"/>
      <c r="F33" s="142"/>
      <c r="G33" s="141"/>
      <c r="H33" s="142"/>
      <c r="I33" s="21">
        <v>2</v>
      </c>
      <c r="J33" s="21">
        <v>5</v>
      </c>
      <c r="K33" s="21" t="s">
        <v>184</v>
      </c>
      <c r="L33" s="21" t="s">
        <v>184</v>
      </c>
      <c r="M33" s="84"/>
    </row>
    <row r="34" spans="1:13" ht="90" customHeight="1" thickBot="1" x14ac:dyDescent="0.3">
      <c r="A34" s="137"/>
      <c r="B34" s="18" t="s">
        <v>116</v>
      </c>
      <c r="C34" s="145"/>
      <c r="D34" s="146"/>
      <c r="E34" s="145"/>
      <c r="F34" s="146"/>
      <c r="G34" s="145"/>
      <c r="H34" s="146"/>
      <c r="I34" s="22">
        <v>5</v>
      </c>
      <c r="J34" s="22">
        <v>6</v>
      </c>
      <c r="K34" s="22" t="s">
        <v>183</v>
      </c>
      <c r="L34" s="22" t="s">
        <v>184</v>
      </c>
      <c r="M34" s="84"/>
    </row>
    <row r="35" spans="1:13" ht="90" customHeight="1" x14ac:dyDescent="0.25">
      <c r="A35" s="136" t="s">
        <v>162</v>
      </c>
      <c r="B35" s="16" t="s">
        <v>122</v>
      </c>
      <c r="C35" s="143"/>
      <c r="D35" s="144"/>
      <c r="E35" s="143"/>
      <c r="F35" s="144"/>
      <c r="G35" s="143"/>
      <c r="H35" s="144"/>
      <c r="I35" s="20">
        <v>2</v>
      </c>
      <c r="J35" s="20">
        <v>5</v>
      </c>
      <c r="K35" s="20" t="s">
        <v>183</v>
      </c>
      <c r="L35" s="20" t="s">
        <v>184</v>
      </c>
      <c r="M35" s="84"/>
    </row>
    <row r="36" spans="1:13" ht="90" customHeight="1" x14ac:dyDescent="0.25">
      <c r="A36" s="138"/>
      <c r="B36" s="17" t="s">
        <v>121</v>
      </c>
      <c r="C36" s="141"/>
      <c r="D36" s="142"/>
      <c r="E36" s="141"/>
      <c r="F36" s="142"/>
      <c r="G36" s="141"/>
      <c r="H36" s="142"/>
      <c r="I36" s="21">
        <v>5</v>
      </c>
      <c r="J36" s="21">
        <v>6</v>
      </c>
      <c r="K36" s="21" t="s">
        <v>183</v>
      </c>
      <c r="L36" s="21" t="s">
        <v>184</v>
      </c>
      <c r="M36" s="84"/>
    </row>
    <row r="37" spans="1:13" ht="90" customHeight="1" thickBot="1" x14ac:dyDescent="0.3">
      <c r="A37" s="137"/>
      <c r="B37" s="18" t="s">
        <v>119</v>
      </c>
      <c r="C37" s="145"/>
      <c r="D37" s="146"/>
      <c r="E37" s="145"/>
      <c r="F37" s="146"/>
      <c r="G37" s="145"/>
      <c r="H37" s="146"/>
      <c r="I37" s="22">
        <v>3</v>
      </c>
      <c r="J37" s="22">
        <v>6</v>
      </c>
      <c r="K37" s="22" t="s">
        <v>183</v>
      </c>
      <c r="L37" s="22" t="s">
        <v>184</v>
      </c>
      <c r="M37" s="84"/>
    </row>
    <row r="38" spans="1:13" ht="90" customHeight="1" x14ac:dyDescent="0.25">
      <c r="A38" s="136" t="s">
        <v>163</v>
      </c>
      <c r="B38" s="16" t="s">
        <v>114</v>
      </c>
      <c r="C38" s="143"/>
      <c r="D38" s="144"/>
      <c r="E38" s="143"/>
      <c r="F38" s="144"/>
      <c r="G38" s="143"/>
      <c r="H38" s="144"/>
      <c r="I38" s="20">
        <v>3</v>
      </c>
      <c r="J38" s="20">
        <v>6</v>
      </c>
      <c r="K38" s="20" t="s">
        <v>183</v>
      </c>
      <c r="L38" s="20" t="s">
        <v>184</v>
      </c>
      <c r="M38" s="84"/>
    </row>
    <row r="39" spans="1:13" ht="90" customHeight="1" thickBot="1" x14ac:dyDescent="0.3">
      <c r="A39" s="137"/>
      <c r="B39" s="18" t="s">
        <v>122</v>
      </c>
      <c r="C39" s="145"/>
      <c r="D39" s="146"/>
      <c r="E39" s="145"/>
      <c r="F39" s="146"/>
      <c r="G39" s="145"/>
      <c r="H39" s="146"/>
      <c r="I39" s="22">
        <v>2</v>
      </c>
      <c r="J39" s="22">
        <v>5</v>
      </c>
      <c r="K39" s="22" t="s">
        <v>183</v>
      </c>
      <c r="L39" s="22" t="s">
        <v>184</v>
      </c>
      <c r="M39" s="84"/>
    </row>
    <row r="40" spans="1:13" ht="90" customHeight="1" x14ac:dyDescent="0.25">
      <c r="A40" s="136" t="s">
        <v>164</v>
      </c>
      <c r="B40" s="16" t="s">
        <v>122</v>
      </c>
      <c r="C40" s="143"/>
      <c r="D40" s="144"/>
      <c r="E40" s="143"/>
      <c r="F40" s="144"/>
      <c r="G40" s="143"/>
      <c r="H40" s="144"/>
      <c r="I40" s="20">
        <v>2</v>
      </c>
      <c r="J40" s="20">
        <v>5</v>
      </c>
      <c r="K40" s="20" t="s">
        <v>183</v>
      </c>
      <c r="L40" s="20" t="s">
        <v>184</v>
      </c>
      <c r="M40" s="84"/>
    </row>
    <row r="41" spans="1:13" ht="90" customHeight="1" x14ac:dyDescent="0.25">
      <c r="A41" s="138"/>
      <c r="B41" s="17" t="s">
        <v>121</v>
      </c>
      <c r="C41" s="141"/>
      <c r="D41" s="142"/>
      <c r="E41" s="141"/>
      <c r="F41" s="142"/>
      <c r="G41" s="141"/>
      <c r="H41" s="142"/>
      <c r="I41" s="21">
        <v>4</v>
      </c>
      <c r="J41" s="21">
        <v>6</v>
      </c>
      <c r="K41" s="21" t="s">
        <v>183</v>
      </c>
      <c r="L41" s="21" t="s">
        <v>184</v>
      </c>
      <c r="M41" s="84"/>
    </row>
    <row r="42" spans="1:13" ht="90" customHeight="1" thickBot="1" x14ac:dyDescent="0.3">
      <c r="A42" s="137"/>
      <c r="B42" s="18" t="s">
        <v>119</v>
      </c>
      <c r="C42" s="145"/>
      <c r="D42" s="146"/>
      <c r="E42" s="145"/>
      <c r="F42" s="146"/>
      <c r="G42" s="145"/>
      <c r="H42" s="146"/>
      <c r="I42" s="22">
        <v>3</v>
      </c>
      <c r="J42" s="22">
        <v>6</v>
      </c>
      <c r="K42" s="22" t="s">
        <v>183</v>
      </c>
      <c r="L42" s="22" t="s">
        <v>184</v>
      </c>
      <c r="M42" s="84"/>
    </row>
    <row r="43" spans="1:13" ht="90" customHeight="1" x14ac:dyDescent="0.25">
      <c r="A43" s="136" t="s">
        <v>151</v>
      </c>
      <c r="B43" s="16" t="s">
        <v>130</v>
      </c>
      <c r="C43" s="143"/>
      <c r="D43" s="144"/>
      <c r="E43" s="143"/>
      <c r="F43" s="144"/>
      <c r="G43" s="143"/>
      <c r="H43" s="144"/>
      <c r="I43" s="20">
        <v>2</v>
      </c>
      <c r="J43" s="20">
        <v>5</v>
      </c>
      <c r="K43" s="20" t="s">
        <v>184</v>
      </c>
      <c r="L43" s="20" t="s">
        <v>184</v>
      </c>
      <c r="M43" s="84"/>
    </row>
    <row r="44" spans="1:13" ht="90" customHeight="1" x14ac:dyDescent="0.25">
      <c r="A44" s="138"/>
      <c r="B44" s="17" t="s">
        <v>113</v>
      </c>
      <c r="C44" s="141"/>
      <c r="D44" s="142"/>
      <c r="E44" s="141"/>
      <c r="F44" s="142"/>
      <c r="G44" s="141"/>
      <c r="H44" s="142"/>
      <c r="I44" s="21">
        <v>3</v>
      </c>
      <c r="J44" s="21">
        <v>6</v>
      </c>
      <c r="K44" s="21" t="s">
        <v>183</v>
      </c>
      <c r="L44" s="21" t="s">
        <v>184</v>
      </c>
      <c r="M44" s="84"/>
    </row>
    <row r="45" spans="1:13" ht="90" customHeight="1" x14ac:dyDescent="0.25">
      <c r="A45" s="138"/>
      <c r="B45" s="17" t="s">
        <v>152</v>
      </c>
      <c r="C45" s="141"/>
      <c r="D45" s="142"/>
      <c r="E45" s="141"/>
      <c r="F45" s="142"/>
      <c r="G45" s="141"/>
      <c r="H45" s="142"/>
      <c r="I45" s="21">
        <v>4</v>
      </c>
      <c r="J45" s="21">
        <v>6</v>
      </c>
      <c r="K45" s="21" t="s">
        <v>183</v>
      </c>
      <c r="L45" s="21" t="s">
        <v>184</v>
      </c>
      <c r="M45" s="84"/>
    </row>
    <row r="46" spans="1:13" ht="90" customHeight="1" thickBot="1" x14ac:dyDescent="0.3">
      <c r="A46" s="137"/>
      <c r="B46" s="18" t="s">
        <v>112</v>
      </c>
      <c r="C46" s="145"/>
      <c r="D46" s="146"/>
      <c r="E46" s="145"/>
      <c r="F46" s="146"/>
      <c r="G46" s="145"/>
      <c r="H46" s="146"/>
      <c r="I46" s="22">
        <v>3</v>
      </c>
      <c r="J46" s="22">
        <v>6</v>
      </c>
      <c r="K46" s="22" t="s">
        <v>183</v>
      </c>
      <c r="L46" s="22" t="s">
        <v>184</v>
      </c>
      <c r="M46" s="84"/>
    </row>
    <row r="47" spans="1:13" ht="90" customHeight="1" x14ac:dyDescent="0.25">
      <c r="A47" s="136" t="s">
        <v>153</v>
      </c>
      <c r="B47" s="16" t="s">
        <v>154</v>
      </c>
      <c r="C47" s="143"/>
      <c r="D47" s="144"/>
      <c r="E47" s="143"/>
      <c r="F47" s="144"/>
      <c r="G47" s="143"/>
      <c r="H47" s="144"/>
      <c r="I47" s="20">
        <v>4</v>
      </c>
      <c r="J47" s="20">
        <v>6</v>
      </c>
      <c r="K47" s="20" t="s">
        <v>183</v>
      </c>
      <c r="L47" s="20" t="s">
        <v>184</v>
      </c>
      <c r="M47" s="84"/>
    </row>
    <row r="48" spans="1:13" ht="90" customHeight="1" thickBot="1" x14ac:dyDescent="0.3">
      <c r="A48" s="137"/>
      <c r="B48" s="18" t="s">
        <v>155</v>
      </c>
      <c r="C48" s="147"/>
      <c r="D48" s="147"/>
      <c r="E48" s="147"/>
      <c r="F48" s="147"/>
      <c r="G48" s="147"/>
      <c r="H48" s="147"/>
      <c r="I48" s="22">
        <v>4</v>
      </c>
      <c r="J48" s="22">
        <v>6</v>
      </c>
      <c r="K48" s="22" t="s">
        <v>183</v>
      </c>
      <c r="L48" s="22" t="s">
        <v>184</v>
      </c>
      <c r="M48" s="158"/>
    </row>
    <row r="49" spans="1:12" x14ac:dyDescent="0.25">
      <c r="A49" s="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</row>
    <row r="50" spans="1:12" x14ac:dyDescent="0.25">
      <c r="A50" s="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</row>
    <row r="51" spans="1:12" x14ac:dyDescent="0.25">
      <c r="A51" s="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</row>
    <row r="52" spans="1:12" x14ac:dyDescent="0.25">
      <c r="A52" s="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</row>
    <row r="53" spans="1:12" x14ac:dyDescent="0.25">
      <c r="A53" s="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</row>
    <row r="54" spans="1:12" x14ac:dyDescent="0.25">
      <c r="A54" s="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</row>
    <row r="55" spans="1:12" x14ac:dyDescent="0.25">
      <c r="A55" s="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spans="1:12" x14ac:dyDescent="0.25">
      <c r="A56" s="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spans="1:12" x14ac:dyDescent="0.25">
      <c r="A57" s="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</row>
    <row r="58" spans="1:12" x14ac:dyDescent="0.25">
      <c r="A58" s="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</row>
    <row r="59" spans="1:12" x14ac:dyDescent="0.25">
      <c r="A59" s="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</row>
    <row r="60" spans="1:12" x14ac:dyDescent="0.25">
      <c r="A60" s="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</row>
    <row r="61" spans="1:12" x14ac:dyDescent="0.25">
      <c r="A61" s="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</row>
    <row r="62" spans="1:12" x14ac:dyDescent="0.25">
      <c r="A62" s="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</row>
    <row r="63" spans="1:12" x14ac:dyDescent="0.25">
      <c r="A63" s="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</row>
    <row r="64" spans="1:12" x14ac:dyDescent="0.25">
      <c r="A64" s="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</row>
    <row r="65" spans="1:12" x14ac:dyDescent="0.25">
      <c r="A65" s="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</row>
    <row r="66" spans="1:12" x14ac:dyDescent="0.25">
      <c r="A66" s="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x14ac:dyDescent="0.25">
      <c r="A67" s="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x14ac:dyDescent="0.25">
      <c r="A68" s="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x14ac:dyDescent="0.25">
      <c r="A69" s="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x14ac:dyDescent="0.25">
      <c r="A70" s="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x14ac:dyDescent="0.25">
      <c r="A71" s="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x14ac:dyDescent="0.25">
      <c r="A72" s="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x14ac:dyDescent="0.25">
      <c r="A73" s="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x14ac:dyDescent="0.25">
      <c r="A74" s="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x14ac:dyDescent="0.25">
      <c r="A75" s="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x14ac:dyDescent="0.25">
      <c r="A76" s="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x14ac:dyDescent="0.25">
      <c r="A77" s="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x14ac:dyDescent="0.25">
      <c r="A78" s="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x14ac:dyDescent="0.25">
      <c r="A79" s="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x14ac:dyDescent="0.25">
      <c r="A80" s="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x14ac:dyDescent="0.25">
      <c r="A81" s="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x14ac:dyDescent="0.25">
      <c r="A82" s="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spans="1:12" x14ac:dyDescent="0.25">
      <c r="A83" s="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spans="1:12" x14ac:dyDescent="0.25">
      <c r="A84" s="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spans="1:12" x14ac:dyDescent="0.25">
      <c r="A85" s="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spans="1:12" x14ac:dyDescent="0.25">
      <c r="A86" s="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spans="1:12" x14ac:dyDescent="0.25">
      <c r="A87" s="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</row>
    <row r="88" spans="1:12" x14ac:dyDescent="0.25">
      <c r="A88" s="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</row>
    <row r="89" spans="1:12" x14ac:dyDescent="0.25">
      <c r="A89" s="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</row>
    <row r="90" spans="1:12" x14ac:dyDescent="0.25">
      <c r="A90" s="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</row>
    <row r="91" spans="1:12" x14ac:dyDescent="0.25">
      <c r="A91" s="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</row>
    <row r="92" spans="1:12" x14ac:dyDescent="0.25">
      <c r="A92" s="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</row>
    <row r="93" spans="1:12" x14ac:dyDescent="0.25">
      <c r="A93" s="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</row>
    <row r="94" spans="1:12" x14ac:dyDescent="0.25">
      <c r="A94" s="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</row>
    <row r="95" spans="1:12" x14ac:dyDescent="0.25">
      <c r="A95" s="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</row>
    <row r="96" spans="1:12" x14ac:dyDescent="0.25">
      <c r="A96" s="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</row>
    <row r="97" spans="1:12" x14ac:dyDescent="0.25">
      <c r="A97" s="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</row>
    <row r="98" spans="1:12" x14ac:dyDescent="0.25">
      <c r="A98" s="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</row>
    <row r="99" spans="1:12" x14ac:dyDescent="0.25">
      <c r="A99" s="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</row>
    <row r="100" spans="1:12" x14ac:dyDescent="0.25">
      <c r="A100" s="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</row>
    <row r="101" spans="1:12" x14ac:dyDescent="0.25">
      <c r="A101" s="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</row>
    <row r="102" spans="1:12" x14ac:dyDescent="0.25">
      <c r="A102" s="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</row>
    <row r="103" spans="1:12" x14ac:dyDescent="0.25">
      <c r="A103" s="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</row>
    <row r="104" spans="1:12" x14ac:dyDescent="0.25">
      <c r="A104" s="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</row>
    <row r="105" spans="1:12" x14ac:dyDescent="0.25">
      <c r="A105" s="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</row>
    <row r="106" spans="1:12" x14ac:dyDescent="0.25">
      <c r="A106" s="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</row>
    <row r="107" spans="1:12" x14ac:dyDescent="0.25">
      <c r="A107" s="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</row>
    <row r="108" spans="1:12" x14ac:dyDescent="0.25">
      <c r="A108" s="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</row>
    <row r="109" spans="1:12" x14ac:dyDescent="0.25">
      <c r="A109" s="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</row>
    <row r="110" spans="1:12" x14ac:dyDescent="0.25">
      <c r="A110" s="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</row>
    <row r="111" spans="1:12" x14ac:dyDescent="0.25">
      <c r="A111" s="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</row>
    <row r="112" spans="1:12" x14ac:dyDescent="0.25">
      <c r="A112" s="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</row>
    <row r="113" spans="1:12" x14ac:dyDescent="0.25">
      <c r="A113" s="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</row>
    <row r="114" spans="1:12" x14ac:dyDescent="0.25">
      <c r="A114" s="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</row>
    <row r="115" spans="1:12" x14ac:dyDescent="0.25">
      <c r="A115" s="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</row>
    <row r="116" spans="1:12" x14ac:dyDescent="0.25">
      <c r="A116" s="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</row>
    <row r="117" spans="1:12" x14ac:dyDescent="0.25">
      <c r="A117" s="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</row>
    <row r="118" spans="1:12" x14ac:dyDescent="0.25">
      <c r="A118" s="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</row>
    <row r="119" spans="1:12" x14ac:dyDescent="0.25">
      <c r="A119" s="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</row>
    <row r="120" spans="1:12" x14ac:dyDescent="0.25">
      <c r="A120" s="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</row>
    <row r="121" spans="1:12" x14ac:dyDescent="0.25">
      <c r="A121" s="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</row>
    <row r="122" spans="1:12" x14ac:dyDescent="0.25">
      <c r="A122" s="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</row>
    <row r="123" spans="1:12" x14ac:dyDescent="0.25">
      <c r="A123" s="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</row>
    <row r="124" spans="1:12" x14ac:dyDescent="0.25">
      <c r="A124" s="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</row>
    <row r="125" spans="1:12" x14ac:dyDescent="0.25">
      <c r="A125" s="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</row>
    <row r="126" spans="1:12" x14ac:dyDescent="0.25">
      <c r="A126" s="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</row>
    <row r="127" spans="1:12" x14ac:dyDescent="0.25">
      <c r="A127" s="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</row>
    <row r="128" spans="1:12" x14ac:dyDescent="0.25">
      <c r="A128" s="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</row>
    <row r="129" spans="1:12" x14ac:dyDescent="0.25">
      <c r="A129" s="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</row>
    <row r="130" spans="1:12" x14ac:dyDescent="0.25">
      <c r="A130" s="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</row>
    <row r="131" spans="1:12" x14ac:dyDescent="0.25">
      <c r="A131" s="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</row>
    <row r="132" spans="1:12" x14ac:dyDescent="0.25">
      <c r="A132" s="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</row>
    <row r="133" spans="1:12" x14ac:dyDescent="0.25">
      <c r="A133" s="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</row>
    <row r="134" spans="1:12" x14ac:dyDescent="0.25">
      <c r="A134" s="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</row>
    <row r="135" spans="1:12" x14ac:dyDescent="0.25">
      <c r="A135" s="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</row>
    <row r="136" spans="1:12" x14ac:dyDescent="0.25">
      <c r="A136" s="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</row>
    <row r="137" spans="1:12" x14ac:dyDescent="0.25">
      <c r="A137" s="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</row>
    <row r="138" spans="1:12" x14ac:dyDescent="0.25">
      <c r="A138" s="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</row>
    <row r="139" spans="1:12" x14ac:dyDescent="0.25">
      <c r="A139" s="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</row>
    <row r="140" spans="1:12" x14ac:dyDescent="0.25">
      <c r="A140" s="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</row>
    <row r="141" spans="1:12" x14ac:dyDescent="0.25">
      <c r="A141" s="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</row>
    <row r="142" spans="1:12" x14ac:dyDescent="0.25">
      <c r="A142" s="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</row>
    <row r="143" spans="1:12" x14ac:dyDescent="0.25">
      <c r="A143" s="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</row>
    <row r="144" spans="1:12" x14ac:dyDescent="0.25">
      <c r="A144" s="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</row>
    <row r="145" spans="1:12" x14ac:dyDescent="0.25">
      <c r="A145" s="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</row>
    <row r="146" spans="1:12" x14ac:dyDescent="0.25">
      <c r="A146" s="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</row>
    <row r="147" spans="1:12" x14ac:dyDescent="0.25">
      <c r="A147" s="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</row>
    <row r="148" spans="1:12" x14ac:dyDescent="0.25">
      <c r="A148" s="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</row>
    <row r="149" spans="1:12" x14ac:dyDescent="0.25">
      <c r="A149" s="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</row>
    <row r="150" spans="1:12" x14ac:dyDescent="0.25">
      <c r="A150" s="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</row>
    <row r="151" spans="1:12" x14ac:dyDescent="0.25">
      <c r="A151" s="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</row>
    <row r="152" spans="1:12" x14ac:dyDescent="0.25">
      <c r="A152" s="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</row>
    <row r="153" spans="1:12" x14ac:dyDescent="0.25">
      <c r="A153" s="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</row>
    <row r="154" spans="1:12" x14ac:dyDescent="0.25">
      <c r="A154" s="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</row>
    <row r="155" spans="1:12" x14ac:dyDescent="0.25">
      <c r="A155" s="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</row>
    <row r="156" spans="1:12" x14ac:dyDescent="0.25">
      <c r="A156" s="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</row>
    <row r="157" spans="1:12" x14ac:dyDescent="0.25">
      <c r="A157" s="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</row>
    <row r="158" spans="1:12" x14ac:dyDescent="0.25">
      <c r="A158" s="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</row>
    <row r="159" spans="1:12" x14ac:dyDescent="0.25">
      <c r="A159" s="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</row>
    <row r="160" spans="1:12" x14ac:dyDescent="0.25">
      <c r="A160" s="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</row>
    <row r="161" spans="1:12" x14ac:dyDescent="0.25">
      <c r="A161" s="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</row>
    <row r="162" spans="1:12" x14ac:dyDescent="0.25">
      <c r="A162" s="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</row>
    <row r="163" spans="1:12" x14ac:dyDescent="0.25">
      <c r="A163" s="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</row>
    <row r="164" spans="1:12" x14ac:dyDescent="0.25">
      <c r="A164" s="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</row>
    <row r="165" spans="1:12" x14ac:dyDescent="0.25">
      <c r="A165" s="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</row>
    <row r="166" spans="1:12" x14ac:dyDescent="0.25">
      <c r="A166" s="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</row>
    <row r="167" spans="1:12" x14ac:dyDescent="0.25">
      <c r="A167" s="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</row>
    <row r="168" spans="1:12" x14ac:dyDescent="0.25">
      <c r="A168" s="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</row>
    <row r="169" spans="1:12" x14ac:dyDescent="0.25">
      <c r="A169" s="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</row>
    <row r="170" spans="1:12" x14ac:dyDescent="0.25">
      <c r="A170" s="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</row>
    <row r="171" spans="1:12" x14ac:dyDescent="0.25">
      <c r="A171" s="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</row>
    <row r="172" spans="1:12" x14ac:dyDescent="0.25">
      <c r="A172" s="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</row>
    <row r="173" spans="1:12" x14ac:dyDescent="0.25">
      <c r="A173" s="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</row>
    <row r="174" spans="1:12" x14ac:dyDescent="0.25">
      <c r="A174" s="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</row>
    <row r="175" spans="1:12" x14ac:dyDescent="0.25">
      <c r="A175" s="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</row>
    <row r="176" spans="1:12" x14ac:dyDescent="0.25">
      <c r="A176" s="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</row>
    <row r="177" spans="1:12" x14ac:dyDescent="0.25">
      <c r="A177" s="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</row>
    <row r="178" spans="1:12" x14ac:dyDescent="0.25">
      <c r="A178" s="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</row>
    <row r="179" spans="1:12" x14ac:dyDescent="0.25">
      <c r="A179" s="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</row>
    <row r="180" spans="1:12" x14ac:dyDescent="0.25">
      <c r="A180" s="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</row>
    <row r="181" spans="1:12" x14ac:dyDescent="0.25">
      <c r="A181" s="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</row>
    <row r="182" spans="1:12" x14ac:dyDescent="0.25">
      <c r="A182" s="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</row>
    <row r="183" spans="1:12" x14ac:dyDescent="0.25">
      <c r="A183" s="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</row>
    <row r="184" spans="1:12" x14ac:dyDescent="0.25">
      <c r="A184" s="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</row>
    <row r="185" spans="1:12" x14ac:dyDescent="0.25">
      <c r="A185" s="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</row>
    <row r="186" spans="1:12" x14ac:dyDescent="0.25">
      <c r="A186" s="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</row>
    <row r="187" spans="1:12" x14ac:dyDescent="0.25">
      <c r="A187" s="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</row>
    <row r="188" spans="1:12" x14ac:dyDescent="0.25">
      <c r="A188" s="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</row>
    <row r="189" spans="1:12" x14ac:dyDescent="0.25">
      <c r="A189" s="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</row>
    <row r="190" spans="1:12" x14ac:dyDescent="0.25">
      <c r="A190" s="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</row>
    <row r="191" spans="1:12" x14ac:dyDescent="0.25">
      <c r="A191" s="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</row>
    <row r="192" spans="1:12" x14ac:dyDescent="0.25">
      <c r="A192" s="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</row>
  </sheetData>
  <mergeCells count="158">
    <mergeCell ref="G10:H10"/>
    <mergeCell ref="C9:D9"/>
    <mergeCell ref="G9:H9"/>
    <mergeCell ref="G5:H5"/>
    <mergeCell ref="G1:H1"/>
    <mergeCell ref="C1:D1"/>
    <mergeCell ref="C4:D4"/>
    <mergeCell ref="G4:H4"/>
    <mergeCell ref="C3:D3"/>
    <mergeCell ref="G3:H3"/>
    <mergeCell ref="C2:D2"/>
    <mergeCell ref="G2:H2"/>
    <mergeCell ref="G8:H8"/>
    <mergeCell ref="G7:H7"/>
    <mergeCell ref="G6:H6"/>
    <mergeCell ref="C18:D18"/>
    <mergeCell ref="G18:H18"/>
    <mergeCell ref="C17:D17"/>
    <mergeCell ref="G17:H17"/>
    <mergeCell ref="C12:D12"/>
    <mergeCell ref="G12:H12"/>
    <mergeCell ref="C11:D11"/>
    <mergeCell ref="G11:H11"/>
    <mergeCell ref="C14:D14"/>
    <mergeCell ref="G14:H14"/>
    <mergeCell ref="C13:D13"/>
    <mergeCell ref="G13:H13"/>
    <mergeCell ref="E13:F13"/>
    <mergeCell ref="G16:H16"/>
    <mergeCell ref="G15:H15"/>
    <mergeCell ref="C20:D20"/>
    <mergeCell ref="G20:H20"/>
    <mergeCell ref="C19:D19"/>
    <mergeCell ref="G19:H19"/>
    <mergeCell ref="C22:D22"/>
    <mergeCell ref="G22:H22"/>
    <mergeCell ref="C21:D21"/>
    <mergeCell ref="G21:H21"/>
    <mergeCell ref="E21:F21"/>
    <mergeCell ref="E22:F22"/>
    <mergeCell ref="C24:D24"/>
    <mergeCell ref="G24:H24"/>
    <mergeCell ref="C23:D23"/>
    <mergeCell ref="G23:H23"/>
    <mergeCell ref="C26:D26"/>
    <mergeCell ref="G26:H26"/>
    <mergeCell ref="C25:D25"/>
    <mergeCell ref="G25:H25"/>
    <mergeCell ref="C29:D29"/>
    <mergeCell ref="G29:H29"/>
    <mergeCell ref="C27:D27"/>
    <mergeCell ref="G27:H27"/>
    <mergeCell ref="C28:D28"/>
    <mergeCell ref="G28:H28"/>
    <mergeCell ref="E28:F28"/>
    <mergeCell ref="E29:F29"/>
    <mergeCell ref="E23:F23"/>
    <mergeCell ref="E24:F24"/>
    <mergeCell ref="E25:F25"/>
    <mergeCell ref="E26:F26"/>
    <mergeCell ref="E27:F27"/>
    <mergeCell ref="C31:D31"/>
    <mergeCell ref="G31:H31"/>
    <mergeCell ref="C30:D30"/>
    <mergeCell ref="G30:H30"/>
    <mergeCell ref="C33:D33"/>
    <mergeCell ref="G33:H33"/>
    <mergeCell ref="C32:D32"/>
    <mergeCell ref="G32:H32"/>
    <mergeCell ref="C35:D35"/>
    <mergeCell ref="G35:H35"/>
    <mergeCell ref="C34:D34"/>
    <mergeCell ref="G34:H34"/>
    <mergeCell ref="E34:F34"/>
    <mergeCell ref="E30:F30"/>
    <mergeCell ref="E31:F31"/>
    <mergeCell ref="E32:F32"/>
    <mergeCell ref="E33:F33"/>
    <mergeCell ref="C37:D37"/>
    <mergeCell ref="G37:H37"/>
    <mergeCell ref="C36:D36"/>
    <mergeCell ref="G36:H36"/>
    <mergeCell ref="C39:D39"/>
    <mergeCell ref="G39:H39"/>
    <mergeCell ref="C38:D38"/>
    <mergeCell ref="G38:H38"/>
    <mergeCell ref="C41:D41"/>
    <mergeCell ref="G41:H41"/>
    <mergeCell ref="C40:D40"/>
    <mergeCell ref="G40:H40"/>
    <mergeCell ref="E37:F37"/>
    <mergeCell ref="E38:F38"/>
    <mergeCell ref="E39:F39"/>
    <mergeCell ref="E40:F40"/>
    <mergeCell ref="C43:D43"/>
    <mergeCell ref="G43:H43"/>
    <mergeCell ref="C42:D42"/>
    <mergeCell ref="G42:H42"/>
    <mergeCell ref="C45:D45"/>
    <mergeCell ref="G45:H45"/>
    <mergeCell ref="C44:D44"/>
    <mergeCell ref="G44:H44"/>
    <mergeCell ref="C47:D47"/>
    <mergeCell ref="G47:H47"/>
    <mergeCell ref="C46:D46"/>
    <mergeCell ref="G46:H46"/>
    <mergeCell ref="A31:A34"/>
    <mergeCell ref="A29:A30"/>
    <mergeCell ref="A26:A28"/>
    <mergeCell ref="A22:A25"/>
    <mergeCell ref="A19:A21"/>
    <mergeCell ref="A47:A48"/>
    <mergeCell ref="A43:A46"/>
    <mergeCell ref="A40:A42"/>
    <mergeCell ref="A38:A39"/>
    <mergeCell ref="A35:A37"/>
    <mergeCell ref="C48:D48"/>
    <mergeCell ref="G48:H48"/>
    <mergeCell ref="E14:F14"/>
    <mergeCell ref="E15:F15"/>
    <mergeCell ref="E16:F16"/>
    <mergeCell ref="E18:F18"/>
    <mergeCell ref="E19:F19"/>
    <mergeCell ref="E20:F20"/>
    <mergeCell ref="E7:F7"/>
    <mergeCell ref="E8:F8"/>
    <mergeCell ref="E9:F9"/>
    <mergeCell ref="E10:F10"/>
    <mergeCell ref="E11:F11"/>
    <mergeCell ref="E12:F12"/>
    <mergeCell ref="E47:F47"/>
    <mergeCell ref="E48:F48"/>
    <mergeCell ref="E41:F41"/>
    <mergeCell ref="E42:F42"/>
    <mergeCell ref="E43:F43"/>
    <mergeCell ref="E44:F44"/>
    <mergeCell ref="E45:F45"/>
    <mergeCell ref="E46:F46"/>
    <mergeCell ref="E35:F35"/>
    <mergeCell ref="E36:F36"/>
    <mergeCell ref="A16:A17"/>
    <mergeCell ref="A13:A15"/>
    <mergeCell ref="A9:A12"/>
    <mergeCell ref="A2:A8"/>
    <mergeCell ref="E1:F1"/>
    <mergeCell ref="E2:F2"/>
    <mergeCell ref="E3:F3"/>
    <mergeCell ref="E4:F4"/>
    <mergeCell ref="E5:F5"/>
    <mergeCell ref="E6:F6"/>
    <mergeCell ref="C5:D5"/>
    <mergeCell ref="C16:D16"/>
    <mergeCell ref="E17:F17"/>
    <mergeCell ref="C15:D15"/>
    <mergeCell ref="C8:D8"/>
    <mergeCell ref="C7:D7"/>
    <mergeCell ref="C6:D6"/>
    <mergeCell ref="C10:D10"/>
  </mergeCells>
  <phoneticPr fontId="2" type="noConversion"/>
  <conditionalFormatting sqref="K2:K48">
    <cfRule type="expression" dxfId="5" priority="24">
      <formula>$K2="TRUE"</formula>
    </cfRule>
    <cfRule type="expression" dxfId="4" priority="26">
      <formula>$K2="FALSE"</formula>
    </cfRule>
  </conditionalFormatting>
  <conditionalFormatting sqref="J2:J48">
    <cfRule type="expression" dxfId="3" priority="22">
      <formula>$J2&lt;6</formula>
    </cfRule>
  </conditionalFormatting>
  <conditionalFormatting sqref="L2:L48">
    <cfRule type="expression" dxfId="2" priority="23">
      <formula>$L2="FALSE"</formula>
    </cfRule>
    <cfRule type="expression" dxfId="1" priority="25">
      <formula>$L2="TRUE"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A4" workbookViewId="0">
      <selection activeCell="U20" sqref="U20"/>
    </sheetView>
  </sheetViews>
  <sheetFormatPr baseColWidth="10" defaultRowHeight="15" x14ac:dyDescent="0.25"/>
  <cols>
    <col min="1" max="6" width="6" bestFit="1" customWidth="1"/>
    <col min="7" max="7" width="6.28515625" bestFit="1" customWidth="1"/>
    <col min="8" max="8" width="6.42578125" bestFit="1" customWidth="1"/>
    <col min="9" max="14" width="6" bestFit="1" customWidth="1"/>
    <col min="15" max="15" width="11.85546875" bestFit="1" customWidth="1"/>
    <col min="16" max="16" width="12" bestFit="1" customWidth="1"/>
    <col min="17" max="17" width="18.28515625" bestFit="1" customWidth="1"/>
    <col min="18" max="18" width="17.5703125" bestFit="1" customWidth="1"/>
  </cols>
  <sheetData>
    <row r="1" spans="1:18" x14ac:dyDescent="0.25">
      <c r="A1" s="148" t="s">
        <v>197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50"/>
    </row>
    <row r="2" spans="1:18" ht="15.75" thickBot="1" x14ac:dyDescent="0.3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spans="1:18" ht="15.75" thickBot="1" x14ac:dyDescent="0.3">
      <c r="A3" s="154">
        <v>0.5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6"/>
    </row>
    <row r="4" spans="1:18" ht="15.75" thickBot="1" x14ac:dyDescent="0.3">
      <c r="A4" s="28" t="s">
        <v>107</v>
      </c>
      <c r="B4" s="31" t="s">
        <v>172</v>
      </c>
      <c r="C4" s="52" t="s">
        <v>136</v>
      </c>
      <c r="D4" s="31" t="s">
        <v>173</v>
      </c>
      <c r="E4" s="52" t="s">
        <v>133</v>
      </c>
      <c r="F4" s="31" t="s">
        <v>174</v>
      </c>
      <c r="G4" s="52" t="s">
        <v>139</v>
      </c>
      <c r="H4" s="31" t="s">
        <v>175</v>
      </c>
      <c r="I4" s="52" t="s">
        <v>140</v>
      </c>
      <c r="J4" s="31" t="s">
        <v>176</v>
      </c>
      <c r="K4" s="52" t="s">
        <v>141</v>
      </c>
      <c r="L4" s="31" t="s">
        <v>177</v>
      </c>
      <c r="M4" s="52" t="s">
        <v>142</v>
      </c>
      <c r="N4" s="31" t="s">
        <v>178</v>
      </c>
      <c r="O4" s="31" t="s">
        <v>179</v>
      </c>
      <c r="P4" s="31" t="s">
        <v>180</v>
      </c>
      <c r="Q4" s="31" t="s">
        <v>181</v>
      </c>
      <c r="R4" s="32" t="s">
        <v>182</v>
      </c>
    </row>
    <row r="5" spans="1:18" x14ac:dyDescent="0.25">
      <c r="A5" s="25">
        <v>0.29699999999999999</v>
      </c>
      <c r="B5" s="26">
        <v>0.29699999999999999</v>
      </c>
      <c r="C5" s="26">
        <v>9.4E-2</v>
      </c>
      <c r="D5" s="26">
        <v>9.2999999999999999E-2</v>
      </c>
      <c r="E5" s="26">
        <v>0.16</v>
      </c>
      <c r="F5" s="26">
        <v>0.214</v>
      </c>
      <c r="G5" s="26">
        <v>8.3000000000000004E-2</v>
      </c>
      <c r="H5" s="26">
        <v>0.106</v>
      </c>
      <c r="I5" s="26">
        <v>0.98399999999999999</v>
      </c>
      <c r="J5" s="26">
        <v>0.99</v>
      </c>
      <c r="K5" s="26">
        <v>0.59</v>
      </c>
      <c r="L5" s="26">
        <v>0.438</v>
      </c>
      <c r="M5" s="26">
        <v>0.23499999999999999</v>
      </c>
      <c r="N5" s="26">
        <v>0.23499999999999999</v>
      </c>
      <c r="O5" s="26">
        <v>0.22600000000000001</v>
      </c>
      <c r="P5" s="26">
        <v>0.22</v>
      </c>
      <c r="Q5" s="26">
        <v>9.2999999999999999E-2</v>
      </c>
      <c r="R5" s="27">
        <v>0.11600000000000001</v>
      </c>
    </row>
    <row r="6" spans="1:18" x14ac:dyDescent="0.25">
      <c r="A6" s="4">
        <v>0.5</v>
      </c>
      <c r="B6" s="7">
        <v>1.3839999999999999</v>
      </c>
      <c r="C6" s="7">
        <v>1.1739999999999999</v>
      </c>
      <c r="D6" s="7">
        <v>0.64</v>
      </c>
      <c r="E6" s="7">
        <v>0.44700000000000001</v>
      </c>
      <c r="F6" s="7">
        <v>0.45100000000000001</v>
      </c>
      <c r="G6" s="7">
        <v>0.313</v>
      </c>
      <c r="H6" s="7">
        <v>0.32700000000000001</v>
      </c>
      <c r="I6" s="7">
        <v>1.2470000000000001</v>
      </c>
      <c r="J6" s="7">
        <v>1.294</v>
      </c>
      <c r="K6" s="7">
        <v>1.5</v>
      </c>
      <c r="L6" s="7">
        <v>1.5</v>
      </c>
      <c r="M6" s="7">
        <v>2.1840000000000002</v>
      </c>
      <c r="N6" s="7">
        <v>2.2029999999999998</v>
      </c>
      <c r="O6" s="7">
        <v>0.88600000000000001</v>
      </c>
      <c r="P6" s="7">
        <v>0.75</v>
      </c>
      <c r="Q6" s="7">
        <v>0.28599999999999998</v>
      </c>
      <c r="R6" s="5">
        <v>0.307</v>
      </c>
    </row>
    <row r="7" spans="1:18" x14ac:dyDescent="0.25">
      <c r="A7" s="4">
        <v>0.5</v>
      </c>
      <c r="B7" s="7">
        <v>0.5</v>
      </c>
      <c r="C7" s="7">
        <v>0.3</v>
      </c>
      <c r="D7" s="7">
        <v>0.3</v>
      </c>
      <c r="E7" s="7">
        <v>0.3</v>
      </c>
      <c r="F7" s="7">
        <v>0.3</v>
      </c>
      <c r="G7" s="7">
        <v>0.14899999999999999</v>
      </c>
      <c r="H7" s="7">
        <v>0.14899999999999999</v>
      </c>
      <c r="I7" s="7">
        <v>0</v>
      </c>
      <c r="J7" s="7">
        <v>0</v>
      </c>
      <c r="K7" s="7">
        <v>1.5</v>
      </c>
      <c r="L7" s="7">
        <v>1.5</v>
      </c>
      <c r="M7" s="7">
        <v>1.5</v>
      </c>
      <c r="N7" s="7">
        <v>1.5</v>
      </c>
      <c r="O7" s="7">
        <v>0</v>
      </c>
      <c r="P7" s="7">
        <v>0</v>
      </c>
      <c r="Q7" s="7">
        <v>0</v>
      </c>
      <c r="R7" s="5">
        <v>0</v>
      </c>
    </row>
    <row r="8" spans="1:18" x14ac:dyDescent="0.25">
      <c r="A8" s="4">
        <v>0.999</v>
      </c>
      <c r="B8" s="7">
        <v>0.29199999999999998</v>
      </c>
      <c r="C8" s="7">
        <v>0.186</v>
      </c>
      <c r="D8" s="7">
        <v>0.11700000000000001</v>
      </c>
      <c r="E8" s="7">
        <v>0.14899999999999999</v>
      </c>
      <c r="F8" s="7">
        <v>0.14799999999999999</v>
      </c>
      <c r="G8" s="7">
        <v>0.13800000000000001</v>
      </c>
      <c r="H8" s="7">
        <v>7.9000000000000001E-2</v>
      </c>
      <c r="I8" s="7">
        <v>0.58499999999999996</v>
      </c>
      <c r="J8" s="7">
        <v>0.99099999999999999</v>
      </c>
      <c r="K8" s="7">
        <v>0.52900000000000003</v>
      </c>
      <c r="L8" s="7">
        <v>0.33400000000000002</v>
      </c>
      <c r="M8" s="7">
        <v>0.32100000000000001</v>
      </c>
      <c r="N8" s="7">
        <v>0.53900000000000003</v>
      </c>
      <c r="O8" s="7">
        <v>0.28299999999999997</v>
      </c>
      <c r="P8" s="7">
        <v>0.33800000000000002</v>
      </c>
      <c r="Q8" s="7">
        <v>0.125</v>
      </c>
      <c r="R8" s="5">
        <v>8.4000000000000005E-2</v>
      </c>
    </row>
    <row r="9" spans="1:18" x14ac:dyDescent="0.25">
      <c r="A9" s="4">
        <v>2.5579999999999998</v>
      </c>
      <c r="B9" s="7">
        <v>0.374</v>
      </c>
      <c r="C9" s="7">
        <v>0.23899999999999999</v>
      </c>
      <c r="D9" s="7">
        <v>0.14699999999999999</v>
      </c>
      <c r="E9" s="7">
        <v>0.1</v>
      </c>
      <c r="F9" s="7">
        <v>0.10100000000000001</v>
      </c>
      <c r="G9" s="7">
        <v>0.109</v>
      </c>
      <c r="H9" s="7">
        <v>8.5000000000000006E-2</v>
      </c>
      <c r="I9" s="7">
        <v>1.202</v>
      </c>
      <c r="J9" s="7">
        <v>0.75700000000000001</v>
      </c>
      <c r="K9" s="7">
        <v>0.33300000000000002</v>
      </c>
      <c r="L9" s="7">
        <v>0.34899999999999998</v>
      </c>
      <c r="M9" s="7">
        <v>0.50900000000000001</v>
      </c>
      <c r="N9" s="7">
        <v>0.77700000000000002</v>
      </c>
      <c r="O9" s="7">
        <v>0.307</v>
      </c>
      <c r="P9" s="7">
        <v>0.26400000000000001</v>
      </c>
      <c r="Q9" s="7">
        <v>9.0999999999999998E-2</v>
      </c>
      <c r="R9" s="5">
        <v>6.5000000000000002E-2</v>
      </c>
    </row>
    <row r="10" spans="1:18" x14ac:dyDescent="0.25">
      <c r="A10" s="4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5">
        <v>0</v>
      </c>
    </row>
    <row r="11" spans="1:18" ht="15.75" thickBot="1" x14ac:dyDescent="0.3">
      <c r="A11" s="8">
        <v>0.22600000000000001</v>
      </c>
      <c r="B11" s="56">
        <v>0.21299999999999999</v>
      </c>
      <c r="C11" s="56">
        <v>0.30299999999999999</v>
      </c>
      <c r="D11" s="56">
        <v>7.0000000000000007E-2</v>
      </c>
      <c r="E11" s="56">
        <v>5.7000000000000002E-2</v>
      </c>
      <c r="F11" s="56">
        <v>1.472</v>
      </c>
      <c r="G11" s="56">
        <v>5.2999999999999999E-2</v>
      </c>
      <c r="H11" s="56">
        <v>9.7000000000000003E-2</v>
      </c>
      <c r="I11" s="56">
        <v>0.82199999999999995</v>
      </c>
      <c r="J11" s="56">
        <v>0.61899999999999999</v>
      </c>
      <c r="K11" s="56">
        <v>0.159</v>
      </c>
      <c r="L11" s="56">
        <v>1.504</v>
      </c>
      <c r="M11" s="56">
        <v>0.17899999999999999</v>
      </c>
      <c r="N11" s="56">
        <v>0.55100000000000005</v>
      </c>
      <c r="O11" s="56">
        <v>8.3000000000000004E-2</v>
      </c>
      <c r="P11" s="56">
        <v>0.72799999999999998</v>
      </c>
      <c r="Q11" s="56">
        <v>4.1000000000000002E-2</v>
      </c>
      <c r="R11" s="9">
        <v>0.154</v>
      </c>
    </row>
    <row r="12" spans="1:18" x14ac:dyDescent="0.25">
      <c r="A12" s="10">
        <v>0.18099999999999999</v>
      </c>
      <c r="B12" s="11">
        <v>0.18099999999999999</v>
      </c>
      <c r="C12" s="11">
        <v>0.106</v>
      </c>
      <c r="D12" s="11">
        <v>7.0000000000000007E-2</v>
      </c>
      <c r="E12" s="11">
        <v>0.52400000000000002</v>
      </c>
      <c r="F12" s="11">
        <v>0.52400000000000002</v>
      </c>
      <c r="G12" s="11">
        <v>0.08</v>
      </c>
      <c r="H12" s="11">
        <v>5.7000000000000002E-2</v>
      </c>
      <c r="I12" s="11">
        <v>0.45200000000000001</v>
      </c>
      <c r="J12" s="11">
        <v>0.45200000000000001</v>
      </c>
      <c r="K12" s="11">
        <v>1.1319999999999999</v>
      </c>
      <c r="L12" s="11">
        <v>1.137</v>
      </c>
      <c r="M12" s="11">
        <v>0.23400000000000001</v>
      </c>
      <c r="N12" s="11">
        <v>0.23400000000000001</v>
      </c>
      <c r="O12" s="11">
        <v>0.2</v>
      </c>
      <c r="P12" s="11">
        <v>0.21</v>
      </c>
      <c r="Q12" s="11">
        <v>8.8999999999999996E-2</v>
      </c>
      <c r="R12" s="12">
        <v>6.2E-2</v>
      </c>
    </row>
    <row r="13" spans="1:18" x14ac:dyDescent="0.25">
      <c r="A13" s="4">
        <v>2.7E-2</v>
      </c>
      <c r="B13" s="7">
        <v>2.7E-2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0.156</v>
      </c>
      <c r="L13" s="7">
        <v>0.157</v>
      </c>
      <c r="M13" s="7">
        <v>0.11600000000000001</v>
      </c>
      <c r="N13" s="7">
        <v>0.11600000000000001</v>
      </c>
      <c r="O13" s="7">
        <v>0</v>
      </c>
      <c r="P13" s="7">
        <v>0</v>
      </c>
      <c r="Q13" s="7">
        <v>0</v>
      </c>
      <c r="R13" s="5">
        <v>0</v>
      </c>
    </row>
    <row r="14" spans="1:18" x14ac:dyDescent="0.25">
      <c r="A14" s="4">
        <v>0.159</v>
      </c>
      <c r="B14" s="7">
        <v>0.154</v>
      </c>
      <c r="C14" s="7">
        <v>4.2000000000000003E-2</v>
      </c>
      <c r="D14" s="7">
        <v>4.4999999999999998E-2</v>
      </c>
      <c r="E14" s="7">
        <v>0.28499999999999998</v>
      </c>
      <c r="F14" s="7">
        <v>0.32700000000000001</v>
      </c>
      <c r="G14" s="7">
        <v>3.3000000000000002E-2</v>
      </c>
      <c r="H14" s="7">
        <v>4.2999999999999997E-2</v>
      </c>
      <c r="I14" s="7">
        <v>0.23300000000000001</v>
      </c>
      <c r="J14" s="7">
        <v>0.28599999999999998</v>
      </c>
      <c r="K14" s="7">
        <v>1.3879999999999999</v>
      </c>
      <c r="L14" s="7">
        <v>0.88</v>
      </c>
      <c r="M14" s="7">
        <v>0.16700000000000001</v>
      </c>
      <c r="N14" s="7">
        <v>0.12</v>
      </c>
      <c r="O14" s="7">
        <v>0.151</v>
      </c>
      <c r="P14" s="7">
        <v>0.09</v>
      </c>
      <c r="Q14" s="7">
        <v>5.2999999999999999E-2</v>
      </c>
      <c r="R14" s="5">
        <v>0.04</v>
      </c>
    </row>
    <row r="15" spans="1:18" ht="15.75" thickBot="1" x14ac:dyDescent="0.3">
      <c r="A15" s="8">
        <v>0</v>
      </c>
      <c r="B15" s="56">
        <v>3.1E-2</v>
      </c>
      <c r="C15" s="56">
        <v>4.2000000000000003E-2</v>
      </c>
      <c r="D15" s="56">
        <v>0</v>
      </c>
      <c r="E15" s="56">
        <v>0.26300000000000001</v>
      </c>
      <c r="F15" s="56">
        <v>0</v>
      </c>
      <c r="G15" s="56">
        <v>7.2999999999999995E-2</v>
      </c>
      <c r="H15" s="56">
        <v>0</v>
      </c>
      <c r="I15" s="56">
        <v>0</v>
      </c>
      <c r="J15" s="56">
        <v>0.19400000000000001</v>
      </c>
      <c r="K15" s="56">
        <v>0</v>
      </c>
      <c r="L15" s="56">
        <v>0.13200000000000001</v>
      </c>
      <c r="M15" s="56">
        <v>7.8E-2</v>
      </c>
      <c r="N15" s="56">
        <v>0.15</v>
      </c>
      <c r="O15" s="56">
        <v>0</v>
      </c>
      <c r="P15" s="56">
        <v>7.9000000000000001E-2</v>
      </c>
      <c r="Q15" s="56">
        <v>7.3999999999999996E-2</v>
      </c>
      <c r="R15" s="9">
        <v>0</v>
      </c>
    </row>
    <row r="16" spans="1:18" x14ac:dyDescent="0.25">
      <c r="A16" s="10">
        <v>0</v>
      </c>
      <c r="B16" s="11">
        <v>0</v>
      </c>
      <c r="C16" s="11">
        <v>0</v>
      </c>
      <c r="D16" s="11">
        <v>0.39600000000000002</v>
      </c>
      <c r="E16" s="11">
        <v>0</v>
      </c>
      <c r="F16" s="11">
        <v>0</v>
      </c>
      <c r="G16" s="11">
        <v>0</v>
      </c>
      <c r="H16" s="11">
        <v>0.45300000000000001</v>
      </c>
      <c r="I16" s="11">
        <v>0.41699999999999998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2">
        <v>0.16400000000000001</v>
      </c>
    </row>
    <row r="17" spans="1:18" x14ac:dyDescent="0.25">
      <c r="A17" s="4">
        <v>0.28499999999999998</v>
      </c>
      <c r="B17" s="7">
        <v>0.82199999999999995</v>
      </c>
      <c r="C17" s="7">
        <v>0.13300000000000001</v>
      </c>
      <c r="D17" s="7">
        <v>0.17499999999999999</v>
      </c>
      <c r="E17" s="7">
        <v>0.49</v>
      </c>
      <c r="F17" s="7">
        <v>0.28299999999999997</v>
      </c>
      <c r="G17" s="7">
        <v>9.9000000000000005E-2</v>
      </c>
      <c r="H17" s="7">
        <v>0.14499999999999999</v>
      </c>
      <c r="I17" s="7">
        <v>0.19900000000000001</v>
      </c>
      <c r="J17" s="7">
        <v>0.217</v>
      </c>
      <c r="K17" s="7">
        <v>0.79600000000000004</v>
      </c>
      <c r="L17" s="7">
        <v>0.60099999999999998</v>
      </c>
      <c r="M17" s="7">
        <v>0.17199999999999999</v>
      </c>
      <c r="N17" s="7">
        <v>0.16800000000000001</v>
      </c>
      <c r="O17" s="7">
        <v>0.121</v>
      </c>
      <c r="P17" s="7">
        <v>0.121</v>
      </c>
      <c r="Q17" s="7">
        <v>0.11799999999999999</v>
      </c>
      <c r="R17" s="5">
        <v>0.13100000000000001</v>
      </c>
    </row>
    <row r="18" spans="1:18" ht="15.75" thickBot="1" x14ac:dyDescent="0.3">
      <c r="A18" s="8">
        <v>0.27800000000000002</v>
      </c>
      <c r="B18" s="56">
        <v>0.246</v>
      </c>
      <c r="C18" s="56">
        <v>8.8999999999999996E-2</v>
      </c>
      <c r="D18" s="56">
        <v>8.7999999999999995E-2</v>
      </c>
      <c r="E18" s="56">
        <v>0.28399999999999997</v>
      </c>
      <c r="F18" s="56">
        <v>0.27700000000000002</v>
      </c>
      <c r="G18" s="56">
        <v>7.0000000000000007E-2</v>
      </c>
      <c r="H18" s="56">
        <v>8.1000000000000003E-2</v>
      </c>
      <c r="I18" s="56">
        <v>9.0999999999999998E-2</v>
      </c>
      <c r="J18" s="56">
        <v>0.11</v>
      </c>
      <c r="K18" s="56">
        <v>0.75900000000000001</v>
      </c>
      <c r="L18" s="56">
        <v>0.34300000000000003</v>
      </c>
      <c r="M18" s="56">
        <v>0.14699999999999999</v>
      </c>
      <c r="N18" s="56">
        <v>0.14000000000000001</v>
      </c>
      <c r="O18" s="56">
        <v>0.105</v>
      </c>
      <c r="P18" s="56">
        <v>8.5000000000000006E-2</v>
      </c>
      <c r="Q18" s="56">
        <v>9.6000000000000002E-2</v>
      </c>
      <c r="R18" s="9">
        <v>0.115</v>
      </c>
    </row>
    <row r="19" spans="1:18" x14ac:dyDescent="0.25">
      <c r="A19" s="10">
        <v>0.53500000000000003</v>
      </c>
      <c r="B19" s="11">
        <v>1.57</v>
      </c>
      <c r="C19" s="11">
        <v>0.60399999999999998</v>
      </c>
      <c r="D19" s="11">
        <v>0.44900000000000001</v>
      </c>
      <c r="E19" s="11">
        <v>0.17100000000000001</v>
      </c>
      <c r="F19" s="11">
        <v>2.14</v>
      </c>
      <c r="G19" s="11">
        <v>0.16700000000000001</v>
      </c>
      <c r="H19" s="11">
        <v>1.155</v>
      </c>
      <c r="I19" s="11">
        <v>1.87</v>
      </c>
      <c r="J19" s="11">
        <v>3.9630000000000001</v>
      </c>
      <c r="K19" s="11">
        <v>4.5869999999999997</v>
      </c>
      <c r="L19" s="11">
        <v>2.85</v>
      </c>
      <c r="M19" s="11">
        <v>12.59</v>
      </c>
      <c r="N19" s="11">
        <v>5.6509999999999998</v>
      </c>
      <c r="O19" s="11">
        <v>2.214</v>
      </c>
      <c r="P19" s="11">
        <v>2.048</v>
      </c>
      <c r="Q19" s="11">
        <v>0.157</v>
      </c>
      <c r="R19" s="12">
        <v>1.028</v>
      </c>
    </row>
    <row r="20" spans="1:18" ht="15.75" thickBot="1" x14ac:dyDescent="0.3">
      <c r="A20" s="8">
        <v>0.16200000000000001</v>
      </c>
      <c r="B20" s="56">
        <v>1.1140000000000001</v>
      </c>
      <c r="C20" s="56">
        <v>0.217</v>
      </c>
      <c r="D20" s="56">
        <v>0.27500000000000002</v>
      </c>
      <c r="E20" s="56">
        <v>6.4000000000000001E-2</v>
      </c>
      <c r="F20" s="56">
        <v>6.7000000000000004E-2</v>
      </c>
      <c r="G20" s="56">
        <v>4.8000000000000001E-2</v>
      </c>
      <c r="H20" s="56">
        <v>0.14599999999999999</v>
      </c>
      <c r="I20" s="56">
        <v>0.64500000000000002</v>
      </c>
      <c r="J20" s="56">
        <v>0.67500000000000004</v>
      </c>
      <c r="K20" s="56">
        <v>1.677</v>
      </c>
      <c r="L20" s="56">
        <v>1.26</v>
      </c>
      <c r="M20" s="56">
        <v>7.3650000000000002</v>
      </c>
      <c r="N20" s="56">
        <v>2.08</v>
      </c>
      <c r="O20" s="56">
        <v>0.63200000000000001</v>
      </c>
      <c r="P20" s="56">
        <v>0.45900000000000002</v>
      </c>
      <c r="Q20" s="56">
        <v>4.4999999999999998E-2</v>
      </c>
      <c r="R20" s="9">
        <v>0.11799999999999999</v>
      </c>
    </row>
    <row r="21" spans="1:18" ht="15.75" thickBot="1" x14ac:dyDescent="0.3">
      <c r="A21" s="14">
        <v>0.38300000000000001</v>
      </c>
      <c r="B21" s="13">
        <v>0.16</v>
      </c>
      <c r="C21" s="13">
        <v>0.40400000000000003</v>
      </c>
      <c r="D21" s="13">
        <v>0.40400000000000003</v>
      </c>
      <c r="E21" s="13">
        <v>1.6919999999999999</v>
      </c>
      <c r="F21" s="13">
        <v>0.3</v>
      </c>
      <c r="G21" s="13">
        <v>0.42299999999999999</v>
      </c>
      <c r="H21" s="13">
        <v>9.8000000000000004E-2</v>
      </c>
      <c r="I21" s="13">
        <v>0.36399999999999999</v>
      </c>
      <c r="J21" s="13">
        <v>0.36399999999999999</v>
      </c>
      <c r="K21" s="13">
        <v>5.8999999999999997E-2</v>
      </c>
      <c r="L21" s="13">
        <v>0.16600000000000001</v>
      </c>
      <c r="M21" s="13">
        <v>0.155</v>
      </c>
      <c r="N21" s="13">
        <v>0.14899999999999999</v>
      </c>
      <c r="O21" s="13">
        <v>0.05</v>
      </c>
      <c r="P21" s="13">
        <v>7.2999999999999995E-2</v>
      </c>
      <c r="Q21" s="13">
        <v>8.7999999999999995E-2</v>
      </c>
      <c r="R21" s="15">
        <v>6.6000000000000003E-2</v>
      </c>
    </row>
    <row r="22" spans="1:18" x14ac:dyDescent="0.25">
      <c r="A22" s="10">
        <v>1.1299999999999999</v>
      </c>
      <c r="B22" s="11">
        <v>2.2770000000000001</v>
      </c>
      <c r="C22" s="11">
        <v>1.304</v>
      </c>
      <c r="D22" s="11">
        <v>2.181</v>
      </c>
      <c r="E22" s="11">
        <v>1.127</v>
      </c>
      <c r="F22" s="11">
        <v>2.585</v>
      </c>
      <c r="G22" s="11">
        <v>0.64600000000000002</v>
      </c>
      <c r="H22" s="11">
        <v>1.8979999999999999</v>
      </c>
      <c r="I22" s="11">
        <v>4.1120000000000001</v>
      </c>
      <c r="J22" s="11">
        <v>4.9770000000000003</v>
      </c>
      <c r="K22" s="11">
        <v>4.1829999999999998</v>
      </c>
      <c r="L22" s="11">
        <v>4.524</v>
      </c>
      <c r="M22" s="11">
        <v>2.9990000000000001</v>
      </c>
      <c r="N22" s="11">
        <v>2.8679999999999999</v>
      </c>
      <c r="O22" s="11">
        <v>2.1139999999999999</v>
      </c>
      <c r="P22" s="11">
        <v>2.4020000000000001</v>
      </c>
      <c r="Q22" s="11">
        <v>0.60299999999999998</v>
      </c>
      <c r="R22" s="12">
        <v>1.641</v>
      </c>
    </row>
    <row r="23" spans="1:18" x14ac:dyDescent="0.25">
      <c r="A23" s="4">
        <v>0.26200000000000001</v>
      </c>
      <c r="B23" s="7">
        <v>1.7529999999999999</v>
      </c>
      <c r="C23" s="7">
        <v>0.33500000000000002</v>
      </c>
      <c r="D23" s="7">
        <v>1.1819999999999999</v>
      </c>
      <c r="E23" s="7">
        <v>0.40699999999999997</v>
      </c>
      <c r="F23" s="7">
        <v>0.94699999999999995</v>
      </c>
      <c r="G23" s="7">
        <v>0.191</v>
      </c>
      <c r="H23" s="7">
        <v>1.0369999999999999</v>
      </c>
      <c r="I23" s="7">
        <v>1.5089999999999999</v>
      </c>
      <c r="J23" s="7">
        <v>1.448</v>
      </c>
      <c r="K23" s="7">
        <v>1.522</v>
      </c>
      <c r="L23" s="7">
        <v>1.304</v>
      </c>
      <c r="M23" s="7">
        <v>0.873</v>
      </c>
      <c r="N23" s="7">
        <v>0.874</v>
      </c>
      <c r="O23" s="7">
        <v>0.78300000000000003</v>
      </c>
      <c r="P23" s="7">
        <v>0.67400000000000004</v>
      </c>
      <c r="Q23" s="7">
        <v>0.17699999999999999</v>
      </c>
      <c r="R23" s="5">
        <v>0.745</v>
      </c>
    </row>
    <row r="24" spans="1:18" ht="15.75" thickBot="1" x14ac:dyDescent="0.3">
      <c r="A24" s="8">
        <v>0.25700000000000001</v>
      </c>
      <c r="B24" s="56">
        <v>1.1379999999999999</v>
      </c>
      <c r="C24" s="56">
        <v>0.20499999999999999</v>
      </c>
      <c r="D24" s="56">
        <v>0.13700000000000001</v>
      </c>
      <c r="E24" s="56">
        <v>0.29699999999999999</v>
      </c>
      <c r="F24" s="56">
        <v>0.63200000000000001</v>
      </c>
      <c r="G24" s="56">
        <v>0.11600000000000001</v>
      </c>
      <c r="H24" s="56">
        <v>0.221</v>
      </c>
      <c r="I24" s="56">
        <v>0.46300000000000002</v>
      </c>
      <c r="J24" s="56">
        <v>0.41099999999999998</v>
      </c>
      <c r="K24" s="56">
        <v>1.427</v>
      </c>
      <c r="L24" s="56">
        <v>1.36</v>
      </c>
      <c r="M24" s="56">
        <v>0.59799999999999998</v>
      </c>
      <c r="N24" s="56">
        <v>0.60899999999999999</v>
      </c>
      <c r="O24" s="56">
        <v>0.246</v>
      </c>
      <c r="P24" s="56">
        <v>0.34300000000000003</v>
      </c>
      <c r="Q24" s="56">
        <v>0.10100000000000001</v>
      </c>
      <c r="R24" s="9">
        <v>0.159</v>
      </c>
    </row>
    <row r="25" spans="1:18" x14ac:dyDescent="0.25">
      <c r="A25" s="10">
        <v>1.5369999999999999</v>
      </c>
      <c r="B25" s="11">
        <v>1.617</v>
      </c>
      <c r="C25" s="11">
        <v>1.554</v>
      </c>
      <c r="D25" s="11">
        <v>1.6319999999999999</v>
      </c>
      <c r="E25" s="11">
        <v>1.17</v>
      </c>
      <c r="F25" s="11">
        <v>1.175</v>
      </c>
      <c r="G25" s="11">
        <v>0.74099999999999999</v>
      </c>
      <c r="H25" s="11">
        <v>0.76100000000000001</v>
      </c>
      <c r="I25" s="11">
        <v>1.3740000000000001</v>
      </c>
      <c r="J25" s="11">
        <v>1.3759999999999999</v>
      </c>
      <c r="K25" s="11">
        <v>1.4079999999999999</v>
      </c>
      <c r="L25" s="11">
        <v>1.3420000000000001</v>
      </c>
      <c r="M25" s="11">
        <v>0.30099999999999999</v>
      </c>
      <c r="N25" s="11">
        <v>0.28199999999999997</v>
      </c>
      <c r="O25" s="11">
        <v>0.26700000000000002</v>
      </c>
      <c r="P25" s="11">
        <v>0.247</v>
      </c>
      <c r="Q25" s="11">
        <v>0.245</v>
      </c>
      <c r="R25" s="12">
        <v>0.23300000000000001</v>
      </c>
    </row>
    <row r="26" spans="1:18" x14ac:dyDescent="0.25">
      <c r="A26" s="4">
        <v>0.14699999999999999</v>
      </c>
      <c r="B26" s="7">
        <v>0.14699999999999999</v>
      </c>
      <c r="C26" s="7">
        <v>0.5</v>
      </c>
      <c r="D26" s="7">
        <v>2.048</v>
      </c>
      <c r="E26" s="7">
        <v>0.25800000000000001</v>
      </c>
      <c r="F26" s="7">
        <v>0.25800000000000001</v>
      </c>
      <c r="G26" s="7">
        <v>0.108</v>
      </c>
      <c r="H26" s="7">
        <v>0.17299999999999999</v>
      </c>
      <c r="I26" s="7">
        <v>0.54400000000000004</v>
      </c>
      <c r="J26" s="7">
        <v>0.54400000000000004</v>
      </c>
      <c r="K26" s="7">
        <v>6.6000000000000003E-2</v>
      </c>
      <c r="L26" s="7">
        <v>0.36799999999999999</v>
      </c>
      <c r="M26" s="7">
        <v>3.6999999999999998E-2</v>
      </c>
      <c r="N26" s="7">
        <v>3.6999999999999998E-2</v>
      </c>
      <c r="O26" s="7">
        <v>2.7E-2</v>
      </c>
      <c r="P26" s="7">
        <v>7.2999999999999995E-2</v>
      </c>
      <c r="Q26" s="7">
        <v>2.1000000000000001E-2</v>
      </c>
      <c r="R26" s="5">
        <v>5.3999999999999999E-2</v>
      </c>
    </row>
    <row r="27" spans="1:18" x14ac:dyDescent="0.25">
      <c r="A27" s="4">
        <v>0.5</v>
      </c>
      <c r="B27" s="7" t="s">
        <v>168</v>
      </c>
      <c r="C27" s="7">
        <v>0.503</v>
      </c>
      <c r="D27" s="7">
        <v>0.503</v>
      </c>
      <c r="E27" s="7">
        <v>0.36199999999999999</v>
      </c>
      <c r="F27" s="7">
        <v>0.36199999999999999</v>
      </c>
      <c r="G27" s="7">
        <v>0.19600000000000001</v>
      </c>
      <c r="H27" s="7">
        <v>0.23699999999999999</v>
      </c>
      <c r="I27" s="7">
        <v>3.7999999999999999E-2</v>
      </c>
      <c r="J27" s="7">
        <v>3.7999999999999999E-2</v>
      </c>
      <c r="K27" s="7">
        <v>6.4000000000000001E-2</v>
      </c>
      <c r="L27" s="7">
        <v>6.4000000000000001E-2</v>
      </c>
      <c r="M27" s="7">
        <v>9.0999999999999998E-2</v>
      </c>
      <c r="N27" s="7">
        <v>9.0999999999999998E-2</v>
      </c>
      <c r="O27" s="7">
        <v>3.2000000000000001E-2</v>
      </c>
      <c r="P27" s="7">
        <v>3.2000000000000001E-2</v>
      </c>
      <c r="Q27" s="7">
        <v>2.9000000000000001E-2</v>
      </c>
      <c r="R27" s="5">
        <v>3.1E-2</v>
      </c>
    </row>
    <row r="28" spans="1:18" ht="15.75" thickBot="1" x14ac:dyDescent="0.3">
      <c r="A28" s="8">
        <v>9.8000000000000004E-2</v>
      </c>
      <c r="B28" s="56">
        <v>9.8000000000000004E-2</v>
      </c>
      <c r="C28" s="56">
        <v>0.5</v>
      </c>
      <c r="D28" s="56">
        <v>1.0209999999999999</v>
      </c>
      <c r="E28" s="56">
        <v>0.25700000000000001</v>
      </c>
      <c r="F28" s="56">
        <v>0.25700000000000001</v>
      </c>
      <c r="G28" s="56">
        <v>7.8E-2</v>
      </c>
      <c r="H28" s="56">
        <v>0.114</v>
      </c>
      <c r="I28" s="56">
        <v>0.439</v>
      </c>
      <c r="J28" s="56">
        <v>0.439</v>
      </c>
      <c r="K28" s="56">
        <v>6.6000000000000003E-2</v>
      </c>
      <c r="L28" s="56">
        <v>0.36799999999999999</v>
      </c>
      <c r="M28" s="56">
        <v>2.4E-2</v>
      </c>
      <c r="N28" s="56">
        <v>2.4E-2</v>
      </c>
      <c r="O28" s="56">
        <v>1.9E-2</v>
      </c>
      <c r="P28" s="56">
        <v>4.2000000000000003E-2</v>
      </c>
      <c r="Q28" s="56">
        <v>1.4999999999999999E-2</v>
      </c>
      <c r="R28" s="9">
        <v>3.1E-2</v>
      </c>
    </row>
    <row r="29" spans="1:18" x14ac:dyDescent="0.25">
      <c r="A29" s="10">
        <v>0.05</v>
      </c>
      <c r="B29" s="11">
        <v>0.05</v>
      </c>
      <c r="C29" s="11">
        <v>0.04</v>
      </c>
      <c r="D29" s="11">
        <v>0.04</v>
      </c>
      <c r="E29" s="11">
        <v>0.28399999999999997</v>
      </c>
      <c r="F29" s="11">
        <v>0.28399999999999997</v>
      </c>
      <c r="G29" s="11">
        <v>3.3000000000000002E-2</v>
      </c>
      <c r="H29" s="11">
        <v>3.9E-2</v>
      </c>
      <c r="I29" s="11">
        <v>0.159</v>
      </c>
      <c r="J29" s="11">
        <v>0.159</v>
      </c>
      <c r="K29" s="11">
        <v>0.19700000000000001</v>
      </c>
      <c r="L29" s="11">
        <v>0.19700000000000001</v>
      </c>
      <c r="M29" s="11">
        <v>0.314</v>
      </c>
      <c r="N29" s="11">
        <v>0.314</v>
      </c>
      <c r="O29" s="11">
        <v>0.125</v>
      </c>
      <c r="P29" s="11">
        <v>0.115</v>
      </c>
      <c r="Q29" s="11">
        <v>0.03</v>
      </c>
      <c r="R29" s="12">
        <v>3.4000000000000002E-2</v>
      </c>
    </row>
    <row r="30" spans="1:18" x14ac:dyDescent="0.25">
      <c r="A30" s="4">
        <v>5.5E-2</v>
      </c>
      <c r="B30" s="7">
        <v>0.17399999999999999</v>
      </c>
      <c r="C30" s="7">
        <v>0.14799999999999999</v>
      </c>
      <c r="D30" s="7">
        <v>0.14699999999999999</v>
      </c>
      <c r="E30" s="7">
        <v>0.65900000000000003</v>
      </c>
      <c r="F30" s="7">
        <v>0.32400000000000001</v>
      </c>
      <c r="G30" s="7">
        <v>5.0999999999999997E-2</v>
      </c>
      <c r="H30" s="7">
        <v>0.111</v>
      </c>
      <c r="I30" s="7">
        <v>0.55900000000000005</v>
      </c>
      <c r="J30" s="7">
        <v>0.55900000000000005</v>
      </c>
      <c r="K30" s="7">
        <v>0.60099999999999998</v>
      </c>
      <c r="L30" s="7">
        <v>0.22700000000000001</v>
      </c>
      <c r="M30" s="7">
        <v>0.32200000000000001</v>
      </c>
      <c r="N30" s="7">
        <v>0.32200000000000001</v>
      </c>
      <c r="O30" s="7">
        <v>0.23200000000000001</v>
      </c>
      <c r="P30" s="7">
        <v>0.156</v>
      </c>
      <c r="Q30" s="7">
        <v>5.3999999999999999E-2</v>
      </c>
      <c r="R30" s="5">
        <v>9.4E-2</v>
      </c>
    </row>
    <row r="31" spans="1:18" ht="15.75" thickBot="1" x14ac:dyDescent="0.3">
      <c r="A31" s="8">
        <v>7.0999999999999994E-2</v>
      </c>
      <c r="B31" s="56">
        <v>9.6000000000000002E-2</v>
      </c>
      <c r="C31" s="56">
        <v>2.7E-2</v>
      </c>
      <c r="D31" s="56">
        <v>2.7E-2</v>
      </c>
      <c r="E31" s="56">
        <v>0.27900000000000003</v>
      </c>
      <c r="F31" s="56">
        <v>0.27900000000000003</v>
      </c>
      <c r="G31" s="56">
        <v>2.1999999999999999E-2</v>
      </c>
      <c r="H31" s="56">
        <v>2.8000000000000001E-2</v>
      </c>
      <c r="I31" s="56">
        <v>0.106</v>
      </c>
      <c r="J31" s="56">
        <v>0.104</v>
      </c>
      <c r="K31" s="56">
        <v>0.32600000000000001</v>
      </c>
      <c r="L31" s="56">
        <v>0.32600000000000001</v>
      </c>
      <c r="M31" s="56">
        <v>0.20499999999999999</v>
      </c>
      <c r="N31" s="56">
        <v>0.19700000000000001</v>
      </c>
      <c r="O31" s="56">
        <v>7.3999999999999996E-2</v>
      </c>
      <c r="P31" s="56">
        <v>8.3000000000000004E-2</v>
      </c>
      <c r="Q31" s="56">
        <v>0.02</v>
      </c>
      <c r="R31" s="9">
        <v>2.1000000000000001E-2</v>
      </c>
    </row>
    <row r="32" spans="1:18" x14ac:dyDescent="0.25">
      <c r="A32" s="10">
        <v>0.33200000000000002</v>
      </c>
      <c r="B32" s="11">
        <v>0.60799999999999998</v>
      </c>
      <c r="C32" s="11">
        <v>0.14799999999999999</v>
      </c>
      <c r="D32" s="11">
        <v>0.14399999999999999</v>
      </c>
      <c r="E32" s="11">
        <v>0.29499999999999998</v>
      </c>
      <c r="F32" s="11">
        <v>0.29499999999999998</v>
      </c>
      <c r="G32" s="11">
        <v>9.5000000000000001E-2</v>
      </c>
      <c r="H32" s="11">
        <v>0.21099999999999999</v>
      </c>
      <c r="I32" s="11">
        <v>0.187</v>
      </c>
      <c r="J32" s="11">
        <v>0.187</v>
      </c>
      <c r="K32" s="11">
        <v>0.79700000000000004</v>
      </c>
      <c r="L32" s="11">
        <v>0.79700000000000004</v>
      </c>
      <c r="M32" s="11">
        <v>0.17399999999999999</v>
      </c>
      <c r="N32" s="11">
        <v>0.17399999999999999</v>
      </c>
      <c r="O32" s="11">
        <v>0.09</v>
      </c>
      <c r="P32" s="11">
        <v>0.11799999999999999</v>
      </c>
      <c r="Q32" s="11">
        <v>0.109</v>
      </c>
      <c r="R32" s="12">
        <v>0.112</v>
      </c>
    </row>
    <row r="33" spans="1:18" ht="15.75" thickBot="1" x14ac:dyDescent="0.3">
      <c r="A33" s="8">
        <v>0.16600000000000001</v>
      </c>
      <c r="B33" s="56">
        <v>0.16600000000000001</v>
      </c>
      <c r="C33" s="56">
        <v>0.16300000000000001</v>
      </c>
      <c r="D33" s="56">
        <v>0.16300000000000001</v>
      </c>
      <c r="E33" s="56">
        <v>0.44400000000000001</v>
      </c>
      <c r="F33" s="56">
        <v>0.44400000000000001</v>
      </c>
      <c r="G33" s="56">
        <v>9.6000000000000002E-2</v>
      </c>
      <c r="H33" s="56">
        <v>9.6000000000000002E-2</v>
      </c>
      <c r="I33" s="56">
        <v>0.154</v>
      </c>
      <c r="J33" s="56">
        <v>0.154</v>
      </c>
      <c r="K33" s="56">
        <v>0.13300000000000001</v>
      </c>
      <c r="L33" s="56">
        <v>0.13300000000000001</v>
      </c>
      <c r="M33" s="56">
        <v>0.26600000000000001</v>
      </c>
      <c r="N33" s="56">
        <v>0.26600000000000001</v>
      </c>
      <c r="O33" s="56">
        <v>9.4E-2</v>
      </c>
      <c r="P33" s="56">
        <v>9.6000000000000002E-2</v>
      </c>
      <c r="Q33" s="56">
        <v>7.9000000000000001E-2</v>
      </c>
      <c r="R33" s="9">
        <v>7.5999999999999998E-2</v>
      </c>
    </row>
    <row r="34" spans="1:18" x14ac:dyDescent="0.25">
      <c r="A34" s="10">
        <v>0</v>
      </c>
      <c r="B34" s="11">
        <v>1.3169999999999999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3.6640000000000001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2">
        <v>0</v>
      </c>
    </row>
    <row r="35" spans="1:18" x14ac:dyDescent="0.25">
      <c r="A35" s="4">
        <v>0</v>
      </c>
      <c r="B35" s="7">
        <v>0.38</v>
      </c>
      <c r="C35" s="7">
        <v>0</v>
      </c>
      <c r="D35" s="7">
        <v>0</v>
      </c>
      <c r="E35" s="7">
        <v>1.59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0.96799999999999997</v>
      </c>
      <c r="L35" s="7">
        <v>0</v>
      </c>
      <c r="M35" s="7">
        <v>0</v>
      </c>
      <c r="N35" s="7">
        <v>0</v>
      </c>
      <c r="O35" s="7">
        <v>0.151</v>
      </c>
      <c r="P35" s="7">
        <v>0</v>
      </c>
      <c r="Q35" s="7">
        <v>0</v>
      </c>
      <c r="R35" s="5">
        <v>0</v>
      </c>
    </row>
    <row r="36" spans="1:18" x14ac:dyDescent="0.25">
      <c r="A36" s="4">
        <v>0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5">
        <v>0</v>
      </c>
    </row>
    <row r="37" spans="1:18" ht="15.75" thickBot="1" x14ac:dyDescent="0.3">
      <c r="A37" s="8">
        <v>0.74099999999999999</v>
      </c>
      <c r="B37" s="56">
        <v>1.115</v>
      </c>
      <c r="C37" s="56">
        <v>0.504</v>
      </c>
      <c r="D37" s="56">
        <v>0.35899999999999999</v>
      </c>
      <c r="E37" s="56">
        <v>0.58799999999999997</v>
      </c>
      <c r="F37" s="56">
        <v>0.54500000000000004</v>
      </c>
      <c r="G37" s="56">
        <v>0.313</v>
      </c>
      <c r="H37" s="56">
        <v>0.34399999999999997</v>
      </c>
      <c r="I37" s="56">
        <v>2.2120000000000002</v>
      </c>
      <c r="J37" s="56">
        <v>2.351</v>
      </c>
      <c r="K37" s="56">
        <v>5.1159999999999997</v>
      </c>
      <c r="L37" s="56">
        <v>5.1260000000000003</v>
      </c>
      <c r="M37" s="56">
        <v>1.925</v>
      </c>
      <c r="N37" s="56">
        <v>1.956</v>
      </c>
      <c r="O37" s="56">
        <v>1.1240000000000001</v>
      </c>
      <c r="P37" s="56">
        <v>1.3879999999999999</v>
      </c>
      <c r="Q37" s="56">
        <v>0.33400000000000002</v>
      </c>
      <c r="R37" s="9">
        <v>0.36299999999999999</v>
      </c>
    </row>
    <row r="38" spans="1:18" x14ac:dyDescent="0.25">
      <c r="A38" s="10">
        <v>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7.3999999999999996E-2</v>
      </c>
      <c r="N38" s="11">
        <v>8.3000000000000004E-2</v>
      </c>
      <c r="O38" s="11">
        <v>0</v>
      </c>
      <c r="P38" s="11">
        <v>0</v>
      </c>
      <c r="Q38" s="11">
        <v>0</v>
      </c>
      <c r="R38" s="12">
        <v>0</v>
      </c>
    </row>
    <row r="39" spans="1:18" x14ac:dyDescent="0.25">
      <c r="A39" s="4">
        <v>0.14799999999999999</v>
      </c>
      <c r="B39" s="7">
        <v>0.14799999999999999</v>
      </c>
      <c r="C39" s="7">
        <v>0.42299999999999999</v>
      </c>
      <c r="D39" s="7">
        <v>0.42299999999999999</v>
      </c>
      <c r="E39" s="7">
        <v>1.6559999999999999</v>
      </c>
      <c r="F39" s="7">
        <v>0.20499999999999999</v>
      </c>
      <c r="G39" s="7">
        <v>0.24099999999999999</v>
      </c>
      <c r="H39" s="7">
        <v>7.3999999999999996E-2</v>
      </c>
      <c r="I39" s="7">
        <v>0.11600000000000001</v>
      </c>
      <c r="J39" s="7">
        <v>0.11600000000000001</v>
      </c>
      <c r="K39" s="7">
        <v>5.8999999999999997E-2</v>
      </c>
      <c r="L39" s="7">
        <v>5.8999999999999997E-2</v>
      </c>
      <c r="M39" s="7">
        <v>0.123</v>
      </c>
      <c r="N39" s="7">
        <v>0.14000000000000001</v>
      </c>
      <c r="O39" s="7">
        <v>4.1000000000000002E-2</v>
      </c>
      <c r="P39" s="7">
        <v>3.4000000000000002E-2</v>
      </c>
      <c r="Q39" s="7">
        <v>5.8000000000000003E-2</v>
      </c>
      <c r="R39" s="5">
        <v>3.5999999999999997E-2</v>
      </c>
    </row>
    <row r="40" spans="1:18" ht="15.75" thickBot="1" x14ac:dyDescent="0.3">
      <c r="A40" s="8">
        <v>0.28399999999999997</v>
      </c>
      <c r="B40" s="56">
        <v>0.25900000000000001</v>
      </c>
      <c r="C40" s="56">
        <v>0.252</v>
      </c>
      <c r="D40" s="56">
        <v>0.245</v>
      </c>
      <c r="E40" s="56">
        <v>0.14799999999999999</v>
      </c>
      <c r="F40" s="56">
        <v>0.20799999999999999</v>
      </c>
      <c r="G40" s="56">
        <v>0.108</v>
      </c>
      <c r="H40" s="56">
        <v>0.157</v>
      </c>
      <c r="I40" s="56">
        <v>6.5000000000000002E-2</v>
      </c>
      <c r="J40" s="56">
        <v>6.4000000000000001E-2</v>
      </c>
      <c r="K40" s="56">
        <v>0.03</v>
      </c>
      <c r="L40" s="56">
        <v>6.4000000000000001E-2</v>
      </c>
      <c r="M40" s="56">
        <v>0.252</v>
      </c>
      <c r="N40" s="56">
        <v>0.24099999999999999</v>
      </c>
      <c r="O40" s="56">
        <v>0.03</v>
      </c>
      <c r="P40" s="56">
        <v>3.5999999999999997E-2</v>
      </c>
      <c r="Q40" s="56">
        <v>2.5999999999999999E-2</v>
      </c>
      <c r="R40" s="9">
        <v>3.4000000000000002E-2</v>
      </c>
    </row>
    <row r="41" spans="1:18" x14ac:dyDescent="0.25">
      <c r="A41" s="10">
        <v>0.155</v>
      </c>
      <c r="B41" s="11">
        <v>0.20100000000000001</v>
      </c>
      <c r="C41" s="11">
        <v>4.2999999999999997E-2</v>
      </c>
      <c r="D41" s="11">
        <v>3.5999999999999997E-2</v>
      </c>
      <c r="E41" s="11">
        <v>0.27100000000000002</v>
      </c>
      <c r="F41" s="11">
        <v>0.27200000000000002</v>
      </c>
      <c r="G41" s="11">
        <v>3.5000000000000003E-2</v>
      </c>
      <c r="H41" s="11">
        <v>4.2999999999999997E-2</v>
      </c>
      <c r="I41" s="11">
        <v>0.14299999999999999</v>
      </c>
      <c r="J41" s="11">
        <v>0.13900000000000001</v>
      </c>
      <c r="K41" s="11">
        <v>0.78400000000000003</v>
      </c>
      <c r="L41" s="11">
        <v>0.75</v>
      </c>
      <c r="M41" s="11">
        <v>0.245</v>
      </c>
      <c r="N41" s="11">
        <v>0.25700000000000001</v>
      </c>
      <c r="O41" s="11">
        <v>9.2999999999999999E-2</v>
      </c>
      <c r="P41" s="11">
        <v>0.17100000000000001</v>
      </c>
      <c r="Q41" s="11">
        <v>4.2999999999999997E-2</v>
      </c>
      <c r="R41" s="12">
        <v>5.6000000000000001E-2</v>
      </c>
    </row>
    <row r="42" spans="1:18" ht="15.75" thickBot="1" x14ac:dyDescent="0.3">
      <c r="A42" s="8">
        <v>7.0999999999999994E-2</v>
      </c>
      <c r="B42" s="56">
        <v>7.1999999999999995E-2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0.3</v>
      </c>
      <c r="L42" s="56">
        <v>0.30499999999999999</v>
      </c>
      <c r="M42" s="56">
        <v>0.24299999999999999</v>
      </c>
      <c r="N42" s="56">
        <v>0.24299999999999999</v>
      </c>
      <c r="O42" s="56">
        <v>0</v>
      </c>
      <c r="P42" s="56">
        <v>0</v>
      </c>
      <c r="Q42" s="56">
        <v>0</v>
      </c>
      <c r="R42" s="9">
        <v>0</v>
      </c>
    </row>
    <row r="43" spans="1:18" x14ac:dyDescent="0.25">
      <c r="A43" s="10">
        <v>0.432</v>
      </c>
      <c r="B43" s="11">
        <v>0.432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0.15</v>
      </c>
      <c r="L43" s="11">
        <v>0.15</v>
      </c>
      <c r="M43" s="11">
        <v>0.15</v>
      </c>
      <c r="N43" s="11">
        <v>0.15</v>
      </c>
      <c r="O43" s="11">
        <v>0</v>
      </c>
      <c r="P43" s="11">
        <v>0</v>
      </c>
      <c r="Q43" s="11">
        <v>0</v>
      </c>
      <c r="R43" s="12">
        <v>0</v>
      </c>
    </row>
    <row r="44" spans="1:18" x14ac:dyDescent="0.25">
      <c r="A44" s="4">
        <v>0.42099999999999999</v>
      </c>
      <c r="B44" s="7">
        <v>0.67300000000000004</v>
      </c>
      <c r="C44" s="7">
        <v>0.27</v>
      </c>
      <c r="D44" s="7">
        <v>0.27200000000000002</v>
      </c>
      <c r="E44" s="7">
        <v>0.42699999999999999</v>
      </c>
      <c r="F44" s="7">
        <v>0.24099999999999999</v>
      </c>
      <c r="G44" s="7">
        <v>0.189</v>
      </c>
      <c r="H44" s="7">
        <v>0.23100000000000001</v>
      </c>
      <c r="I44" s="7">
        <v>0.13500000000000001</v>
      </c>
      <c r="J44" s="7">
        <v>0.13400000000000001</v>
      </c>
      <c r="K44" s="7">
        <v>7.1999999999999995E-2</v>
      </c>
      <c r="L44" s="7">
        <v>0.124</v>
      </c>
      <c r="M44" s="7">
        <v>0.52800000000000002</v>
      </c>
      <c r="N44" s="7">
        <v>0.52600000000000002</v>
      </c>
      <c r="O44" s="7">
        <v>6.9000000000000006E-2</v>
      </c>
      <c r="P44" s="7">
        <v>7.2999999999999995E-2</v>
      </c>
      <c r="Q44" s="7">
        <v>6.5000000000000002E-2</v>
      </c>
      <c r="R44" s="5">
        <v>6.7000000000000004E-2</v>
      </c>
    </row>
    <row r="45" spans="1:18" ht="15.75" thickBot="1" x14ac:dyDescent="0.3">
      <c r="A45" s="8">
        <v>0.41899999999999998</v>
      </c>
      <c r="B45" s="56">
        <v>0.6</v>
      </c>
      <c r="C45" s="56">
        <v>0.27</v>
      </c>
      <c r="D45" s="56">
        <v>0.26700000000000002</v>
      </c>
      <c r="E45" s="56">
        <v>0.14000000000000001</v>
      </c>
      <c r="F45" s="56">
        <v>0.23899999999999999</v>
      </c>
      <c r="G45" s="56">
        <v>0.10199999999999999</v>
      </c>
      <c r="H45" s="56">
        <v>0.23100000000000001</v>
      </c>
      <c r="I45" s="56">
        <v>0.115</v>
      </c>
      <c r="J45" s="56">
        <v>0.11700000000000001</v>
      </c>
      <c r="K45" s="56">
        <v>7.0000000000000007E-2</v>
      </c>
      <c r="L45" s="56">
        <v>0.12</v>
      </c>
      <c r="M45" s="56">
        <v>0.42399999999999999</v>
      </c>
      <c r="N45" s="56">
        <v>0.42499999999999999</v>
      </c>
      <c r="O45" s="56">
        <v>5.0999999999999997E-2</v>
      </c>
      <c r="P45" s="56">
        <v>7.2999999999999995E-2</v>
      </c>
      <c r="Q45" s="56">
        <v>3.4000000000000002E-2</v>
      </c>
      <c r="R45" s="9">
        <v>6.6000000000000003E-2</v>
      </c>
    </row>
    <row r="46" spans="1:18" x14ac:dyDescent="0.25">
      <c r="A46" s="10">
        <v>0</v>
      </c>
      <c r="B46" s="11">
        <v>0</v>
      </c>
      <c r="C46" s="11">
        <v>0.34200000000000003</v>
      </c>
      <c r="D46" s="11">
        <v>7.8E-2</v>
      </c>
      <c r="E46" s="11">
        <v>8.7999999999999995E-2</v>
      </c>
      <c r="F46" s="11">
        <v>0.08</v>
      </c>
      <c r="G46" s="11">
        <v>0</v>
      </c>
      <c r="H46" s="11">
        <v>0</v>
      </c>
      <c r="I46" s="11">
        <v>0.33400000000000002</v>
      </c>
      <c r="J46" s="11">
        <v>5.3999999999999999E-2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2">
        <v>0</v>
      </c>
    </row>
    <row r="47" spans="1:18" x14ac:dyDescent="0.25">
      <c r="A47" s="4">
        <v>0.18099999999999999</v>
      </c>
      <c r="B47" s="7">
        <v>0.18099999999999999</v>
      </c>
      <c r="C47" s="7">
        <v>0.34200000000000003</v>
      </c>
      <c r="D47" s="7">
        <v>0.84399999999999997</v>
      </c>
      <c r="E47" s="7">
        <v>0.29499999999999998</v>
      </c>
      <c r="F47" s="7">
        <v>0.30599999999999999</v>
      </c>
      <c r="G47" s="7">
        <v>0.111</v>
      </c>
      <c r="H47" s="7">
        <v>0.221</v>
      </c>
      <c r="I47" s="7">
        <v>0.33400000000000002</v>
      </c>
      <c r="J47" s="7">
        <v>0.77300000000000002</v>
      </c>
      <c r="K47" s="7">
        <v>7.5999999999999998E-2</v>
      </c>
      <c r="L47" s="7">
        <v>7.5999999999999998E-2</v>
      </c>
      <c r="M47" s="7">
        <v>0.19600000000000001</v>
      </c>
      <c r="N47" s="7">
        <v>0.19600000000000001</v>
      </c>
      <c r="O47" s="7">
        <v>6.6000000000000003E-2</v>
      </c>
      <c r="P47" s="7">
        <v>7.9000000000000001E-2</v>
      </c>
      <c r="Q47" s="7">
        <v>7.2999999999999995E-2</v>
      </c>
      <c r="R47" s="5">
        <v>9.1999999999999998E-2</v>
      </c>
    </row>
    <row r="48" spans="1:18" x14ac:dyDescent="0.25">
      <c r="A48" s="4">
        <v>0.185</v>
      </c>
      <c r="B48" s="7">
        <v>0.185</v>
      </c>
      <c r="C48" s="7">
        <v>0.34200000000000003</v>
      </c>
      <c r="D48" s="7">
        <v>0.84399999999999997</v>
      </c>
      <c r="E48" s="7">
        <v>0.29499999999999998</v>
      </c>
      <c r="F48" s="7">
        <v>0.41899999999999998</v>
      </c>
      <c r="G48" s="7">
        <v>0.111</v>
      </c>
      <c r="H48" s="7">
        <v>0.222</v>
      </c>
      <c r="I48" s="7">
        <v>0.33400000000000002</v>
      </c>
      <c r="J48" s="7">
        <v>1.3089999999999999</v>
      </c>
      <c r="K48" s="7">
        <v>8.5999999999999993E-2</v>
      </c>
      <c r="L48" s="7">
        <v>8.5999999999999993E-2</v>
      </c>
      <c r="M48" s="7">
        <v>0.20599999999999999</v>
      </c>
      <c r="N48" s="7">
        <v>0.20599999999999999</v>
      </c>
      <c r="O48" s="7">
        <v>7.2999999999999995E-2</v>
      </c>
      <c r="P48" s="7">
        <v>0.105</v>
      </c>
      <c r="Q48" s="7">
        <v>8.2000000000000003E-2</v>
      </c>
      <c r="R48" s="5">
        <v>0.11600000000000001</v>
      </c>
    </row>
    <row r="49" spans="1:18" ht="15.75" thickBot="1" x14ac:dyDescent="0.3">
      <c r="A49" s="8">
        <v>0</v>
      </c>
      <c r="B49" s="56">
        <v>0</v>
      </c>
      <c r="C49" s="56">
        <v>0</v>
      </c>
      <c r="D49" s="56">
        <v>0</v>
      </c>
      <c r="E49" s="56">
        <v>0</v>
      </c>
      <c r="F49" s="56">
        <v>0.38100000000000001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9">
        <v>0</v>
      </c>
    </row>
    <row r="50" spans="1:18" x14ac:dyDescent="0.25">
      <c r="A50" s="10">
        <v>9.5000000000000001E-2</v>
      </c>
      <c r="B50" s="11">
        <v>9.5000000000000001E-2</v>
      </c>
      <c r="C50" s="11">
        <v>0.67900000000000005</v>
      </c>
      <c r="D50" s="11">
        <v>0.751</v>
      </c>
      <c r="E50" s="11">
        <v>0.51700000000000002</v>
      </c>
      <c r="F50" s="11">
        <v>0.51200000000000001</v>
      </c>
      <c r="G50" s="11">
        <v>0.09</v>
      </c>
      <c r="H50" s="11">
        <v>9.4E-2</v>
      </c>
      <c r="I50" s="11">
        <v>1.369</v>
      </c>
      <c r="J50" s="11">
        <v>1.369</v>
      </c>
      <c r="K50" s="11">
        <v>9.4E-2</v>
      </c>
      <c r="L50" s="11">
        <v>9.4E-2</v>
      </c>
      <c r="M50" s="11">
        <v>1.4119999999999999</v>
      </c>
      <c r="N50" s="11">
        <v>1.4119999999999999</v>
      </c>
      <c r="O50" s="11">
        <v>9.9000000000000005E-2</v>
      </c>
      <c r="P50" s="11">
        <v>9.6000000000000002E-2</v>
      </c>
      <c r="Q50" s="11">
        <v>0.246</v>
      </c>
      <c r="R50" s="12">
        <v>0.29399999999999998</v>
      </c>
    </row>
    <row r="51" spans="1:18" ht="15.75" thickBot="1" x14ac:dyDescent="0.3">
      <c r="A51" s="8">
        <v>8.5000000000000006E-2</v>
      </c>
      <c r="B51" s="56">
        <v>8.5000000000000006E-2</v>
      </c>
      <c r="C51" s="56">
        <v>0.50700000000000001</v>
      </c>
      <c r="D51" s="56">
        <v>0.378</v>
      </c>
      <c r="E51" s="56">
        <v>0.38400000000000001</v>
      </c>
      <c r="F51" s="56">
        <v>0.36299999999999999</v>
      </c>
      <c r="G51" s="56">
        <v>8.1000000000000003E-2</v>
      </c>
      <c r="H51" s="56">
        <v>8.6999999999999994E-2</v>
      </c>
      <c r="I51" s="56">
        <v>0.51500000000000001</v>
      </c>
      <c r="J51" s="56">
        <v>0.46899999999999997</v>
      </c>
      <c r="K51" s="56">
        <v>0.08</v>
      </c>
      <c r="L51" s="56">
        <v>0.08</v>
      </c>
      <c r="M51" s="56">
        <v>0.51200000000000001</v>
      </c>
      <c r="N51" s="56">
        <v>0.51200000000000001</v>
      </c>
      <c r="O51" s="56">
        <v>8.8999999999999996E-2</v>
      </c>
      <c r="P51" s="56">
        <v>8.3000000000000004E-2</v>
      </c>
      <c r="Q51" s="56">
        <v>0.157</v>
      </c>
      <c r="R51" s="9">
        <v>0.14000000000000001</v>
      </c>
    </row>
  </sheetData>
  <mergeCells count="2">
    <mergeCell ref="A1:R2"/>
    <mergeCell ref="A3:R3"/>
  </mergeCells>
  <conditionalFormatting sqref="A5:L51 N5:R51">
    <cfRule type="expression" dxfId="0" priority="1" stopIfTrue="1">
      <formula>A5=CHAR(45)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60B07D047F0F4B8B4C728EAE868141" ma:contentTypeVersion="2" ma:contentTypeDescription="Create a new document." ma:contentTypeScope="" ma:versionID="af24f1b314e0bae62f8a597bc101c013">
  <xsd:schema xmlns:xsd="http://www.w3.org/2001/XMLSchema" xmlns:xs="http://www.w3.org/2001/XMLSchema" xmlns:p="http://schemas.microsoft.com/office/2006/metadata/properties" xmlns:ns3="ffe2f76d-d70e-4893-94be-e9ecf513441d" targetNamespace="http://schemas.microsoft.com/office/2006/metadata/properties" ma:root="true" ma:fieldsID="830cfa49d3802755ffff67a7601d6c47" ns3:_="">
    <xsd:import namespace="ffe2f76d-d70e-4893-94be-e9ecf51344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e2f76d-d70e-4893-94be-e9ecf513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0E9430-4F50-4DE6-B6EB-02DB92E7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e2f76d-d70e-4893-94be-e9ecf51344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22D5D7-9D29-4ADD-8E0D-2B9462FD3505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fe2f76d-d70e-4893-94be-e9ecf513441d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F1DA6-33BB-41BE-B1C5-A6CFB2A9B6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objects basic info</vt:lpstr>
      <vt:lpstr>sub-tasks</vt:lpstr>
      <vt:lpstr>force description</vt:lpstr>
      <vt:lpstr>distinct forces</vt:lpstr>
      <vt:lpstr>grasp info</vt:lpstr>
      <vt:lpstr>alpha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 URIBE Ricardo</dc:creator>
  <cp:lastModifiedBy>RICO URIBE Ricardo</cp:lastModifiedBy>
  <dcterms:created xsi:type="dcterms:W3CDTF">2021-06-22T13:22:45Z</dcterms:created>
  <dcterms:modified xsi:type="dcterms:W3CDTF">2021-08-02T09:51:39Z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0x0101004860B07D047F0F4B8B4C728EAE868141</vt:lpwstr>
  </property>
</Properties>
</file>