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SU-TSAF-2022\Nov15\"/>
    </mc:Choice>
  </mc:AlternateContent>
  <bookViews>
    <workbookView xWindow="0" yWindow="0" windowWidth="20490" windowHeight="9090" activeTab="1"/>
  </bookViews>
  <sheets>
    <sheet name="MA" sheetId="4" r:id="rId1"/>
    <sheet name="ExponentialSmoothing" sheetId="1" r:id="rId2"/>
    <sheet name="Sheet2" sheetId="2" r:id="rId3"/>
    <sheet name="Holt" sheetId="3" r:id="rId4"/>
    <sheet name="Sheet3" sheetId="5" r:id="rId5"/>
    <sheet name="Holt&amp;Winters" sheetId="6" r:id="rId6"/>
    <sheet name="Sheet7" sheetId="7" r:id="rId7"/>
  </sheets>
  <definedNames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Sheet2!$M$10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5" l="1"/>
  <c r="C11" i="5"/>
  <c r="D9" i="5"/>
  <c r="C9" i="5"/>
  <c r="C8" i="5"/>
  <c r="Q24" i="2"/>
  <c r="Q23" i="2"/>
  <c r="Q22" i="2"/>
  <c r="Q21" i="2"/>
  <c r="Q20" i="2"/>
  <c r="P24" i="2"/>
  <c r="P23" i="2"/>
  <c r="P22" i="2"/>
  <c r="P21" i="2"/>
  <c r="P20" i="2"/>
  <c r="O24" i="2"/>
  <c r="O23" i="2"/>
  <c r="O22" i="2"/>
  <c r="O21" i="2"/>
  <c r="O20" i="2"/>
  <c r="N23" i="2"/>
  <c r="N22" i="2"/>
  <c r="N21" i="2"/>
  <c r="N20" i="2"/>
  <c r="M24" i="2"/>
  <c r="M23" i="2"/>
  <c r="M22" i="2"/>
  <c r="M21" i="2"/>
  <c r="M20" i="2"/>
  <c r="C9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B51" i="4"/>
  <c r="H51" i="4" s="1"/>
  <c r="B50" i="4"/>
  <c r="H50" i="4" s="1"/>
  <c r="B49" i="4"/>
  <c r="B48" i="4"/>
  <c r="H48" i="4" s="1"/>
  <c r="B47" i="4"/>
  <c r="H47" i="4" s="1"/>
  <c r="B46" i="4"/>
  <c r="H46" i="4" s="1"/>
  <c r="B45" i="4"/>
  <c r="B44" i="4"/>
  <c r="H44" i="4" s="1"/>
  <c r="B43" i="4"/>
  <c r="H43" i="4" s="1"/>
  <c r="B42" i="4"/>
  <c r="H42" i="4" s="1"/>
  <c r="B41" i="4"/>
  <c r="H41" i="4" s="1"/>
  <c r="B40" i="4"/>
  <c r="H40" i="4" s="1"/>
  <c r="B39" i="4"/>
  <c r="B38" i="4"/>
  <c r="H38" i="4" s="1"/>
  <c r="B37" i="4"/>
  <c r="H37" i="4" s="1"/>
  <c r="B36" i="4"/>
  <c r="H36" i="4" s="1"/>
  <c r="B35" i="4"/>
  <c r="B34" i="4"/>
  <c r="H34" i="4" s="1"/>
  <c r="B33" i="4"/>
  <c r="H33" i="4" s="1"/>
  <c r="B21" i="4"/>
  <c r="H21" i="4" s="1"/>
  <c r="B22" i="4"/>
  <c r="H22" i="4" s="1"/>
  <c r="B23" i="4"/>
  <c r="B24" i="4"/>
  <c r="H24" i="4" s="1"/>
  <c r="B25" i="4"/>
  <c r="H25" i="4" s="1"/>
  <c r="B26" i="4"/>
  <c r="H26" i="4" s="1"/>
  <c r="B27" i="4"/>
  <c r="B28" i="4"/>
  <c r="H28" i="4" s="1"/>
  <c r="B29" i="4"/>
  <c r="H29" i="4" s="1"/>
  <c r="B30" i="4"/>
  <c r="H30" i="4" s="1"/>
  <c r="B31" i="4"/>
  <c r="H31" i="4" s="1"/>
  <c r="B32" i="4"/>
  <c r="H32" i="4" s="1"/>
  <c r="B3" i="4"/>
  <c r="H3" i="4" s="1"/>
  <c r="B4" i="4"/>
  <c r="H4" i="4" s="1"/>
  <c r="B5" i="4"/>
  <c r="H5" i="4" s="1"/>
  <c r="B6" i="4"/>
  <c r="H6" i="4" s="1"/>
  <c r="B7" i="4"/>
  <c r="H7" i="4" s="1"/>
  <c r="B8" i="4"/>
  <c r="H8" i="4" s="1"/>
  <c r="B9" i="4"/>
  <c r="H9" i="4" s="1"/>
  <c r="B10" i="4"/>
  <c r="H10" i="4" s="1"/>
  <c r="B11" i="4"/>
  <c r="H11" i="4" s="1"/>
  <c r="B12" i="4"/>
  <c r="H12" i="4" s="1"/>
  <c r="B13" i="4"/>
  <c r="H13" i="4" s="1"/>
  <c r="B14" i="4"/>
  <c r="H14" i="4" s="1"/>
  <c r="B15" i="4"/>
  <c r="H15" i="4" s="1"/>
  <c r="B16" i="4"/>
  <c r="B17" i="4"/>
  <c r="H17" i="4" s="1"/>
  <c r="B18" i="4"/>
  <c r="H18" i="4" s="1"/>
  <c r="B19" i="4"/>
  <c r="H19" i="4" s="1"/>
  <c r="B20" i="4"/>
  <c r="B2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M10" i="2"/>
  <c r="M9" i="2"/>
  <c r="M4" i="2"/>
  <c r="M5" i="2"/>
  <c r="M6" i="2"/>
  <c r="M7" i="2"/>
  <c r="M8" i="2"/>
  <c r="M3" i="2"/>
  <c r="L4" i="2"/>
  <c r="L5" i="2"/>
  <c r="L6" i="2"/>
  <c r="L7" i="2"/>
  <c r="L8" i="2"/>
  <c r="L3" i="2"/>
  <c r="C4" i="2"/>
  <c r="C5" i="2" s="1"/>
  <c r="C6" i="2" s="1"/>
  <c r="C7" i="2" s="1"/>
  <c r="C8" i="2" s="1"/>
  <c r="C3" i="2"/>
  <c r="C2" i="2"/>
  <c r="C12" i="5" l="1"/>
  <c r="D8" i="5"/>
  <c r="E9" i="5" s="1"/>
  <c r="F9" i="5" s="1"/>
  <c r="I13" i="4"/>
  <c r="I9" i="4"/>
  <c r="I35" i="4"/>
  <c r="I15" i="4"/>
  <c r="I11" i="4"/>
  <c r="I33" i="4"/>
  <c r="I34" i="4"/>
  <c r="I14" i="4"/>
  <c r="I10" i="4"/>
  <c r="I45" i="4"/>
  <c r="I8" i="4"/>
  <c r="I16" i="4"/>
  <c r="I12" i="4"/>
  <c r="C22" i="4"/>
  <c r="C47" i="4"/>
  <c r="C51" i="4"/>
  <c r="H45" i="4"/>
  <c r="I47" i="4" s="1"/>
  <c r="H49" i="4"/>
  <c r="I51" i="4" s="1"/>
  <c r="C50" i="4"/>
  <c r="C37" i="4"/>
  <c r="C41" i="4"/>
  <c r="C45" i="4"/>
  <c r="C46" i="4"/>
  <c r="C49" i="4"/>
  <c r="C48" i="4"/>
  <c r="C29" i="4"/>
  <c r="C16" i="4"/>
  <c r="C35" i="4"/>
  <c r="C38" i="4"/>
  <c r="C42" i="4"/>
  <c r="C39" i="4"/>
  <c r="C43" i="4"/>
  <c r="C44" i="4"/>
  <c r="H35" i="4"/>
  <c r="H39" i="4"/>
  <c r="I44" i="4" s="1"/>
  <c r="C40" i="4"/>
  <c r="C34" i="4"/>
  <c r="C36" i="4"/>
  <c r="C4" i="4"/>
  <c r="C25" i="4"/>
  <c r="C33" i="4"/>
  <c r="H23" i="4"/>
  <c r="H27" i="4"/>
  <c r="I32" i="4" s="1"/>
  <c r="H16" i="4"/>
  <c r="I18" i="4" s="1"/>
  <c r="H20" i="4"/>
  <c r="I23" i="4" s="1"/>
  <c r="H2" i="4"/>
  <c r="I7" i="4" s="1"/>
  <c r="C32" i="4"/>
  <c r="C24" i="4"/>
  <c r="C31" i="4"/>
  <c r="C27" i="4"/>
  <c r="C23" i="4"/>
  <c r="C28" i="4"/>
  <c r="C21" i="4"/>
  <c r="C9" i="4"/>
  <c r="C30" i="4"/>
  <c r="C26" i="4"/>
  <c r="C20" i="4"/>
  <c r="C8" i="4"/>
  <c r="C7" i="4"/>
  <c r="C15" i="4"/>
  <c r="C19" i="4"/>
  <c r="C12" i="4"/>
  <c r="C6" i="4"/>
  <c r="C10" i="4"/>
  <c r="C14" i="4"/>
  <c r="C18" i="4"/>
  <c r="C5" i="4"/>
  <c r="C13" i="4"/>
  <c r="C17" i="4"/>
  <c r="C11" i="4"/>
  <c r="C13" i="5" l="1"/>
  <c r="I31" i="4"/>
  <c r="I28" i="4"/>
  <c r="I40" i="4"/>
  <c r="I43" i="4"/>
  <c r="I29" i="4"/>
  <c r="I17" i="4"/>
  <c r="I41" i="4"/>
  <c r="I42" i="4"/>
  <c r="I30" i="4"/>
  <c r="I20" i="4"/>
  <c r="I21" i="4"/>
  <c r="I39" i="4"/>
  <c r="I22" i="4"/>
  <c r="I37" i="4"/>
  <c r="I46" i="4"/>
  <c r="I19" i="4"/>
  <c r="I38" i="4"/>
  <c r="I27" i="4"/>
  <c r="I36" i="4"/>
  <c r="I26" i="4"/>
  <c r="I25" i="4"/>
  <c r="I24" i="4"/>
  <c r="I50" i="4"/>
  <c r="I48" i="4"/>
  <c r="I49" i="4"/>
  <c r="C14" i="5" l="1"/>
  <c r="C15" i="5" l="1"/>
  <c r="C16" i="5" s="1"/>
  <c r="C17" i="5" s="1"/>
  <c r="C18" i="5" s="1"/>
</calcChain>
</file>

<file path=xl/sharedStrings.xml><?xml version="1.0" encoding="utf-8"?>
<sst xmlns="http://schemas.openxmlformats.org/spreadsheetml/2006/main" count="127" uniqueCount="66">
  <si>
    <t>Week</t>
  </si>
  <si>
    <t>Sales</t>
  </si>
  <si>
    <t>Forecast</t>
  </si>
  <si>
    <t>A_t</t>
  </si>
  <si>
    <t>F_t</t>
  </si>
  <si>
    <t>alpha =</t>
  </si>
  <si>
    <t xml:space="preserve"> =+$B$13*B2+(1-$B$13)*C2</t>
  </si>
  <si>
    <t>Error</t>
  </si>
  <si>
    <t>Error_sq</t>
  </si>
  <si>
    <t>=+B3-C3</t>
  </si>
  <si>
    <t>&lt; MSE</t>
  </si>
  <si>
    <t>&lt; RMSE</t>
  </si>
  <si>
    <t>t</t>
  </si>
  <si>
    <t>x</t>
  </si>
  <si>
    <t>MA(3)</t>
  </si>
  <si>
    <t>=+NORM.INV(RAND(),2,5)+2</t>
  </si>
  <si>
    <t>MA(5)</t>
  </si>
  <si>
    <t>&lt;&lt; Centered</t>
  </si>
  <si>
    <t>&lt;&lt; Trailing</t>
  </si>
  <si>
    <t>Mean Absolute Percentage Error (MAPE)</t>
  </si>
  <si>
    <t>Mean Absolute Deviation (MAD)</t>
  </si>
  <si>
    <t>Mean Square Error (MSE)</t>
  </si>
  <si>
    <t>(or RMSFE)</t>
  </si>
  <si>
    <t>Simple Exponential Smoothing (SES)</t>
  </si>
  <si>
    <t>* No seasonality; No trend</t>
  </si>
  <si>
    <t>forecast &gt;</t>
  </si>
  <si>
    <t>|Error|</t>
  </si>
  <si>
    <t>MAD</t>
  </si>
  <si>
    <t>Error^2</t>
  </si>
  <si>
    <t>MSE</t>
  </si>
  <si>
    <t>|'% Error|</t>
  </si>
  <si>
    <t>MAPE</t>
  </si>
  <si>
    <t>alpha</t>
  </si>
  <si>
    <t>beta</t>
  </si>
  <si>
    <t>Date</t>
  </si>
  <si>
    <t>Q1-2002</t>
  </si>
  <si>
    <t>Q2-2002</t>
  </si>
  <si>
    <t>Q3-2002</t>
  </si>
  <si>
    <t>Q4-2002</t>
  </si>
  <si>
    <t>Q1-2003</t>
  </si>
  <si>
    <t>Q2-2003</t>
  </si>
  <si>
    <t>Q3-2003</t>
  </si>
  <si>
    <t>Q4-2003</t>
  </si>
  <si>
    <t>Q1-2004</t>
  </si>
  <si>
    <t>Q2-2004</t>
  </si>
  <si>
    <t>Q3-2004</t>
  </si>
  <si>
    <t>Q4-2004</t>
  </si>
  <si>
    <t>Level</t>
  </si>
  <si>
    <t>Trend</t>
  </si>
  <si>
    <t>=+B11</t>
  </si>
  <si>
    <t>=+C11-B10</t>
  </si>
  <si>
    <t>=+C11+D11</t>
  </si>
  <si>
    <t>=+B12-E12</t>
  </si>
  <si>
    <t>* start with bold</t>
  </si>
  <si>
    <t>=+$B$1*B9+(1-$B$1)*(C8+D8)</t>
  </si>
  <si>
    <t>=+$B$2*(C9-C8)+(1-$B$2)*D8</t>
  </si>
  <si>
    <t>&gt;&gt;&gt; Copy down</t>
  </si>
  <si>
    <t>Q4-2005</t>
  </si>
  <si>
    <t>Q1-2005</t>
  </si>
  <si>
    <t>Q2-2005</t>
  </si>
  <si>
    <t>Q3-2005</t>
  </si>
  <si>
    <t>gamma</t>
  </si>
  <si>
    <t>https://www.youtube.com/watch?v=eQ9szvszg9E</t>
  </si>
  <si>
    <t>SEASONAL</t>
  </si>
  <si>
    <t>https://www.youtube.com/watch?v=x-hxg4pE-Ns</t>
  </si>
  <si>
    <t>TRY SOLVER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</si>
</sst>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0" fillId="0" borderId="0" xfId="0" quotePrefix="1"/>
    <xf numFmtId="0" fontId="3" fillId="0" borderId="0" xfId="2"/>
    <xf numFmtId="0" fontId="0" fillId="2" borderId="0" xfId="0" applyFill="1"/>
    <xf numFmtId="0" fontId="2" fillId="0" borderId="0" xfId="0" quotePrefix="1" applyFont="1"/>
    <xf numFmtId="9" fontId="0" fillId="0" borderId="0" xfId="1" applyFont="1"/>
    <xf numFmtId="9" fontId="2" fillId="0" borderId="0" xfId="0" applyNumberFormat="1" applyFont="1"/>
    <xf numFmtId="0" fontId="0" fillId="3" borderId="0" xfId="0" applyFill="1"/>
    <xf numFmtId="0" fontId="2" fillId="3" borderId="0" xfId="0" applyFont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196453</xdr:colOff>
      <xdr:row>2</xdr:row>
      <xdr:rowOff>83344</xdr:rowOff>
    </xdr:from>
    <xdr:to>
      <xdr:col>11</xdr:col>
      <xdr:colOff>244078</xdr:colOff>
      <xdr:row>4</xdr:row>
      <xdr:rowOff>150142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2547" y="464344"/>
          <a:ext cx="3690937" cy="4477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214313</xdr:colOff>
      <xdr:row>5</xdr:row>
      <xdr:rowOff>95249</xdr:rowOff>
    </xdr:from>
    <xdr:to>
      <xdr:col>9</xdr:col>
      <xdr:colOff>220266</xdr:colOff>
      <xdr:row>8</xdr:row>
      <xdr:rowOff>161138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50407" y="1047749"/>
          <a:ext cx="2434828" cy="637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232172</xdr:colOff>
      <xdr:row>9</xdr:row>
      <xdr:rowOff>95251</xdr:rowOff>
    </xdr:from>
    <xdr:to>
      <xdr:col>12</xdr:col>
      <xdr:colOff>22621</xdr:colOff>
      <xdr:row>12</xdr:row>
      <xdr:rowOff>57331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8266" y="1809751"/>
          <a:ext cx="4040980" cy="533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467550</xdr:colOff>
      <xdr:row>4</xdr:row>
      <xdr:rowOff>149291</xdr:rowOff>
    </xdr:from>
    <xdr:to>
      <xdr:col>9</xdr:col>
      <xdr:colOff>515175</xdr:colOff>
      <xdr:row>7</xdr:row>
      <xdr:rowOff>25589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1954" y="911291"/>
          <a:ext cx="3696433" cy="4477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478083</xdr:colOff>
      <xdr:row>7</xdr:row>
      <xdr:rowOff>117235</xdr:rowOff>
    </xdr:from>
    <xdr:to>
      <xdr:col>7</xdr:col>
      <xdr:colOff>484037</xdr:colOff>
      <xdr:row>10</xdr:row>
      <xdr:rowOff>183124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2487" y="1450735"/>
          <a:ext cx="2438492" cy="637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488615</xdr:colOff>
      <xdr:row>11</xdr:row>
      <xdr:rowOff>65947</xdr:rowOff>
    </xdr:from>
    <xdr:to>
      <xdr:col>10</xdr:col>
      <xdr:colOff>117231</xdr:colOff>
      <xdr:row>14</xdr:row>
      <xdr:rowOff>6692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3019" y="2161447"/>
          <a:ext cx="3885558" cy="5122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212481</xdr:colOff>
      <xdr:row>0</xdr:row>
      <xdr:rowOff>87923</xdr:rowOff>
    </xdr:from>
    <xdr:to>
      <xdr:col>4</xdr:col>
      <xdr:colOff>290680</xdr:colOff>
      <xdr:row>1</xdr:row>
      <xdr:rowOff>124558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6885" y="87923"/>
          <a:ext cx="686333" cy="2271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272144</xdr:colOff>
      <xdr:row>0</xdr:row>
      <xdr:rowOff>157843</xdr:rowOff>
    </xdr:from>
    <xdr:to>
      <xdr:col>10</xdr:col>
      <xdr:colOff>571500</xdr:colOff>
      <xdr:row>3</xdr:row>
      <xdr:rowOff>188362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29744" y="157843"/>
          <a:ext cx="2737756" cy="6020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272144</xdr:colOff>
      <xdr:row>1</xdr:row>
      <xdr:rowOff>79015</xdr:rowOff>
    </xdr:from>
    <xdr:to>
      <xdr:col>10</xdr:col>
      <xdr:colOff>419665</xdr:colOff>
      <xdr:row>4</xdr:row>
      <xdr:rowOff>146637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7627" y="269515"/>
          <a:ext cx="2913055" cy="6391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604344</xdr:colOff>
      <xdr:row>0</xdr:row>
      <xdr:rowOff>157655</xdr:rowOff>
    </xdr:from>
    <xdr:to>
      <xdr:col>14</xdr:col>
      <xdr:colOff>583981</xdr:colOff>
      <xdr:row>8</xdr:row>
      <xdr:rowOff>129080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9827" y="157655"/>
          <a:ext cx="4256033" cy="149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opLeftCell="B1" zoomScale="145" zoomScaleNormal="145" workbookViewId="0"/>
  </sheetViews>
  <sheetFormatPr defaultRowHeight="15" x14ac:dyDescent="0.25"/>
  <sheetData>
    <row r="1" spans="1:14" x14ac:dyDescent="0.25">
      <c r="A1" t="s">
        <v>12</v>
      </c>
      <c r="B1" t="s">
        <v>13</v>
      </c>
      <c r="C1" t="s">
        <v>16</v>
      </c>
      <c r="D1" s="1" t="s">
        <v>17</v>
      </c>
      <c r="H1" t="s">
        <v>13</v>
      </c>
      <c r="I1" t="s">
        <v>16</v>
      </c>
      <c r="J1" s="1" t="s">
        <v>18</v>
      </c>
    </row>
    <row r="2" spans="1:14" x14ac:dyDescent="0.25">
      <c r="A2">
        <v>1</v>
      </c>
      <c r="B2" s="4">
        <f ca="1">+_xlfn.NORM.INV(RAND(),2,5) + 2</f>
        <v>2.5047999071341778</v>
      </c>
      <c r="E2" s="2" t="s">
        <v>15</v>
      </c>
      <c r="H2" s="4">
        <f ca="1">+B2</f>
        <v>2.5047999071341778</v>
      </c>
    </row>
    <row r="3" spans="1:14" x14ac:dyDescent="0.25">
      <c r="A3">
        <f>+A2+1</f>
        <v>2</v>
      </c>
      <c r="B3" s="4">
        <f t="shared" ref="B3:B51" ca="1" si="0">+_xlfn.NORM.INV(RAND(),2,5) + 2</f>
        <v>7.1143808418779937</v>
      </c>
      <c r="H3" s="4">
        <f t="shared" ref="H3:H51" ca="1" si="1">+B3</f>
        <v>7.1143808418779937</v>
      </c>
    </row>
    <row r="4" spans="1:14" x14ac:dyDescent="0.25">
      <c r="A4">
        <f t="shared" ref="A4:A20" si="2">+A3+1</f>
        <v>3</v>
      </c>
      <c r="B4" s="4">
        <f t="shared" ca="1" si="0"/>
        <v>1.2295398338136945</v>
      </c>
      <c r="C4">
        <f ca="1">+AVERAGE(B2:B6)</f>
        <v>2.1122556887805919</v>
      </c>
      <c r="H4" s="4">
        <f t="shared" ca="1" si="1"/>
        <v>1.2295398338136945</v>
      </c>
    </row>
    <row r="5" spans="1:14" x14ac:dyDescent="0.25">
      <c r="A5">
        <f t="shared" si="2"/>
        <v>4</v>
      </c>
      <c r="B5" s="4">
        <f t="shared" ca="1" si="0"/>
        <v>5.0464420760375734</v>
      </c>
      <c r="C5">
        <f t="shared" ref="C5:C51" ca="1" si="3">+AVERAGE(B3:B5)</f>
        <v>4.4634542505764205</v>
      </c>
      <c r="H5" s="4">
        <f t="shared" ca="1" si="1"/>
        <v>5.0464420760375734</v>
      </c>
    </row>
    <row r="6" spans="1:14" x14ac:dyDescent="0.25">
      <c r="A6">
        <f t="shared" si="2"/>
        <v>5</v>
      </c>
      <c r="B6" s="4">
        <f t="shared" ca="1" si="0"/>
        <v>-5.3338842149604808</v>
      </c>
      <c r="C6">
        <f t="shared" ca="1" si="3"/>
        <v>0.31403256496359572</v>
      </c>
      <c r="H6" s="4">
        <f t="shared" ca="1" si="1"/>
        <v>-5.3338842149604808</v>
      </c>
      <c r="K6" s="1" t="s">
        <v>19</v>
      </c>
    </row>
    <row r="7" spans="1:14" x14ac:dyDescent="0.25">
      <c r="A7">
        <f t="shared" si="2"/>
        <v>6</v>
      </c>
      <c r="B7">
        <f t="shared" ca="1" si="0"/>
        <v>12.601172734307189</v>
      </c>
      <c r="C7">
        <f t="shared" ca="1" si="3"/>
        <v>4.1045768651280943</v>
      </c>
      <c r="H7">
        <f t="shared" ca="1" si="1"/>
        <v>12.601172734307189</v>
      </c>
      <c r="I7">
        <f ca="1">+AVERAGE(H2:H6)</f>
        <v>2.1122556887805919</v>
      </c>
      <c r="K7" s="1" t="s">
        <v>20</v>
      </c>
    </row>
    <row r="8" spans="1:14" x14ac:dyDescent="0.25">
      <c r="A8">
        <f t="shared" si="2"/>
        <v>7</v>
      </c>
      <c r="B8">
        <f t="shared" ca="1" si="0"/>
        <v>-5.0092556820424825</v>
      </c>
      <c r="C8">
        <f t="shared" ca="1" si="3"/>
        <v>0.75267761243474196</v>
      </c>
      <c r="H8">
        <f t="shared" ca="1" si="1"/>
        <v>-5.0092556820424825</v>
      </c>
      <c r="I8">
        <f t="shared" ref="I8:I51" ca="1" si="4">+AVERAGE(H3:H7)</f>
        <v>4.1315302542151944</v>
      </c>
      <c r="K8" s="1" t="s">
        <v>21</v>
      </c>
      <c r="N8" s="5" t="s">
        <v>22</v>
      </c>
    </row>
    <row r="9" spans="1:14" x14ac:dyDescent="0.25">
      <c r="A9">
        <f t="shared" si="2"/>
        <v>8</v>
      </c>
      <c r="B9">
        <f t="shared" ca="1" si="0"/>
        <v>5.5428161097910493</v>
      </c>
      <c r="C9">
        <f t="shared" ca="1" si="3"/>
        <v>4.378244387351919</v>
      </c>
      <c r="H9">
        <f t="shared" ca="1" si="1"/>
        <v>5.5428161097910493</v>
      </c>
      <c r="I9">
        <f t="shared" ca="1" si="4"/>
        <v>1.7068029494310988</v>
      </c>
    </row>
    <row r="10" spans="1:14" x14ac:dyDescent="0.25">
      <c r="A10">
        <f t="shared" si="2"/>
        <v>9</v>
      </c>
      <c r="B10">
        <f t="shared" ca="1" si="0"/>
        <v>-3.5851119211779494</v>
      </c>
      <c r="C10">
        <f t="shared" ca="1" si="3"/>
        <v>-1.0171838311431276</v>
      </c>
      <c r="H10">
        <f t="shared" ca="1" si="1"/>
        <v>-3.5851119211779494</v>
      </c>
      <c r="I10">
        <f t="shared" ca="1" si="4"/>
        <v>2.5694582046265699</v>
      </c>
    </row>
    <row r="11" spans="1:14" x14ac:dyDescent="0.25">
      <c r="A11">
        <f t="shared" si="2"/>
        <v>10</v>
      </c>
      <c r="B11">
        <f t="shared" ca="1" si="0"/>
        <v>6.96071322798411</v>
      </c>
      <c r="C11">
        <f t="shared" ca="1" si="3"/>
        <v>2.9728058055324031</v>
      </c>
      <c r="H11">
        <f t="shared" ca="1" si="1"/>
        <v>6.96071322798411</v>
      </c>
      <c r="I11">
        <f t="shared" ca="1" si="4"/>
        <v>0.8431474051834652</v>
      </c>
    </row>
    <row r="12" spans="1:14" x14ac:dyDescent="0.25">
      <c r="A12">
        <f t="shared" si="2"/>
        <v>11</v>
      </c>
      <c r="B12">
        <f t="shared" ca="1" si="0"/>
        <v>14.192243325137325</v>
      </c>
      <c r="C12">
        <f t="shared" ca="1" si="3"/>
        <v>5.8559482106478287</v>
      </c>
      <c r="H12">
        <f t="shared" ca="1" si="1"/>
        <v>14.192243325137325</v>
      </c>
      <c r="I12">
        <f t="shared" ca="1" si="4"/>
        <v>3.3020668937723832</v>
      </c>
    </row>
    <row r="13" spans="1:14" x14ac:dyDescent="0.25">
      <c r="A13">
        <f t="shared" si="2"/>
        <v>12</v>
      </c>
      <c r="B13">
        <f t="shared" ca="1" si="0"/>
        <v>3.4184798875839846</v>
      </c>
      <c r="C13">
        <f t="shared" ca="1" si="3"/>
        <v>8.1904788135684736</v>
      </c>
      <c r="H13">
        <f t="shared" ca="1" si="1"/>
        <v>3.4184798875839846</v>
      </c>
      <c r="I13">
        <f t="shared" ca="1" si="4"/>
        <v>3.6202810119384106</v>
      </c>
    </row>
    <row r="14" spans="1:14" x14ac:dyDescent="0.25">
      <c r="A14">
        <f t="shared" si="2"/>
        <v>13</v>
      </c>
      <c r="B14">
        <f t="shared" ca="1" si="0"/>
        <v>2.2539539800667319</v>
      </c>
      <c r="C14">
        <f t="shared" ca="1" si="3"/>
        <v>6.6215590642626809</v>
      </c>
      <c r="H14">
        <f t="shared" ca="1" si="1"/>
        <v>2.2539539800667319</v>
      </c>
      <c r="I14">
        <f t="shared" ca="1" si="4"/>
        <v>5.3058281258637034</v>
      </c>
    </row>
    <row r="15" spans="1:14" x14ac:dyDescent="0.25">
      <c r="A15">
        <f t="shared" si="2"/>
        <v>14</v>
      </c>
      <c r="B15">
        <f t="shared" ca="1" si="0"/>
        <v>-3.0841249446120083</v>
      </c>
      <c r="C15">
        <f t="shared" ca="1" si="3"/>
        <v>0.86276964101290277</v>
      </c>
      <c r="H15">
        <f t="shared" ca="1" si="1"/>
        <v>-3.0841249446120083</v>
      </c>
      <c r="I15">
        <f t="shared" ca="1" si="4"/>
        <v>4.6480556999188405</v>
      </c>
    </row>
    <row r="16" spans="1:14" x14ac:dyDescent="0.25">
      <c r="A16">
        <f t="shared" si="2"/>
        <v>15</v>
      </c>
      <c r="B16">
        <f t="shared" ca="1" si="0"/>
        <v>9.3580283925900059</v>
      </c>
      <c r="C16">
        <f t="shared" ca="1" si="3"/>
        <v>2.8426191426815763</v>
      </c>
      <c r="H16">
        <f t="shared" ca="1" si="1"/>
        <v>9.3580283925900059</v>
      </c>
      <c r="I16">
        <f t="shared" ca="1" si="4"/>
        <v>4.7482530952320285</v>
      </c>
    </row>
    <row r="17" spans="1:9" x14ac:dyDescent="0.25">
      <c r="A17">
        <f t="shared" si="2"/>
        <v>16</v>
      </c>
      <c r="B17">
        <f t="shared" ca="1" si="0"/>
        <v>-6.5806584887859998</v>
      </c>
      <c r="C17">
        <f t="shared" ca="1" si="3"/>
        <v>-0.10225168026933407</v>
      </c>
      <c r="H17">
        <f t="shared" ca="1" si="1"/>
        <v>-6.5806584887859998</v>
      </c>
      <c r="I17">
        <f t="shared" ca="1" si="4"/>
        <v>5.227716128153209</v>
      </c>
    </row>
    <row r="18" spans="1:9" x14ac:dyDescent="0.25">
      <c r="A18">
        <f t="shared" si="2"/>
        <v>17</v>
      </c>
      <c r="B18">
        <f t="shared" ca="1" si="0"/>
        <v>-0.15198449130584812</v>
      </c>
      <c r="C18">
        <f t="shared" ca="1" si="3"/>
        <v>0.87512847083271927</v>
      </c>
      <c r="H18">
        <f t="shared" ca="1" si="1"/>
        <v>-0.15198449130584812</v>
      </c>
      <c r="I18">
        <f t="shared" ca="1" si="4"/>
        <v>1.0731357653685429</v>
      </c>
    </row>
    <row r="19" spans="1:9" x14ac:dyDescent="0.25">
      <c r="A19">
        <f t="shared" si="2"/>
        <v>18</v>
      </c>
      <c r="B19">
        <f t="shared" ca="1" si="0"/>
        <v>9.5210207589374072</v>
      </c>
      <c r="C19">
        <f t="shared" ca="1" si="3"/>
        <v>0.92945925961518638</v>
      </c>
      <c r="H19">
        <f t="shared" ca="1" si="1"/>
        <v>9.5210207589374072</v>
      </c>
      <c r="I19">
        <f t="shared" ca="1" si="4"/>
        <v>0.35904288959057629</v>
      </c>
    </row>
    <row r="20" spans="1:9" x14ac:dyDescent="0.25">
      <c r="A20">
        <f t="shared" si="2"/>
        <v>19</v>
      </c>
      <c r="B20">
        <f t="shared" ca="1" si="0"/>
        <v>1.4435373851915516</v>
      </c>
      <c r="C20">
        <f t="shared" ca="1" si="3"/>
        <v>3.604191217607704</v>
      </c>
      <c r="H20">
        <f t="shared" ca="1" si="1"/>
        <v>1.4435373851915516</v>
      </c>
      <c r="I20">
        <f t="shared" ca="1" si="4"/>
        <v>1.8124562453647115</v>
      </c>
    </row>
    <row r="21" spans="1:9" x14ac:dyDescent="0.25">
      <c r="A21">
        <f t="shared" ref="A21:A32" si="5">+A20+1</f>
        <v>20</v>
      </c>
      <c r="B21">
        <f t="shared" ca="1" si="0"/>
        <v>0.52230681170896442</v>
      </c>
      <c r="C21">
        <f t="shared" ca="1" si="3"/>
        <v>3.8289549852793079</v>
      </c>
      <c r="H21">
        <f t="shared" ca="1" si="1"/>
        <v>0.52230681170896442</v>
      </c>
      <c r="I21">
        <f t="shared" ca="1" si="4"/>
        <v>2.7179887113254231</v>
      </c>
    </row>
    <row r="22" spans="1:9" x14ac:dyDescent="0.25">
      <c r="A22">
        <f t="shared" si="5"/>
        <v>21</v>
      </c>
      <c r="B22">
        <f t="shared" ca="1" si="0"/>
        <v>3.074354620952771</v>
      </c>
      <c r="C22">
        <f t="shared" ca="1" si="3"/>
        <v>1.6800662726177624</v>
      </c>
      <c r="H22">
        <f t="shared" ca="1" si="1"/>
        <v>3.074354620952771</v>
      </c>
      <c r="I22">
        <f t="shared" ca="1" si="4"/>
        <v>0.95084439514921504</v>
      </c>
    </row>
    <row r="23" spans="1:9" x14ac:dyDescent="0.25">
      <c r="A23">
        <f t="shared" si="5"/>
        <v>22</v>
      </c>
      <c r="B23">
        <f t="shared" ca="1" si="0"/>
        <v>8.7366029065027799</v>
      </c>
      <c r="C23">
        <f t="shared" ca="1" si="3"/>
        <v>4.111088113054838</v>
      </c>
      <c r="H23">
        <f t="shared" ca="1" si="1"/>
        <v>8.7366029065027799</v>
      </c>
      <c r="I23">
        <f t="shared" ca="1" si="4"/>
        <v>2.8818470170969697</v>
      </c>
    </row>
    <row r="24" spans="1:9" x14ac:dyDescent="0.25">
      <c r="A24">
        <f t="shared" si="5"/>
        <v>23</v>
      </c>
      <c r="B24">
        <f t="shared" ca="1" si="0"/>
        <v>-1.5429431733974752</v>
      </c>
      <c r="C24">
        <f t="shared" ca="1" si="3"/>
        <v>3.4226714513526919</v>
      </c>
      <c r="H24">
        <f t="shared" ca="1" si="1"/>
        <v>-1.5429431733974752</v>
      </c>
      <c r="I24">
        <f t="shared" ca="1" si="4"/>
        <v>4.6595644966586942</v>
      </c>
    </row>
    <row r="25" spans="1:9" x14ac:dyDescent="0.25">
      <c r="A25">
        <f t="shared" si="5"/>
        <v>24</v>
      </c>
      <c r="B25">
        <f t="shared" ca="1" si="0"/>
        <v>11.711386565728752</v>
      </c>
      <c r="C25">
        <f t="shared" ca="1" si="3"/>
        <v>6.3016820996113525</v>
      </c>
      <c r="H25">
        <f t="shared" ca="1" si="1"/>
        <v>11.711386565728752</v>
      </c>
      <c r="I25">
        <f t="shared" ca="1" si="4"/>
        <v>2.4467717101917184</v>
      </c>
    </row>
    <row r="26" spans="1:9" x14ac:dyDescent="0.25">
      <c r="A26">
        <f t="shared" si="5"/>
        <v>25</v>
      </c>
      <c r="B26">
        <f t="shared" ca="1" si="0"/>
        <v>1.9470590796583611</v>
      </c>
      <c r="C26">
        <f t="shared" ca="1" si="3"/>
        <v>4.0385008239965456</v>
      </c>
      <c r="H26">
        <f t="shared" ca="1" si="1"/>
        <v>1.9470590796583611</v>
      </c>
      <c r="I26">
        <f t="shared" ca="1" si="4"/>
        <v>4.5003415462991585</v>
      </c>
    </row>
    <row r="27" spans="1:9" x14ac:dyDescent="0.25">
      <c r="A27">
        <f t="shared" si="5"/>
        <v>26</v>
      </c>
      <c r="B27">
        <f t="shared" ca="1" si="0"/>
        <v>1.271545508908273</v>
      </c>
      <c r="C27">
        <f t="shared" ca="1" si="3"/>
        <v>4.9766637180984619</v>
      </c>
      <c r="H27">
        <f t="shared" ca="1" si="1"/>
        <v>1.271545508908273</v>
      </c>
      <c r="I27">
        <f t="shared" ca="1" si="4"/>
        <v>4.7852919998890373</v>
      </c>
    </row>
    <row r="28" spans="1:9" x14ac:dyDescent="0.25">
      <c r="A28">
        <f t="shared" si="5"/>
        <v>27</v>
      </c>
      <c r="B28">
        <f t="shared" ca="1" si="0"/>
        <v>-1.4187783315551936</v>
      </c>
      <c r="C28">
        <f t="shared" ca="1" si="3"/>
        <v>0.59994208567048013</v>
      </c>
      <c r="H28">
        <f t="shared" ca="1" si="1"/>
        <v>-1.4187783315551936</v>
      </c>
      <c r="I28">
        <f t="shared" ca="1" si="4"/>
        <v>4.4247301774801375</v>
      </c>
    </row>
    <row r="29" spans="1:9" x14ac:dyDescent="0.25">
      <c r="A29">
        <f t="shared" si="5"/>
        <v>28</v>
      </c>
      <c r="B29">
        <f t="shared" ca="1" si="0"/>
        <v>0.39559383615409471</v>
      </c>
      <c r="C29">
        <f t="shared" ca="1" si="3"/>
        <v>8.2787004502391362E-2</v>
      </c>
      <c r="H29">
        <f t="shared" ca="1" si="1"/>
        <v>0.39559383615409471</v>
      </c>
      <c r="I29">
        <f t="shared" ca="1" si="4"/>
        <v>2.3936539298685435</v>
      </c>
    </row>
    <row r="30" spans="1:9" x14ac:dyDescent="0.25">
      <c r="A30">
        <f t="shared" si="5"/>
        <v>29</v>
      </c>
      <c r="B30">
        <f t="shared" ca="1" si="0"/>
        <v>3.5109238940947884</v>
      </c>
      <c r="C30">
        <f t="shared" ca="1" si="3"/>
        <v>0.82924646623122988</v>
      </c>
      <c r="H30">
        <f t="shared" ca="1" si="1"/>
        <v>3.5109238940947884</v>
      </c>
      <c r="I30">
        <f t="shared" ca="1" si="4"/>
        <v>2.7813613317788577</v>
      </c>
    </row>
    <row r="31" spans="1:9" x14ac:dyDescent="0.25">
      <c r="A31">
        <f t="shared" si="5"/>
        <v>30</v>
      </c>
      <c r="B31">
        <f t="shared" ca="1" si="0"/>
        <v>-2.4701249813074089</v>
      </c>
      <c r="C31">
        <f t="shared" ca="1" si="3"/>
        <v>0.47879758298049141</v>
      </c>
      <c r="H31">
        <f t="shared" ca="1" si="1"/>
        <v>-2.4701249813074089</v>
      </c>
      <c r="I31">
        <f t="shared" ca="1" si="4"/>
        <v>1.1412687974520648</v>
      </c>
    </row>
    <row r="32" spans="1:9" x14ac:dyDescent="0.25">
      <c r="A32">
        <f t="shared" si="5"/>
        <v>31</v>
      </c>
      <c r="B32">
        <f t="shared" ca="1" si="0"/>
        <v>5.6416498212653075</v>
      </c>
      <c r="C32">
        <f t="shared" ca="1" si="3"/>
        <v>2.2274829113508958</v>
      </c>
      <c r="H32">
        <f t="shared" ca="1" si="1"/>
        <v>5.6416498212653075</v>
      </c>
      <c r="I32">
        <f t="shared" ca="1" si="4"/>
        <v>0.25783198525891071</v>
      </c>
    </row>
    <row r="33" spans="1:9" x14ac:dyDescent="0.25">
      <c r="A33">
        <f t="shared" ref="A33:A45" si="6">+A32+1</f>
        <v>32</v>
      </c>
      <c r="B33">
        <f t="shared" ca="1" si="0"/>
        <v>-2.669526713122746</v>
      </c>
      <c r="C33">
        <f t="shared" ca="1" si="3"/>
        <v>0.16733270894505084</v>
      </c>
      <c r="H33">
        <f t="shared" ca="1" si="1"/>
        <v>-2.669526713122746</v>
      </c>
      <c r="I33">
        <f t="shared" ca="1" si="4"/>
        <v>1.1318528477303176</v>
      </c>
    </row>
    <row r="34" spans="1:9" x14ac:dyDescent="0.25">
      <c r="A34">
        <f t="shared" si="6"/>
        <v>33</v>
      </c>
      <c r="B34">
        <f t="shared" ca="1" si="0"/>
        <v>0.84469746564492088</v>
      </c>
      <c r="C34">
        <f t="shared" ca="1" si="3"/>
        <v>1.2722735245958274</v>
      </c>
      <c r="H34">
        <f t="shared" ca="1" si="1"/>
        <v>0.84469746564492088</v>
      </c>
      <c r="I34">
        <f t="shared" ca="1" si="4"/>
        <v>0.8817031714168071</v>
      </c>
    </row>
    <row r="35" spans="1:9" x14ac:dyDescent="0.25">
      <c r="A35">
        <f t="shared" si="6"/>
        <v>34</v>
      </c>
      <c r="B35">
        <f t="shared" ca="1" si="0"/>
        <v>-4.3647948033036617</v>
      </c>
      <c r="C35">
        <f t="shared" ca="1" si="3"/>
        <v>-2.0632080169271623</v>
      </c>
      <c r="H35">
        <f t="shared" ca="1" si="1"/>
        <v>-4.3647948033036617</v>
      </c>
      <c r="I35">
        <f t="shared" ca="1" si="4"/>
        <v>0.97152389731497235</v>
      </c>
    </row>
    <row r="36" spans="1:9" x14ac:dyDescent="0.25">
      <c r="A36">
        <f t="shared" si="6"/>
        <v>35</v>
      </c>
      <c r="B36">
        <f t="shared" ca="1" si="0"/>
        <v>2.2432174513726832</v>
      </c>
      <c r="C36">
        <f t="shared" ca="1" si="3"/>
        <v>-0.42562662876201918</v>
      </c>
      <c r="H36">
        <f t="shared" ca="1" si="1"/>
        <v>2.2432174513726832</v>
      </c>
      <c r="I36">
        <f t="shared" ca="1" si="4"/>
        <v>-0.60361984216471765</v>
      </c>
    </row>
    <row r="37" spans="1:9" x14ac:dyDescent="0.25">
      <c r="A37">
        <f t="shared" si="6"/>
        <v>36</v>
      </c>
      <c r="B37">
        <f t="shared" ca="1" si="0"/>
        <v>10.376030539157249</v>
      </c>
      <c r="C37">
        <f t="shared" ca="1" si="3"/>
        <v>2.7514843957420898</v>
      </c>
      <c r="H37">
        <f t="shared" ca="1" si="1"/>
        <v>10.376030539157249</v>
      </c>
      <c r="I37">
        <f t="shared" ca="1" si="4"/>
        <v>0.33904864437130078</v>
      </c>
    </row>
    <row r="38" spans="1:9" x14ac:dyDescent="0.25">
      <c r="A38">
        <f t="shared" si="6"/>
        <v>37</v>
      </c>
      <c r="B38">
        <f t="shared" ca="1" si="0"/>
        <v>6.0148747204371862</v>
      </c>
      <c r="C38">
        <f t="shared" ca="1" si="3"/>
        <v>6.2113742369890401</v>
      </c>
      <c r="H38">
        <f t="shared" ca="1" si="1"/>
        <v>6.0148747204371862</v>
      </c>
      <c r="I38">
        <f t="shared" ca="1" si="4"/>
        <v>1.2859247879496891</v>
      </c>
    </row>
    <row r="39" spans="1:9" x14ac:dyDescent="0.25">
      <c r="A39">
        <f t="shared" si="6"/>
        <v>38</v>
      </c>
      <c r="B39">
        <f t="shared" ca="1" si="0"/>
        <v>12.290502197374712</v>
      </c>
      <c r="C39">
        <f t="shared" ca="1" si="3"/>
        <v>9.5604691523230496</v>
      </c>
      <c r="H39">
        <f t="shared" ca="1" si="1"/>
        <v>12.290502197374712</v>
      </c>
      <c r="I39">
        <f t="shared" ca="1" si="4"/>
        <v>3.0228050746616755</v>
      </c>
    </row>
    <row r="40" spans="1:9" x14ac:dyDescent="0.25">
      <c r="A40">
        <f t="shared" si="6"/>
        <v>39</v>
      </c>
      <c r="B40">
        <f t="shared" ca="1" si="0"/>
        <v>2.6200229683299061</v>
      </c>
      <c r="C40">
        <f t="shared" ca="1" si="3"/>
        <v>6.9751332953806013</v>
      </c>
      <c r="H40">
        <f t="shared" ca="1" si="1"/>
        <v>2.6200229683299061</v>
      </c>
      <c r="I40">
        <f t="shared" ca="1" si="4"/>
        <v>5.3119660210076329</v>
      </c>
    </row>
    <row r="41" spans="1:9" x14ac:dyDescent="0.25">
      <c r="A41">
        <f t="shared" si="6"/>
        <v>40</v>
      </c>
      <c r="B41">
        <f t="shared" ca="1" si="0"/>
        <v>3.1599756962909815</v>
      </c>
      <c r="C41">
        <f t="shared" ca="1" si="3"/>
        <v>6.0235002873318662</v>
      </c>
      <c r="H41">
        <f t="shared" ca="1" si="1"/>
        <v>3.1599756962909815</v>
      </c>
      <c r="I41">
        <f t="shared" ca="1" si="4"/>
        <v>6.7089295753343476</v>
      </c>
    </row>
    <row r="42" spans="1:9" x14ac:dyDescent="0.25">
      <c r="A42">
        <f t="shared" si="6"/>
        <v>41</v>
      </c>
      <c r="B42">
        <f t="shared" ca="1" si="0"/>
        <v>5.6596199069066557</v>
      </c>
      <c r="C42">
        <f t="shared" ca="1" si="3"/>
        <v>3.813206190509181</v>
      </c>
      <c r="H42">
        <f t="shared" ca="1" si="1"/>
        <v>5.6596199069066557</v>
      </c>
      <c r="I42">
        <f t="shared" ca="1" si="4"/>
        <v>6.8922812243180065</v>
      </c>
    </row>
    <row r="43" spans="1:9" x14ac:dyDescent="0.25">
      <c r="A43">
        <f t="shared" si="6"/>
        <v>42</v>
      </c>
      <c r="B43">
        <f t="shared" ca="1" si="0"/>
        <v>3.0754446320949826</v>
      </c>
      <c r="C43">
        <f t="shared" ca="1" si="3"/>
        <v>3.9650134117642062</v>
      </c>
      <c r="H43">
        <f t="shared" ca="1" si="1"/>
        <v>3.0754446320949826</v>
      </c>
      <c r="I43">
        <f t="shared" ca="1" si="4"/>
        <v>5.9489990978678886</v>
      </c>
    </row>
    <row r="44" spans="1:9" x14ac:dyDescent="0.25">
      <c r="A44">
        <f t="shared" si="6"/>
        <v>43</v>
      </c>
      <c r="B44">
        <f t="shared" ca="1" si="0"/>
        <v>2.7348367602491548</v>
      </c>
      <c r="C44">
        <f t="shared" ca="1" si="3"/>
        <v>3.8233004330835976</v>
      </c>
      <c r="H44">
        <f t="shared" ca="1" si="1"/>
        <v>2.7348367602491548</v>
      </c>
      <c r="I44">
        <f t="shared" ca="1" si="4"/>
        <v>5.3611130801994467</v>
      </c>
    </row>
    <row r="45" spans="1:9" x14ac:dyDescent="0.25">
      <c r="A45">
        <f t="shared" si="6"/>
        <v>44</v>
      </c>
      <c r="B45">
        <f t="shared" ca="1" si="0"/>
        <v>1.5123057960552906</v>
      </c>
      <c r="C45">
        <f t="shared" ca="1" si="3"/>
        <v>2.4408623961331428</v>
      </c>
      <c r="H45">
        <f t="shared" ca="1" si="1"/>
        <v>1.5123057960552906</v>
      </c>
      <c r="I45">
        <f t="shared" ca="1" si="4"/>
        <v>3.449979992774336</v>
      </c>
    </row>
    <row r="46" spans="1:9" x14ac:dyDescent="0.25">
      <c r="A46">
        <f t="shared" ref="A46:A51" si="7">+A45+1</f>
        <v>45</v>
      </c>
      <c r="B46">
        <f t="shared" ca="1" si="0"/>
        <v>-5.1120949035143965</v>
      </c>
      <c r="C46">
        <f t="shared" ca="1" si="3"/>
        <v>-0.28831744906998374</v>
      </c>
      <c r="H46">
        <f t="shared" ca="1" si="1"/>
        <v>-5.1120949035143965</v>
      </c>
      <c r="I46">
        <f t="shared" ca="1" si="4"/>
        <v>3.2284365583194132</v>
      </c>
    </row>
    <row r="47" spans="1:9" x14ac:dyDescent="0.25">
      <c r="A47">
        <f t="shared" si="7"/>
        <v>46</v>
      </c>
      <c r="B47">
        <f t="shared" ca="1" si="0"/>
        <v>3.2141976056547019</v>
      </c>
      <c r="C47">
        <f t="shared" ca="1" si="3"/>
        <v>-0.12853050060146801</v>
      </c>
      <c r="H47">
        <f t="shared" ca="1" si="1"/>
        <v>3.2141976056547019</v>
      </c>
      <c r="I47">
        <f t="shared" ca="1" si="4"/>
        <v>1.5740224383583374</v>
      </c>
    </row>
    <row r="48" spans="1:9" x14ac:dyDescent="0.25">
      <c r="A48">
        <f t="shared" si="7"/>
        <v>47</v>
      </c>
      <c r="B48">
        <f t="shared" ca="1" si="0"/>
        <v>12.518772999410615</v>
      </c>
      <c r="C48">
        <f t="shared" ca="1" si="3"/>
        <v>3.5402919005169733</v>
      </c>
      <c r="H48">
        <f t="shared" ca="1" si="1"/>
        <v>12.518772999410615</v>
      </c>
      <c r="I48">
        <f t="shared" ca="1" si="4"/>
        <v>1.0849379781079467</v>
      </c>
    </row>
    <row r="49" spans="1:9" x14ac:dyDescent="0.25">
      <c r="A49">
        <f t="shared" si="7"/>
        <v>48</v>
      </c>
      <c r="B49">
        <f t="shared" ca="1" si="0"/>
        <v>2.4300661618095987</v>
      </c>
      <c r="C49">
        <f t="shared" ca="1" si="3"/>
        <v>6.0543455889583058</v>
      </c>
      <c r="H49">
        <f t="shared" ca="1" si="1"/>
        <v>2.4300661618095987</v>
      </c>
      <c r="I49">
        <f t="shared" ca="1" si="4"/>
        <v>2.9736036515710729</v>
      </c>
    </row>
    <row r="50" spans="1:9" x14ac:dyDescent="0.25">
      <c r="A50">
        <f t="shared" si="7"/>
        <v>49</v>
      </c>
      <c r="B50">
        <f t="shared" ca="1" si="0"/>
        <v>-4.7187814633102381</v>
      </c>
      <c r="C50">
        <f t="shared" ca="1" si="3"/>
        <v>3.4100192326366585</v>
      </c>
      <c r="H50">
        <f t="shared" ca="1" si="1"/>
        <v>-4.7187814633102381</v>
      </c>
      <c r="I50">
        <f t="shared" ca="1" si="4"/>
        <v>2.912649531883162</v>
      </c>
    </row>
    <row r="51" spans="1:9" x14ac:dyDescent="0.25">
      <c r="A51">
        <f t="shared" si="7"/>
        <v>50</v>
      </c>
      <c r="B51">
        <f t="shared" ca="1" si="0"/>
        <v>-4.6432403675927691</v>
      </c>
      <c r="C51">
        <f t="shared" ca="1" si="3"/>
        <v>-2.310651889697803</v>
      </c>
      <c r="H51">
        <f t="shared" ca="1" si="1"/>
        <v>-4.6432403675927691</v>
      </c>
      <c r="I51">
        <f t="shared" ca="1" si="4"/>
        <v>1.6664320800100563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zoomScale="160" zoomScaleNormal="160" workbookViewId="0">
      <selection activeCell="F15" sqref="F1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F1" t="s">
        <v>23</v>
      </c>
    </row>
    <row r="2" spans="1:6" x14ac:dyDescent="0.25">
      <c r="A2">
        <v>1</v>
      </c>
      <c r="B2">
        <v>39</v>
      </c>
    </row>
    <row r="3" spans="1:6" x14ac:dyDescent="0.25">
      <c r="A3">
        <v>2</v>
      </c>
      <c r="B3">
        <v>44</v>
      </c>
    </row>
    <row r="4" spans="1:6" x14ac:dyDescent="0.25">
      <c r="A4">
        <v>3</v>
      </c>
      <c r="B4">
        <v>40</v>
      </c>
    </row>
    <row r="5" spans="1:6" x14ac:dyDescent="0.25">
      <c r="A5">
        <v>4</v>
      </c>
      <c r="B5">
        <v>45</v>
      </c>
    </row>
    <row r="6" spans="1:6" x14ac:dyDescent="0.25">
      <c r="A6">
        <v>5</v>
      </c>
      <c r="B6">
        <v>38</v>
      </c>
    </row>
    <row r="7" spans="1:6" x14ac:dyDescent="0.25">
      <c r="A7">
        <v>6</v>
      </c>
      <c r="B7">
        <v>43</v>
      </c>
    </row>
    <row r="8" spans="1:6" x14ac:dyDescent="0.25">
      <c r="A8">
        <v>7</v>
      </c>
      <c r="B8">
        <v>39</v>
      </c>
    </row>
    <row r="12" spans="1:6" x14ac:dyDescent="0.25">
      <c r="B12" t="s">
        <v>3</v>
      </c>
      <c r="C12" t="s">
        <v>4</v>
      </c>
    </row>
    <row r="13" spans="1:6" x14ac:dyDescent="0.25">
      <c r="A13" t="s">
        <v>5</v>
      </c>
      <c r="B13">
        <v>0.2</v>
      </c>
    </row>
    <row r="15" spans="1:6" x14ac:dyDescent="0.25">
      <c r="F15" t="s">
        <v>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opLeftCell="A4" zoomScale="130" zoomScaleNormal="130" workbookViewId="0">
      <selection activeCell="B18" sqref="B18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L1" t="s">
        <v>7</v>
      </c>
      <c r="M1" t="s">
        <v>8</v>
      </c>
    </row>
    <row r="2" spans="1:17" x14ac:dyDescent="0.25">
      <c r="A2">
        <v>1</v>
      </c>
      <c r="B2">
        <v>39</v>
      </c>
      <c r="C2" s="1">
        <f>B2</f>
        <v>39</v>
      </c>
    </row>
    <row r="3" spans="1:17" x14ac:dyDescent="0.25">
      <c r="A3">
        <v>2</v>
      </c>
      <c r="B3">
        <v>44</v>
      </c>
      <c r="C3">
        <f>+$B$13*B2+(1-$B$13)*C2</f>
        <v>39</v>
      </c>
      <c r="D3" s="2" t="s">
        <v>6</v>
      </c>
      <c r="K3" s="2" t="s">
        <v>9</v>
      </c>
      <c r="L3">
        <f>+B3-C3</f>
        <v>5</v>
      </c>
      <c r="M3">
        <f>+L3^2</f>
        <v>25</v>
      </c>
    </row>
    <row r="4" spans="1:17" x14ac:dyDescent="0.25">
      <c r="A4">
        <v>3</v>
      </c>
      <c r="B4">
        <v>40</v>
      </c>
      <c r="C4">
        <f t="shared" ref="C4:C9" si="0">+$B$13*B3+(1-$B$13)*C3</f>
        <v>40</v>
      </c>
      <c r="L4">
        <f t="shared" ref="L4:L8" si="1">+B4-C4</f>
        <v>0</v>
      </c>
      <c r="M4">
        <f t="shared" ref="M4:M8" si="2">+L4^2</f>
        <v>0</v>
      </c>
    </row>
    <row r="5" spans="1:17" x14ac:dyDescent="0.25">
      <c r="A5">
        <v>4</v>
      </c>
      <c r="B5">
        <v>45</v>
      </c>
      <c r="C5">
        <f t="shared" si="0"/>
        <v>40</v>
      </c>
      <c r="L5">
        <f t="shared" si="1"/>
        <v>5</v>
      </c>
      <c r="M5">
        <f t="shared" si="2"/>
        <v>25</v>
      </c>
    </row>
    <row r="6" spans="1:17" x14ac:dyDescent="0.25">
      <c r="A6">
        <v>5</v>
      </c>
      <c r="B6">
        <v>38</v>
      </c>
      <c r="C6">
        <f t="shared" si="0"/>
        <v>41</v>
      </c>
      <c r="L6">
        <f t="shared" si="1"/>
        <v>-3</v>
      </c>
      <c r="M6">
        <f t="shared" si="2"/>
        <v>9</v>
      </c>
    </row>
    <row r="7" spans="1:17" x14ac:dyDescent="0.25">
      <c r="A7">
        <v>6</v>
      </c>
      <c r="B7">
        <v>43</v>
      </c>
      <c r="C7">
        <f t="shared" si="0"/>
        <v>40.400000000000006</v>
      </c>
      <c r="L7">
        <f t="shared" si="1"/>
        <v>2.5999999999999943</v>
      </c>
      <c r="M7">
        <f t="shared" si="2"/>
        <v>6.7599999999999705</v>
      </c>
    </row>
    <row r="8" spans="1:17" x14ac:dyDescent="0.25">
      <c r="A8">
        <v>7</v>
      </c>
      <c r="B8">
        <v>39</v>
      </c>
      <c r="C8">
        <f t="shared" si="0"/>
        <v>40.920000000000009</v>
      </c>
      <c r="L8">
        <f t="shared" si="1"/>
        <v>-1.9200000000000088</v>
      </c>
      <c r="M8">
        <f t="shared" si="2"/>
        <v>3.6864000000000336</v>
      </c>
    </row>
    <row r="9" spans="1:17" x14ac:dyDescent="0.25">
      <c r="B9" t="s">
        <v>25</v>
      </c>
      <c r="C9">
        <f t="shared" si="0"/>
        <v>40.536000000000016</v>
      </c>
      <c r="M9" s="1">
        <f>+AVERAGE(M3:M8)</f>
        <v>11.574400000000002</v>
      </c>
      <c r="N9" s="1" t="s">
        <v>10</v>
      </c>
    </row>
    <row r="10" spans="1:17" x14ac:dyDescent="0.25">
      <c r="M10" s="1">
        <f>+SQRT(M9)</f>
        <v>3.4021169879943876</v>
      </c>
      <c r="N10" s="1" t="s">
        <v>11</v>
      </c>
    </row>
    <row r="12" spans="1:17" x14ac:dyDescent="0.25">
      <c r="B12" t="s">
        <v>3</v>
      </c>
      <c r="C12" t="s">
        <v>4</v>
      </c>
    </row>
    <row r="13" spans="1:17" x14ac:dyDescent="0.25">
      <c r="A13" t="s">
        <v>5</v>
      </c>
      <c r="B13">
        <v>0.2</v>
      </c>
    </row>
    <row r="16" spans="1:17" x14ac:dyDescent="0.25">
      <c r="K16" t="str">
        <f>+A1</f>
        <v>Week</v>
      </c>
      <c r="L16" t="str">
        <f t="shared" ref="L16:M16" si="3">+B1</f>
        <v>Sales</v>
      </c>
      <c r="M16" t="s">
        <v>14</v>
      </c>
      <c r="N16" t="s">
        <v>7</v>
      </c>
      <c r="O16" s="2" t="s">
        <v>26</v>
      </c>
      <c r="P16" t="s">
        <v>28</v>
      </c>
      <c r="Q16" s="2" t="s">
        <v>30</v>
      </c>
    </row>
    <row r="17" spans="2:17" x14ac:dyDescent="0.25">
      <c r="B17" t="s">
        <v>65</v>
      </c>
      <c r="D17" s="3"/>
      <c r="K17">
        <f t="shared" ref="K17:K23" si="4">+A2</f>
        <v>1</v>
      </c>
      <c r="L17">
        <f t="shared" ref="L17:L23" si="5">+B2</f>
        <v>39</v>
      </c>
    </row>
    <row r="18" spans="2:17" x14ac:dyDescent="0.25">
      <c r="K18">
        <f t="shared" si="4"/>
        <v>2</v>
      </c>
      <c r="L18">
        <f t="shared" si="5"/>
        <v>44</v>
      </c>
    </row>
    <row r="19" spans="2:17" x14ac:dyDescent="0.25">
      <c r="K19">
        <f t="shared" si="4"/>
        <v>3</v>
      </c>
      <c r="L19">
        <f t="shared" si="5"/>
        <v>40</v>
      </c>
    </row>
    <row r="20" spans="2:17" x14ac:dyDescent="0.25">
      <c r="K20">
        <f t="shared" si="4"/>
        <v>4</v>
      </c>
      <c r="L20">
        <f t="shared" si="5"/>
        <v>45</v>
      </c>
      <c r="M20">
        <f>+AVERAGE(L17:L19)</f>
        <v>41</v>
      </c>
      <c r="N20">
        <f>+L20-M20</f>
        <v>4</v>
      </c>
      <c r="O20">
        <f>+ABS(N20)</f>
        <v>4</v>
      </c>
      <c r="P20">
        <f>+N20^2</f>
        <v>16</v>
      </c>
      <c r="Q20" s="6">
        <f>+ABS(N20/L20)</f>
        <v>8.8888888888888892E-2</v>
      </c>
    </row>
    <row r="21" spans="2:17" x14ac:dyDescent="0.25">
      <c r="K21">
        <f t="shared" si="4"/>
        <v>5</v>
      </c>
      <c r="L21">
        <f t="shared" si="5"/>
        <v>38</v>
      </c>
      <c r="M21">
        <f t="shared" ref="M21:M24" si="6">+AVERAGE(L18:L20)</f>
        <v>43</v>
      </c>
      <c r="N21">
        <f t="shared" ref="N21:N23" si="7">+L21-M21</f>
        <v>-5</v>
      </c>
      <c r="O21">
        <f t="shared" ref="O21:O23" si="8">+ABS(N21)</f>
        <v>5</v>
      </c>
      <c r="P21">
        <f t="shared" ref="P21:P23" si="9">+N21^2</f>
        <v>25</v>
      </c>
      <c r="Q21" s="6">
        <f t="shared" ref="Q21:Q23" si="10">+ABS(N21/L21)</f>
        <v>0.13157894736842105</v>
      </c>
    </row>
    <row r="22" spans="2:17" x14ac:dyDescent="0.25">
      <c r="K22">
        <f t="shared" si="4"/>
        <v>6</v>
      </c>
      <c r="L22">
        <f t="shared" si="5"/>
        <v>43</v>
      </c>
      <c r="M22">
        <f t="shared" si="6"/>
        <v>41</v>
      </c>
      <c r="N22">
        <f t="shared" si="7"/>
        <v>2</v>
      </c>
      <c r="O22">
        <f t="shared" si="8"/>
        <v>2</v>
      </c>
      <c r="P22">
        <f t="shared" si="9"/>
        <v>4</v>
      </c>
      <c r="Q22" s="6">
        <f t="shared" si="10"/>
        <v>4.6511627906976744E-2</v>
      </c>
    </row>
    <row r="23" spans="2:17" x14ac:dyDescent="0.25">
      <c r="K23">
        <f t="shared" si="4"/>
        <v>7</v>
      </c>
      <c r="L23">
        <f t="shared" si="5"/>
        <v>39</v>
      </c>
      <c r="M23">
        <f t="shared" si="6"/>
        <v>42</v>
      </c>
      <c r="N23">
        <f t="shared" si="7"/>
        <v>-3</v>
      </c>
      <c r="O23">
        <f t="shared" si="8"/>
        <v>3</v>
      </c>
      <c r="P23">
        <f t="shared" si="9"/>
        <v>9</v>
      </c>
      <c r="Q23" s="6">
        <f t="shared" si="10"/>
        <v>7.6923076923076927E-2</v>
      </c>
    </row>
    <row r="24" spans="2:17" x14ac:dyDescent="0.25">
      <c r="J24" t="s">
        <v>25</v>
      </c>
      <c r="K24">
        <v>8</v>
      </c>
      <c r="M24">
        <f t="shared" si="6"/>
        <v>40</v>
      </c>
      <c r="O24" s="1">
        <f>+AVERAGE(O20:O23)</f>
        <v>3.5</v>
      </c>
      <c r="P24" s="1">
        <f>+AVERAGE(P20:P23)</f>
        <v>13.5</v>
      </c>
      <c r="Q24" s="7">
        <f>+AVERAGE(Q20:Q23)</f>
        <v>8.5975635271840892E-2</v>
      </c>
    </row>
    <row r="25" spans="2:17" x14ac:dyDescent="0.25">
      <c r="O25" t="s">
        <v>27</v>
      </c>
      <c r="P25" t="s">
        <v>29</v>
      </c>
      <c r="Q25" t="s">
        <v>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zoomScale="175" zoomScaleNormal="175" workbookViewId="0">
      <selection activeCell="C18" sqref="C18"/>
    </sheetView>
  </sheetViews>
  <sheetFormatPr defaultRowHeight="15" x14ac:dyDescent="0.25"/>
  <sheetData>
    <row r="1" spans="1:6" x14ac:dyDescent="0.25">
      <c r="A1" t="s">
        <v>32</v>
      </c>
    </row>
    <row r="2" spans="1:6" x14ac:dyDescent="0.25">
      <c r="A2" t="s">
        <v>33</v>
      </c>
    </row>
    <row r="4" spans="1:6" x14ac:dyDescent="0.25">
      <c r="A4" t="s">
        <v>34</v>
      </c>
      <c r="B4" t="s">
        <v>1</v>
      </c>
      <c r="C4" t="s">
        <v>47</v>
      </c>
      <c r="D4" t="s">
        <v>48</v>
      </c>
      <c r="E4" t="s">
        <v>2</v>
      </c>
      <c r="F4" t="s">
        <v>7</v>
      </c>
    </row>
    <row r="5" spans="1:6" x14ac:dyDescent="0.25">
      <c r="A5" s="8" t="s">
        <v>35</v>
      </c>
      <c r="B5" s="8">
        <v>155</v>
      </c>
      <c r="C5" s="8"/>
      <c r="D5" s="8"/>
      <c r="E5" s="8"/>
      <c r="F5" s="8"/>
    </row>
    <row r="6" spans="1:6" x14ac:dyDescent="0.25">
      <c r="A6" s="8" t="s">
        <v>36</v>
      </c>
      <c r="B6" s="8">
        <v>180</v>
      </c>
      <c r="C6" s="9"/>
      <c r="D6" s="8"/>
      <c r="E6" s="8"/>
      <c r="F6" s="8"/>
    </row>
    <row r="7" spans="1:6" x14ac:dyDescent="0.25">
      <c r="A7" s="8" t="s">
        <v>37</v>
      </c>
      <c r="B7" s="8">
        <v>260</v>
      </c>
      <c r="C7" s="8"/>
      <c r="D7" s="8"/>
      <c r="E7" s="8"/>
      <c r="F7" s="8"/>
    </row>
    <row r="8" spans="1:6" x14ac:dyDescent="0.25">
      <c r="A8" s="8" t="s">
        <v>38</v>
      </c>
      <c r="B8" s="8">
        <v>560</v>
      </c>
      <c r="C8" s="8"/>
      <c r="D8" s="8"/>
      <c r="E8" s="8"/>
      <c r="F8" s="8"/>
    </row>
    <row r="9" spans="1:6" x14ac:dyDescent="0.25">
      <c r="A9" t="s">
        <v>39</v>
      </c>
      <c r="B9">
        <v>160</v>
      </c>
      <c r="E9" s="8"/>
      <c r="F9" s="8"/>
    </row>
    <row r="10" spans="1:6" x14ac:dyDescent="0.25">
      <c r="A10" t="s">
        <v>40</v>
      </c>
      <c r="B10">
        <v>185</v>
      </c>
    </row>
    <row r="11" spans="1:6" x14ac:dyDescent="0.25">
      <c r="A11" t="s">
        <v>41</v>
      </c>
      <c r="B11">
        <v>270</v>
      </c>
    </row>
    <row r="12" spans="1:6" x14ac:dyDescent="0.25">
      <c r="A12" t="s">
        <v>42</v>
      </c>
      <c r="B12">
        <v>600</v>
      </c>
    </row>
    <row r="13" spans="1:6" x14ac:dyDescent="0.25">
      <c r="A13" t="s">
        <v>43</v>
      </c>
      <c r="B13">
        <v>165</v>
      </c>
    </row>
    <row r="14" spans="1:6" x14ac:dyDescent="0.25">
      <c r="A14" t="s">
        <v>44</v>
      </c>
      <c r="B14">
        <v>190</v>
      </c>
    </row>
    <row r="15" spans="1:6" x14ac:dyDescent="0.25">
      <c r="A15" t="s">
        <v>45</v>
      </c>
      <c r="B15">
        <v>280</v>
      </c>
    </row>
    <row r="16" spans="1:6" x14ac:dyDescent="0.25">
      <c r="A16" t="s">
        <v>46</v>
      </c>
      <c r="B16">
        <v>635</v>
      </c>
    </row>
    <row r="17" spans="1:2" x14ac:dyDescent="0.25">
      <c r="A17" t="s">
        <v>58</v>
      </c>
      <c r="B17">
        <v>172</v>
      </c>
    </row>
    <row r="18" spans="1:2" x14ac:dyDescent="0.25">
      <c r="A18" t="s">
        <v>59</v>
      </c>
      <c r="B18">
        <v>226</v>
      </c>
    </row>
    <row r="19" spans="1:2" x14ac:dyDescent="0.25">
      <c r="A19" t="s">
        <v>60</v>
      </c>
      <c r="B19">
        <v>329</v>
      </c>
    </row>
    <row r="20" spans="1:2" x14ac:dyDescent="0.25">
      <c r="A20" t="s">
        <v>57</v>
      </c>
      <c r="B20">
        <v>721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zoomScale="145" zoomScaleNormal="145" workbookViewId="0">
      <selection activeCell="E9" sqref="E9"/>
    </sheetView>
  </sheetViews>
  <sheetFormatPr defaultRowHeight="15" x14ac:dyDescent="0.25"/>
  <cols>
    <col min="10" max="10" width="14" customWidth="1"/>
  </cols>
  <sheetData>
    <row r="1" spans="1:13" x14ac:dyDescent="0.25">
      <c r="A1" t="s">
        <v>32</v>
      </c>
      <c r="B1">
        <v>0.2</v>
      </c>
      <c r="E1" t="s">
        <v>64</v>
      </c>
    </row>
    <row r="2" spans="1:13" x14ac:dyDescent="0.25">
      <c r="A2" t="s">
        <v>33</v>
      </c>
      <c r="B2">
        <v>0.2</v>
      </c>
    </row>
    <row r="6" spans="1:13" x14ac:dyDescent="0.25">
      <c r="A6" t="s">
        <v>34</v>
      </c>
      <c r="B6" t="s">
        <v>1</v>
      </c>
      <c r="C6" t="s">
        <v>47</v>
      </c>
      <c r="D6" t="s">
        <v>48</v>
      </c>
      <c r="E6" t="s">
        <v>2</v>
      </c>
      <c r="F6" t="s">
        <v>7</v>
      </c>
      <c r="I6" t="s">
        <v>47</v>
      </c>
      <c r="J6" t="s">
        <v>48</v>
      </c>
      <c r="K6" t="s">
        <v>2</v>
      </c>
      <c r="L6" t="s">
        <v>7</v>
      </c>
    </row>
    <row r="7" spans="1:13" x14ac:dyDescent="0.25">
      <c r="A7" s="8" t="s">
        <v>35</v>
      </c>
      <c r="B7" s="8">
        <v>155</v>
      </c>
      <c r="C7" s="8"/>
      <c r="D7" s="8"/>
      <c r="E7" s="8"/>
      <c r="F7" s="8"/>
    </row>
    <row r="8" spans="1:13" x14ac:dyDescent="0.25">
      <c r="A8" s="8" t="s">
        <v>36</v>
      </c>
      <c r="B8" s="8">
        <v>180</v>
      </c>
      <c r="C8" s="9">
        <f>+B8</f>
        <v>180</v>
      </c>
      <c r="D8" s="9">
        <f>+C8-B7</f>
        <v>25</v>
      </c>
      <c r="E8" s="8"/>
      <c r="F8" s="8"/>
      <c r="I8" s="5" t="s">
        <v>49</v>
      </c>
      <c r="J8" s="5" t="s">
        <v>50</v>
      </c>
      <c r="M8" t="s">
        <v>53</v>
      </c>
    </row>
    <row r="9" spans="1:13" x14ac:dyDescent="0.25">
      <c r="A9" s="8" t="s">
        <v>37</v>
      </c>
      <c r="B9" s="8">
        <v>260</v>
      </c>
      <c r="C9" s="8">
        <f>+$B$1*B9+(1-$B$1)*(C8+D8)</f>
        <v>216</v>
      </c>
      <c r="D9" s="8">
        <f>+$B$2*(C9-C8)+(1-$B$2)*D8</f>
        <v>27.2</v>
      </c>
      <c r="E9" s="9">
        <f>+C8+D8</f>
        <v>205</v>
      </c>
      <c r="F9" s="9">
        <f>+B9-E9</f>
        <v>55</v>
      </c>
      <c r="I9" s="2" t="s">
        <v>54</v>
      </c>
      <c r="K9" s="5" t="s">
        <v>51</v>
      </c>
      <c r="L9" s="5" t="s">
        <v>52</v>
      </c>
    </row>
    <row r="10" spans="1:13" x14ac:dyDescent="0.25">
      <c r="A10" s="8" t="s">
        <v>38</v>
      </c>
      <c r="B10" s="8">
        <v>560</v>
      </c>
      <c r="C10" s="8">
        <f t="shared" ref="C10:C18" si="0">+$B$1*B10+(1-$B$1)*(C9+D9)</f>
        <v>306.56</v>
      </c>
      <c r="D10" s="8"/>
      <c r="E10" s="8"/>
      <c r="F10" s="8"/>
      <c r="J10" s="2" t="s">
        <v>55</v>
      </c>
    </row>
    <row r="11" spans="1:13" x14ac:dyDescent="0.25">
      <c r="A11" t="s">
        <v>39</v>
      </c>
      <c r="B11">
        <v>160</v>
      </c>
      <c r="C11" s="8">
        <f t="shared" si="0"/>
        <v>277.24800000000005</v>
      </c>
      <c r="E11" s="8"/>
      <c r="F11" s="8"/>
    </row>
    <row r="12" spans="1:13" x14ac:dyDescent="0.25">
      <c r="A12" t="s">
        <v>40</v>
      </c>
      <c r="B12">
        <v>185</v>
      </c>
      <c r="C12" s="8">
        <f t="shared" si="0"/>
        <v>258.79840000000002</v>
      </c>
      <c r="J12" t="s">
        <v>56</v>
      </c>
    </row>
    <row r="13" spans="1:13" x14ac:dyDescent="0.25">
      <c r="A13" t="s">
        <v>41</v>
      </c>
      <c r="B13">
        <v>270</v>
      </c>
      <c r="C13" s="8">
        <f t="shared" si="0"/>
        <v>261.03872000000001</v>
      </c>
    </row>
    <row r="14" spans="1:13" x14ac:dyDescent="0.25">
      <c r="A14" t="s">
        <v>42</v>
      </c>
      <c r="B14">
        <v>600</v>
      </c>
      <c r="C14" s="8">
        <f t="shared" si="0"/>
        <v>328.83097600000002</v>
      </c>
    </row>
    <row r="15" spans="1:13" x14ac:dyDescent="0.25">
      <c r="A15" t="s">
        <v>43</v>
      </c>
      <c r="B15">
        <v>165</v>
      </c>
      <c r="C15" s="8">
        <f t="shared" si="0"/>
        <v>296.06478080000005</v>
      </c>
    </row>
    <row r="16" spans="1:13" x14ac:dyDescent="0.25">
      <c r="A16" t="s">
        <v>44</v>
      </c>
      <c r="B16">
        <v>190</v>
      </c>
      <c r="C16" s="8">
        <f t="shared" si="0"/>
        <v>274.85182464000002</v>
      </c>
    </row>
    <row r="17" spans="1:3" x14ac:dyDescent="0.25">
      <c r="A17" t="s">
        <v>45</v>
      </c>
      <c r="B17">
        <v>280</v>
      </c>
      <c r="C17" s="8">
        <f t="shared" si="0"/>
        <v>275.88145971200004</v>
      </c>
    </row>
    <row r="18" spans="1:3" x14ac:dyDescent="0.25">
      <c r="A18" t="s">
        <v>46</v>
      </c>
      <c r="B18">
        <v>635</v>
      </c>
      <c r="C18" s="8">
        <f t="shared" si="0"/>
        <v>347.70516776960005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zoomScale="145" zoomScaleNormal="145" workbookViewId="0">
      <selection activeCell="I13" sqref="I13"/>
    </sheetView>
  </sheetViews>
  <sheetFormatPr defaultRowHeight="15" x14ac:dyDescent="0.25"/>
  <sheetData>
    <row r="1" spans="1:7" x14ac:dyDescent="0.25">
      <c r="A1" t="s">
        <v>32</v>
      </c>
    </row>
    <row r="2" spans="1:7" x14ac:dyDescent="0.25">
      <c r="A2" t="s">
        <v>33</v>
      </c>
    </row>
    <row r="3" spans="1:7" x14ac:dyDescent="0.25">
      <c r="A3" t="s">
        <v>61</v>
      </c>
    </row>
    <row r="5" spans="1:7" x14ac:dyDescent="0.25">
      <c r="A5" t="s">
        <v>34</v>
      </c>
      <c r="B5" t="s">
        <v>1</v>
      </c>
      <c r="C5" t="s">
        <v>47</v>
      </c>
      <c r="D5" t="s">
        <v>48</v>
      </c>
      <c r="E5" t="s">
        <v>63</v>
      </c>
      <c r="F5" t="s">
        <v>2</v>
      </c>
      <c r="G5" t="s">
        <v>7</v>
      </c>
    </row>
    <row r="6" spans="1:7" x14ac:dyDescent="0.25">
      <c r="A6" s="8" t="s">
        <v>35</v>
      </c>
      <c r="B6" s="8">
        <v>155</v>
      </c>
      <c r="C6" s="8"/>
      <c r="D6" s="8"/>
      <c r="E6" s="8"/>
      <c r="F6" s="8"/>
      <c r="G6" s="8"/>
    </row>
    <row r="7" spans="1:7" x14ac:dyDescent="0.25">
      <c r="A7" s="8" t="s">
        <v>36</v>
      </c>
      <c r="B7" s="8">
        <v>180</v>
      </c>
      <c r="C7" s="9"/>
      <c r="D7" s="9"/>
      <c r="E7" s="8"/>
      <c r="F7" s="8"/>
      <c r="G7" s="8"/>
    </row>
    <row r="8" spans="1:7" x14ac:dyDescent="0.25">
      <c r="A8" s="8" t="s">
        <v>37</v>
      </c>
      <c r="B8" s="8">
        <v>260</v>
      </c>
      <c r="C8" s="8"/>
      <c r="D8" s="8"/>
      <c r="E8" s="8"/>
      <c r="F8" s="8"/>
      <c r="G8" s="8"/>
    </row>
    <row r="9" spans="1:7" x14ac:dyDescent="0.25">
      <c r="A9" s="8" t="s">
        <v>38</v>
      </c>
      <c r="B9" s="8">
        <v>560</v>
      </c>
      <c r="C9" s="8"/>
      <c r="D9" s="8"/>
      <c r="E9" s="8"/>
      <c r="F9" s="8"/>
      <c r="G9" s="8"/>
    </row>
    <row r="10" spans="1:7" x14ac:dyDescent="0.25">
      <c r="A10" t="s">
        <v>39</v>
      </c>
      <c r="B10">
        <v>160</v>
      </c>
      <c r="F10" s="8"/>
      <c r="G10" s="8"/>
    </row>
    <row r="11" spans="1:7" x14ac:dyDescent="0.25">
      <c r="A11" t="s">
        <v>40</v>
      </c>
      <c r="B11">
        <v>185</v>
      </c>
    </row>
    <row r="12" spans="1:7" x14ac:dyDescent="0.25">
      <c r="A12" t="s">
        <v>41</v>
      </c>
      <c r="B12">
        <v>270</v>
      </c>
    </row>
    <row r="13" spans="1:7" x14ac:dyDescent="0.25">
      <c r="A13" t="s">
        <v>42</v>
      </c>
      <c r="B13">
        <v>600</v>
      </c>
    </row>
    <row r="14" spans="1:7" x14ac:dyDescent="0.25">
      <c r="A14" t="s">
        <v>43</v>
      </c>
      <c r="B14">
        <v>165</v>
      </c>
    </row>
    <row r="15" spans="1:7" x14ac:dyDescent="0.25">
      <c r="A15" t="s">
        <v>44</v>
      </c>
      <c r="B15">
        <v>190</v>
      </c>
    </row>
    <row r="16" spans="1:7" x14ac:dyDescent="0.25">
      <c r="A16" t="s">
        <v>45</v>
      </c>
      <c r="B16">
        <v>280</v>
      </c>
    </row>
    <row r="17" spans="1:2" x14ac:dyDescent="0.25">
      <c r="A17" t="s">
        <v>46</v>
      </c>
      <c r="B17">
        <v>635</v>
      </c>
    </row>
    <row r="18" spans="1:2" x14ac:dyDescent="0.25">
      <c r="A18" t="s">
        <v>58</v>
      </c>
      <c r="B18">
        <v>172</v>
      </c>
    </row>
    <row r="19" spans="1:2" x14ac:dyDescent="0.25">
      <c r="A19" t="s">
        <v>59</v>
      </c>
      <c r="B19">
        <v>226</v>
      </c>
    </row>
    <row r="20" spans="1:2" x14ac:dyDescent="0.25">
      <c r="A20" t="s">
        <v>60</v>
      </c>
      <c r="B20">
        <v>329</v>
      </c>
    </row>
    <row r="21" spans="1:2" x14ac:dyDescent="0.25">
      <c r="A21" t="s">
        <v>57</v>
      </c>
      <c r="B21">
        <v>721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</vt:lpstr>
      <vt:lpstr>ExponentialSmoothing</vt:lpstr>
      <vt:lpstr>Sheet2</vt:lpstr>
      <vt:lpstr>Holt</vt:lpstr>
      <vt:lpstr>Sheet3</vt:lpstr>
      <vt:lpstr>Holt&amp;Winters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2022-11-15T13:05:07Z</dcterms:created>
  <dcterms:modified xsi:type="dcterms:W3CDTF">2022-11-15T17:04:58Z</dcterms:modified>
</cp:coreProperties>
</file>