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3\Module-III\Computational Techniques in Data Science\"/>
    </mc:Choice>
  </mc:AlternateContent>
  <bookViews>
    <workbookView minimized="1" xWindow="0" yWindow="0" windowWidth="20490" windowHeight="765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Q5" i="2"/>
  <c r="J7" i="3" l="1"/>
  <c r="I7" i="3"/>
  <c r="J6" i="3"/>
  <c r="I6" i="3"/>
  <c r="H7" i="3"/>
  <c r="H6" i="3"/>
  <c r="S6" i="2"/>
  <c r="S7" i="2"/>
  <c r="S9" i="2"/>
  <c r="S10" i="2"/>
  <c r="S11" i="2"/>
  <c r="S13" i="2"/>
  <c r="S14" i="2"/>
  <c r="S15" i="2"/>
  <c r="S16" i="2"/>
  <c r="S18" i="2"/>
  <c r="S21" i="2"/>
  <c r="S20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0" i="2"/>
  <c r="Q20" i="2"/>
  <c r="P20" i="2"/>
  <c r="R21" i="2"/>
  <c r="Q21" i="2"/>
  <c r="P21" i="2"/>
  <c r="R18" i="2"/>
  <c r="Q18" i="2"/>
  <c r="P18" i="2"/>
  <c r="R16" i="2"/>
  <c r="Q16" i="2"/>
  <c r="P16" i="2"/>
  <c r="R15" i="2"/>
  <c r="Q15" i="2"/>
  <c r="P15" i="2"/>
  <c r="R14" i="2"/>
  <c r="Q14" i="2"/>
  <c r="P14" i="2"/>
  <c r="R13" i="2"/>
  <c r="Q13" i="2"/>
  <c r="P13" i="2"/>
  <c r="R11" i="2"/>
  <c r="Q11" i="2"/>
  <c r="P11" i="2"/>
  <c r="R10" i="2"/>
  <c r="Q10" i="2"/>
  <c r="P10" i="2"/>
  <c r="R9" i="2"/>
  <c r="Q9" i="2"/>
  <c r="P9" i="2"/>
  <c r="R7" i="2"/>
  <c r="Q7" i="2"/>
  <c r="P7" i="2"/>
  <c r="R6" i="2"/>
  <c r="Q6" i="2"/>
  <c r="P6" i="2"/>
  <c r="R5" i="2"/>
  <c r="P5" i="2"/>
</calcChain>
</file>

<file path=xl/sharedStrings.xml><?xml version="1.0" encoding="utf-8"?>
<sst xmlns="http://schemas.openxmlformats.org/spreadsheetml/2006/main" count="109" uniqueCount="76">
  <si>
    <t>(Intercept)</t>
  </si>
  <si>
    <t>**</t>
  </si>
  <si>
    <t>peducNo education</t>
  </si>
  <si>
    <t>peducPrimary</t>
  </si>
  <si>
    <t>peducSecondary</t>
  </si>
  <si>
    <t>educNo education</t>
  </si>
  <si>
    <t>***</t>
  </si>
  <si>
    <t>educPrimary</t>
  </si>
  <si>
    <t>educSecondary</t>
  </si>
  <si>
    <t>*</t>
  </si>
  <si>
    <t>wealthPoorer</t>
  </si>
  <si>
    <t>.</t>
  </si>
  <si>
    <t>wealthPoorest</t>
  </si>
  <si>
    <t>wealthRicher</t>
  </si>
  <si>
    <t>wealthRichest</t>
  </si>
  <si>
    <t>insuranceYes</t>
  </si>
  <si>
    <t>mediaexpolow</t>
  </si>
  <si>
    <t>mediaexpomedium</t>
  </si>
  <si>
    <t>mage20-24</t>
  </si>
  <si>
    <t>mage25-29</t>
  </si>
  <si>
    <t>mage30-34</t>
  </si>
  <si>
    <t>mage35+</t>
  </si>
  <si>
    <t>ethinicdiv</t>
  </si>
  <si>
    <t>NpropHiglow</t>
  </si>
  <si>
    <t>NpropHigmid</t>
  </si>
  <si>
    <t>comhospdellow</t>
  </si>
  <si>
    <t>&lt; 2e-16</t>
  </si>
  <si>
    <t>comhospdelmid</t>
  </si>
  <si>
    <t>desirepregNo more</t>
  </si>
  <si>
    <t>desirepregThen</t>
  </si>
  <si>
    <t>pregcomplicationNo</t>
  </si>
  <si>
    <t>pregcomplicationYes</t>
  </si>
  <si>
    <t>Coeff</t>
  </si>
  <si>
    <t>se</t>
  </si>
  <si>
    <t>Z=Coeff/se</t>
  </si>
  <si>
    <t>p-value</t>
  </si>
  <si>
    <t>OR</t>
  </si>
  <si>
    <t>LL</t>
  </si>
  <si>
    <t>UL</t>
  </si>
  <si>
    <t>Higher</t>
  </si>
  <si>
    <t>No education</t>
  </si>
  <si>
    <t>Primary</t>
  </si>
  <si>
    <t>Secondary</t>
  </si>
  <si>
    <t>Education (Ref=Higher)</t>
  </si>
  <si>
    <r>
      <t>OUTCOME=</t>
    </r>
    <r>
      <rPr>
        <b/>
        <sz val="11"/>
        <color theme="1"/>
        <rFont val="Calibri"/>
        <family val="2"/>
        <scheme val="minor"/>
      </rPr>
      <t>Adequate deliveryy care</t>
    </r>
  </si>
  <si>
    <t>Odd lower in women with no education compare ro those with highe</t>
  </si>
  <si>
    <t>Patner Education (Ref=Higher)</t>
  </si>
  <si>
    <t>Poorer</t>
  </si>
  <si>
    <t>Poorest</t>
  </si>
  <si>
    <t>Richer</t>
  </si>
  <si>
    <t>Richest</t>
  </si>
  <si>
    <t>Wealth (Ref=Middle)</t>
  </si>
  <si>
    <t>Yes</t>
  </si>
  <si>
    <t>Insurance (ref=No)</t>
  </si>
  <si>
    <t>20-24</t>
  </si>
  <si>
    <t>25-29</t>
  </si>
  <si>
    <t>30-34</t>
  </si>
  <si>
    <t>35+</t>
  </si>
  <si>
    <t>Age (Ref=15-19)</t>
  </si>
  <si>
    <t>AOR</t>
  </si>
  <si>
    <t>Media exposure (Ref=High)</t>
  </si>
  <si>
    <t>Low</t>
  </si>
  <si>
    <t>Medium</t>
  </si>
  <si>
    <t>Estimate</t>
  </si>
  <si>
    <t>Std. Error</t>
  </si>
  <si>
    <t>z value</t>
  </si>
  <si>
    <t>Pr(&gt;|z|)</t>
  </si>
  <si>
    <t>dose2D2</t>
  </si>
  <si>
    <t>dose2D3</t>
  </si>
  <si>
    <t>Dose (ref=D1)</t>
  </si>
  <si>
    <t>D2</t>
  </si>
  <si>
    <t>D3</t>
  </si>
  <si>
    <t>Unadjusted</t>
  </si>
  <si>
    <t>Adjusted</t>
  </si>
  <si>
    <t>p-values</t>
  </si>
  <si>
    <t>Underfit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</si>
</sst>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" sqref="E1:L3"/>
    </sheetView>
  </sheetViews>
  <sheetFormatPr defaultRowHeight="15" x14ac:dyDescent="0.25"/>
  <sheetData>
    <row r="1" spans="1:12" x14ac:dyDescent="0.25">
      <c r="A1">
        <v>1.6907000000000001</v>
      </c>
      <c r="B1">
        <v>59</v>
      </c>
      <c r="C1">
        <v>6</v>
      </c>
      <c r="E1">
        <v>1.6907000000000001</v>
      </c>
      <c r="F1">
        <v>1.7242</v>
      </c>
      <c r="G1">
        <v>1.7552000000000001</v>
      </c>
      <c r="H1">
        <v>1.7842</v>
      </c>
      <c r="I1">
        <v>1.8112999999999999</v>
      </c>
      <c r="J1">
        <v>1.8369</v>
      </c>
      <c r="K1">
        <v>1.861</v>
      </c>
      <c r="L1">
        <v>1.8838999999999999</v>
      </c>
    </row>
    <row r="2" spans="1:12" x14ac:dyDescent="0.25">
      <c r="A2">
        <v>1.7242</v>
      </c>
      <c r="B2">
        <v>60</v>
      </c>
      <c r="C2">
        <v>13</v>
      </c>
      <c r="E2">
        <v>59</v>
      </c>
      <c r="F2">
        <v>60</v>
      </c>
      <c r="G2">
        <v>62</v>
      </c>
      <c r="H2">
        <v>56</v>
      </c>
      <c r="I2">
        <v>63</v>
      </c>
      <c r="J2">
        <v>59</v>
      </c>
      <c r="K2">
        <v>62</v>
      </c>
      <c r="L2">
        <v>60</v>
      </c>
    </row>
    <row r="3" spans="1:12" x14ac:dyDescent="0.25">
      <c r="A3">
        <v>1.7552000000000001</v>
      </c>
      <c r="B3">
        <v>62</v>
      </c>
      <c r="C3">
        <v>18</v>
      </c>
      <c r="E3">
        <v>6</v>
      </c>
      <c r="F3">
        <v>13</v>
      </c>
      <c r="G3">
        <v>18</v>
      </c>
      <c r="H3">
        <v>28</v>
      </c>
      <c r="I3">
        <v>52</v>
      </c>
      <c r="J3">
        <v>53</v>
      </c>
      <c r="K3">
        <v>61</v>
      </c>
      <c r="L3">
        <v>60</v>
      </c>
    </row>
    <row r="4" spans="1:12" x14ac:dyDescent="0.25">
      <c r="A4">
        <v>1.7842</v>
      </c>
      <c r="B4">
        <v>56</v>
      </c>
      <c r="C4">
        <v>28</v>
      </c>
    </row>
    <row r="5" spans="1:12" x14ac:dyDescent="0.25">
      <c r="A5">
        <v>1.8112999999999999</v>
      </c>
      <c r="B5">
        <v>63</v>
      </c>
      <c r="C5">
        <v>52</v>
      </c>
    </row>
    <row r="6" spans="1:12" x14ac:dyDescent="0.25">
      <c r="A6">
        <v>1.8369</v>
      </c>
      <c r="B6">
        <v>59</v>
      </c>
      <c r="C6">
        <v>53</v>
      </c>
    </row>
    <row r="7" spans="1:12" x14ac:dyDescent="0.25">
      <c r="A7">
        <v>1.861</v>
      </c>
      <c r="B7">
        <v>62</v>
      </c>
      <c r="C7">
        <v>61</v>
      </c>
    </row>
    <row r="8" spans="1:12" x14ac:dyDescent="0.25">
      <c r="A8">
        <v>1.8838999999999999</v>
      </c>
      <c r="B8">
        <v>60</v>
      </c>
      <c r="C8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F1" workbookViewId="0">
      <selection activeCell="U3" sqref="U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8" bestFit="1" customWidth="1"/>
    <col min="4" max="4" width="10" bestFit="1" customWidth="1"/>
    <col min="5" max="5" width="9" bestFit="1" customWidth="1"/>
    <col min="6" max="6" width="4" bestFit="1" customWidth="1"/>
    <col min="7" max="7" width="12.28515625" bestFit="1" customWidth="1"/>
    <col min="8" max="10" width="5" bestFit="1" customWidth="1"/>
    <col min="11" max="11" width="26.42578125" bestFit="1" customWidth="1"/>
    <col min="12" max="12" width="3.42578125" bestFit="1" customWidth="1"/>
    <col min="13" max="13" width="2.7109375" bestFit="1" customWidth="1"/>
    <col min="14" max="14" width="3.28515625" bestFit="1" customWidth="1"/>
    <col min="15" max="15" width="8.140625" bestFit="1" customWidth="1"/>
    <col min="16" max="16" width="4.7109375" bestFit="1" customWidth="1"/>
    <col min="17" max="18" width="5.28515625" bestFit="1" customWidth="1"/>
    <col min="19" max="19" width="8.140625" bestFit="1" customWidth="1"/>
    <col min="20" max="20" width="57.85546875" bestFit="1" customWidth="1"/>
    <col min="21" max="21" width="31.7109375" bestFit="1" customWidth="1"/>
  </cols>
  <sheetData>
    <row r="1" spans="1:21" x14ac:dyDescent="0.25">
      <c r="L1" s="12" t="s">
        <v>75</v>
      </c>
      <c r="M1" s="12"/>
      <c r="N1" s="12"/>
      <c r="O1" s="12"/>
    </row>
    <row r="2" spans="1:21" x14ac:dyDescent="0.25">
      <c r="L2" s="12" t="s">
        <v>72</v>
      </c>
      <c r="M2" s="12"/>
      <c r="N2" s="12"/>
      <c r="O2" s="12"/>
      <c r="P2" s="12" t="s">
        <v>73</v>
      </c>
      <c r="Q2" s="12"/>
      <c r="R2" s="12"/>
      <c r="S2" s="12"/>
    </row>
    <row r="3" spans="1:21" x14ac:dyDescent="0.25">
      <c r="B3" t="s">
        <v>32</v>
      </c>
      <c r="C3" t="s">
        <v>33</v>
      </c>
      <c r="D3" t="s">
        <v>34</v>
      </c>
      <c r="E3" t="s">
        <v>35</v>
      </c>
      <c r="L3" s="2" t="s">
        <v>36</v>
      </c>
      <c r="M3" s="2" t="s">
        <v>37</v>
      </c>
      <c r="N3" s="2" t="s">
        <v>38</v>
      </c>
      <c r="O3" s="2" t="s">
        <v>74</v>
      </c>
      <c r="P3" s="2" t="s">
        <v>59</v>
      </c>
      <c r="Q3" s="2" t="s">
        <v>37</v>
      </c>
      <c r="R3" s="2" t="s">
        <v>38</v>
      </c>
      <c r="S3" s="2" t="s">
        <v>74</v>
      </c>
      <c r="U3" t="s">
        <v>44</v>
      </c>
    </row>
    <row r="4" spans="1:21" x14ac:dyDescent="0.25">
      <c r="A4" t="s">
        <v>0</v>
      </c>
      <c r="B4">
        <v>3.1520700000000001</v>
      </c>
      <c r="C4">
        <v>1.08405</v>
      </c>
      <c r="D4">
        <v>2.9079999999999999</v>
      </c>
      <c r="E4">
        <v>3.6410000000000001E-3</v>
      </c>
      <c r="F4" t="s">
        <v>1</v>
      </c>
      <c r="G4" s="2" t="s">
        <v>39</v>
      </c>
      <c r="H4" s="2">
        <v>362</v>
      </c>
      <c r="I4" s="2">
        <v>10</v>
      </c>
      <c r="J4" s="2">
        <v>10</v>
      </c>
      <c r="K4" s="10" t="s">
        <v>46</v>
      </c>
      <c r="L4" s="10"/>
      <c r="M4" s="10"/>
      <c r="N4" s="10"/>
      <c r="O4" s="10"/>
      <c r="P4" s="4">
        <v>1</v>
      </c>
      <c r="Q4" s="4"/>
      <c r="R4" s="4"/>
    </row>
    <row r="5" spans="1:21" x14ac:dyDescent="0.25">
      <c r="A5" s="2" t="s">
        <v>2</v>
      </c>
      <c r="B5" s="2">
        <v>-0.68862000000000001</v>
      </c>
      <c r="C5" s="2">
        <v>0.26406000000000002</v>
      </c>
      <c r="D5" s="2">
        <v>-2.6080000000000001</v>
      </c>
      <c r="E5" s="2">
        <v>9.1109999999999993E-3</v>
      </c>
      <c r="F5" s="2" t="s">
        <v>1</v>
      </c>
      <c r="G5" s="2" t="s">
        <v>40</v>
      </c>
      <c r="H5" s="2">
        <v>373</v>
      </c>
      <c r="I5" s="2">
        <v>10.3</v>
      </c>
      <c r="J5" s="2">
        <v>20.3</v>
      </c>
      <c r="K5" s="6" t="s">
        <v>40</v>
      </c>
      <c r="L5" s="6"/>
      <c r="M5" s="6"/>
      <c r="N5" s="6"/>
      <c r="O5" s="6"/>
      <c r="P5" s="4">
        <f t="shared" ref="P5:P35" si="0">EXP(B5)</f>
        <v>0.50226872186187177</v>
      </c>
      <c r="Q5" s="4">
        <f>B4-1.96*C4</f>
        <v>1.0273320000000004</v>
      </c>
      <c r="R5" s="4">
        <f t="shared" ref="R5:R35" si="1">B5+1.96*C5</f>
        <v>-0.17106239999999995</v>
      </c>
      <c r="S5" s="5">
        <f>IF(E5&lt;0.001,"&lt;0.001",E5)</f>
        <v>9.1109999999999993E-3</v>
      </c>
      <c r="T5" t="s">
        <v>45</v>
      </c>
    </row>
    <row r="6" spans="1:21" x14ac:dyDescent="0.25">
      <c r="A6" s="2" t="s">
        <v>3</v>
      </c>
      <c r="B6" s="2">
        <v>-0.53459000000000001</v>
      </c>
      <c r="C6" s="2">
        <v>0.20610999999999999</v>
      </c>
      <c r="D6" s="2">
        <v>-2.5939999999999999</v>
      </c>
      <c r="E6" s="2">
        <v>9.495E-3</v>
      </c>
      <c r="F6" s="2" t="s">
        <v>1</v>
      </c>
      <c r="G6" s="2" t="s">
        <v>41</v>
      </c>
      <c r="H6" s="2">
        <v>1774</v>
      </c>
      <c r="I6" s="2">
        <v>49</v>
      </c>
      <c r="J6" s="2">
        <v>69.3</v>
      </c>
      <c r="K6" s="6" t="s">
        <v>41</v>
      </c>
      <c r="L6" s="6"/>
      <c r="M6" s="6"/>
      <c r="N6" s="6"/>
      <c r="O6" s="6"/>
      <c r="P6" s="4">
        <f t="shared" si="0"/>
        <v>0.58590946378598519</v>
      </c>
      <c r="Q6" s="4">
        <f t="shared" ref="Q5:Q35" si="2">B6-1.96*C6</f>
        <v>-0.9385656</v>
      </c>
      <c r="R6" s="4">
        <f t="shared" si="1"/>
        <v>-0.13061440000000002</v>
      </c>
      <c r="S6" s="5">
        <f t="shared" ref="S5:S35" si="3">IF(E6&lt;0.001,"&lt;0.001",E6)</f>
        <v>9.495E-3</v>
      </c>
    </row>
    <row r="7" spans="1:21" x14ac:dyDescent="0.25">
      <c r="A7" s="2" t="s">
        <v>4</v>
      </c>
      <c r="B7" s="2">
        <v>-0.13982</v>
      </c>
      <c r="C7" s="2">
        <v>0.20587</v>
      </c>
      <c r="D7" s="2">
        <v>-0.67900000000000005</v>
      </c>
      <c r="E7" s="2">
        <v>0.49704199999999998</v>
      </c>
      <c r="F7" s="2"/>
      <c r="G7" t="s">
        <v>42</v>
      </c>
      <c r="H7">
        <v>1112</v>
      </c>
      <c r="I7">
        <v>30.7</v>
      </c>
      <c r="J7">
        <v>100</v>
      </c>
      <c r="K7" s="7" t="s">
        <v>42</v>
      </c>
      <c r="L7" s="7"/>
      <c r="M7" s="7"/>
      <c r="N7" s="7"/>
      <c r="O7" s="7"/>
      <c r="P7" s="4">
        <f t="shared" si="0"/>
        <v>0.86951473396562606</v>
      </c>
      <c r="Q7" s="4">
        <f t="shared" si="2"/>
        <v>-0.54332519999999995</v>
      </c>
      <c r="R7" s="4">
        <f t="shared" si="1"/>
        <v>0.26368520000000001</v>
      </c>
      <c r="S7" s="5">
        <f t="shared" si="3"/>
        <v>0.49704199999999998</v>
      </c>
    </row>
    <row r="8" spans="1:21" x14ac:dyDescent="0.25">
      <c r="A8" s="2"/>
      <c r="B8" s="2"/>
      <c r="C8" s="2"/>
      <c r="D8" s="2"/>
      <c r="E8" s="2"/>
      <c r="F8" s="2"/>
      <c r="K8" t="s">
        <v>43</v>
      </c>
      <c r="P8" s="4">
        <v>1</v>
      </c>
      <c r="Q8" s="4"/>
      <c r="R8" s="4"/>
      <c r="S8" s="5"/>
    </row>
    <row r="9" spans="1:21" x14ac:dyDescent="0.25">
      <c r="A9" t="s">
        <v>5</v>
      </c>
      <c r="B9">
        <v>-1.53068</v>
      </c>
      <c r="C9">
        <v>0.34028000000000003</v>
      </c>
      <c r="D9">
        <v>-4.4980000000000002</v>
      </c>
      <c r="E9" s="1">
        <v>6.8499999999999996E-6</v>
      </c>
      <c r="F9" t="s">
        <v>6</v>
      </c>
      <c r="K9" s="6" t="s">
        <v>40</v>
      </c>
      <c r="L9" s="6"/>
      <c r="M9" s="6"/>
      <c r="N9" s="6"/>
      <c r="O9" s="6"/>
      <c r="P9" s="4">
        <f t="shared" si="0"/>
        <v>0.21638847311393275</v>
      </c>
      <c r="Q9" s="4">
        <f t="shared" si="2"/>
        <v>-2.1976287999999999</v>
      </c>
      <c r="R9" s="4">
        <f t="shared" si="1"/>
        <v>-0.86373120000000003</v>
      </c>
      <c r="S9" s="5" t="str">
        <f t="shared" si="3"/>
        <v>&lt;0.001</v>
      </c>
    </row>
    <row r="10" spans="1:21" x14ac:dyDescent="0.25">
      <c r="A10" t="s">
        <v>7</v>
      </c>
      <c r="B10">
        <v>-1.31456</v>
      </c>
      <c r="C10">
        <v>0.30707000000000001</v>
      </c>
      <c r="D10">
        <v>-4.2809999999999997</v>
      </c>
      <c r="E10" s="1">
        <v>1.8600000000000001E-5</v>
      </c>
      <c r="F10" t="s">
        <v>6</v>
      </c>
      <c r="K10" s="6" t="s">
        <v>41</v>
      </c>
      <c r="L10" s="6"/>
      <c r="M10" s="6"/>
      <c r="N10" s="6"/>
      <c r="O10" s="6"/>
      <c r="P10" s="4">
        <f t="shared" si="0"/>
        <v>0.26859247793358842</v>
      </c>
      <c r="Q10" s="4">
        <f t="shared" si="2"/>
        <v>-1.9164171999999999</v>
      </c>
      <c r="R10" s="4">
        <f t="shared" si="1"/>
        <v>-0.71270279999999997</v>
      </c>
      <c r="S10" s="5" t="str">
        <f t="shared" si="3"/>
        <v>&lt;0.001</v>
      </c>
    </row>
    <row r="11" spans="1:21" x14ac:dyDescent="0.25">
      <c r="A11" t="s">
        <v>8</v>
      </c>
      <c r="B11">
        <v>-0.62144999999999995</v>
      </c>
      <c r="C11">
        <v>0.31064000000000003</v>
      </c>
      <c r="D11">
        <v>-2.0009999999999999</v>
      </c>
      <c r="E11">
        <v>4.5441000000000002E-2</v>
      </c>
      <c r="F11" t="s">
        <v>9</v>
      </c>
      <c r="K11" s="7" t="s">
        <v>42</v>
      </c>
      <c r="L11" s="7"/>
      <c r="M11" s="7"/>
      <c r="N11" s="7"/>
      <c r="O11" s="7"/>
      <c r="P11" s="4">
        <f t="shared" si="0"/>
        <v>0.53716498340101948</v>
      </c>
      <c r="Q11" s="4">
        <f t="shared" si="2"/>
        <v>-1.2303044000000001</v>
      </c>
      <c r="R11" s="4">
        <f t="shared" si="1"/>
        <v>-1.2595599999999929E-2</v>
      </c>
      <c r="S11" s="5">
        <f t="shared" si="3"/>
        <v>4.5441000000000002E-2</v>
      </c>
    </row>
    <row r="12" spans="1:21" x14ac:dyDescent="0.25">
      <c r="K12" s="9" t="s">
        <v>51</v>
      </c>
      <c r="L12" s="9"/>
      <c r="M12" s="9"/>
      <c r="N12" s="9"/>
      <c r="O12" s="9"/>
      <c r="P12" s="4">
        <v>1</v>
      </c>
      <c r="Q12" s="4"/>
      <c r="R12" s="4"/>
      <c r="S12" s="5"/>
    </row>
    <row r="13" spans="1:21" x14ac:dyDescent="0.25">
      <c r="A13" s="2" t="s">
        <v>10</v>
      </c>
      <c r="B13" s="2">
        <v>-0.24876999999999999</v>
      </c>
      <c r="C13" s="2">
        <v>0.13757</v>
      </c>
      <c r="D13" s="2">
        <v>-1.8080000000000001</v>
      </c>
      <c r="E13" s="2">
        <v>7.0551000000000003E-2</v>
      </c>
      <c r="F13" s="2" t="s">
        <v>11</v>
      </c>
      <c r="G13" s="2"/>
      <c r="H13" s="2"/>
      <c r="I13" s="2"/>
      <c r="J13" s="2"/>
      <c r="K13" s="8" t="s">
        <v>47</v>
      </c>
      <c r="L13" s="8"/>
      <c r="M13" s="8"/>
      <c r="N13" s="8"/>
      <c r="O13" s="8"/>
      <c r="P13" s="4">
        <f t="shared" si="0"/>
        <v>0.77975929740005012</v>
      </c>
      <c r="Q13" s="4">
        <f t="shared" si="2"/>
        <v>-0.51840719999999996</v>
      </c>
      <c r="R13" s="4">
        <f t="shared" si="1"/>
        <v>2.0867199999999975E-2</v>
      </c>
      <c r="S13" s="5">
        <f t="shared" si="3"/>
        <v>7.0551000000000003E-2</v>
      </c>
    </row>
    <row r="14" spans="1:21" x14ac:dyDescent="0.25">
      <c r="A14" s="2" t="s">
        <v>12</v>
      </c>
      <c r="B14" s="2">
        <v>-0.57701999999999998</v>
      </c>
      <c r="C14" s="2">
        <v>0.1497</v>
      </c>
      <c r="D14" s="2">
        <v>-3.8540000000000001</v>
      </c>
      <c r="E14" s="2">
        <v>1.16E-4</v>
      </c>
      <c r="F14" s="2" t="s">
        <v>6</v>
      </c>
      <c r="G14" s="2"/>
      <c r="H14" s="2"/>
      <c r="I14" s="2"/>
      <c r="J14" s="2"/>
      <c r="K14" s="8" t="s">
        <v>48</v>
      </c>
      <c r="L14" s="8"/>
      <c r="M14" s="8"/>
      <c r="N14" s="8"/>
      <c r="O14" s="8"/>
      <c r="P14" s="4">
        <f t="shared" si="0"/>
        <v>0.56156935222982207</v>
      </c>
      <c r="Q14" s="4">
        <f t="shared" si="2"/>
        <v>-0.87043199999999998</v>
      </c>
      <c r="R14" s="4">
        <f t="shared" si="1"/>
        <v>-0.28360799999999997</v>
      </c>
      <c r="S14" s="5" t="str">
        <f t="shared" si="3"/>
        <v>&lt;0.001</v>
      </c>
    </row>
    <row r="15" spans="1:21" x14ac:dyDescent="0.25">
      <c r="A15" s="2" t="s">
        <v>13</v>
      </c>
      <c r="B15" s="2">
        <v>0.10782</v>
      </c>
      <c r="C15" s="2">
        <v>0.14853</v>
      </c>
      <c r="D15" s="2">
        <v>0.72599999999999998</v>
      </c>
      <c r="E15" s="2">
        <v>0.467891</v>
      </c>
      <c r="F15" s="2"/>
      <c r="G15" s="2"/>
      <c r="H15" s="2"/>
      <c r="I15" s="2"/>
      <c r="J15" s="2"/>
      <c r="K15" s="8" t="s">
        <v>49</v>
      </c>
      <c r="L15" s="8"/>
      <c r="M15" s="8"/>
      <c r="N15" s="8"/>
      <c r="O15" s="8"/>
      <c r="P15" s="4">
        <f t="shared" si="0"/>
        <v>1.1138472348387887</v>
      </c>
      <c r="Q15" s="4">
        <f t="shared" si="2"/>
        <v>-0.18329880000000001</v>
      </c>
      <c r="R15" s="4">
        <f t="shared" si="1"/>
        <v>0.39893880000000004</v>
      </c>
      <c r="S15" s="5">
        <f t="shared" si="3"/>
        <v>0.467891</v>
      </c>
    </row>
    <row r="16" spans="1:21" x14ac:dyDescent="0.25">
      <c r="A16" s="2" t="s">
        <v>14</v>
      </c>
      <c r="B16" s="2">
        <v>0.41869000000000001</v>
      </c>
      <c r="C16" s="2">
        <v>0.19844999999999999</v>
      </c>
      <c r="D16" s="2">
        <v>2.11</v>
      </c>
      <c r="E16" s="2">
        <v>3.4877999999999999E-2</v>
      </c>
      <c r="F16" s="2" t="s">
        <v>9</v>
      </c>
      <c r="G16" s="2"/>
      <c r="H16" s="2"/>
      <c r="I16" s="2"/>
      <c r="J16" s="2"/>
      <c r="K16" s="8" t="s">
        <v>50</v>
      </c>
      <c r="L16" s="8"/>
      <c r="M16" s="8"/>
      <c r="N16" s="8"/>
      <c r="O16" s="8"/>
      <c r="P16" s="4">
        <f t="shared" si="0"/>
        <v>1.5199690913298216</v>
      </c>
      <c r="Q16" s="4">
        <f t="shared" si="2"/>
        <v>2.9728000000000032E-2</v>
      </c>
      <c r="R16" s="4">
        <f t="shared" si="1"/>
        <v>0.80765200000000004</v>
      </c>
      <c r="S16" s="5">
        <f t="shared" si="3"/>
        <v>3.4877999999999999E-2</v>
      </c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1" t="s">
        <v>53</v>
      </c>
      <c r="L17" s="11"/>
      <c r="M17" s="11"/>
      <c r="N17" s="11"/>
      <c r="O17" s="11"/>
      <c r="P17" s="4">
        <v>1</v>
      </c>
      <c r="Q17" s="4"/>
      <c r="R17" s="4"/>
      <c r="S17" s="5"/>
    </row>
    <row r="18" spans="1:19" x14ac:dyDescent="0.25">
      <c r="A18" s="3" t="s">
        <v>15</v>
      </c>
      <c r="B18" s="3">
        <v>0.50119999999999998</v>
      </c>
      <c r="C18" s="3">
        <v>0.25972000000000001</v>
      </c>
      <c r="D18" s="3">
        <v>1.93</v>
      </c>
      <c r="E18" s="3">
        <v>5.3634000000000001E-2</v>
      </c>
      <c r="F18" s="3" t="s">
        <v>11</v>
      </c>
      <c r="G18" s="3"/>
      <c r="H18" s="3"/>
      <c r="I18" s="3"/>
      <c r="J18" s="3"/>
      <c r="K18" s="8" t="s">
        <v>52</v>
      </c>
      <c r="L18" s="8"/>
      <c r="M18" s="8"/>
      <c r="N18" s="8"/>
      <c r="O18" s="8"/>
      <c r="P18" s="4">
        <f t="shared" si="0"/>
        <v>1.6507009237792574</v>
      </c>
      <c r="Q18" s="4">
        <f t="shared" si="2"/>
        <v>-7.8512000000000581E-3</v>
      </c>
      <c r="R18" s="4">
        <f t="shared" si="1"/>
        <v>1.0102511999999999</v>
      </c>
      <c r="S18" s="5">
        <f t="shared" si="3"/>
        <v>5.3634000000000001E-2</v>
      </c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9" t="s">
        <v>60</v>
      </c>
      <c r="L19" s="9"/>
      <c r="M19" s="9"/>
      <c r="N19" s="9"/>
      <c r="O19" s="9"/>
      <c r="P19" s="4"/>
      <c r="Q19" s="4"/>
      <c r="R19" s="4"/>
      <c r="S19" s="5"/>
    </row>
    <row r="20" spans="1:19" x14ac:dyDescent="0.25">
      <c r="A20" s="2" t="s">
        <v>17</v>
      </c>
      <c r="B20" s="2">
        <v>-0.13915</v>
      </c>
      <c r="C20" s="2">
        <v>0.11136</v>
      </c>
      <c r="D20" s="2">
        <v>-1.25</v>
      </c>
      <c r="E20" s="2">
        <v>0.21146400000000001</v>
      </c>
      <c r="F20" s="2"/>
      <c r="G20" s="2"/>
      <c r="H20" s="2"/>
      <c r="I20" s="2"/>
      <c r="J20" s="2"/>
      <c r="K20" s="8" t="s">
        <v>62</v>
      </c>
      <c r="L20" s="8"/>
      <c r="M20" s="8"/>
      <c r="N20" s="8"/>
      <c r="O20" s="8"/>
      <c r="P20" s="4">
        <f t="shared" si="0"/>
        <v>0.87009750404355868</v>
      </c>
      <c r="Q20" s="4">
        <f t="shared" si="2"/>
        <v>-0.3574156</v>
      </c>
      <c r="R20" s="4">
        <f t="shared" si="1"/>
        <v>7.9115600000000008E-2</v>
      </c>
      <c r="S20" s="5">
        <f t="shared" si="3"/>
        <v>0.21146400000000001</v>
      </c>
    </row>
    <row r="21" spans="1:19" x14ac:dyDescent="0.25">
      <c r="A21" s="2" t="s">
        <v>16</v>
      </c>
      <c r="B21" s="2">
        <v>-0.19181999999999999</v>
      </c>
      <c r="C21" s="2">
        <v>0.13078000000000001</v>
      </c>
      <c r="D21" s="2">
        <v>-1.4670000000000001</v>
      </c>
      <c r="E21" s="2">
        <v>0.14244200000000001</v>
      </c>
      <c r="F21" s="2"/>
      <c r="G21" s="2"/>
      <c r="H21" s="2"/>
      <c r="I21" s="2"/>
      <c r="J21" s="2"/>
      <c r="K21" s="8" t="s">
        <v>61</v>
      </c>
      <c r="L21" s="8"/>
      <c r="M21" s="8"/>
      <c r="N21" s="8"/>
      <c r="O21" s="8"/>
      <c r="P21" s="4">
        <f>EXP(B21)</f>
        <v>0.82545543709878444</v>
      </c>
      <c r="Q21" s="4">
        <f>B21-1.96*C21</f>
        <v>-0.44814880000000001</v>
      </c>
      <c r="R21" s="4">
        <f>B21+1.96*C21</f>
        <v>6.4508800000000033E-2</v>
      </c>
      <c r="S21" s="5">
        <f>IF(E21&lt;0.001,"&lt;0.001",E21)</f>
        <v>0.14244200000000001</v>
      </c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t="s">
        <v>58</v>
      </c>
      <c r="P22" s="4">
        <v>1</v>
      </c>
      <c r="Q22" s="4"/>
      <c r="R22" s="4"/>
      <c r="S22" s="5"/>
    </row>
    <row r="23" spans="1:19" x14ac:dyDescent="0.25">
      <c r="A23" s="2" t="s">
        <v>18</v>
      </c>
      <c r="B23" s="2">
        <v>-0.26554</v>
      </c>
      <c r="C23" s="2">
        <v>0.14118</v>
      </c>
      <c r="D23" s="2">
        <v>-1.881</v>
      </c>
      <c r="E23" s="2">
        <v>5.9992999999999998E-2</v>
      </c>
      <c r="F23" s="2" t="s">
        <v>11</v>
      </c>
      <c r="G23" s="2"/>
      <c r="H23" s="2"/>
      <c r="I23" s="2"/>
      <c r="J23" s="2"/>
      <c r="K23" s="8" t="s">
        <v>54</v>
      </c>
      <c r="L23" s="8"/>
      <c r="M23" s="8"/>
      <c r="N23" s="8"/>
      <c r="O23" s="8"/>
      <c r="P23" s="4">
        <f t="shared" si="0"/>
        <v>0.76679177060136439</v>
      </c>
      <c r="Q23" s="4">
        <f t="shared" si="2"/>
        <v>-0.54225279999999998</v>
      </c>
      <c r="R23" s="4">
        <f t="shared" si="1"/>
        <v>1.1172799999999983E-2</v>
      </c>
      <c r="S23" s="5">
        <f t="shared" si="3"/>
        <v>5.9992999999999998E-2</v>
      </c>
    </row>
    <row r="24" spans="1:19" x14ac:dyDescent="0.25">
      <c r="A24" s="2" t="s">
        <v>19</v>
      </c>
      <c r="B24" s="2">
        <v>-0.33867000000000003</v>
      </c>
      <c r="C24" s="2">
        <v>0.14716000000000001</v>
      </c>
      <c r="D24" s="2">
        <v>-2.3010000000000002</v>
      </c>
      <c r="E24" s="2">
        <v>2.1368000000000002E-2</v>
      </c>
      <c r="F24" s="2" t="s">
        <v>9</v>
      </c>
      <c r="G24" s="2"/>
      <c r="H24" s="2"/>
      <c r="I24" s="2"/>
      <c r="J24" s="2"/>
      <c r="K24" s="8" t="s">
        <v>55</v>
      </c>
      <c r="L24" s="8"/>
      <c r="M24" s="8"/>
      <c r="N24" s="8"/>
      <c r="O24" s="8"/>
      <c r="P24" s="4">
        <f t="shared" si="0"/>
        <v>0.71271760709632825</v>
      </c>
      <c r="Q24" s="4">
        <f t="shared" si="2"/>
        <v>-0.62710360000000009</v>
      </c>
      <c r="R24" s="4">
        <f t="shared" si="1"/>
        <v>-5.0236400000000014E-2</v>
      </c>
      <c r="S24" s="5">
        <f t="shared" si="3"/>
        <v>2.1368000000000002E-2</v>
      </c>
    </row>
    <row r="25" spans="1:19" x14ac:dyDescent="0.25">
      <c r="A25" s="2" t="s">
        <v>20</v>
      </c>
      <c r="B25" s="2">
        <v>-0.35703000000000001</v>
      </c>
      <c r="C25" s="2">
        <v>0.15912000000000001</v>
      </c>
      <c r="D25" s="2">
        <v>-2.2440000000000002</v>
      </c>
      <c r="E25" s="2">
        <v>2.4841999999999999E-2</v>
      </c>
      <c r="F25" s="2" t="s">
        <v>9</v>
      </c>
      <c r="G25" s="2"/>
      <c r="H25" s="2"/>
      <c r="I25" s="2"/>
      <c r="J25" s="2"/>
      <c r="K25" s="8" t="s">
        <v>56</v>
      </c>
      <c r="L25" s="8"/>
      <c r="M25" s="8"/>
      <c r="N25" s="8"/>
      <c r="O25" s="8"/>
      <c r="P25" s="4">
        <f t="shared" si="0"/>
        <v>0.69975150487457338</v>
      </c>
      <c r="Q25" s="4">
        <f t="shared" si="2"/>
        <v>-0.66890519999999998</v>
      </c>
      <c r="R25" s="4">
        <f t="shared" si="1"/>
        <v>-4.5154799999999995E-2</v>
      </c>
      <c r="S25" s="5">
        <f t="shared" si="3"/>
        <v>2.4841999999999999E-2</v>
      </c>
    </row>
    <row r="26" spans="1:19" x14ac:dyDescent="0.25">
      <c r="A26" t="s">
        <v>21</v>
      </c>
      <c r="B26">
        <v>-0.34741</v>
      </c>
      <c r="C26">
        <v>0.17191999999999999</v>
      </c>
      <c r="D26">
        <v>-2.0209999999999999</v>
      </c>
      <c r="E26">
        <v>4.3305999999999997E-2</v>
      </c>
      <c r="F26" t="s">
        <v>9</v>
      </c>
      <c r="K26" s="8" t="s">
        <v>57</v>
      </c>
      <c r="L26" s="8"/>
      <c r="M26" s="8"/>
      <c r="N26" s="8"/>
      <c r="O26" s="8"/>
      <c r="P26" s="4">
        <f t="shared" si="0"/>
        <v>0.70651559747203352</v>
      </c>
      <c r="Q26" s="4">
        <f t="shared" si="2"/>
        <v>-0.68437320000000001</v>
      </c>
      <c r="R26" s="4">
        <f t="shared" si="1"/>
        <v>-1.0446800000000034E-2</v>
      </c>
      <c r="S26" s="5">
        <f t="shared" si="3"/>
        <v>4.3305999999999997E-2</v>
      </c>
    </row>
    <row r="27" spans="1:19" x14ac:dyDescent="0.25">
      <c r="A27" s="3" t="s">
        <v>22</v>
      </c>
      <c r="B27" s="3">
        <v>-0.23141999999999999</v>
      </c>
      <c r="C27" s="3">
        <v>0.22051000000000001</v>
      </c>
      <c r="D27" s="3">
        <v>-1.05</v>
      </c>
      <c r="E27" s="3">
        <v>0.29394199999999998</v>
      </c>
      <c r="F27" s="3"/>
      <c r="G27" s="3"/>
      <c r="H27" s="3"/>
      <c r="I27" s="3"/>
      <c r="J27" s="3"/>
      <c r="P27" s="4">
        <f t="shared" si="0"/>
        <v>0.79340616545752884</v>
      </c>
      <c r="Q27" s="4">
        <f t="shared" si="2"/>
        <v>-0.66361959999999998</v>
      </c>
      <c r="R27" s="4">
        <f t="shared" si="1"/>
        <v>0.20077960000000003</v>
      </c>
      <c r="S27" s="5">
        <f t="shared" si="3"/>
        <v>0.29394199999999998</v>
      </c>
    </row>
    <row r="28" spans="1:19" x14ac:dyDescent="0.25">
      <c r="A28" t="s">
        <v>23</v>
      </c>
      <c r="B28">
        <v>0.57955999999999996</v>
      </c>
      <c r="C28">
        <v>0.18714</v>
      </c>
      <c r="D28">
        <v>3.097</v>
      </c>
      <c r="E28">
        <v>1.9559999999999998E-3</v>
      </c>
      <c r="F28" t="s">
        <v>1</v>
      </c>
      <c r="P28" s="4">
        <f t="shared" si="0"/>
        <v>1.7852527467037091</v>
      </c>
      <c r="Q28" s="4">
        <f t="shared" si="2"/>
        <v>0.21276559999999994</v>
      </c>
      <c r="R28" s="4">
        <f t="shared" si="1"/>
        <v>0.94635439999999993</v>
      </c>
      <c r="S28" s="5">
        <f t="shared" si="3"/>
        <v>1.9559999999999998E-3</v>
      </c>
    </row>
    <row r="29" spans="1:19" x14ac:dyDescent="0.25">
      <c r="A29" t="s">
        <v>24</v>
      </c>
      <c r="B29">
        <v>0.41416999999999998</v>
      </c>
      <c r="C29">
        <v>0.15528</v>
      </c>
      <c r="D29">
        <v>2.6669999999999998</v>
      </c>
      <c r="E29">
        <v>7.6470000000000002E-3</v>
      </c>
      <c r="F29" t="s">
        <v>1</v>
      </c>
      <c r="P29" s="4">
        <f t="shared" si="0"/>
        <v>1.5131143344579892</v>
      </c>
      <c r="Q29" s="4">
        <f t="shared" si="2"/>
        <v>0.10982120000000001</v>
      </c>
      <c r="R29" s="4">
        <f t="shared" si="1"/>
        <v>0.71851880000000001</v>
      </c>
      <c r="S29" s="5">
        <f t="shared" si="3"/>
        <v>7.6470000000000002E-3</v>
      </c>
    </row>
    <row r="30" spans="1:19" x14ac:dyDescent="0.25">
      <c r="A30" t="s">
        <v>25</v>
      </c>
      <c r="B30">
        <v>-3.1197599999999999</v>
      </c>
      <c r="C30">
        <v>0.14394000000000001</v>
      </c>
      <c r="D30">
        <v>-21.673999999999999</v>
      </c>
      <c r="E30" t="s">
        <v>26</v>
      </c>
      <c r="F30" t="s">
        <v>6</v>
      </c>
      <c r="P30" s="4">
        <f t="shared" si="0"/>
        <v>4.4167767411941797E-2</v>
      </c>
      <c r="Q30" s="4">
        <f t="shared" si="2"/>
        <v>-3.4018823999999999</v>
      </c>
      <c r="R30" s="4">
        <f t="shared" si="1"/>
        <v>-2.8376375999999999</v>
      </c>
      <c r="S30" s="5" t="str">
        <f t="shared" si="3"/>
        <v>&lt; 2e-16</v>
      </c>
    </row>
    <row r="31" spans="1:19" x14ac:dyDescent="0.25">
      <c r="A31" t="s">
        <v>27</v>
      </c>
      <c r="B31">
        <v>-1.5982499999999999</v>
      </c>
      <c r="C31">
        <v>0.11816</v>
      </c>
      <c r="D31">
        <v>-13.526</v>
      </c>
      <c r="E31" t="s">
        <v>26</v>
      </c>
      <c r="F31" t="s">
        <v>6</v>
      </c>
      <c r="P31" s="4">
        <f t="shared" si="0"/>
        <v>0.20225014623560802</v>
      </c>
      <c r="Q31" s="4">
        <f t="shared" si="2"/>
        <v>-1.8298436</v>
      </c>
      <c r="R31" s="4">
        <f t="shared" si="1"/>
        <v>-1.3666563999999999</v>
      </c>
      <c r="S31" s="5" t="str">
        <f t="shared" si="3"/>
        <v>&lt; 2e-16</v>
      </c>
    </row>
    <row r="32" spans="1:19" x14ac:dyDescent="0.25">
      <c r="A32" t="s">
        <v>28</v>
      </c>
      <c r="B32">
        <v>-6.3780000000000003E-2</v>
      </c>
      <c r="C32">
        <v>0.13511000000000001</v>
      </c>
      <c r="D32">
        <v>-0.47199999999999998</v>
      </c>
      <c r="E32">
        <v>0.63689600000000002</v>
      </c>
      <c r="P32" s="4">
        <f t="shared" si="0"/>
        <v>0.93821138333201193</v>
      </c>
      <c r="Q32" s="4">
        <f t="shared" si="2"/>
        <v>-0.32859559999999999</v>
      </c>
      <c r="R32" s="4">
        <f t="shared" si="1"/>
        <v>0.20103559999999998</v>
      </c>
      <c r="S32" s="5">
        <f t="shared" si="3"/>
        <v>0.63689600000000002</v>
      </c>
    </row>
    <row r="33" spans="1:19" x14ac:dyDescent="0.25">
      <c r="A33" t="s">
        <v>29</v>
      </c>
      <c r="B33">
        <v>0.29427999999999999</v>
      </c>
      <c r="C33">
        <v>0.10367999999999999</v>
      </c>
      <c r="D33">
        <v>2.8380000000000001</v>
      </c>
      <c r="E33">
        <v>4.5329999999999997E-3</v>
      </c>
      <c r="F33" t="s">
        <v>1</v>
      </c>
      <c r="P33" s="4">
        <f t="shared" si="0"/>
        <v>1.3421596557628366</v>
      </c>
      <c r="Q33" s="4">
        <f t="shared" si="2"/>
        <v>9.1067199999999987E-2</v>
      </c>
      <c r="R33" s="4">
        <f t="shared" si="1"/>
        <v>0.49749279999999996</v>
      </c>
      <c r="S33" s="5">
        <f t="shared" si="3"/>
        <v>4.5329999999999997E-3</v>
      </c>
    </row>
    <row r="34" spans="1:19" x14ac:dyDescent="0.25">
      <c r="A34" t="s">
        <v>30</v>
      </c>
      <c r="B34">
        <v>-0.22803000000000001</v>
      </c>
      <c r="C34">
        <v>1.0135000000000001</v>
      </c>
      <c r="D34">
        <v>-0.22500000000000001</v>
      </c>
      <c r="E34">
        <v>0.82198800000000005</v>
      </c>
      <c r="P34" s="4">
        <f t="shared" si="0"/>
        <v>0.79610037646591103</v>
      </c>
      <c r="Q34" s="4">
        <f t="shared" si="2"/>
        <v>-2.2144900000000001</v>
      </c>
      <c r="R34" s="4">
        <f t="shared" si="1"/>
        <v>1.7584300000000002</v>
      </c>
      <c r="S34" s="5">
        <f t="shared" si="3"/>
        <v>0.82198800000000005</v>
      </c>
    </row>
    <row r="35" spans="1:19" x14ac:dyDescent="0.25">
      <c r="A35" t="s">
        <v>31</v>
      </c>
      <c r="B35">
        <v>0.16608999999999999</v>
      </c>
      <c r="C35">
        <v>1.0140199999999999</v>
      </c>
      <c r="D35">
        <v>0.16400000000000001</v>
      </c>
      <c r="E35">
        <v>0.86989499999999997</v>
      </c>
      <c r="P35" s="4">
        <f t="shared" si="0"/>
        <v>1.1806793580838957</v>
      </c>
      <c r="Q35" s="4">
        <f t="shared" si="2"/>
        <v>-1.8213891999999998</v>
      </c>
      <c r="R35" s="4">
        <f t="shared" si="1"/>
        <v>2.1535691999999997</v>
      </c>
      <c r="S35" s="5">
        <f t="shared" si="3"/>
        <v>0.86989499999999997</v>
      </c>
    </row>
  </sheetData>
  <mergeCells count="3">
    <mergeCell ref="P2:S2"/>
    <mergeCell ref="L2:O2"/>
    <mergeCell ref="L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"/>
  <sheetViews>
    <sheetView workbookViewId="0">
      <selection activeCell="F3" sqref="F3"/>
    </sheetView>
  </sheetViews>
  <sheetFormatPr defaultRowHeight="15" x14ac:dyDescent="0.25"/>
  <cols>
    <col min="1" max="1" width="9.5703125" bestFit="1" customWidth="1"/>
    <col min="2" max="2" width="8.140625" bestFit="1" customWidth="1"/>
    <col min="3" max="3" width="8.7109375" bestFit="1" customWidth="1"/>
    <col min="4" max="4" width="6.7109375" bestFit="1" customWidth="1"/>
    <col min="5" max="5" width="8.28515625" bestFit="1" customWidth="1"/>
    <col min="6" max="6" width="4" bestFit="1" customWidth="1"/>
    <col min="7" max="7" width="11.85546875" customWidth="1"/>
  </cols>
  <sheetData>
    <row r="4" spans="1:10" x14ac:dyDescent="0.25">
      <c r="B4" t="s">
        <v>63</v>
      </c>
      <c r="C4" t="s">
        <v>64</v>
      </c>
      <c r="D4" t="s">
        <v>65</v>
      </c>
      <c r="E4" t="s">
        <v>66</v>
      </c>
      <c r="H4" t="s">
        <v>36</v>
      </c>
      <c r="I4" t="s">
        <v>37</v>
      </c>
      <c r="J4" t="s">
        <v>38</v>
      </c>
    </row>
    <row r="5" spans="1:10" x14ac:dyDescent="0.25">
      <c r="A5" t="s">
        <v>0</v>
      </c>
      <c r="B5">
        <v>-1.3589</v>
      </c>
      <c r="C5">
        <v>0.18429999999999999</v>
      </c>
      <c r="D5">
        <v>-7.3730000000000002</v>
      </c>
      <c r="E5" s="1">
        <v>1.67E-13</v>
      </c>
      <c r="F5" t="s">
        <v>6</v>
      </c>
      <c r="G5" t="s">
        <v>69</v>
      </c>
    </row>
    <row r="6" spans="1:10" x14ac:dyDescent="0.25">
      <c r="A6" t="s">
        <v>67</v>
      </c>
      <c r="B6">
        <v>2.4426000000000001</v>
      </c>
      <c r="C6">
        <v>0.25240000000000001</v>
      </c>
      <c r="D6">
        <v>9.6769999999999996</v>
      </c>
      <c r="E6" t="s">
        <v>26</v>
      </c>
      <c r="F6" t="s">
        <v>6</v>
      </c>
      <c r="G6" s="7" t="s">
        <v>70</v>
      </c>
      <c r="H6">
        <f>EXP(B6)</f>
        <v>11.502909461234029</v>
      </c>
      <c r="I6">
        <f>EXP(B6-1.96*C6)</f>
        <v>7.0139147683679006</v>
      </c>
      <c r="J6">
        <f>EXP(B6+1.96*C6)</f>
        <v>18.864917872980765</v>
      </c>
    </row>
    <row r="7" spans="1:10" x14ac:dyDescent="0.25">
      <c r="A7" t="s">
        <v>68</v>
      </c>
      <c r="B7">
        <v>6.1547000000000001</v>
      </c>
      <c r="C7">
        <v>1.0208999999999999</v>
      </c>
      <c r="D7">
        <v>6.0289999999999999</v>
      </c>
      <c r="E7" s="1">
        <v>1.6500000000000001E-9</v>
      </c>
      <c r="F7" t="s">
        <v>6</v>
      </c>
      <c r="G7" s="7" t="s">
        <v>71</v>
      </c>
      <c r="H7">
        <f t="shared" ref="H7" si="0">EXP(B7)</f>
        <v>470.9255436039777</v>
      </c>
      <c r="I7">
        <f t="shared" ref="I7" si="1">EXP(B7-1.96*C7)</f>
        <v>63.671432971302941</v>
      </c>
      <c r="J7">
        <f t="shared" ref="J7" si="2">EXP(B7+1.96*C7)</f>
        <v>3483.0513036930583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Achia, Thomas (CDC/DDPHSIS/CGH/DGHT)</dc:creator>
  <cp:lastModifiedBy>Rick-Royal</cp:lastModifiedBy>
  <dcterms:created xsi:type="dcterms:W3CDTF">2023-05-29T15:11:47Z</dcterms:created>
  <dcterms:modified xsi:type="dcterms:W3CDTF">2023-06-04T11:40:49Z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2023-05-29T17:43:21Z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425e6131-3a5e-44ee-9914-5e3f15991f3b</vt:lpwstr>
  </property>
  <property fmtid="{D5CDD505-2E9C-101B-9397-08002B2CF9AE}" pid="8" name="MSIP_Label_8af03ff0-41c5-4c41-b55e-fabb8fae94be_ContentBits">
    <vt:lpwstr>0</vt:lpwstr>
  </property>
</Properties>
</file>