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Velocity" sheetId="5" r:id="rId8"/>
  </sheets>
  <definedNames/>
  <calcPr/>
  <extLst>
    <ext uri="GoogleSheetsCustomDataVersion2">
      <go:sheetsCustomData xmlns:go="http://customooxmlschemas.google.com/" r:id="rId9" roundtripDataChecksum="NgF3ysH5fHSYu9EscV8IOeTHY4Mt/M7nl2aSZivW+Qs="/>
    </ext>
  </extLst>
</workbook>
</file>

<file path=xl/sharedStrings.xml><?xml version="1.0" encoding="utf-8"?>
<sst xmlns="http://schemas.openxmlformats.org/spreadsheetml/2006/main" count="236" uniqueCount="118">
  <si>
    <t>Sprint 1</t>
  </si>
  <si>
    <t>Name</t>
  </si>
  <si>
    <t>Project Conceptions and Documentations</t>
  </si>
  <si>
    <t>(3 weeks)</t>
  </si>
  <si>
    <t>Goal</t>
  </si>
  <si>
    <t>Define the Conceptions and the Documentations of the Project</t>
  </si>
  <si>
    <t>Duration</t>
  </si>
  <si>
    <t>Process improvement</t>
  </si>
  <si>
    <t>Better work estimation and projection</t>
  </si>
  <si>
    <t>Things</t>
  </si>
  <si>
    <t>Start Date</t>
  </si>
  <si>
    <t>Task Points</t>
  </si>
  <si>
    <t>End Date</t>
  </si>
  <si>
    <t>days left</t>
  </si>
  <si>
    <t>Sprint Metrics</t>
  </si>
  <si>
    <t>Things Planned</t>
  </si>
  <si>
    <t>Key Achievements</t>
  </si>
  <si>
    <t>The task plan for this sprint was completed in this sprint. The Conceptions and the Documentations of the Project have been defined.</t>
  </si>
  <si>
    <t>Points Planned</t>
  </si>
  <si>
    <t>Things done:</t>
  </si>
  <si>
    <t>Things left:</t>
  </si>
  <si>
    <t>Performance Summary</t>
  </si>
  <si>
    <t>The task plan requested the same hours that we planned.</t>
  </si>
  <si>
    <t>Task Points done</t>
  </si>
  <si>
    <t>Task Points left:</t>
  </si>
  <si>
    <t>Sprint Backlog</t>
  </si>
  <si>
    <t>Type</t>
  </si>
  <si>
    <t>Description</t>
  </si>
  <si>
    <t>Project functionalities</t>
  </si>
  <si>
    <t>Task</t>
  </si>
  <si>
    <t>Building the idea of the project</t>
  </si>
  <si>
    <t>Research</t>
  </si>
  <si>
    <t xml:space="preserve">Doing research of the tools </t>
  </si>
  <si>
    <t>Projections</t>
  </si>
  <si>
    <t>Define the projections and the workflow</t>
  </si>
  <si>
    <t>Stakeholders</t>
  </si>
  <si>
    <t>Define the stakeholders of the project</t>
  </si>
  <si>
    <t>User Stories</t>
  </si>
  <si>
    <t>Define the user stories of the system</t>
  </si>
  <si>
    <t>Balsamiq</t>
  </si>
  <si>
    <t>Build the project from scratch</t>
  </si>
  <si>
    <t>Function Points</t>
  </si>
  <si>
    <t>Fix the function points</t>
  </si>
  <si>
    <t>COCOMOII</t>
  </si>
  <si>
    <t>Use of COCOMO Method</t>
  </si>
  <si>
    <t>Sprint 2</t>
  </si>
  <si>
    <t>System Configuration</t>
  </si>
  <si>
    <t>3 weeks</t>
  </si>
  <si>
    <t>Setup the settings and the configuration of the project</t>
  </si>
  <si>
    <t>Improve commit quality</t>
  </si>
  <si>
    <t xml:space="preserve">The task plan for this sprint was completed in this sprint. For the Referendum Idea, the implemented ideas will probably be modified in sprint 3 by implementing the further features of the project. The System Configuration and the Setting Implementation are completed.           
                </t>
  </si>
  <si>
    <t xml:space="preserve">The task with title "Docker Configuration" requested more hours than the planned ones because of the problems encountered. 
                </t>
  </si>
  <si>
    <t>Maven Configuration</t>
  </si>
  <si>
    <t>Setup the Maven deployments</t>
  </si>
  <si>
    <t>Docker Configuration</t>
  </si>
  <si>
    <t>Setup the JAVA User API server as a docker image</t>
  </si>
  <si>
    <t>PostegreSQL Configuration</t>
  </si>
  <si>
    <t>Create the Web Interface Configurationand create basic preliminary GUI</t>
  </si>
  <si>
    <t>RabbitMQ Configuration</t>
  </si>
  <si>
    <t>Setup the REST API Configuration</t>
  </si>
  <si>
    <t>Web Interface Configuration</t>
  </si>
  <si>
    <t>Setup and configure the RabbitMQ server with web interface as a Docker image</t>
  </si>
  <si>
    <t>Broadcast Configuration</t>
  </si>
  <si>
    <t>Create functionality to select different nation</t>
  </si>
  <si>
    <t>Multiple Docker-Compose organization</t>
  </si>
  <si>
    <t>Create functionality to select different language</t>
  </si>
  <si>
    <t>REST API Configuration</t>
  </si>
  <si>
    <t>Create functionality to allow registration of the user</t>
  </si>
  <si>
    <t>Sprint 3</t>
  </si>
  <si>
    <t>Referendum Implementation Backend</t>
  </si>
  <si>
    <t>Implement all backend functionality</t>
  </si>
  <si>
    <t>Improve sprint reporting</t>
  </si>
  <si>
    <t>All tasks have been completed.</t>
  </si>
  <si>
    <t xml:space="preserve">The consensus primitives and all the backend will be integrated with the web interface in the sprint 4 </t>
  </si>
  <si>
    <t>Referendum proposal functionality</t>
  </si>
  <si>
    <t>Create functionality to propose referendum</t>
  </si>
  <si>
    <t>Referendum answer functionality</t>
  </si>
  <si>
    <t>Create functionality to answer referendum</t>
  </si>
  <si>
    <t>Referendum display functionality</t>
  </si>
  <si>
    <t>Create functionality to display referendum on page</t>
  </si>
  <si>
    <t>Supporting number view functionality</t>
  </si>
  <si>
    <t>Create functionality to display info about the referendum (number of votes)</t>
  </si>
  <si>
    <t>Referendum database organization</t>
  </si>
  <si>
    <t>Organise the object Referendum in the database</t>
  </si>
  <si>
    <t>Consensus Referendum database organization</t>
  </si>
  <si>
    <t>Organise the object Consensus Referendum in the database</t>
  </si>
  <si>
    <t xml:space="preserve">Referendum first Consensus </t>
  </si>
  <si>
    <t>Build the Consensus primitive to decide if the nations want to do the Referendum</t>
  </si>
  <si>
    <t>Referendum second Consensus</t>
  </si>
  <si>
    <t>Build the Consensus primitive to decide if the citizens agree with the Referendum</t>
  </si>
  <si>
    <t>Citizens voting system</t>
  </si>
  <si>
    <t xml:space="preserve">Build the primitive to allow the citizens to vote </t>
  </si>
  <si>
    <t>Sprint 4</t>
  </si>
  <si>
    <t xml:space="preserve">Referendum Implementation Frontend and Setting Implementation </t>
  </si>
  <si>
    <t>Implement and integrate all final functionality: graphical user interface, login and registering systems, display of informations.</t>
  </si>
  <si>
    <t>10 things</t>
  </si>
  <si>
    <t>We have integrated the Tasks of Rferendum Idea of Sprint 2 with the tasks of the Sprint 3. The time spent on integration was balanced by the less time to implement from scratch the tasks of this sprint.</t>
  </si>
  <si>
    <t>Nation selection functionality</t>
  </si>
  <si>
    <t>Citizen registration functionality</t>
  </si>
  <si>
    <t>Citizen authentication functionality</t>
  </si>
  <si>
    <t>Nation representative auth functionality</t>
  </si>
  <si>
    <t>Referendum display</t>
  </si>
  <si>
    <t>Citizens voting interface</t>
  </si>
  <si>
    <t>Citizen Registration interface</t>
  </si>
  <si>
    <t>Citizen Authentication interface</t>
  </si>
  <si>
    <t>Nation representative Auth interface</t>
  </si>
  <si>
    <t>Nation representative Authentication interface</t>
  </si>
  <si>
    <t>Referendum proposal interface</t>
  </si>
  <si>
    <t>Referendum answer interface</t>
  </si>
  <si>
    <t>Referendum results interface</t>
  </si>
  <si>
    <t>Velocity</t>
  </si>
  <si>
    <t>Sprint</t>
  </si>
  <si>
    <t>Planned Things</t>
  </si>
  <si>
    <t>Planned Points</t>
  </si>
  <si>
    <t>Finished Things</t>
  </si>
  <si>
    <t>Finished Points</t>
  </si>
  <si>
    <t>Points per dev day</t>
  </si>
  <si>
    <t>Commit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</si>
</sst>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1">
    <font>
      <sz val="10.0"/>
      <color rgb="FF000000"/>
      <name val="Arial"/>
      <scheme val="minor"/>
    </font>
    <font>
      <b/>
      <sz val="24.0"/>
      <color rgb="FF434343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666666"/>
      <name val="Calibri"/>
    </font>
    <font>
      <sz val="12.0"/>
      <color rgb="FF666666"/>
      <name val="Calibri"/>
    </font>
    <font>
      <b/>
      <sz val="100.0"/>
      <color rgb="FFB7B7B7"/>
      <name val="Calibri"/>
    </font>
    <font>
      <sz val="12.0"/>
      <color rgb="FFB7B7B7"/>
      <name val="Calibri"/>
    </font>
    <font>
      <sz val="11.0"/>
      <color rgb="FF666666"/>
      <name val="Calibri"/>
    </font>
    <font>
      <sz val="11.0"/>
      <color rgb="FF000000"/>
      <name val="Inconsolata"/>
    </font>
    <font>
      <b/>
      <color rgb="FF666666"/>
      <name val="Calibri"/>
    </font>
    <font>
      <i/>
      <sz val="12.0"/>
      <color rgb="FF666666"/>
      <name val="Calibri"/>
    </font>
    <font>
      <sz val="11.0"/>
      <color rgb="FF188038"/>
      <name val="Arial"/>
    </font>
    <font>
      <sz val="9.0"/>
      <color rgb="FF505F79"/>
      <name val="Inherit"/>
    </font>
    <font>
      <u/>
      <sz val="11.0"/>
      <color rgb="FF333333"/>
      <name val="-apple-system"/>
    </font>
    <font>
      <sz val="11.0"/>
      <color rgb="FF333333"/>
      <name val="-apple-system"/>
    </font>
    <font>
      <b/>
      <sz val="11.0"/>
      <color rgb="FF707070"/>
      <name val="-apple-system"/>
    </font>
    <font>
      <sz val="11.0"/>
      <color rgb="FF172B4D"/>
      <name val="-apple-system"/>
    </font>
    <font>
      <sz val="11.0"/>
      <color theme="1"/>
      <name val="Calibri"/>
    </font>
    <font>
      <sz val="12.0"/>
      <color rgb="FF666666"/>
      <name val="Docs-Calibri"/>
    </font>
    <font>
      <sz val="9.0"/>
      <color theme="1"/>
      <name val="Arial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FFFFFF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999999"/>
      <name val="Calibri"/>
    </font>
    <font>
      <sz val="14.0"/>
      <color rgb="FF999999"/>
      <name val="Calibri"/>
    </font>
    <font>
      <b/>
      <sz val="18.0"/>
      <color rgb="FFFFFFFF"/>
      <name val="Calibri"/>
    </font>
    <font>
      <b/>
      <sz val="16.0"/>
      <color rgb="FFFFFFFF"/>
      <name val="Calibri"/>
    </font>
    <font>
      <b/>
      <sz val="26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2">
    <border/>
    <border>
      <left style="medium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0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3" fontId="4" numFmtId="0" xfId="0" applyAlignment="1" applyFill="1" applyFont="1">
      <alignment vertical="center"/>
    </xf>
    <xf borderId="0" fillId="3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2" fontId="4" numFmtId="0" xfId="0" applyAlignment="1" applyFont="1">
      <alignment vertical="center"/>
    </xf>
    <xf borderId="0" fillId="2" fontId="5" numFmtId="0" xfId="0" applyAlignment="1" applyFont="1">
      <alignment horizontal="center" readingOrder="0" vertical="center"/>
    </xf>
    <xf borderId="0" fillId="2" fontId="5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5" numFmtId="164" xfId="0" applyAlignment="1" applyFont="1" applyNumberFormat="1">
      <alignment horizontal="left" readingOrder="0" vertical="center"/>
    </xf>
    <xf borderId="0" fillId="0" fontId="7" numFmtId="0" xfId="0" applyAlignment="1" applyFont="1">
      <alignment horizontal="center" vertical="center"/>
    </xf>
    <xf borderId="0" fillId="2" fontId="5" numFmtId="0" xfId="0" applyAlignment="1" applyFont="1">
      <alignment horizontal="left" vertical="center"/>
    </xf>
    <xf borderId="0" fillId="0" fontId="4" numFmtId="0" xfId="0" applyAlignment="1" applyFont="1">
      <alignment vertical="top"/>
    </xf>
    <xf borderId="0" fillId="0" fontId="5" numFmtId="0" xfId="0" applyAlignment="1" applyFont="1">
      <alignment readingOrder="0" shrinkToFit="0" vertical="top" wrapText="1"/>
    </xf>
    <xf borderId="0" fillId="4" fontId="5" numFmtId="0" xfId="0" applyAlignment="1" applyFill="1" applyFont="1">
      <alignment horizontal="left" vertical="center"/>
    </xf>
    <xf borderId="0" fillId="2" fontId="8" numFmtId="0" xfId="0" applyAlignment="1" applyFont="1">
      <alignment horizontal="center" readingOrder="0" vertical="center"/>
    </xf>
    <xf borderId="0" fillId="2" fontId="2" numFmtId="0" xfId="0" applyAlignment="1" applyFont="1">
      <alignment horizontal="left" vertical="center"/>
    </xf>
    <xf borderId="0" fillId="2" fontId="9" numFmtId="0" xfId="0" applyFont="1"/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5" numFmtId="0" xfId="0" applyAlignment="1" applyFont="1">
      <alignment horizontal="center" readingOrder="0" shrinkToFit="0" vertical="top" wrapText="0"/>
    </xf>
    <xf borderId="0" fillId="3" fontId="5" numFmtId="0" xfId="0" applyAlignment="1" applyFont="1">
      <alignment horizontal="center" shrinkToFit="0" vertical="top" wrapText="0"/>
    </xf>
    <xf borderId="0" fillId="4" fontId="5" numFmtId="0" xfId="0" applyAlignment="1" applyFont="1">
      <alignment horizontal="center" readingOrder="0" shrinkToFit="0" vertical="top" wrapText="0"/>
    </xf>
    <xf borderId="0" fillId="3" fontId="5" numFmtId="0" xfId="0" applyAlignment="1" applyFont="1">
      <alignment horizontal="left" readingOrder="0" shrinkToFit="0" vertical="top" wrapText="0"/>
    </xf>
    <xf borderId="0" fillId="3" fontId="5" numFmtId="0" xfId="0" applyAlignment="1" applyFont="1">
      <alignment horizontal="left" shrinkToFit="0" vertical="top" wrapText="0"/>
    </xf>
    <xf borderId="0" fillId="0" fontId="11" numFmtId="0" xfId="0" applyAlignment="1" applyFont="1">
      <alignment horizontal="left"/>
    </xf>
    <xf borderId="0" fillId="3" fontId="5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horizontal="left"/>
    </xf>
    <xf borderId="0" fillId="3" fontId="12" numFmtId="0" xfId="0" applyAlignment="1" applyFont="1">
      <alignment horizontal="left"/>
    </xf>
    <xf borderId="0" fillId="4" fontId="5" numFmtId="0" xfId="0" applyAlignment="1" applyFont="1">
      <alignment horizontal="center" shrinkToFit="0" vertical="top" wrapText="0"/>
    </xf>
    <xf borderId="0" fillId="0" fontId="5" numFmtId="0" xfId="0" applyAlignment="1" applyFont="1">
      <alignment horizontal="center" shrinkToFit="0" vertical="top" wrapText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2" numFmtId="0" xfId="0" applyFont="1"/>
    <xf borderId="0" fillId="0" fontId="13" numFmtId="0" xfId="0" applyAlignment="1" applyFont="1">
      <alignment horizontal="left" shrinkToFit="0" vertical="bottom" wrapText="0"/>
    </xf>
    <xf borderId="0" fillId="3" fontId="14" numFmtId="0" xfId="0" applyAlignment="1" applyFont="1">
      <alignment horizontal="left" vertical="top"/>
    </xf>
    <xf borderId="0" fillId="3" fontId="15" numFmtId="0" xfId="0" applyAlignment="1" applyFont="1">
      <alignment horizontal="left" vertical="top"/>
    </xf>
    <xf borderId="0" fillId="3" fontId="16" numFmtId="0" xfId="0" applyAlignment="1" applyFont="1">
      <alignment horizontal="left" vertical="top"/>
    </xf>
    <xf borderId="0" fillId="0" fontId="2" numFmtId="0" xfId="0" applyAlignment="1" applyFont="1">
      <alignment horizontal="left" vertical="center"/>
    </xf>
    <xf borderId="0" fillId="3" fontId="17" numFmtId="0" xfId="0" applyAlignment="1" applyFont="1">
      <alignment vertical="top"/>
    </xf>
    <xf borderId="0" fillId="0" fontId="1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0" fillId="0" fontId="18" numFmtId="0" xfId="0" applyFont="1"/>
    <xf borderId="0" fillId="3" fontId="19" numFmtId="0" xfId="0" applyAlignment="1" applyFont="1">
      <alignment horizontal="center" readingOrder="0"/>
    </xf>
    <xf borderId="0" fillId="0" fontId="5" numFmtId="0" xfId="0" applyAlignment="1" applyFont="1">
      <alignment horizontal="left" shrinkToFit="0" vertical="center" wrapText="0"/>
    </xf>
    <xf borderId="1" fillId="0" fontId="20" numFmtId="0" xfId="0" applyBorder="1" applyFont="1"/>
    <xf borderId="0" fillId="3" fontId="6" numFmtId="0" xfId="0" applyAlignment="1" applyFont="1">
      <alignment horizontal="center" readingOrder="0" vertical="center"/>
    </xf>
    <xf borderId="0" fillId="2" fontId="1" numFmtId="0" xfId="0" applyAlignment="1" applyFont="1">
      <alignment horizontal="left" readingOrder="0" shrinkToFit="0" vertical="center" wrapText="0"/>
    </xf>
    <xf borderId="0" fillId="5" fontId="21" numFmtId="0" xfId="0" applyAlignment="1" applyFill="1" applyFont="1">
      <alignment horizontal="center" vertical="center"/>
    </xf>
    <xf borderId="0" fillId="2" fontId="22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5" fontId="23" numFmtId="0" xfId="0" applyAlignment="1" applyFont="1">
      <alignment horizontal="center" vertical="center"/>
    </xf>
    <xf borderId="0" fillId="2" fontId="2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25" numFmtId="0" xfId="0" applyAlignment="1" applyFont="1">
      <alignment horizontal="center" vertical="center"/>
    </xf>
    <xf borderId="0" fillId="3" fontId="26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26" numFmtId="0" xfId="0" applyAlignment="1" applyFont="1">
      <alignment vertical="center"/>
    </xf>
    <xf borderId="0" fillId="2" fontId="27" numFmtId="0" xfId="0" applyAlignment="1" applyFont="1">
      <alignment horizontal="center" vertical="center"/>
    </xf>
    <xf borderId="0" fillId="3" fontId="26" numFmtId="0" xfId="0" applyAlignment="1" applyFont="1">
      <alignment horizontal="center" readingOrder="0" vertical="center"/>
    </xf>
    <xf borderId="0" fillId="6" fontId="28" numFmtId="0" xfId="0" applyAlignment="1" applyFill="1" applyFont="1">
      <alignment horizontal="center" vertical="center"/>
    </xf>
    <xf borderId="0" fillId="6" fontId="29" numFmtId="0" xfId="0" applyAlignment="1" applyFont="1">
      <alignment horizontal="center" vertical="center"/>
    </xf>
    <xf borderId="0" fillId="7" fontId="25" numFmtId="0" xfId="0" applyAlignment="1" applyFill="1" applyFont="1">
      <alignment horizontal="center" vertical="center"/>
    </xf>
    <xf borderId="0" fillId="7" fontId="25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3" fontId="25" numFmtId="0" xfId="0" applyAlignment="1" applyFont="1">
      <alignment horizontal="center" readingOrder="0" vertical="center"/>
    </xf>
    <xf borderId="0" fillId="8" fontId="28" numFmtId="0" xfId="0" applyAlignment="1" applyFill="1" applyFont="1">
      <alignment horizontal="center" vertical="center"/>
    </xf>
    <xf borderId="0" fillId="8" fontId="29" numFmtId="0" xfId="0" applyAlignment="1" applyFont="1">
      <alignment horizontal="center" vertical="center"/>
    </xf>
    <xf borderId="0" fillId="4" fontId="25" numFmtId="0" xfId="0" applyAlignment="1" applyFont="1">
      <alignment horizontal="center" vertical="center"/>
    </xf>
    <xf borderId="0" fillId="4" fontId="25" numFmtId="0" xfId="0" applyAlignment="1" applyFont="1">
      <alignment horizontal="center" readingOrder="0" vertical="center"/>
    </xf>
    <xf borderId="0" fillId="5" fontId="23" numFmtId="2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9" fontId="30" numFmtId="9" xfId="0" applyAlignment="1" applyFill="1" applyFont="1" applyNumberFormat="1">
      <alignment horizontal="center" vertical="center"/>
    </xf>
    <xf borderId="0" fillId="9" fontId="29" numFmtId="0" xfId="0" applyAlignment="1" applyFont="1">
      <alignment horizontal="center" vertical="center"/>
    </xf>
    <xf borderId="0" fillId="10" fontId="2" numFmtId="9" xfId="0" applyAlignment="1" applyFill="1" applyFont="1" applyNumberFormat="1">
      <alignment horizontal="center" vertical="center"/>
    </xf>
    <xf borderId="0" fillId="0" fontId="2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1'!$A$12:$A$13</c:f>
            </c:strRef>
          </c:cat>
          <c:val>
            <c:numRef>
              <c:f>'Sprint 1'!$C$12:$C$13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2'!$A$12:$A$13</c:f>
            </c:strRef>
          </c:cat>
          <c:val>
            <c:numRef>
              <c:f>'Sprint 2'!$C$12:$C$13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3'!$A$12:$A$13</c:f>
            </c:strRef>
          </c:cat>
          <c:val>
            <c:numRef>
              <c:f>'Sprint 3'!$C$12:$C$13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4'!$A$12:$A$13</c:f>
            </c:strRef>
          </c:cat>
          <c:val>
            <c:numRef>
              <c:f>'Sprint 4'!$C$12:$C$13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D9D2E9">
                <a:alpha val="30000"/>
              </a:srgbClr>
            </a:solidFill>
            <a:ln cmpd="sng">
              <a:solidFill>
                <a:srgbClr val="D9D2E9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Velocity!$C$4:$F$4</c:f>
              <c:numCache/>
            </c:numRef>
          </c:val>
        </c:ser>
        <c:axId val="659400392"/>
        <c:axId val="818518392"/>
      </c:areaChart>
      <c:catAx>
        <c:axId val="65940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18518392"/>
      </c:catAx>
      <c:valAx>
        <c:axId val="81851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594003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24</xdr:row>
      <xdr:rowOff>247650</xdr:rowOff>
    </xdr:from>
    <xdr:ext cx="16125825" cy="1990725"/>
    <xdr:graphicFrame>
      <xdr:nvGraphicFramePr>
        <xdr:cNvPr id="18721346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0</xdr:rowOff>
    </xdr:from>
    <xdr:ext cx="16764000" cy="1990725"/>
    <xdr:graphicFrame>
      <xdr:nvGraphicFramePr>
        <xdr:cNvPr id="189544260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257175</xdr:rowOff>
    </xdr:from>
    <xdr:ext cx="15487650" cy="1990725"/>
    <xdr:graphicFrame>
      <xdr:nvGraphicFramePr>
        <xdr:cNvPr id="171709441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257175</xdr:rowOff>
    </xdr:from>
    <xdr:ext cx="15487650" cy="1990725"/>
    <xdr:graphicFrame>
      <xdr:nvGraphicFramePr>
        <xdr:cNvPr id="184661677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0</xdr:row>
      <xdr:rowOff>247650</xdr:rowOff>
    </xdr:from>
    <xdr:ext cx="5305425" cy="3533775"/>
    <xdr:graphicFrame>
      <xdr:nvGraphicFramePr>
        <xdr:cNvPr id="86788267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13"/>
    <col customWidth="1" min="2" max="2" width="11.75"/>
    <col customWidth="1" min="3" max="3" width="15.5"/>
    <col customWidth="1" min="4" max="4" width="87.13"/>
    <col customWidth="1" min="5" max="6" width="21.38"/>
    <col customWidth="1" min="7" max="7" width="16.0"/>
    <col customWidth="1" min="8" max="8" width="31.0"/>
    <col customWidth="1" min="9" max="9" width="26.38"/>
  </cols>
  <sheetData>
    <row r="1" ht="43.5" customHeight="1">
      <c r="A1" s="1" t="s">
        <v>0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2</v>
      </c>
      <c r="E2" s="6"/>
      <c r="F2" s="7" t="s">
        <v>3</v>
      </c>
      <c r="G2" s="8" t="str">
        <f>if(OR(NOW() &lt; C5,NOW() &gt; C6+1), "0",NETWORKDAYS(NOW(),C6)) </f>
        <v>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5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" t="s">
        <v>8</v>
      </c>
      <c r="E4" s="10" t="s">
        <v>9</v>
      </c>
      <c r="F4" s="12" t="str">
        <f>COUNTA(A17:A94)&amp;" things"</f>
        <v>8 things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3" t="s">
        <v>10</v>
      </c>
      <c r="C5" s="14">
        <v>45117.0</v>
      </c>
      <c r="E5" s="10" t="s">
        <v>11</v>
      </c>
      <c r="F5" s="12" t="str">
        <f>SUM(C17:C98)&amp;" points"</f>
        <v>58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3" t="s">
        <v>12</v>
      </c>
      <c r="C6" s="14">
        <v>45135.0</v>
      </c>
      <c r="G6" s="15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6" t="s">
        <v>15</v>
      </c>
      <c r="C8" s="11">
        <v>8.0</v>
      </c>
      <c r="D8" s="17" t="s">
        <v>16</v>
      </c>
      <c r="E8" s="18" t="s">
        <v>17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6" t="s">
        <v>18</v>
      </c>
      <c r="C9" s="11">
        <v>58.0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9" t="s">
        <v>19</v>
      </c>
      <c r="C10" s="11">
        <v>8.0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6" t="s">
        <v>20</v>
      </c>
      <c r="C11" s="20">
        <v>0.0</v>
      </c>
      <c r="D11" s="17" t="s">
        <v>21</v>
      </c>
      <c r="E11" s="18" t="s">
        <v>22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9" t="s">
        <v>23</v>
      </c>
      <c r="C12" s="11">
        <v>58.0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6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1"/>
      <c r="C14" s="2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3" t="str">
        <f>"Things ("&amp;COUNTA(A17:A97)&amp;")"</f>
        <v>Things (8)</v>
      </c>
      <c r="B16" s="23" t="s">
        <v>26</v>
      </c>
      <c r="C16" s="23" t="str">
        <f>"Task Points ("&amp;SUM(C17:C97)&amp;")"</f>
        <v>Task Points (58)</v>
      </c>
      <c r="D16" s="4" t="s">
        <v>27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ht="21.0" customHeight="1">
      <c r="A17" s="26" t="s">
        <v>28</v>
      </c>
      <c r="B17" s="27" t="s">
        <v>29</v>
      </c>
      <c r="C17" s="28">
        <v>11.0</v>
      </c>
      <c r="D17" s="29" t="s">
        <v>30</v>
      </c>
      <c r="E17" s="30"/>
      <c r="F17" s="30"/>
      <c r="G17" s="30"/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2" t="s">
        <v>31</v>
      </c>
      <c r="B18" s="27" t="s">
        <v>29</v>
      </c>
      <c r="C18" s="28">
        <v>3.0</v>
      </c>
      <c r="D18" s="29" t="s">
        <v>32</v>
      </c>
      <c r="E18" s="30"/>
      <c r="F18" s="30"/>
      <c r="G18" s="30"/>
      <c r="H18" s="3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6" t="s">
        <v>33</v>
      </c>
      <c r="B19" s="27" t="s">
        <v>29</v>
      </c>
      <c r="C19" s="28">
        <v>3.0</v>
      </c>
      <c r="D19" s="29" t="s">
        <v>34</v>
      </c>
      <c r="E19" s="30"/>
      <c r="F19" s="30"/>
      <c r="G19" s="30"/>
      <c r="H19" s="3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2" t="s">
        <v>35</v>
      </c>
      <c r="B20" s="27" t="s">
        <v>29</v>
      </c>
      <c r="C20" s="28">
        <v>1.0</v>
      </c>
      <c r="D20" s="29" t="s">
        <v>36</v>
      </c>
      <c r="E20" s="30"/>
      <c r="F20" s="30"/>
      <c r="G20" s="30"/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6" t="s">
        <v>37</v>
      </c>
      <c r="B21" s="27" t="s">
        <v>29</v>
      </c>
      <c r="C21" s="28">
        <v>12.0</v>
      </c>
      <c r="D21" s="29" t="s">
        <v>38</v>
      </c>
      <c r="E21" s="30"/>
      <c r="F21" s="30"/>
      <c r="G21" s="30"/>
      <c r="H21" s="33"/>
      <c r="I21" s="34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2" t="s">
        <v>39</v>
      </c>
      <c r="B22" s="27" t="s">
        <v>29</v>
      </c>
      <c r="C22" s="28">
        <v>13.0</v>
      </c>
      <c r="D22" s="29" t="s">
        <v>40</v>
      </c>
      <c r="E22" s="30"/>
      <c r="F22" s="30"/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2" t="s">
        <v>41</v>
      </c>
      <c r="B23" s="27" t="s">
        <v>29</v>
      </c>
      <c r="C23" s="35">
        <v>8.0</v>
      </c>
      <c r="D23" s="29" t="s">
        <v>42</v>
      </c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2" t="s">
        <v>43</v>
      </c>
      <c r="B24" s="27" t="s">
        <v>29</v>
      </c>
      <c r="C24" s="28">
        <v>7.0</v>
      </c>
      <c r="D24" s="29" t="s">
        <v>44</v>
      </c>
      <c r="E24" s="30"/>
      <c r="F24" s="30"/>
      <c r="G24" s="30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27"/>
      <c r="B25" s="27"/>
      <c r="C25" s="36"/>
      <c r="D25" s="30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7"/>
      <c r="B26" s="37"/>
      <c r="C26" s="37"/>
      <c r="D26" s="38"/>
      <c r="H26" s="39"/>
      <c r="I26" s="39"/>
      <c r="K26" s="40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7"/>
      <c r="B27" s="37"/>
      <c r="C27" s="37"/>
      <c r="D27" s="38"/>
      <c r="H27" s="39"/>
      <c r="I27" s="39"/>
      <c r="K27" s="41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7"/>
      <c r="B28" s="37"/>
      <c r="C28" s="37"/>
      <c r="D28" s="38"/>
      <c r="H28" s="39"/>
      <c r="I28" s="39"/>
      <c r="K28" s="41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7"/>
      <c r="B29" s="37"/>
      <c r="C29" s="37"/>
      <c r="D29" s="38"/>
      <c r="H29" s="39"/>
      <c r="I29" s="39"/>
      <c r="K29" s="42"/>
      <c r="L29" s="3"/>
      <c r="M29" s="3"/>
      <c r="N29" s="3"/>
      <c r="O29" s="3"/>
      <c r="P29" s="3"/>
      <c r="Q29" s="3"/>
      <c r="R29" s="3"/>
      <c r="S29" s="3"/>
    </row>
    <row r="30" ht="21.0" customHeight="1">
      <c r="A30" s="37"/>
      <c r="B30" s="37"/>
      <c r="C30" s="37"/>
      <c r="D30" s="38"/>
      <c r="H30" s="39"/>
      <c r="I30" s="39"/>
      <c r="K30" s="41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7"/>
      <c r="B31" s="37"/>
      <c r="C31" s="37"/>
      <c r="D31" s="38"/>
      <c r="H31" s="39"/>
      <c r="I31" s="39"/>
      <c r="K31" s="41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7"/>
      <c r="B32" s="37"/>
      <c r="C32" s="37"/>
      <c r="D32" s="38"/>
      <c r="H32" s="39"/>
      <c r="I32" s="39"/>
      <c r="K32" s="41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7"/>
      <c r="B33" s="37"/>
      <c r="C33" s="37"/>
      <c r="D33" s="38"/>
      <c r="H33" s="39"/>
      <c r="I33" s="39"/>
      <c r="K33" s="41"/>
      <c r="L33" s="3"/>
      <c r="M33" s="3"/>
      <c r="N33" s="3"/>
      <c r="O33" s="3"/>
      <c r="P33" s="3"/>
      <c r="Q33" s="3"/>
      <c r="R33" s="3"/>
      <c r="S33" s="3"/>
    </row>
    <row r="34" ht="21.0" customHeight="1">
      <c r="A34" s="43"/>
      <c r="B34" s="44"/>
      <c r="C34" s="44"/>
      <c r="D34" s="44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5"/>
      <c r="B35" s="44"/>
      <c r="C35" s="44"/>
      <c r="D35" s="44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44"/>
      <c r="B36" s="44"/>
      <c r="C36" s="44"/>
      <c r="D36" s="44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44"/>
      <c r="B37" s="44"/>
      <c r="C37" s="44"/>
      <c r="D37" s="44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44"/>
      <c r="B38" s="44"/>
      <c r="C38" s="44"/>
      <c r="D38" s="44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44"/>
      <c r="B39" s="44"/>
      <c r="C39" s="44"/>
      <c r="D39" s="44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44"/>
      <c r="B40" s="44"/>
      <c r="C40" s="44"/>
      <c r="D40" s="44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46"/>
      <c r="B41" s="46"/>
      <c r="C41" s="46"/>
      <c r="D41" s="46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46"/>
      <c r="B42" s="46"/>
      <c r="C42" s="46"/>
      <c r="D42" s="46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46"/>
      <c r="B43" s="46"/>
      <c r="C43" s="46"/>
      <c r="D43" s="46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46"/>
      <c r="B44" s="46"/>
      <c r="C44" s="46"/>
      <c r="D44" s="46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46"/>
      <c r="B45" s="46"/>
      <c r="C45" s="46"/>
      <c r="D45" s="46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47"/>
      <c r="B46" s="47"/>
      <c r="C46" s="47"/>
      <c r="D46" s="48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7"/>
      <c r="B47" s="47"/>
      <c r="C47" s="47"/>
      <c r="D47" s="48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7"/>
      <c r="B48" s="47"/>
      <c r="C48" s="47"/>
      <c r="D48" s="48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7"/>
      <c r="B49" s="47"/>
      <c r="C49" s="47"/>
      <c r="D49" s="48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7"/>
      <c r="B50" s="47"/>
      <c r="C50" s="47"/>
      <c r="D50" s="48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7"/>
      <c r="B51" s="47"/>
      <c r="C51" s="47"/>
      <c r="D51" s="48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7"/>
      <c r="B52" s="47"/>
      <c r="C52" s="47"/>
      <c r="D52" s="48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7"/>
      <c r="B53" s="47"/>
      <c r="C53" s="47"/>
      <c r="D53" s="48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7"/>
      <c r="B54" s="47"/>
      <c r="C54" s="47"/>
      <c r="D54" s="48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7"/>
      <c r="B55" s="47"/>
      <c r="C55" s="47"/>
      <c r="D55" s="48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7"/>
      <c r="B56" s="47"/>
      <c r="C56" s="47"/>
      <c r="D56" s="48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7"/>
      <c r="B57" s="47"/>
      <c r="C57" s="47"/>
      <c r="D57" s="48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7"/>
      <c r="B58" s="47"/>
      <c r="C58" s="47"/>
      <c r="D58" s="48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7"/>
      <c r="B59" s="47"/>
      <c r="C59" s="47"/>
      <c r="D59" s="48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7"/>
      <c r="B60" s="47"/>
      <c r="C60" s="47"/>
      <c r="D60" s="48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7"/>
      <c r="B61" s="47"/>
      <c r="C61" s="47"/>
      <c r="D61" s="48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7"/>
      <c r="B62" s="47"/>
      <c r="C62" s="47"/>
      <c r="D62" s="48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7"/>
      <c r="B63" s="47"/>
      <c r="C63" s="47"/>
      <c r="D63" s="48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7"/>
      <c r="B64" s="47"/>
      <c r="C64" s="47"/>
      <c r="D64" s="48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7"/>
      <c r="B65" s="47"/>
      <c r="C65" s="47"/>
      <c r="D65" s="48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7"/>
      <c r="B66" s="47"/>
      <c r="C66" s="47"/>
      <c r="D66" s="48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7"/>
      <c r="B67" s="47"/>
      <c r="C67" s="47"/>
      <c r="D67" s="48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7"/>
      <c r="B68" s="47"/>
      <c r="C68" s="47"/>
      <c r="D68" s="48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7"/>
      <c r="B69" s="47"/>
      <c r="C69" s="47"/>
      <c r="D69" s="48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7"/>
      <c r="B70" s="47"/>
      <c r="C70" s="47"/>
      <c r="D70" s="48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7"/>
      <c r="B71" s="47"/>
      <c r="C71" s="47"/>
      <c r="D71" s="48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7"/>
      <c r="B72" s="47"/>
      <c r="C72" s="47"/>
      <c r="D72" s="48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7"/>
      <c r="B73" s="47"/>
      <c r="C73" s="47"/>
      <c r="D73" s="48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7"/>
      <c r="B74" s="47"/>
      <c r="C74" s="47"/>
      <c r="D74" s="48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7"/>
      <c r="B75" s="47"/>
      <c r="C75" s="47"/>
      <c r="D75" s="48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7"/>
      <c r="B76" s="47"/>
      <c r="C76" s="47"/>
      <c r="D76" s="48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7"/>
      <c r="B77" s="47"/>
      <c r="C77" s="47"/>
      <c r="D77" s="48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7"/>
      <c r="B78" s="47"/>
      <c r="C78" s="47"/>
      <c r="D78" s="48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7"/>
      <c r="B79" s="47"/>
      <c r="C79" s="47"/>
      <c r="D79" s="48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7"/>
      <c r="B80" s="47"/>
      <c r="C80" s="47"/>
      <c r="D80" s="48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7"/>
      <c r="B81" s="47"/>
      <c r="C81" s="47"/>
      <c r="D81" s="48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7"/>
      <c r="B82" s="47"/>
      <c r="C82" s="47"/>
      <c r="D82" s="48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7"/>
      <c r="B83" s="47"/>
      <c r="C83" s="47"/>
      <c r="D83" s="48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7"/>
      <c r="B84" s="47"/>
      <c r="C84" s="47"/>
      <c r="D84" s="48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7"/>
      <c r="B85" s="47"/>
      <c r="C85" s="47"/>
      <c r="D85" s="48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7"/>
      <c r="B86" s="47"/>
      <c r="C86" s="47"/>
      <c r="D86" s="48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7"/>
      <c r="B87" s="47"/>
      <c r="C87" s="47"/>
      <c r="D87" s="48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7"/>
      <c r="B88" s="47"/>
      <c r="C88" s="47"/>
      <c r="D88" s="48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7"/>
      <c r="B89" s="47"/>
      <c r="C89" s="47"/>
      <c r="D89" s="48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7"/>
      <c r="B90" s="47"/>
      <c r="C90" s="47"/>
      <c r="D90" s="48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7"/>
      <c r="B91" s="47"/>
      <c r="C91" s="47"/>
      <c r="D91" s="48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7"/>
      <c r="B92" s="47"/>
      <c r="C92" s="47"/>
      <c r="D92" s="48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7"/>
      <c r="B93" s="47"/>
      <c r="C93" s="47"/>
      <c r="D93" s="48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7"/>
      <c r="B94" s="47"/>
      <c r="C94" s="47"/>
      <c r="D94" s="48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7"/>
      <c r="B95" s="47"/>
      <c r="C95" s="47"/>
      <c r="D95" s="48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7"/>
      <c r="B96" s="47"/>
      <c r="C96" s="47"/>
      <c r="D96" s="48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7"/>
      <c r="B97" s="47"/>
      <c r="C97" s="47"/>
      <c r="D97" s="48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7"/>
      <c r="B98" s="47"/>
      <c r="C98" s="47"/>
      <c r="D98" s="48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7"/>
      <c r="B99" s="47"/>
      <c r="C99" s="47"/>
      <c r="D99" s="48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7"/>
      <c r="B100" s="47"/>
      <c r="C100" s="47"/>
      <c r="D100" s="48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7"/>
      <c r="B101" s="47"/>
      <c r="C101" s="47"/>
      <c r="D101" s="48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7"/>
      <c r="B102" s="47"/>
      <c r="C102" s="47"/>
      <c r="D102" s="48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7"/>
      <c r="B103" s="47"/>
      <c r="C103" s="47"/>
      <c r="D103" s="48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7"/>
      <c r="B104" s="47"/>
      <c r="C104" s="47"/>
      <c r="D104" s="48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7"/>
      <c r="B105" s="47"/>
      <c r="C105" s="47"/>
      <c r="D105" s="48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7"/>
      <c r="B106" s="47"/>
      <c r="C106" s="47"/>
      <c r="D106" s="48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7"/>
      <c r="B107" s="47"/>
      <c r="C107" s="47"/>
      <c r="D107" s="48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7"/>
      <c r="B108" s="47"/>
      <c r="C108" s="47"/>
      <c r="D108" s="48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7"/>
      <c r="B109" s="47"/>
      <c r="C109" s="47"/>
      <c r="D109" s="48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7"/>
      <c r="B110" s="47"/>
      <c r="C110" s="47"/>
      <c r="D110" s="48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7"/>
      <c r="B111" s="47"/>
      <c r="C111" s="47"/>
      <c r="D111" s="48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7"/>
      <c r="B112" s="47"/>
      <c r="C112" s="47"/>
      <c r="D112" s="48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7"/>
      <c r="B113" s="47"/>
      <c r="C113" s="47"/>
      <c r="D113" s="48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7"/>
      <c r="B114" s="47"/>
      <c r="C114" s="47"/>
      <c r="D114" s="48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7"/>
      <c r="B115" s="47"/>
      <c r="C115" s="47"/>
      <c r="D115" s="48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7"/>
      <c r="B116" s="47"/>
      <c r="C116" s="47"/>
      <c r="D116" s="48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7"/>
      <c r="B117" s="47"/>
      <c r="C117" s="47"/>
      <c r="D117" s="48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7"/>
      <c r="B118" s="47"/>
      <c r="C118" s="47"/>
      <c r="D118" s="48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7"/>
      <c r="B119" s="47"/>
      <c r="C119" s="47"/>
      <c r="D119" s="48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7"/>
      <c r="B120" s="47"/>
      <c r="C120" s="47"/>
      <c r="D120" s="48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7"/>
      <c r="B121" s="47"/>
      <c r="C121" s="47"/>
      <c r="D121" s="48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7"/>
      <c r="B122" s="47"/>
      <c r="C122" s="47"/>
      <c r="D122" s="48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7"/>
      <c r="B123" s="47"/>
      <c r="C123" s="47"/>
      <c r="D123" s="48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7"/>
      <c r="B124" s="47"/>
      <c r="C124" s="47"/>
      <c r="D124" s="48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7"/>
      <c r="B125" s="47"/>
      <c r="C125" s="47"/>
      <c r="D125" s="48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7"/>
      <c r="B126" s="47"/>
      <c r="C126" s="47"/>
      <c r="D126" s="48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7"/>
      <c r="B127" s="47"/>
      <c r="C127" s="47"/>
      <c r="D127" s="48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7"/>
      <c r="B128" s="47"/>
      <c r="C128" s="47"/>
      <c r="D128" s="48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7"/>
      <c r="B129" s="47"/>
      <c r="C129" s="47"/>
      <c r="D129" s="48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7"/>
      <c r="B130" s="47"/>
      <c r="C130" s="47"/>
      <c r="D130" s="48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7"/>
      <c r="B131" s="47"/>
      <c r="C131" s="47"/>
      <c r="D131" s="48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7"/>
      <c r="B132" s="47"/>
      <c r="C132" s="47"/>
      <c r="D132" s="48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7"/>
      <c r="B133" s="47"/>
      <c r="C133" s="47"/>
      <c r="D133" s="48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7"/>
      <c r="B134" s="47"/>
      <c r="C134" s="47"/>
      <c r="D134" s="48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7"/>
      <c r="B135" s="47"/>
      <c r="C135" s="47"/>
      <c r="D135" s="48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7"/>
      <c r="B136" s="47"/>
      <c r="C136" s="47"/>
      <c r="D136" s="48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7"/>
      <c r="B137" s="47"/>
      <c r="C137" s="47"/>
      <c r="D137" s="48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7"/>
      <c r="B138" s="47"/>
      <c r="C138" s="47"/>
      <c r="D138" s="48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7"/>
      <c r="B139" s="47"/>
      <c r="C139" s="47"/>
      <c r="D139" s="48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7"/>
      <c r="B140" s="47"/>
      <c r="C140" s="47"/>
      <c r="D140" s="48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7"/>
      <c r="B141" s="47"/>
      <c r="C141" s="47"/>
      <c r="D141" s="48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7"/>
      <c r="B142" s="47"/>
      <c r="C142" s="47"/>
      <c r="D142" s="48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7"/>
      <c r="B143" s="47"/>
      <c r="C143" s="47"/>
      <c r="D143" s="48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7"/>
      <c r="B144" s="47"/>
      <c r="C144" s="47"/>
      <c r="D144" s="48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7"/>
      <c r="B145" s="47"/>
      <c r="C145" s="47"/>
      <c r="D145" s="48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7"/>
      <c r="B146" s="47"/>
      <c r="C146" s="47"/>
      <c r="D146" s="48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7"/>
      <c r="B147" s="47"/>
      <c r="C147" s="47"/>
      <c r="D147" s="48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7"/>
      <c r="B148" s="47"/>
      <c r="C148" s="47"/>
      <c r="D148" s="48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7"/>
      <c r="B149" s="47"/>
      <c r="C149" s="47"/>
      <c r="D149" s="48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7"/>
      <c r="B150" s="47"/>
      <c r="C150" s="47"/>
      <c r="D150" s="48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7"/>
      <c r="B151" s="47"/>
      <c r="C151" s="47"/>
      <c r="D151" s="48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7"/>
      <c r="B152" s="47"/>
      <c r="C152" s="47"/>
      <c r="D152" s="48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7"/>
      <c r="B153" s="47"/>
      <c r="C153" s="47"/>
      <c r="D153" s="48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7"/>
      <c r="B154" s="47"/>
      <c r="C154" s="47"/>
      <c r="D154" s="48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7"/>
      <c r="B155" s="47"/>
      <c r="C155" s="47"/>
      <c r="D155" s="48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7"/>
      <c r="B156" s="47"/>
      <c r="C156" s="47"/>
      <c r="D156" s="48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7"/>
      <c r="B157" s="47"/>
      <c r="C157" s="47"/>
      <c r="D157" s="48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7"/>
      <c r="B158" s="47"/>
      <c r="C158" s="47"/>
      <c r="D158" s="48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7"/>
      <c r="B159" s="47"/>
      <c r="C159" s="47"/>
      <c r="D159" s="48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7"/>
      <c r="B160" s="47"/>
      <c r="C160" s="47"/>
      <c r="D160" s="48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7"/>
      <c r="B161" s="47"/>
      <c r="C161" s="47"/>
      <c r="D161" s="48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7"/>
      <c r="B162" s="47"/>
      <c r="C162" s="47"/>
      <c r="D162" s="48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7"/>
      <c r="B163" s="47"/>
      <c r="C163" s="47"/>
      <c r="D163" s="48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7"/>
      <c r="B164" s="47"/>
      <c r="C164" s="47"/>
      <c r="D164" s="48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7"/>
      <c r="B165" s="47"/>
      <c r="C165" s="47"/>
      <c r="D165" s="48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7"/>
      <c r="B166" s="47"/>
      <c r="C166" s="47"/>
      <c r="D166" s="48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7"/>
      <c r="B167" s="47"/>
      <c r="C167" s="47"/>
      <c r="D167" s="48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7"/>
      <c r="B168" s="47"/>
      <c r="C168" s="47"/>
      <c r="D168" s="48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7"/>
      <c r="B169" s="47"/>
      <c r="C169" s="47"/>
      <c r="D169" s="48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7"/>
      <c r="B170" s="47"/>
      <c r="C170" s="47"/>
      <c r="D170" s="48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7"/>
      <c r="B171" s="47"/>
      <c r="C171" s="47"/>
      <c r="D171" s="48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7"/>
      <c r="B172" s="47"/>
      <c r="C172" s="47"/>
      <c r="D172" s="48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7"/>
      <c r="B173" s="47"/>
      <c r="C173" s="47"/>
      <c r="D173" s="48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7"/>
      <c r="B174" s="47"/>
      <c r="C174" s="47"/>
      <c r="D174" s="48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7"/>
      <c r="B175" s="47"/>
      <c r="C175" s="47"/>
      <c r="D175" s="48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7"/>
      <c r="B176" s="47"/>
      <c r="C176" s="47"/>
      <c r="D176" s="48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7"/>
      <c r="B177" s="47"/>
      <c r="C177" s="47"/>
      <c r="D177" s="48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7"/>
      <c r="B178" s="47"/>
      <c r="C178" s="47"/>
      <c r="D178" s="48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7"/>
      <c r="B179" s="47"/>
      <c r="C179" s="47"/>
      <c r="D179" s="48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7"/>
      <c r="B180" s="47"/>
      <c r="C180" s="47"/>
      <c r="D180" s="48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7"/>
      <c r="B181" s="47"/>
      <c r="C181" s="47"/>
      <c r="D181" s="48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7"/>
      <c r="B182" s="47"/>
      <c r="C182" s="47"/>
      <c r="D182" s="48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7"/>
      <c r="B183" s="47"/>
      <c r="C183" s="47"/>
      <c r="D183" s="48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7"/>
      <c r="B184" s="47"/>
      <c r="C184" s="47"/>
      <c r="D184" s="48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7"/>
      <c r="B185" s="47"/>
      <c r="C185" s="47"/>
      <c r="D185" s="48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7"/>
      <c r="B186" s="47"/>
      <c r="C186" s="47"/>
      <c r="D186" s="48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7"/>
      <c r="B187" s="47"/>
      <c r="C187" s="47"/>
      <c r="D187" s="48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7"/>
      <c r="B188" s="47"/>
      <c r="C188" s="47"/>
      <c r="D188" s="48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7"/>
      <c r="B189" s="47"/>
      <c r="C189" s="47"/>
      <c r="D189" s="48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7"/>
      <c r="B190" s="47"/>
      <c r="C190" s="47"/>
      <c r="D190" s="48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7"/>
      <c r="B191" s="47"/>
      <c r="C191" s="47"/>
      <c r="D191" s="48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7"/>
      <c r="B192" s="47"/>
      <c r="C192" s="47"/>
      <c r="D192" s="48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7"/>
      <c r="B193" s="47"/>
      <c r="C193" s="47"/>
      <c r="D193" s="48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7"/>
      <c r="B194" s="47"/>
      <c r="C194" s="47"/>
      <c r="D194" s="48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7"/>
      <c r="B195" s="47"/>
      <c r="C195" s="47"/>
      <c r="D195" s="48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7"/>
      <c r="B196" s="47"/>
      <c r="C196" s="47"/>
      <c r="D196" s="48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7"/>
      <c r="B197" s="47"/>
      <c r="C197" s="47"/>
      <c r="D197" s="48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7"/>
      <c r="B198" s="47"/>
      <c r="C198" s="47"/>
      <c r="D198" s="48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7"/>
      <c r="B199" s="47"/>
      <c r="C199" s="47"/>
      <c r="D199" s="48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7"/>
      <c r="B200" s="47"/>
      <c r="C200" s="47"/>
      <c r="D200" s="48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7"/>
      <c r="B201" s="47"/>
      <c r="C201" s="47"/>
      <c r="D201" s="48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7"/>
      <c r="B202" s="47"/>
      <c r="C202" s="47"/>
      <c r="D202" s="48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7"/>
      <c r="B203" s="47"/>
      <c r="C203" s="47"/>
      <c r="D203" s="48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7"/>
      <c r="B204" s="47"/>
      <c r="C204" s="47"/>
      <c r="D204" s="48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7"/>
      <c r="B205" s="47"/>
      <c r="C205" s="47"/>
      <c r="D205" s="48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7"/>
      <c r="B206" s="47"/>
      <c r="C206" s="47"/>
      <c r="D206" s="48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7"/>
      <c r="B207" s="47"/>
      <c r="C207" s="47"/>
      <c r="D207" s="48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7"/>
      <c r="B208" s="47"/>
      <c r="C208" s="47"/>
      <c r="D208" s="48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7"/>
      <c r="B209" s="47"/>
      <c r="C209" s="47"/>
      <c r="D209" s="48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7"/>
      <c r="B210" s="47"/>
      <c r="C210" s="47"/>
      <c r="D210" s="48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7"/>
      <c r="B211" s="47"/>
      <c r="C211" s="47"/>
      <c r="D211" s="48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7"/>
      <c r="B212" s="47"/>
      <c r="C212" s="47"/>
      <c r="D212" s="48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7"/>
      <c r="B213" s="47"/>
      <c r="C213" s="47"/>
      <c r="D213" s="48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7"/>
      <c r="B214" s="47"/>
      <c r="C214" s="47"/>
      <c r="D214" s="48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47"/>
      <c r="B215" s="47"/>
      <c r="C215" s="47"/>
      <c r="D215" s="48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47"/>
      <c r="B216" s="47"/>
      <c r="C216" s="47"/>
      <c r="D216" s="48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47"/>
      <c r="B217" s="47"/>
      <c r="C217" s="47"/>
      <c r="D217" s="48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47"/>
      <c r="B218" s="47"/>
      <c r="C218" s="47"/>
      <c r="D218" s="48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47"/>
      <c r="B219" s="47"/>
      <c r="C219" s="47"/>
      <c r="D219" s="48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47"/>
      <c r="B220" s="47"/>
      <c r="C220" s="47"/>
      <c r="D220" s="48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47"/>
      <c r="B221" s="47"/>
      <c r="C221" s="47"/>
      <c r="D221" s="48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47"/>
      <c r="B222" s="47"/>
      <c r="C222" s="47"/>
      <c r="D222" s="48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47"/>
      <c r="B223" s="47"/>
      <c r="C223" s="47"/>
      <c r="D223" s="48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47"/>
      <c r="B224" s="47"/>
      <c r="C224" s="47"/>
      <c r="D224" s="48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6"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D29:G29"/>
    <mergeCell ref="D30:G30"/>
    <mergeCell ref="D31:G31"/>
    <mergeCell ref="D32:G32"/>
    <mergeCell ref="D33:G33"/>
    <mergeCell ref="A15:G15"/>
    <mergeCell ref="D16:G16"/>
    <mergeCell ref="D23:G23"/>
    <mergeCell ref="D25:G25"/>
    <mergeCell ref="D26:G26"/>
    <mergeCell ref="D27:G27"/>
    <mergeCell ref="D28:G28"/>
  </mergeCells>
  <hyperlinks>
    <hyperlink r:id="rId1" ref="K27"/>
    <hyperlink r:id="rId2" ref="K28"/>
    <hyperlink r:id="rId3" ref="K30"/>
    <hyperlink r:id="rId4" ref="K31"/>
    <hyperlink r:id="rId5" ref="K32"/>
    <hyperlink r:id="rId6" ref="K33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88"/>
    <col customWidth="1" min="2" max="2" width="11.75"/>
    <col customWidth="1" min="3" max="3" width="15.5"/>
    <col customWidth="1" min="4" max="4" width="90.0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45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46</v>
      </c>
      <c r="E2" s="6"/>
      <c r="F2" s="49" t="s">
        <v>47</v>
      </c>
      <c r="G2" s="8" t="str">
        <f>if(OR(NOW() &lt; C5,NOW() &gt; C6+1), "0",NETWORKDAYS(NOW(),C6)) </f>
        <v>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48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0" t="s">
        <v>49</v>
      </c>
      <c r="E4" s="10" t="s">
        <v>9</v>
      </c>
      <c r="F4" s="12" t="str">
        <f>COUNTA(A17:A88)&amp;" things"</f>
        <v>8 things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3" t="s">
        <v>10</v>
      </c>
      <c r="C5" s="14">
        <v>45138.0</v>
      </c>
      <c r="E5" s="10" t="s">
        <v>11</v>
      </c>
      <c r="F5" s="12" t="str">
        <f>SUM(C17:C92)&amp;" points"</f>
        <v>56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3" t="s">
        <v>12</v>
      </c>
      <c r="C6" s="14">
        <v>45156.0</v>
      </c>
      <c r="G6" s="15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6" t="s">
        <v>15</v>
      </c>
      <c r="C8" s="11">
        <v>8.0</v>
      </c>
      <c r="D8" s="17" t="s">
        <v>16</v>
      </c>
      <c r="E8" s="18" t="s">
        <v>50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6" t="s">
        <v>18</v>
      </c>
      <c r="C9" s="11">
        <v>56.0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9" t="s">
        <v>19</v>
      </c>
      <c r="C10" s="11">
        <v>8.0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6" t="s">
        <v>20</v>
      </c>
      <c r="C11" s="11">
        <v>0.0</v>
      </c>
      <c r="D11" s="17" t="s">
        <v>21</v>
      </c>
      <c r="E11" s="18" t="s">
        <v>51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9" t="s">
        <v>23</v>
      </c>
      <c r="C12" s="11">
        <v>56.0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6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1"/>
      <c r="C14" s="2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3" t="str">
        <f>"Things ("&amp;COUNTA(A17:A91)&amp;")"</f>
        <v>Things (8)</v>
      </c>
      <c r="B16" s="23" t="s">
        <v>26</v>
      </c>
      <c r="C16" s="23" t="str">
        <f>"Task Points ("&amp;SUM(C17:C91)&amp;")"</f>
        <v>Task Points (56)</v>
      </c>
      <c r="D16" s="4" t="s">
        <v>27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ht="21.0" customHeight="1">
      <c r="A17" s="26" t="s">
        <v>52</v>
      </c>
      <c r="B17" s="27" t="s">
        <v>29</v>
      </c>
      <c r="C17" s="35">
        <v>6.0</v>
      </c>
      <c r="D17" s="29" t="s">
        <v>53</v>
      </c>
      <c r="E17" s="30"/>
      <c r="F17" s="30"/>
      <c r="G17" s="30"/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2" t="s">
        <v>54</v>
      </c>
      <c r="B18" s="27" t="s">
        <v>29</v>
      </c>
      <c r="C18" s="28">
        <v>7.0</v>
      </c>
      <c r="D18" s="29" t="s">
        <v>55</v>
      </c>
      <c r="E18" s="30"/>
      <c r="F18" s="30"/>
      <c r="G18" s="30"/>
      <c r="H18" s="3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32" t="s">
        <v>56</v>
      </c>
      <c r="B19" s="27" t="s">
        <v>29</v>
      </c>
      <c r="C19" s="28">
        <v>6.0</v>
      </c>
      <c r="D19" s="29" t="s">
        <v>57</v>
      </c>
      <c r="E19" s="30"/>
      <c r="F19" s="30"/>
      <c r="G19" s="30"/>
      <c r="H19" s="3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2" t="s">
        <v>58</v>
      </c>
      <c r="B20" s="27" t="s">
        <v>29</v>
      </c>
      <c r="C20" s="35">
        <v>8.0</v>
      </c>
      <c r="D20" s="29" t="s">
        <v>59</v>
      </c>
      <c r="E20" s="30"/>
      <c r="F20" s="30"/>
      <c r="G20" s="30"/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32" t="s">
        <v>60</v>
      </c>
      <c r="B21" s="27" t="s">
        <v>29</v>
      </c>
      <c r="C21" s="35">
        <v>8.0</v>
      </c>
      <c r="D21" s="29" t="s">
        <v>61</v>
      </c>
      <c r="E21" s="30"/>
      <c r="F21" s="30"/>
      <c r="G21" s="30"/>
      <c r="H21" s="33"/>
      <c r="I21" s="34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2" t="s">
        <v>62</v>
      </c>
      <c r="B22" s="27" t="s">
        <v>29</v>
      </c>
      <c r="C22" s="28">
        <v>9.0</v>
      </c>
      <c r="D22" s="29" t="s">
        <v>63</v>
      </c>
      <c r="E22" s="30"/>
      <c r="F22" s="30"/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2" t="s">
        <v>64</v>
      </c>
      <c r="B23" s="27" t="s">
        <v>29</v>
      </c>
      <c r="C23" s="35">
        <v>4.0</v>
      </c>
      <c r="D23" s="29" t="s">
        <v>65</v>
      </c>
      <c r="E23" s="30"/>
      <c r="F23" s="30"/>
      <c r="G23" s="30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2" t="s">
        <v>66</v>
      </c>
      <c r="B24" s="27" t="s">
        <v>29</v>
      </c>
      <c r="C24" s="28">
        <v>8.0</v>
      </c>
      <c r="D24" s="29" t="s">
        <v>67</v>
      </c>
      <c r="E24" s="30"/>
      <c r="F24" s="30"/>
      <c r="G24" s="30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51"/>
      <c r="B25" s="37"/>
      <c r="C25" s="37"/>
      <c r="D25" s="38"/>
      <c r="H25" s="39"/>
      <c r="I25" s="39"/>
      <c r="K25" s="41"/>
      <c r="L25" s="3"/>
      <c r="M25" s="3"/>
      <c r="N25" s="3"/>
      <c r="O25" s="3"/>
      <c r="P25" s="3"/>
      <c r="Q25" s="3"/>
      <c r="R25" s="3"/>
      <c r="S25" s="3"/>
    </row>
    <row r="26" ht="21.0" customHeight="1">
      <c r="A26" s="51"/>
      <c r="B26" s="37"/>
      <c r="C26" s="37"/>
      <c r="D26" s="38"/>
      <c r="H26" s="39"/>
      <c r="I26" s="39"/>
      <c r="K26" s="41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7"/>
      <c r="B27" s="37"/>
      <c r="C27" s="37"/>
      <c r="D27" s="38"/>
      <c r="H27" s="39"/>
      <c r="I27" s="39"/>
      <c r="K27" s="41"/>
      <c r="L27" s="3"/>
      <c r="M27" s="3"/>
      <c r="N27" s="3"/>
      <c r="O27" s="3"/>
      <c r="P27" s="3"/>
      <c r="Q27" s="3"/>
      <c r="R27" s="3"/>
      <c r="S27" s="3"/>
    </row>
    <row r="28" ht="21.0" customHeight="1">
      <c r="A28" s="43"/>
      <c r="B28" s="44"/>
      <c r="C28" s="44"/>
      <c r="D28" s="44"/>
      <c r="E28" s="3"/>
      <c r="F28" s="3"/>
      <c r="G28" s="3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1.0" customHeight="1">
      <c r="A29" s="45"/>
      <c r="B29" s="44"/>
      <c r="C29" s="44"/>
      <c r="D29" s="44"/>
      <c r="E29" s="3"/>
      <c r="F29" s="3"/>
      <c r="G29" s="3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1.0" customHeight="1">
      <c r="A30" s="44"/>
      <c r="B30" s="44"/>
      <c r="C30" s="44"/>
      <c r="D30" s="44"/>
      <c r="E30" s="3"/>
      <c r="F30" s="3"/>
      <c r="G30" s="3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44"/>
      <c r="B31" s="44"/>
      <c r="C31" s="44"/>
      <c r="D31" s="44"/>
      <c r="E31" s="3"/>
      <c r="F31" s="3"/>
      <c r="G31" s="3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44"/>
      <c r="B32" s="44"/>
      <c r="C32" s="44"/>
      <c r="D32" s="44"/>
      <c r="E32" s="3"/>
      <c r="F32" s="3"/>
      <c r="G32" s="3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44"/>
      <c r="B33" s="44"/>
      <c r="C33" s="44"/>
      <c r="D33" s="44"/>
      <c r="E33" s="3"/>
      <c r="F33" s="3"/>
      <c r="G33" s="3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44"/>
      <c r="B34" s="44"/>
      <c r="C34" s="44"/>
      <c r="D34" s="44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46"/>
      <c r="B35" s="46"/>
      <c r="C35" s="46"/>
      <c r="D35" s="46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46"/>
      <c r="B36" s="46"/>
      <c r="C36" s="46"/>
      <c r="D36" s="46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46"/>
      <c r="B37" s="46"/>
      <c r="C37" s="46"/>
      <c r="D37" s="46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46"/>
      <c r="B38" s="46"/>
      <c r="C38" s="46"/>
      <c r="D38" s="46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46"/>
      <c r="B39" s="46"/>
      <c r="C39" s="46"/>
      <c r="D39" s="46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47"/>
      <c r="B40" s="47"/>
      <c r="C40" s="47"/>
      <c r="D40" s="48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47"/>
      <c r="B41" s="47"/>
      <c r="C41" s="47"/>
      <c r="D41" s="48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47"/>
      <c r="B42" s="47"/>
      <c r="C42" s="47"/>
      <c r="D42" s="48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47"/>
      <c r="B43" s="47"/>
      <c r="C43" s="47"/>
      <c r="D43" s="48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47"/>
      <c r="B44" s="47"/>
      <c r="C44" s="47"/>
      <c r="D44" s="48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47"/>
      <c r="B45" s="47"/>
      <c r="C45" s="47"/>
      <c r="D45" s="48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47"/>
      <c r="B46" s="47"/>
      <c r="C46" s="47"/>
      <c r="D46" s="48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7"/>
      <c r="B47" s="47"/>
      <c r="C47" s="47"/>
      <c r="D47" s="48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7"/>
      <c r="B48" s="47"/>
      <c r="C48" s="47"/>
      <c r="D48" s="48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7"/>
      <c r="B49" s="47"/>
      <c r="C49" s="47"/>
      <c r="D49" s="48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7"/>
      <c r="B50" s="47"/>
      <c r="C50" s="47"/>
      <c r="D50" s="48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7"/>
      <c r="B51" s="47"/>
      <c r="C51" s="47"/>
      <c r="D51" s="48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7"/>
      <c r="B52" s="47"/>
      <c r="C52" s="47"/>
      <c r="D52" s="48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7"/>
      <c r="B53" s="47"/>
      <c r="C53" s="47"/>
      <c r="D53" s="48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7"/>
      <c r="B54" s="47"/>
      <c r="C54" s="47"/>
      <c r="D54" s="48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7"/>
      <c r="B55" s="47"/>
      <c r="C55" s="47"/>
      <c r="D55" s="48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7"/>
      <c r="B56" s="47"/>
      <c r="C56" s="47"/>
      <c r="D56" s="48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7"/>
      <c r="B57" s="47"/>
      <c r="C57" s="47"/>
      <c r="D57" s="48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7"/>
      <c r="B58" s="47"/>
      <c r="C58" s="47"/>
      <c r="D58" s="48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7"/>
      <c r="B59" s="47"/>
      <c r="C59" s="47"/>
      <c r="D59" s="48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7"/>
      <c r="B60" s="47"/>
      <c r="C60" s="47"/>
      <c r="D60" s="48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7"/>
      <c r="B61" s="47"/>
      <c r="C61" s="47"/>
      <c r="D61" s="48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7"/>
      <c r="B62" s="47"/>
      <c r="C62" s="47"/>
      <c r="D62" s="48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7"/>
      <c r="B63" s="47"/>
      <c r="C63" s="47"/>
      <c r="D63" s="48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7"/>
      <c r="B64" s="47"/>
      <c r="C64" s="47"/>
      <c r="D64" s="48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7"/>
      <c r="B65" s="47"/>
      <c r="C65" s="47"/>
      <c r="D65" s="48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7"/>
      <c r="B66" s="47"/>
      <c r="C66" s="47"/>
      <c r="D66" s="48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7"/>
      <c r="B67" s="47"/>
      <c r="C67" s="47"/>
      <c r="D67" s="48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7"/>
      <c r="B68" s="47"/>
      <c r="C68" s="47"/>
      <c r="D68" s="48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7"/>
      <c r="B69" s="47"/>
      <c r="C69" s="47"/>
      <c r="D69" s="48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7"/>
      <c r="B70" s="47"/>
      <c r="C70" s="47"/>
      <c r="D70" s="48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7"/>
      <c r="B71" s="47"/>
      <c r="C71" s="47"/>
      <c r="D71" s="48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7"/>
      <c r="B72" s="47"/>
      <c r="C72" s="47"/>
      <c r="D72" s="48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7"/>
      <c r="B73" s="47"/>
      <c r="C73" s="47"/>
      <c r="D73" s="48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7"/>
      <c r="B74" s="47"/>
      <c r="C74" s="47"/>
      <c r="D74" s="48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7"/>
      <c r="B75" s="47"/>
      <c r="C75" s="47"/>
      <c r="D75" s="48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7"/>
      <c r="B76" s="47"/>
      <c r="C76" s="47"/>
      <c r="D76" s="48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7"/>
      <c r="B77" s="47"/>
      <c r="C77" s="47"/>
      <c r="D77" s="48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7"/>
      <c r="B78" s="47"/>
      <c r="C78" s="47"/>
      <c r="D78" s="48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7"/>
      <c r="B79" s="47"/>
      <c r="C79" s="47"/>
      <c r="D79" s="48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7"/>
      <c r="B80" s="47"/>
      <c r="C80" s="47"/>
      <c r="D80" s="48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7"/>
      <c r="B81" s="47"/>
      <c r="C81" s="47"/>
      <c r="D81" s="48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7"/>
      <c r="B82" s="47"/>
      <c r="C82" s="47"/>
      <c r="D82" s="48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7"/>
      <c r="B83" s="47"/>
      <c r="C83" s="47"/>
      <c r="D83" s="48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7"/>
      <c r="B84" s="47"/>
      <c r="C84" s="47"/>
      <c r="D84" s="48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7"/>
      <c r="B85" s="47"/>
      <c r="C85" s="47"/>
      <c r="D85" s="48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7"/>
      <c r="B86" s="47"/>
      <c r="C86" s="47"/>
      <c r="D86" s="48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7"/>
      <c r="B87" s="47"/>
      <c r="C87" s="47"/>
      <c r="D87" s="48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7"/>
      <c r="B88" s="47"/>
      <c r="C88" s="47"/>
      <c r="D88" s="48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7"/>
      <c r="B89" s="47"/>
      <c r="C89" s="47"/>
      <c r="D89" s="48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7"/>
      <c r="B90" s="47"/>
      <c r="C90" s="47"/>
      <c r="D90" s="48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7"/>
      <c r="B91" s="47"/>
      <c r="C91" s="47"/>
      <c r="D91" s="48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7"/>
      <c r="B92" s="47"/>
      <c r="C92" s="47"/>
      <c r="D92" s="48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7"/>
      <c r="B93" s="47"/>
      <c r="C93" s="47"/>
      <c r="D93" s="48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7"/>
      <c r="B94" s="47"/>
      <c r="C94" s="47"/>
      <c r="D94" s="48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7"/>
      <c r="B95" s="47"/>
      <c r="C95" s="47"/>
      <c r="D95" s="48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7"/>
      <c r="B96" s="47"/>
      <c r="C96" s="47"/>
      <c r="D96" s="48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7"/>
      <c r="B97" s="47"/>
      <c r="C97" s="47"/>
      <c r="D97" s="48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7"/>
      <c r="B98" s="47"/>
      <c r="C98" s="47"/>
      <c r="D98" s="48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7"/>
      <c r="B99" s="47"/>
      <c r="C99" s="47"/>
      <c r="D99" s="48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7"/>
      <c r="B100" s="47"/>
      <c r="C100" s="47"/>
      <c r="D100" s="48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7"/>
      <c r="B101" s="47"/>
      <c r="C101" s="47"/>
      <c r="D101" s="48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7"/>
      <c r="B102" s="47"/>
      <c r="C102" s="47"/>
      <c r="D102" s="48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7"/>
      <c r="B103" s="47"/>
      <c r="C103" s="47"/>
      <c r="D103" s="48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7"/>
      <c r="B104" s="47"/>
      <c r="C104" s="47"/>
      <c r="D104" s="48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7"/>
      <c r="B105" s="47"/>
      <c r="C105" s="47"/>
      <c r="D105" s="48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7"/>
      <c r="B106" s="47"/>
      <c r="C106" s="47"/>
      <c r="D106" s="48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7"/>
      <c r="B107" s="47"/>
      <c r="C107" s="47"/>
      <c r="D107" s="48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7"/>
      <c r="B108" s="47"/>
      <c r="C108" s="47"/>
      <c r="D108" s="48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7"/>
      <c r="B109" s="47"/>
      <c r="C109" s="47"/>
      <c r="D109" s="48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7"/>
      <c r="B110" s="47"/>
      <c r="C110" s="47"/>
      <c r="D110" s="48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7"/>
      <c r="B111" s="47"/>
      <c r="C111" s="47"/>
      <c r="D111" s="48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7"/>
      <c r="B112" s="47"/>
      <c r="C112" s="47"/>
      <c r="D112" s="48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7"/>
      <c r="B113" s="47"/>
      <c r="C113" s="47"/>
      <c r="D113" s="48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7"/>
      <c r="B114" s="47"/>
      <c r="C114" s="47"/>
      <c r="D114" s="48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7"/>
      <c r="B115" s="47"/>
      <c r="C115" s="47"/>
      <c r="D115" s="48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7"/>
      <c r="B116" s="47"/>
      <c r="C116" s="47"/>
      <c r="D116" s="48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7"/>
      <c r="B117" s="47"/>
      <c r="C117" s="47"/>
      <c r="D117" s="48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7"/>
      <c r="B118" s="47"/>
      <c r="C118" s="47"/>
      <c r="D118" s="48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7"/>
      <c r="B119" s="47"/>
      <c r="C119" s="47"/>
      <c r="D119" s="48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7"/>
      <c r="B120" s="47"/>
      <c r="C120" s="47"/>
      <c r="D120" s="48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7"/>
      <c r="B121" s="47"/>
      <c r="C121" s="47"/>
      <c r="D121" s="48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7"/>
      <c r="B122" s="47"/>
      <c r="C122" s="47"/>
      <c r="D122" s="48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7"/>
      <c r="B123" s="47"/>
      <c r="C123" s="47"/>
      <c r="D123" s="48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7"/>
      <c r="B124" s="47"/>
      <c r="C124" s="47"/>
      <c r="D124" s="48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7"/>
      <c r="B125" s="47"/>
      <c r="C125" s="47"/>
      <c r="D125" s="48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7"/>
      <c r="B126" s="47"/>
      <c r="C126" s="47"/>
      <c r="D126" s="48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7"/>
      <c r="B127" s="47"/>
      <c r="C127" s="47"/>
      <c r="D127" s="48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7"/>
      <c r="B128" s="47"/>
      <c r="C128" s="47"/>
      <c r="D128" s="48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7"/>
      <c r="B129" s="47"/>
      <c r="C129" s="47"/>
      <c r="D129" s="48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7"/>
      <c r="B130" s="47"/>
      <c r="C130" s="47"/>
      <c r="D130" s="48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7"/>
      <c r="B131" s="47"/>
      <c r="C131" s="47"/>
      <c r="D131" s="48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7"/>
      <c r="B132" s="47"/>
      <c r="C132" s="47"/>
      <c r="D132" s="48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7"/>
      <c r="B133" s="47"/>
      <c r="C133" s="47"/>
      <c r="D133" s="48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7"/>
      <c r="B134" s="47"/>
      <c r="C134" s="47"/>
      <c r="D134" s="48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7"/>
      <c r="B135" s="47"/>
      <c r="C135" s="47"/>
      <c r="D135" s="48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7"/>
      <c r="B136" s="47"/>
      <c r="C136" s="47"/>
      <c r="D136" s="48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7"/>
      <c r="B137" s="47"/>
      <c r="C137" s="47"/>
      <c r="D137" s="48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7"/>
      <c r="B138" s="47"/>
      <c r="C138" s="47"/>
      <c r="D138" s="48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7"/>
      <c r="B139" s="47"/>
      <c r="C139" s="47"/>
      <c r="D139" s="48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7"/>
      <c r="B140" s="47"/>
      <c r="C140" s="47"/>
      <c r="D140" s="48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7"/>
      <c r="B141" s="47"/>
      <c r="C141" s="47"/>
      <c r="D141" s="48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7"/>
      <c r="B142" s="47"/>
      <c r="C142" s="47"/>
      <c r="D142" s="48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7"/>
      <c r="B143" s="47"/>
      <c r="C143" s="47"/>
      <c r="D143" s="48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7"/>
      <c r="B144" s="47"/>
      <c r="C144" s="47"/>
      <c r="D144" s="48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7"/>
      <c r="B145" s="47"/>
      <c r="C145" s="47"/>
      <c r="D145" s="48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7"/>
      <c r="B146" s="47"/>
      <c r="C146" s="47"/>
      <c r="D146" s="48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7"/>
      <c r="B147" s="47"/>
      <c r="C147" s="47"/>
      <c r="D147" s="48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7"/>
      <c r="B148" s="47"/>
      <c r="C148" s="47"/>
      <c r="D148" s="48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7"/>
      <c r="B149" s="47"/>
      <c r="C149" s="47"/>
      <c r="D149" s="48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7"/>
      <c r="B150" s="47"/>
      <c r="C150" s="47"/>
      <c r="D150" s="48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7"/>
      <c r="B151" s="47"/>
      <c r="C151" s="47"/>
      <c r="D151" s="48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7"/>
      <c r="B152" s="47"/>
      <c r="C152" s="47"/>
      <c r="D152" s="48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7"/>
      <c r="B153" s="47"/>
      <c r="C153" s="47"/>
      <c r="D153" s="48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7"/>
      <c r="B154" s="47"/>
      <c r="C154" s="47"/>
      <c r="D154" s="48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7"/>
      <c r="B155" s="47"/>
      <c r="C155" s="47"/>
      <c r="D155" s="48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7"/>
      <c r="B156" s="47"/>
      <c r="C156" s="47"/>
      <c r="D156" s="48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7"/>
      <c r="B157" s="47"/>
      <c r="C157" s="47"/>
      <c r="D157" s="48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7"/>
      <c r="B158" s="47"/>
      <c r="C158" s="47"/>
      <c r="D158" s="48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7"/>
      <c r="B159" s="47"/>
      <c r="C159" s="47"/>
      <c r="D159" s="48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7"/>
      <c r="B160" s="47"/>
      <c r="C160" s="47"/>
      <c r="D160" s="48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7"/>
      <c r="B161" s="47"/>
      <c r="C161" s="47"/>
      <c r="D161" s="48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7"/>
      <c r="B162" s="47"/>
      <c r="C162" s="47"/>
      <c r="D162" s="48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7"/>
      <c r="B163" s="47"/>
      <c r="C163" s="47"/>
      <c r="D163" s="48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7"/>
      <c r="B164" s="47"/>
      <c r="C164" s="47"/>
      <c r="D164" s="48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7"/>
      <c r="B165" s="47"/>
      <c r="C165" s="47"/>
      <c r="D165" s="48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7"/>
      <c r="B166" s="47"/>
      <c r="C166" s="47"/>
      <c r="D166" s="48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7"/>
      <c r="B167" s="47"/>
      <c r="C167" s="47"/>
      <c r="D167" s="48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7"/>
      <c r="B168" s="47"/>
      <c r="C168" s="47"/>
      <c r="D168" s="48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7"/>
      <c r="B169" s="47"/>
      <c r="C169" s="47"/>
      <c r="D169" s="48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7"/>
      <c r="B170" s="47"/>
      <c r="C170" s="47"/>
      <c r="D170" s="48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7"/>
      <c r="B171" s="47"/>
      <c r="C171" s="47"/>
      <c r="D171" s="48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7"/>
      <c r="B172" s="47"/>
      <c r="C172" s="47"/>
      <c r="D172" s="48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7"/>
      <c r="B173" s="47"/>
      <c r="C173" s="47"/>
      <c r="D173" s="48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7"/>
      <c r="B174" s="47"/>
      <c r="C174" s="47"/>
      <c r="D174" s="48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7"/>
      <c r="B175" s="47"/>
      <c r="C175" s="47"/>
      <c r="D175" s="48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7"/>
      <c r="B176" s="47"/>
      <c r="C176" s="47"/>
      <c r="D176" s="48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7"/>
      <c r="B177" s="47"/>
      <c r="C177" s="47"/>
      <c r="D177" s="48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7"/>
      <c r="B178" s="47"/>
      <c r="C178" s="47"/>
      <c r="D178" s="48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7"/>
      <c r="B179" s="47"/>
      <c r="C179" s="47"/>
      <c r="D179" s="48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7"/>
      <c r="B180" s="47"/>
      <c r="C180" s="47"/>
      <c r="D180" s="48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7"/>
      <c r="B181" s="47"/>
      <c r="C181" s="47"/>
      <c r="D181" s="48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7"/>
      <c r="B182" s="47"/>
      <c r="C182" s="47"/>
      <c r="D182" s="48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7"/>
      <c r="B183" s="47"/>
      <c r="C183" s="47"/>
      <c r="D183" s="48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7"/>
      <c r="B184" s="47"/>
      <c r="C184" s="47"/>
      <c r="D184" s="48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7"/>
      <c r="B185" s="47"/>
      <c r="C185" s="47"/>
      <c r="D185" s="48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7"/>
      <c r="B186" s="47"/>
      <c r="C186" s="47"/>
      <c r="D186" s="48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7"/>
      <c r="B187" s="47"/>
      <c r="C187" s="47"/>
      <c r="D187" s="48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7"/>
      <c r="B188" s="47"/>
      <c r="C188" s="47"/>
      <c r="D188" s="48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7"/>
      <c r="B189" s="47"/>
      <c r="C189" s="47"/>
      <c r="D189" s="48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7"/>
      <c r="B190" s="47"/>
      <c r="C190" s="47"/>
      <c r="D190" s="48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7"/>
      <c r="B191" s="47"/>
      <c r="C191" s="47"/>
      <c r="D191" s="48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7"/>
      <c r="B192" s="47"/>
      <c r="C192" s="47"/>
      <c r="D192" s="48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7"/>
      <c r="B193" s="47"/>
      <c r="C193" s="47"/>
      <c r="D193" s="48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7"/>
      <c r="B194" s="47"/>
      <c r="C194" s="47"/>
      <c r="D194" s="48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7"/>
      <c r="B195" s="47"/>
      <c r="C195" s="47"/>
      <c r="D195" s="48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7"/>
      <c r="B196" s="47"/>
      <c r="C196" s="47"/>
      <c r="D196" s="48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7"/>
      <c r="B197" s="47"/>
      <c r="C197" s="47"/>
      <c r="D197" s="48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7"/>
      <c r="B198" s="47"/>
      <c r="C198" s="47"/>
      <c r="D198" s="48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7"/>
      <c r="B199" s="47"/>
      <c r="C199" s="47"/>
      <c r="D199" s="48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7"/>
      <c r="B200" s="47"/>
      <c r="C200" s="47"/>
      <c r="D200" s="48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7"/>
      <c r="B201" s="47"/>
      <c r="C201" s="47"/>
      <c r="D201" s="48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7"/>
      <c r="B202" s="47"/>
      <c r="C202" s="47"/>
      <c r="D202" s="48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7"/>
      <c r="B203" s="47"/>
      <c r="C203" s="47"/>
      <c r="D203" s="48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7"/>
      <c r="B204" s="47"/>
      <c r="C204" s="47"/>
      <c r="D204" s="48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7"/>
      <c r="B205" s="47"/>
      <c r="C205" s="47"/>
      <c r="D205" s="48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7"/>
      <c r="B206" s="47"/>
      <c r="C206" s="47"/>
      <c r="D206" s="48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7"/>
      <c r="B207" s="47"/>
      <c r="C207" s="47"/>
      <c r="D207" s="48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7"/>
      <c r="B208" s="47"/>
      <c r="C208" s="47"/>
      <c r="D208" s="48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7"/>
      <c r="B209" s="47"/>
      <c r="C209" s="47"/>
      <c r="D209" s="48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7"/>
      <c r="B210" s="47"/>
      <c r="C210" s="47"/>
      <c r="D210" s="48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7"/>
      <c r="B211" s="47"/>
      <c r="C211" s="47"/>
      <c r="D211" s="48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7"/>
      <c r="B212" s="47"/>
      <c r="C212" s="47"/>
      <c r="D212" s="48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7"/>
      <c r="B213" s="47"/>
      <c r="C213" s="47"/>
      <c r="D213" s="48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7"/>
      <c r="B214" s="47"/>
      <c r="C214" s="47"/>
      <c r="D214" s="48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9"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D25:G25"/>
    <mergeCell ref="D26:G26"/>
    <mergeCell ref="D27:G27"/>
    <mergeCell ref="A11:B11"/>
    <mergeCell ref="A12:B12"/>
    <mergeCell ref="A13:B13"/>
    <mergeCell ref="A14:B14"/>
    <mergeCell ref="A15:G15"/>
    <mergeCell ref="D16:G16"/>
    <mergeCell ref="C5:D5"/>
    <mergeCell ref="A7:G7"/>
    <mergeCell ref="A8:B8"/>
    <mergeCell ref="E8:G10"/>
    <mergeCell ref="A9:B9"/>
    <mergeCell ref="A10:B10"/>
    <mergeCell ref="E11:G14"/>
  </mergeCells>
  <hyperlinks>
    <hyperlink r:id="rId1" ref="K25"/>
    <hyperlink r:id="rId2" ref="K26"/>
    <hyperlink r:id="rId3" ref="K27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11.75"/>
    <col customWidth="1" min="3" max="3" width="15.5"/>
    <col customWidth="1" min="4" max="4" width="69.5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68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69</v>
      </c>
      <c r="E2" s="6"/>
      <c r="F2" s="7" t="s">
        <v>3</v>
      </c>
      <c r="G2" s="52">
        <v>0.0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70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" t="s">
        <v>71</v>
      </c>
      <c r="E4" s="10" t="s">
        <v>9</v>
      </c>
      <c r="F4" s="12" t="str">
        <f>COUNTA(A17:A97)&amp;" things"</f>
        <v>9 things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3" t="s">
        <v>10</v>
      </c>
      <c r="C5" s="14">
        <v>45159.0</v>
      </c>
      <c r="E5" s="10" t="s">
        <v>11</v>
      </c>
      <c r="F5" s="12" t="str">
        <f>SUM(C17:C101)&amp;" points"</f>
        <v>63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3" t="s">
        <v>12</v>
      </c>
      <c r="C6" s="14">
        <v>45177.0</v>
      </c>
      <c r="G6" s="15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6" t="s">
        <v>15</v>
      </c>
      <c r="C8" s="11">
        <v>9.0</v>
      </c>
      <c r="D8" s="17" t="s">
        <v>16</v>
      </c>
      <c r="E8" s="18" t="s">
        <v>72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6" t="s">
        <v>18</v>
      </c>
      <c r="C9" s="11">
        <v>63.0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9" t="s">
        <v>19</v>
      </c>
      <c r="C10" s="11">
        <v>9.0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6" t="s">
        <v>20</v>
      </c>
      <c r="C11" s="20">
        <v>0.0</v>
      </c>
      <c r="D11" s="17" t="s">
        <v>21</v>
      </c>
      <c r="E11" s="18" t="s">
        <v>73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9" t="s">
        <v>23</v>
      </c>
      <c r="C12" s="11">
        <v>63.0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6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1"/>
      <c r="C14" s="2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3" t="str">
        <f>"Things ("&amp;COUNTA(A17:A100)&amp;")"</f>
        <v>Things (9)</v>
      </c>
      <c r="B16" s="23" t="s">
        <v>26</v>
      </c>
      <c r="C16" s="23" t="str">
        <f>"Task Points ("&amp;SUM(C17:C100)&amp;")"</f>
        <v>Task Points (63)</v>
      </c>
      <c r="D16" s="4" t="s">
        <v>27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ht="21.0" customHeight="1">
      <c r="A17" s="27" t="s">
        <v>74</v>
      </c>
      <c r="B17" s="27" t="s">
        <v>29</v>
      </c>
      <c r="C17" s="28">
        <v>5.0</v>
      </c>
      <c r="D17" s="29" t="s">
        <v>75</v>
      </c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27" t="s">
        <v>76</v>
      </c>
      <c r="B18" s="27" t="s">
        <v>29</v>
      </c>
      <c r="C18" s="28">
        <v>5.0</v>
      </c>
      <c r="D18" s="29" t="s">
        <v>77</v>
      </c>
      <c r="H18" s="3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7" t="s">
        <v>78</v>
      </c>
      <c r="B19" s="27" t="s">
        <v>29</v>
      </c>
      <c r="C19" s="28">
        <v>5.0</v>
      </c>
      <c r="D19" s="29" t="s">
        <v>79</v>
      </c>
      <c r="H19" s="3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27" t="s">
        <v>80</v>
      </c>
      <c r="B20" s="27" t="s">
        <v>29</v>
      </c>
      <c r="C20" s="28">
        <v>5.0</v>
      </c>
      <c r="D20" s="29" t="s">
        <v>81</v>
      </c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7" t="s">
        <v>82</v>
      </c>
      <c r="B21" s="27" t="s">
        <v>29</v>
      </c>
      <c r="C21" s="28">
        <v>6.0</v>
      </c>
      <c r="D21" s="29" t="s">
        <v>83</v>
      </c>
      <c r="H21" s="33"/>
      <c r="I21" s="34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27" t="s">
        <v>84</v>
      </c>
      <c r="B22" s="27" t="s">
        <v>29</v>
      </c>
      <c r="C22" s="28">
        <v>5.0</v>
      </c>
      <c r="D22" s="29" t="s">
        <v>85</v>
      </c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27" t="s">
        <v>86</v>
      </c>
      <c r="B23" s="27" t="s">
        <v>29</v>
      </c>
      <c r="C23" s="28">
        <v>14.0</v>
      </c>
      <c r="D23" s="29" t="s">
        <v>87</v>
      </c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27" t="s">
        <v>88</v>
      </c>
      <c r="B24" s="27" t="s">
        <v>29</v>
      </c>
      <c r="C24" s="28">
        <v>14.0</v>
      </c>
      <c r="D24" s="29" t="s">
        <v>89</v>
      </c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27" t="s">
        <v>90</v>
      </c>
      <c r="B25" s="27" t="s">
        <v>29</v>
      </c>
      <c r="C25" s="28">
        <v>4.0</v>
      </c>
      <c r="D25" s="29" t="s">
        <v>91</v>
      </c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27"/>
      <c r="B26" s="27"/>
      <c r="C26" s="36"/>
      <c r="D26" s="30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27"/>
      <c r="B27" s="27"/>
      <c r="C27" s="36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27"/>
      <c r="B28" s="27"/>
      <c r="C28" s="36"/>
      <c r="D28" s="30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7"/>
      <c r="B29" s="37"/>
      <c r="C29" s="37"/>
      <c r="D29" s="38"/>
      <c r="H29" s="39"/>
      <c r="I29" s="39"/>
      <c r="K29" s="40"/>
      <c r="L29" s="3"/>
      <c r="M29" s="3"/>
      <c r="N29" s="3"/>
      <c r="O29" s="3"/>
      <c r="P29" s="3"/>
      <c r="Q29" s="3"/>
      <c r="R29" s="3"/>
      <c r="S29" s="3"/>
    </row>
    <row r="30" ht="21.0" customHeight="1">
      <c r="A30" s="37"/>
      <c r="B30" s="37"/>
      <c r="C30" s="37"/>
      <c r="D30" s="38"/>
      <c r="H30" s="39"/>
      <c r="I30" s="39"/>
      <c r="K30" s="41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7"/>
      <c r="B31" s="37"/>
      <c r="C31" s="37"/>
      <c r="D31" s="38"/>
      <c r="H31" s="39"/>
      <c r="I31" s="39"/>
      <c r="K31" s="41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7"/>
      <c r="B32" s="37"/>
      <c r="C32" s="37"/>
      <c r="D32" s="38"/>
      <c r="H32" s="39"/>
      <c r="I32" s="39"/>
      <c r="K32" s="42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7"/>
      <c r="B33" s="37"/>
      <c r="C33" s="37"/>
      <c r="D33" s="38"/>
      <c r="H33" s="39"/>
      <c r="I33" s="39"/>
      <c r="K33" s="41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7"/>
      <c r="B34" s="37"/>
      <c r="C34" s="37"/>
      <c r="D34" s="38"/>
      <c r="H34" s="39"/>
      <c r="I34" s="39"/>
      <c r="K34" s="41"/>
      <c r="L34" s="3"/>
      <c r="M34" s="3"/>
      <c r="N34" s="3"/>
      <c r="O34" s="3"/>
      <c r="P34" s="3"/>
      <c r="Q34" s="3"/>
      <c r="R34" s="3"/>
      <c r="S34" s="3"/>
    </row>
    <row r="35" ht="21.0" customHeight="1">
      <c r="A35" s="37"/>
      <c r="B35" s="37"/>
      <c r="C35" s="37"/>
      <c r="D35" s="38"/>
      <c r="H35" s="39"/>
      <c r="I35" s="39"/>
      <c r="K35" s="41"/>
      <c r="L35" s="3"/>
      <c r="M35" s="3"/>
      <c r="N35" s="3"/>
      <c r="O35" s="3"/>
      <c r="P35" s="3"/>
      <c r="Q35" s="3"/>
      <c r="R35" s="3"/>
      <c r="S35" s="3"/>
    </row>
    <row r="36" ht="21.0" customHeight="1">
      <c r="A36" s="37"/>
      <c r="B36" s="37"/>
      <c r="C36" s="37"/>
      <c r="D36" s="38"/>
      <c r="H36" s="39"/>
      <c r="I36" s="39"/>
      <c r="K36" s="41"/>
      <c r="L36" s="3"/>
      <c r="M36" s="3"/>
      <c r="N36" s="3"/>
      <c r="O36" s="3"/>
      <c r="P36" s="3"/>
      <c r="Q36" s="3"/>
      <c r="R36" s="3"/>
      <c r="S36" s="3"/>
    </row>
    <row r="37" ht="21.0" customHeight="1">
      <c r="A37" s="43"/>
      <c r="B37" s="44"/>
      <c r="C37" s="44"/>
      <c r="D37" s="44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1.0" customHeight="1">
      <c r="A38" s="45"/>
      <c r="B38" s="44"/>
      <c r="C38" s="44"/>
      <c r="D38" s="44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1.0" customHeight="1">
      <c r="A39" s="44"/>
      <c r="B39" s="44"/>
      <c r="C39" s="44"/>
      <c r="D39" s="44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44"/>
      <c r="B40" s="44"/>
      <c r="C40" s="44"/>
      <c r="D40" s="44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44"/>
      <c r="B41" s="44"/>
      <c r="C41" s="44"/>
      <c r="D41" s="44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44"/>
      <c r="B42" s="44"/>
      <c r="C42" s="44"/>
      <c r="D42" s="4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44"/>
      <c r="B43" s="44"/>
      <c r="C43" s="44"/>
      <c r="D43" s="4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46"/>
      <c r="B44" s="46"/>
      <c r="C44" s="46"/>
      <c r="D44" s="46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46"/>
      <c r="B45" s="46"/>
      <c r="C45" s="46"/>
      <c r="D45" s="46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46"/>
      <c r="B46" s="46"/>
      <c r="C46" s="46"/>
      <c r="D46" s="46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6"/>
      <c r="B47" s="46"/>
      <c r="C47" s="46"/>
      <c r="D47" s="4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6"/>
      <c r="B48" s="46"/>
      <c r="C48" s="46"/>
      <c r="D48" s="4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7"/>
      <c r="B49" s="47"/>
      <c r="C49" s="47"/>
      <c r="D49" s="48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7"/>
      <c r="B50" s="47"/>
      <c r="C50" s="47"/>
      <c r="D50" s="48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7"/>
      <c r="B51" s="47"/>
      <c r="C51" s="47"/>
      <c r="D51" s="48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7"/>
      <c r="B52" s="47"/>
      <c r="C52" s="47"/>
      <c r="D52" s="48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7"/>
      <c r="B53" s="47"/>
      <c r="C53" s="47"/>
      <c r="D53" s="48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7"/>
      <c r="B54" s="47"/>
      <c r="C54" s="47"/>
      <c r="D54" s="48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7"/>
      <c r="B55" s="47"/>
      <c r="C55" s="47"/>
      <c r="D55" s="48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7"/>
      <c r="B56" s="47"/>
      <c r="C56" s="47"/>
      <c r="D56" s="48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7"/>
      <c r="B57" s="47"/>
      <c r="C57" s="47"/>
      <c r="D57" s="48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7"/>
      <c r="B58" s="47"/>
      <c r="C58" s="47"/>
      <c r="D58" s="48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7"/>
      <c r="B59" s="47"/>
      <c r="C59" s="47"/>
      <c r="D59" s="48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7"/>
      <c r="B60" s="47"/>
      <c r="C60" s="47"/>
      <c r="D60" s="48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7"/>
      <c r="B61" s="47"/>
      <c r="C61" s="47"/>
      <c r="D61" s="48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7"/>
      <c r="B62" s="47"/>
      <c r="C62" s="47"/>
      <c r="D62" s="48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7"/>
      <c r="B63" s="47"/>
      <c r="C63" s="47"/>
      <c r="D63" s="48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7"/>
      <c r="B64" s="47"/>
      <c r="C64" s="47"/>
      <c r="D64" s="48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7"/>
      <c r="B65" s="47"/>
      <c r="C65" s="47"/>
      <c r="D65" s="48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7"/>
      <c r="B66" s="47"/>
      <c r="C66" s="47"/>
      <c r="D66" s="48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7"/>
      <c r="B67" s="47"/>
      <c r="C67" s="47"/>
      <c r="D67" s="48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7"/>
      <c r="B68" s="47"/>
      <c r="C68" s="47"/>
      <c r="D68" s="48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7"/>
      <c r="B69" s="47"/>
      <c r="C69" s="47"/>
      <c r="D69" s="48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7"/>
      <c r="B70" s="47"/>
      <c r="C70" s="47"/>
      <c r="D70" s="48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7"/>
      <c r="B71" s="47"/>
      <c r="C71" s="47"/>
      <c r="D71" s="48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7"/>
      <c r="B72" s="47"/>
      <c r="C72" s="47"/>
      <c r="D72" s="48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7"/>
      <c r="B73" s="47"/>
      <c r="C73" s="47"/>
      <c r="D73" s="48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7"/>
      <c r="B74" s="47"/>
      <c r="C74" s="47"/>
      <c r="D74" s="48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7"/>
      <c r="B75" s="47"/>
      <c r="C75" s="47"/>
      <c r="D75" s="48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7"/>
      <c r="B76" s="47"/>
      <c r="C76" s="47"/>
      <c r="D76" s="48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7"/>
      <c r="B77" s="47"/>
      <c r="C77" s="47"/>
      <c r="D77" s="48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7"/>
      <c r="B78" s="47"/>
      <c r="C78" s="47"/>
      <c r="D78" s="48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7"/>
      <c r="B79" s="47"/>
      <c r="C79" s="47"/>
      <c r="D79" s="48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7"/>
      <c r="B80" s="47"/>
      <c r="C80" s="47"/>
      <c r="D80" s="48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7"/>
      <c r="B81" s="47"/>
      <c r="C81" s="47"/>
      <c r="D81" s="48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7"/>
      <c r="B82" s="47"/>
      <c r="C82" s="47"/>
      <c r="D82" s="48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7"/>
      <c r="B83" s="47"/>
      <c r="C83" s="47"/>
      <c r="D83" s="48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7"/>
      <c r="B84" s="47"/>
      <c r="C84" s="47"/>
      <c r="D84" s="48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7"/>
      <c r="B85" s="47"/>
      <c r="C85" s="47"/>
      <c r="D85" s="48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7"/>
      <c r="B86" s="47"/>
      <c r="C86" s="47"/>
      <c r="D86" s="48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7"/>
      <c r="B87" s="47"/>
      <c r="C87" s="47"/>
      <c r="D87" s="48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7"/>
      <c r="B88" s="47"/>
      <c r="C88" s="47"/>
      <c r="D88" s="48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7"/>
      <c r="B89" s="47"/>
      <c r="C89" s="47"/>
      <c r="D89" s="48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7"/>
      <c r="B90" s="47"/>
      <c r="C90" s="47"/>
      <c r="D90" s="48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7"/>
      <c r="B91" s="47"/>
      <c r="C91" s="47"/>
      <c r="D91" s="48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7"/>
      <c r="B92" s="47"/>
      <c r="C92" s="47"/>
      <c r="D92" s="48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7"/>
      <c r="B93" s="47"/>
      <c r="C93" s="47"/>
      <c r="D93" s="48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7"/>
      <c r="B94" s="47"/>
      <c r="C94" s="47"/>
      <c r="D94" s="48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7"/>
      <c r="B95" s="47"/>
      <c r="C95" s="47"/>
      <c r="D95" s="48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7"/>
      <c r="B96" s="47"/>
      <c r="C96" s="47"/>
      <c r="D96" s="48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7"/>
      <c r="B97" s="47"/>
      <c r="C97" s="47"/>
      <c r="D97" s="48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7"/>
      <c r="B98" s="47"/>
      <c r="C98" s="47"/>
      <c r="D98" s="48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7"/>
      <c r="B99" s="47"/>
      <c r="C99" s="47"/>
      <c r="D99" s="48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7"/>
      <c r="B100" s="47"/>
      <c r="C100" s="47"/>
      <c r="D100" s="48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7"/>
      <c r="B101" s="47"/>
      <c r="C101" s="47"/>
      <c r="D101" s="48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7"/>
      <c r="B102" s="47"/>
      <c r="C102" s="47"/>
      <c r="D102" s="48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7"/>
      <c r="B103" s="47"/>
      <c r="C103" s="47"/>
      <c r="D103" s="48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7"/>
      <c r="B104" s="47"/>
      <c r="C104" s="47"/>
      <c r="D104" s="48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7"/>
      <c r="B105" s="47"/>
      <c r="C105" s="47"/>
      <c r="D105" s="48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7"/>
      <c r="B106" s="47"/>
      <c r="C106" s="47"/>
      <c r="D106" s="48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7"/>
      <c r="B107" s="47"/>
      <c r="C107" s="47"/>
      <c r="D107" s="48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7"/>
      <c r="B108" s="47"/>
      <c r="C108" s="47"/>
      <c r="D108" s="48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7"/>
      <c r="B109" s="47"/>
      <c r="C109" s="47"/>
      <c r="D109" s="48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7"/>
      <c r="B110" s="47"/>
      <c r="C110" s="47"/>
      <c r="D110" s="48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7"/>
      <c r="B111" s="47"/>
      <c r="C111" s="47"/>
      <c r="D111" s="48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7"/>
      <c r="B112" s="47"/>
      <c r="C112" s="47"/>
      <c r="D112" s="48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7"/>
      <c r="B113" s="47"/>
      <c r="C113" s="47"/>
      <c r="D113" s="48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7"/>
      <c r="B114" s="47"/>
      <c r="C114" s="47"/>
      <c r="D114" s="48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7"/>
      <c r="B115" s="47"/>
      <c r="C115" s="47"/>
      <c r="D115" s="48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7"/>
      <c r="B116" s="47"/>
      <c r="C116" s="47"/>
      <c r="D116" s="48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7"/>
      <c r="B117" s="47"/>
      <c r="C117" s="47"/>
      <c r="D117" s="48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7"/>
      <c r="B118" s="47"/>
      <c r="C118" s="47"/>
      <c r="D118" s="48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7"/>
      <c r="B119" s="47"/>
      <c r="C119" s="47"/>
      <c r="D119" s="48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7"/>
      <c r="B120" s="47"/>
      <c r="C120" s="47"/>
      <c r="D120" s="48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7"/>
      <c r="B121" s="47"/>
      <c r="C121" s="47"/>
      <c r="D121" s="48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7"/>
      <c r="B122" s="47"/>
      <c r="C122" s="47"/>
      <c r="D122" s="48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7"/>
      <c r="B123" s="47"/>
      <c r="C123" s="47"/>
      <c r="D123" s="48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7"/>
      <c r="B124" s="47"/>
      <c r="C124" s="47"/>
      <c r="D124" s="48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7"/>
      <c r="B125" s="47"/>
      <c r="C125" s="47"/>
      <c r="D125" s="48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7"/>
      <c r="B126" s="47"/>
      <c r="C126" s="47"/>
      <c r="D126" s="48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7"/>
      <c r="B127" s="47"/>
      <c r="C127" s="47"/>
      <c r="D127" s="48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7"/>
      <c r="B128" s="47"/>
      <c r="C128" s="47"/>
      <c r="D128" s="48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7"/>
      <c r="B129" s="47"/>
      <c r="C129" s="47"/>
      <c r="D129" s="48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7"/>
      <c r="B130" s="47"/>
      <c r="C130" s="47"/>
      <c r="D130" s="48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7"/>
      <c r="B131" s="47"/>
      <c r="C131" s="47"/>
      <c r="D131" s="48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7"/>
      <c r="B132" s="47"/>
      <c r="C132" s="47"/>
      <c r="D132" s="48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7"/>
      <c r="B133" s="47"/>
      <c r="C133" s="47"/>
      <c r="D133" s="48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7"/>
      <c r="B134" s="47"/>
      <c r="C134" s="47"/>
      <c r="D134" s="48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7"/>
      <c r="B135" s="47"/>
      <c r="C135" s="47"/>
      <c r="D135" s="48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7"/>
      <c r="B136" s="47"/>
      <c r="C136" s="47"/>
      <c r="D136" s="48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7"/>
      <c r="B137" s="47"/>
      <c r="C137" s="47"/>
      <c r="D137" s="48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7"/>
      <c r="B138" s="47"/>
      <c r="C138" s="47"/>
      <c r="D138" s="48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7"/>
      <c r="B139" s="47"/>
      <c r="C139" s="47"/>
      <c r="D139" s="48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7"/>
      <c r="B140" s="47"/>
      <c r="C140" s="47"/>
      <c r="D140" s="48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7"/>
      <c r="B141" s="47"/>
      <c r="C141" s="47"/>
      <c r="D141" s="48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7"/>
      <c r="B142" s="47"/>
      <c r="C142" s="47"/>
      <c r="D142" s="48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7"/>
      <c r="B143" s="47"/>
      <c r="C143" s="47"/>
      <c r="D143" s="48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7"/>
      <c r="B144" s="47"/>
      <c r="C144" s="47"/>
      <c r="D144" s="48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7"/>
      <c r="B145" s="47"/>
      <c r="C145" s="47"/>
      <c r="D145" s="48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7"/>
      <c r="B146" s="47"/>
      <c r="C146" s="47"/>
      <c r="D146" s="48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7"/>
      <c r="B147" s="47"/>
      <c r="C147" s="47"/>
      <c r="D147" s="48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7"/>
      <c r="B148" s="47"/>
      <c r="C148" s="47"/>
      <c r="D148" s="48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7"/>
      <c r="B149" s="47"/>
      <c r="C149" s="47"/>
      <c r="D149" s="48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7"/>
      <c r="B150" s="47"/>
      <c r="C150" s="47"/>
      <c r="D150" s="48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7"/>
      <c r="B151" s="47"/>
      <c r="C151" s="47"/>
      <c r="D151" s="48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7"/>
      <c r="B152" s="47"/>
      <c r="C152" s="47"/>
      <c r="D152" s="48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7"/>
      <c r="B153" s="47"/>
      <c r="C153" s="47"/>
      <c r="D153" s="48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7"/>
      <c r="B154" s="47"/>
      <c r="C154" s="47"/>
      <c r="D154" s="48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7"/>
      <c r="B155" s="47"/>
      <c r="C155" s="47"/>
      <c r="D155" s="48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7"/>
      <c r="B156" s="47"/>
      <c r="C156" s="47"/>
      <c r="D156" s="48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7"/>
      <c r="B157" s="47"/>
      <c r="C157" s="47"/>
      <c r="D157" s="48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7"/>
      <c r="B158" s="47"/>
      <c r="C158" s="47"/>
      <c r="D158" s="48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7"/>
      <c r="B159" s="47"/>
      <c r="C159" s="47"/>
      <c r="D159" s="48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7"/>
      <c r="B160" s="47"/>
      <c r="C160" s="47"/>
      <c r="D160" s="48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7"/>
      <c r="B161" s="47"/>
      <c r="C161" s="47"/>
      <c r="D161" s="48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7"/>
      <c r="B162" s="47"/>
      <c r="C162" s="47"/>
      <c r="D162" s="48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7"/>
      <c r="B163" s="47"/>
      <c r="C163" s="47"/>
      <c r="D163" s="48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7"/>
      <c r="B164" s="47"/>
      <c r="C164" s="47"/>
      <c r="D164" s="48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7"/>
      <c r="B165" s="47"/>
      <c r="C165" s="47"/>
      <c r="D165" s="48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7"/>
      <c r="B166" s="47"/>
      <c r="C166" s="47"/>
      <c r="D166" s="48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7"/>
      <c r="B167" s="47"/>
      <c r="C167" s="47"/>
      <c r="D167" s="48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7"/>
      <c r="B168" s="47"/>
      <c r="C168" s="47"/>
      <c r="D168" s="48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7"/>
      <c r="B169" s="47"/>
      <c r="C169" s="47"/>
      <c r="D169" s="48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7"/>
      <c r="B170" s="47"/>
      <c r="C170" s="47"/>
      <c r="D170" s="48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7"/>
      <c r="B171" s="47"/>
      <c r="C171" s="47"/>
      <c r="D171" s="48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7"/>
      <c r="B172" s="47"/>
      <c r="C172" s="47"/>
      <c r="D172" s="48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7"/>
      <c r="B173" s="47"/>
      <c r="C173" s="47"/>
      <c r="D173" s="48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7"/>
      <c r="B174" s="47"/>
      <c r="C174" s="47"/>
      <c r="D174" s="48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7"/>
      <c r="B175" s="47"/>
      <c r="C175" s="47"/>
      <c r="D175" s="48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7"/>
      <c r="B176" s="47"/>
      <c r="C176" s="47"/>
      <c r="D176" s="48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7"/>
      <c r="B177" s="47"/>
      <c r="C177" s="47"/>
      <c r="D177" s="48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7"/>
      <c r="B178" s="47"/>
      <c r="C178" s="47"/>
      <c r="D178" s="48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7"/>
      <c r="B179" s="47"/>
      <c r="C179" s="47"/>
      <c r="D179" s="48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7"/>
      <c r="B180" s="47"/>
      <c r="C180" s="47"/>
      <c r="D180" s="48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7"/>
      <c r="B181" s="47"/>
      <c r="C181" s="47"/>
      <c r="D181" s="48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7"/>
      <c r="B182" s="47"/>
      <c r="C182" s="47"/>
      <c r="D182" s="48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7"/>
      <c r="B183" s="47"/>
      <c r="C183" s="47"/>
      <c r="D183" s="48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7"/>
      <c r="B184" s="47"/>
      <c r="C184" s="47"/>
      <c r="D184" s="48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7"/>
      <c r="B185" s="47"/>
      <c r="C185" s="47"/>
      <c r="D185" s="48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7"/>
      <c r="B186" s="47"/>
      <c r="C186" s="47"/>
      <c r="D186" s="48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7"/>
      <c r="B187" s="47"/>
      <c r="C187" s="47"/>
      <c r="D187" s="48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7"/>
      <c r="B188" s="47"/>
      <c r="C188" s="47"/>
      <c r="D188" s="48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7"/>
      <c r="B189" s="47"/>
      <c r="C189" s="47"/>
      <c r="D189" s="48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7"/>
      <c r="B190" s="47"/>
      <c r="C190" s="47"/>
      <c r="D190" s="48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7"/>
      <c r="B191" s="47"/>
      <c r="C191" s="47"/>
      <c r="D191" s="48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7"/>
      <c r="B192" s="47"/>
      <c r="C192" s="47"/>
      <c r="D192" s="48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7"/>
      <c r="B193" s="47"/>
      <c r="C193" s="47"/>
      <c r="D193" s="48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7"/>
      <c r="B194" s="47"/>
      <c r="C194" s="47"/>
      <c r="D194" s="48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7"/>
      <c r="B195" s="47"/>
      <c r="C195" s="47"/>
      <c r="D195" s="48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7"/>
      <c r="B196" s="47"/>
      <c r="C196" s="47"/>
      <c r="D196" s="48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7"/>
      <c r="B197" s="47"/>
      <c r="C197" s="47"/>
      <c r="D197" s="48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7"/>
      <c r="B198" s="47"/>
      <c r="C198" s="47"/>
      <c r="D198" s="48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7"/>
      <c r="B199" s="47"/>
      <c r="C199" s="47"/>
      <c r="D199" s="48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7"/>
      <c r="B200" s="47"/>
      <c r="C200" s="47"/>
      <c r="D200" s="48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7"/>
      <c r="B201" s="47"/>
      <c r="C201" s="47"/>
      <c r="D201" s="48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7"/>
      <c r="B202" s="47"/>
      <c r="C202" s="47"/>
      <c r="D202" s="48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7"/>
      <c r="B203" s="47"/>
      <c r="C203" s="47"/>
      <c r="D203" s="48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7"/>
      <c r="B204" s="47"/>
      <c r="C204" s="47"/>
      <c r="D204" s="48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7"/>
      <c r="B205" s="47"/>
      <c r="C205" s="47"/>
      <c r="D205" s="48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7"/>
      <c r="B206" s="47"/>
      <c r="C206" s="47"/>
      <c r="D206" s="48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7"/>
      <c r="B207" s="47"/>
      <c r="C207" s="47"/>
      <c r="D207" s="48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7"/>
      <c r="B208" s="47"/>
      <c r="C208" s="47"/>
      <c r="D208" s="48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7"/>
      <c r="B209" s="47"/>
      <c r="C209" s="47"/>
      <c r="D209" s="48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7"/>
      <c r="B210" s="47"/>
      <c r="C210" s="47"/>
      <c r="D210" s="48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7"/>
      <c r="B211" s="47"/>
      <c r="C211" s="47"/>
      <c r="D211" s="48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7"/>
      <c r="B212" s="47"/>
      <c r="C212" s="47"/>
      <c r="D212" s="48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7"/>
      <c r="B213" s="47"/>
      <c r="C213" s="47"/>
      <c r="D213" s="48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7"/>
      <c r="B214" s="47"/>
      <c r="C214" s="47"/>
      <c r="D214" s="48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47"/>
      <c r="B215" s="47"/>
      <c r="C215" s="47"/>
      <c r="D215" s="48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47"/>
      <c r="B216" s="47"/>
      <c r="C216" s="47"/>
      <c r="D216" s="48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47"/>
      <c r="B217" s="47"/>
      <c r="C217" s="47"/>
      <c r="D217" s="48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47"/>
      <c r="B218" s="47"/>
      <c r="C218" s="47"/>
      <c r="D218" s="48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47"/>
      <c r="B219" s="47"/>
      <c r="C219" s="47"/>
      <c r="D219" s="48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47"/>
      <c r="B220" s="47"/>
      <c r="C220" s="47"/>
      <c r="D220" s="48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47"/>
      <c r="B221" s="47"/>
      <c r="C221" s="47"/>
      <c r="D221" s="48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47"/>
      <c r="B222" s="47"/>
      <c r="C222" s="47"/>
      <c r="D222" s="48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47"/>
      <c r="B223" s="47"/>
      <c r="C223" s="47"/>
      <c r="D223" s="48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47"/>
      <c r="B224" s="47"/>
      <c r="C224" s="47"/>
      <c r="D224" s="48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47"/>
      <c r="B225" s="47"/>
      <c r="C225" s="47"/>
      <c r="D225" s="48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5">
    <mergeCell ref="D33:G33"/>
    <mergeCell ref="D34:G34"/>
    <mergeCell ref="D35:G35"/>
    <mergeCell ref="D36:G36"/>
    <mergeCell ref="D26:G26"/>
    <mergeCell ref="D28:G28"/>
    <mergeCell ref="D29:G29"/>
    <mergeCell ref="D30:G30"/>
    <mergeCell ref="D31:G31"/>
    <mergeCell ref="D32:G32"/>
    <mergeCell ref="D25:G25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D22:G22"/>
    <mergeCell ref="D23:G23"/>
    <mergeCell ref="D24:G2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30"/>
    <hyperlink r:id="rId2" ref="K31"/>
    <hyperlink r:id="rId3" ref="K33"/>
    <hyperlink r:id="rId4" ref="K34"/>
    <hyperlink r:id="rId5" ref="K35"/>
    <hyperlink r:id="rId6" ref="K36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0"/>
    <col customWidth="1" min="2" max="2" width="11.75"/>
    <col customWidth="1" min="3" max="3" width="15.5"/>
    <col customWidth="1" min="4" max="4" width="69.5"/>
    <col customWidth="1" min="5" max="6" width="21.38"/>
    <col customWidth="1" min="7" max="8" width="31.0"/>
    <col customWidth="1" min="9" max="9" width="26.38"/>
  </cols>
  <sheetData>
    <row r="1" ht="43.5" customHeight="1">
      <c r="A1" s="53" t="s">
        <v>92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93</v>
      </c>
      <c r="E2" s="6"/>
      <c r="F2" s="7" t="s">
        <v>3</v>
      </c>
      <c r="G2" s="52">
        <v>0.0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94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" t="s">
        <v>71</v>
      </c>
      <c r="E4" s="10" t="s">
        <v>9</v>
      </c>
      <c r="F4" s="11" t="s">
        <v>95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3" t="s">
        <v>10</v>
      </c>
      <c r="C5" s="14">
        <v>45145.0</v>
      </c>
      <c r="E5" s="10" t="s">
        <v>11</v>
      </c>
      <c r="F5" s="12" t="str">
        <f>SUM(C17:C104)&amp;" points"</f>
        <v>57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3" t="s">
        <v>12</v>
      </c>
      <c r="C6" s="14">
        <v>45163.0</v>
      </c>
      <c r="G6" s="15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6" t="s">
        <v>15</v>
      </c>
      <c r="C8" s="11">
        <v>10.0</v>
      </c>
      <c r="D8" s="17" t="s">
        <v>16</v>
      </c>
      <c r="E8" s="18" t="s">
        <v>72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6" t="s">
        <v>18</v>
      </c>
      <c r="C9" s="12">
        <f>SUM(C17:C100)</f>
        <v>57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9" t="s">
        <v>19</v>
      </c>
      <c r="C10" s="11">
        <v>10.0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6" t="s">
        <v>20</v>
      </c>
      <c r="C11" s="20">
        <v>0.0</v>
      </c>
      <c r="D11" s="17" t="s">
        <v>21</v>
      </c>
      <c r="E11" s="18" t="s">
        <v>96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9" t="s">
        <v>23</v>
      </c>
      <c r="C12" s="11">
        <v>57.0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6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1"/>
      <c r="C14" s="2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3" t="str">
        <f>"Things ("&amp;COUNTA(A17:A103)&amp;")"</f>
        <v>Things (12)</v>
      </c>
      <c r="B16" s="23" t="s">
        <v>26</v>
      </c>
      <c r="C16" s="23" t="str">
        <f>"Task Points ("&amp;SUM(C17:C103)&amp;")"</f>
        <v>Task Points (57)</v>
      </c>
      <c r="D16" s="4" t="s">
        <v>27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ht="21.0" customHeight="1">
      <c r="A17" s="27" t="s">
        <v>97</v>
      </c>
      <c r="B17" s="27" t="s">
        <v>29</v>
      </c>
      <c r="C17" s="28">
        <v>4.0</v>
      </c>
      <c r="D17" s="29" t="s">
        <v>97</v>
      </c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27" t="s">
        <v>98</v>
      </c>
      <c r="B18" s="27" t="s">
        <v>29</v>
      </c>
      <c r="C18" s="28">
        <v>5.0</v>
      </c>
      <c r="D18" s="29" t="s">
        <v>98</v>
      </c>
      <c r="H18" s="3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7" t="s">
        <v>99</v>
      </c>
      <c r="B19" s="27" t="s">
        <v>29</v>
      </c>
      <c r="C19" s="28">
        <v>3.0</v>
      </c>
      <c r="D19" s="29" t="s">
        <v>99</v>
      </c>
      <c r="H19" s="3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27" t="s">
        <v>100</v>
      </c>
      <c r="B20" s="27" t="s">
        <v>29</v>
      </c>
      <c r="C20" s="28">
        <v>4.0</v>
      </c>
      <c r="D20" s="29" t="s">
        <v>100</v>
      </c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7" t="s">
        <v>101</v>
      </c>
      <c r="B21" s="27" t="s">
        <v>29</v>
      </c>
      <c r="C21" s="28">
        <v>5.0</v>
      </c>
      <c r="D21" s="29" t="s">
        <v>101</v>
      </c>
      <c r="H21" s="3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27" t="s">
        <v>102</v>
      </c>
      <c r="B22" s="27" t="s">
        <v>29</v>
      </c>
      <c r="C22" s="28">
        <v>6.0</v>
      </c>
      <c r="D22" s="29" t="s">
        <v>102</v>
      </c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27" t="s">
        <v>103</v>
      </c>
      <c r="B23" s="27" t="s">
        <v>29</v>
      </c>
      <c r="C23" s="28">
        <v>5.0</v>
      </c>
      <c r="D23" s="29" t="s">
        <v>103</v>
      </c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27" t="s">
        <v>104</v>
      </c>
      <c r="B24" s="27" t="s">
        <v>29</v>
      </c>
      <c r="C24" s="28">
        <v>6.0</v>
      </c>
      <c r="D24" s="29" t="s">
        <v>104</v>
      </c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32" t="s">
        <v>105</v>
      </c>
      <c r="B25" s="27" t="s">
        <v>29</v>
      </c>
      <c r="C25" s="28">
        <v>5.0</v>
      </c>
      <c r="D25" s="29" t="s">
        <v>106</v>
      </c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27" t="s">
        <v>107</v>
      </c>
      <c r="B26" s="27" t="s">
        <v>29</v>
      </c>
      <c r="C26" s="28">
        <v>4.0</v>
      </c>
      <c r="D26" s="29" t="s">
        <v>107</v>
      </c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27" t="s">
        <v>108</v>
      </c>
      <c r="B27" s="27" t="s">
        <v>29</v>
      </c>
      <c r="C27" s="28">
        <v>5.0</v>
      </c>
      <c r="D27" s="29" t="s">
        <v>108</v>
      </c>
      <c r="H27" s="3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27" t="s">
        <v>109</v>
      </c>
      <c r="B28" s="27" t="s">
        <v>29</v>
      </c>
      <c r="C28" s="28">
        <v>5.0</v>
      </c>
      <c r="D28" s="29" t="s">
        <v>109</v>
      </c>
      <c r="H28" s="33"/>
      <c r="I28" s="34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1.0" customHeight="1">
      <c r="A29" s="27"/>
      <c r="B29" s="27"/>
      <c r="C29" s="36"/>
      <c r="D29" s="30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1.0" customHeight="1">
      <c r="A30" s="27"/>
      <c r="B30" s="27"/>
      <c r="C30" s="36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1.0" customHeight="1">
      <c r="A31" s="27"/>
      <c r="B31" s="27"/>
      <c r="C31" s="36"/>
      <c r="D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7"/>
      <c r="B32" s="37"/>
      <c r="C32" s="37"/>
      <c r="D32" s="38"/>
      <c r="H32" s="39"/>
      <c r="I32" s="39"/>
      <c r="K32" s="40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7"/>
      <c r="B33" s="37"/>
      <c r="C33" s="37"/>
      <c r="D33" s="38"/>
      <c r="H33" s="39"/>
      <c r="I33" s="39"/>
      <c r="K33" s="41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7"/>
      <c r="B34" s="37"/>
      <c r="C34" s="37"/>
      <c r="D34" s="38"/>
      <c r="H34" s="39"/>
      <c r="I34" s="39"/>
      <c r="K34" s="41"/>
      <c r="L34" s="3"/>
      <c r="M34" s="3"/>
      <c r="N34" s="3"/>
      <c r="O34" s="3"/>
      <c r="P34" s="3"/>
      <c r="Q34" s="3"/>
      <c r="R34" s="3"/>
      <c r="S34" s="3"/>
    </row>
    <row r="35" ht="21.0" customHeight="1">
      <c r="A35" s="37"/>
      <c r="B35" s="37"/>
      <c r="C35" s="37"/>
      <c r="D35" s="38"/>
      <c r="H35" s="39"/>
      <c r="I35" s="39"/>
      <c r="K35" s="42"/>
      <c r="L35" s="3"/>
      <c r="M35" s="3"/>
      <c r="N35" s="3"/>
      <c r="O35" s="3"/>
      <c r="P35" s="3"/>
      <c r="Q35" s="3"/>
      <c r="R35" s="3"/>
      <c r="S35" s="3"/>
    </row>
    <row r="36" ht="21.0" customHeight="1">
      <c r="A36" s="37"/>
      <c r="B36" s="37"/>
      <c r="C36" s="37"/>
      <c r="D36" s="38"/>
      <c r="H36" s="39"/>
      <c r="I36" s="39"/>
      <c r="K36" s="41"/>
      <c r="L36" s="3"/>
      <c r="M36" s="3"/>
      <c r="N36" s="3"/>
      <c r="O36" s="3"/>
      <c r="P36" s="3"/>
      <c r="Q36" s="3"/>
      <c r="R36" s="3"/>
      <c r="S36" s="3"/>
    </row>
    <row r="37" ht="21.0" customHeight="1">
      <c r="A37" s="37"/>
      <c r="B37" s="37"/>
      <c r="C37" s="37"/>
      <c r="D37" s="38"/>
      <c r="H37" s="39"/>
      <c r="I37" s="39"/>
      <c r="K37" s="41"/>
      <c r="L37" s="3"/>
      <c r="M37" s="3"/>
      <c r="N37" s="3"/>
      <c r="O37" s="3"/>
      <c r="P37" s="3"/>
      <c r="Q37" s="3"/>
      <c r="R37" s="3"/>
      <c r="S37" s="3"/>
    </row>
    <row r="38" ht="21.0" customHeight="1">
      <c r="A38" s="37"/>
      <c r="B38" s="37"/>
      <c r="C38" s="37"/>
      <c r="D38" s="38"/>
      <c r="H38" s="39"/>
      <c r="I38" s="39"/>
      <c r="K38" s="41"/>
      <c r="L38" s="3"/>
      <c r="M38" s="3"/>
      <c r="N38" s="3"/>
      <c r="O38" s="3"/>
      <c r="P38" s="3"/>
      <c r="Q38" s="3"/>
      <c r="R38" s="3"/>
      <c r="S38" s="3"/>
    </row>
    <row r="39" ht="21.0" customHeight="1">
      <c r="A39" s="37"/>
      <c r="B39" s="37"/>
      <c r="C39" s="37"/>
      <c r="D39" s="38"/>
      <c r="H39" s="39"/>
      <c r="I39" s="39"/>
      <c r="K39" s="41"/>
      <c r="L39" s="3"/>
      <c r="M39" s="3"/>
      <c r="N39" s="3"/>
      <c r="O39" s="3"/>
      <c r="P39" s="3"/>
      <c r="Q39" s="3"/>
      <c r="R39" s="3"/>
      <c r="S39" s="3"/>
    </row>
    <row r="40" ht="21.0" customHeight="1">
      <c r="A40" s="43"/>
      <c r="B40" s="44"/>
      <c r="C40" s="44"/>
      <c r="D40" s="44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1.0" customHeight="1">
      <c r="A41" s="45"/>
      <c r="B41" s="44"/>
      <c r="C41" s="44"/>
      <c r="D41" s="44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1.0" customHeight="1">
      <c r="A42" s="44"/>
      <c r="B42" s="44"/>
      <c r="C42" s="44"/>
      <c r="D42" s="4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44"/>
      <c r="B43" s="44"/>
      <c r="C43" s="44"/>
      <c r="D43" s="4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44"/>
      <c r="B44" s="44"/>
      <c r="C44" s="44"/>
      <c r="D44" s="44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44"/>
      <c r="B45" s="44"/>
      <c r="C45" s="44"/>
      <c r="D45" s="44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44"/>
      <c r="B46" s="44"/>
      <c r="C46" s="44"/>
      <c r="D46" s="44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6"/>
      <c r="B47" s="46"/>
      <c r="C47" s="46"/>
      <c r="D47" s="4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6"/>
      <c r="B48" s="46"/>
      <c r="C48" s="46"/>
      <c r="D48" s="4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6"/>
      <c r="B49" s="46"/>
      <c r="C49" s="46"/>
      <c r="D49" s="46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6"/>
      <c r="B50" s="46"/>
      <c r="C50" s="46"/>
      <c r="D50" s="46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6"/>
      <c r="B51" s="46"/>
      <c r="C51" s="46"/>
      <c r="D51" s="46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7"/>
      <c r="B52" s="47"/>
      <c r="C52" s="47"/>
      <c r="D52" s="48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7"/>
      <c r="B53" s="47"/>
      <c r="C53" s="47"/>
      <c r="D53" s="48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7"/>
      <c r="B54" s="47"/>
      <c r="C54" s="47"/>
      <c r="D54" s="48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7"/>
      <c r="B55" s="47"/>
      <c r="C55" s="47"/>
      <c r="D55" s="48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7"/>
      <c r="B56" s="47"/>
      <c r="C56" s="47"/>
      <c r="D56" s="48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7"/>
      <c r="B57" s="47"/>
      <c r="C57" s="47"/>
      <c r="D57" s="48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7"/>
      <c r="B58" s="47"/>
      <c r="C58" s="47"/>
      <c r="D58" s="48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7"/>
      <c r="B59" s="47"/>
      <c r="C59" s="47"/>
      <c r="D59" s="48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7"/>
      <c r="B60" s="47"/>
      <c r="C60" s="47"/>
      <c r="D60" s="48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7"/>
      <c r="B61" s="47"/>
      <c r="C61" s="47"/>
      <c r="D61" s="48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7"/>
      <c r="B62" s="47"/>
      <c r="C62" s="47"/>
      <c r="D62" s="48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7"/>
      <c r="B63" s="47"/>
      <c r="C63" s="47"/>
      <c r="D63" s="48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7"/>
      <c r="B64" s="47"/>
      <c r="C64" s="47"/>
      <c r="D64" s="48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7"/>
      <c r="B65" s="47"/>
      <c r="C65" s="47"/>
      <c r="D65" s="48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7"/>
      <c r="B66" s="47"/>
      <c r="C66" s="47"/>
      <c r="D66" s="48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7"/>
      <c r="B67" s="47"/>
      <c r="C67" s="47"/>
      <c r="D67" s="48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7"/>
      <c r="B68" s="47"/>
      <c r="C68" s="47"/>
      <c r="D68" s="48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7"/>
      <c r="B69" s="47"/>
      <c r="C69" s="47"/>
      <c r="D69" s="48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7"/>
      <c r="B70" s="47"/>
      <c r="C70" s="47"/>
      <c r="D70" s="48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7"/>
      <c r="B71" s="47"/>
      <c r="C71" s="47"/>
      <c r="D71" s="48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7"/>
      <c r="B72" s="47"/>
      <c r="C72" s="47"/>
      <c r="D72" s="48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7"/>
      <c r="B73" s="47"/>
      <c r="C73" s="47"/>
      <c r="D73" s="48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7"/>
      <c r="B74" s="47"/>
      <c r="C74" s="47"/>
      <c r="D74" s="48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7"/>
      <c r="B75" s="47"/>
      <c r="C75" s="47"/>
      <c r="D75" s="48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7"/>
      <c r="B76" s="47"/>
      <c r="C76" s="47"/>
      <c r="D76" s="48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7"/>
      <c r="B77" s="47"/>
      <c r="C77" s="47"/>
      <c r="D77" s="48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7"/>
      <c r="B78" s="47"/>
      <c r="C78" s="47"/>
      <c r="D78" s="48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7"/>
      <c r="B79" s="47"/>
      <c r="C79" s="47"/>
      <c r="D79" s="48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7"/>
      <c r="B80" s="47"/>
      <c r="C80" s="47"/>
      <c r="D80" s="48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7"/>
      <c r="B81" s="47"/>
      <c r="C81" s="47"/>
      <c r="D81" s="48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7"/>
      <c r="B82" s="47"/>
      <c r="C82" s="47"/>
      <c r="D82" s="48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7"/>
      <c r="B83" s="47"/>
      <c r="C83" s="47"/>
      <c r="D83" s="48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7"/>
      <c r="B84" s="47"/>
      <c r="C84" s="47"/>
      <c r="D84" s="48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7"/>
      <c r="B85" s="47"/>
      <c r="C85" s="47"/>
      <c r="D85" s="48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7"/>
      <c r="B86" s="47"/>
      <c r="C86" s="47"/>
      <c r="D86" s="48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7"/>
      <c r="B87" s="47"/>
      <c r="C87" s="47"/>
      <c r="D87" s="48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7"/>
      <c r="B88" s="47"/>
      <c r="C88" s="47"/>
      <c r="D88" s="48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7"/>
      <c r="B89" s="47"/>
      <c r="C89" s="47"/>
      <c r="D89" s="48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7"/>
      <c r="B90" s="47"/>
      <c r="C90" s="47"/>
      <c r="D90" s="48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7"/>
      <c r="B91" s="47"/>
      <c r="C91" s="47"/>
      <c r="D91" s="48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7"/>
      <c r="B92" s="47"/>
      <c r="C92" s="47"/>
      <c r="D92" s="48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7"/>
      <c r="B93" s="47"/>
      <c r="C93" s="47"/>
      <c r="D93" s="48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7"/>
      <c r="B94" s="47"/>
      <c r="C94" s="47"/>
      <c r="D94" s="48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7"/>
      <c r="B95" s="47"/>
      <c r="C95" s="47"/>
      <c r="D95" s="48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7"/>
      <c r="B96" s="47"/>
      <c r="C96" s="47"/>
      <c r="D96" s="48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7"/>
      <c r="B97" s="47"/>
      <c r="C97" s="47"/>
      <c r="D97" s="48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7"/>
      <c r="B98" s="47"/>
      <c r="C98" s="47"/>
      <c r="D98" s="48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7"/>
      <c r="B99" s="47"/>
      <c r="C99" s="47"/>
      <c r="D99" s="48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7"/>
      <c r="B100" s="47"/>
      <c r="C100" s="47"/>
      <c r="D100" s="48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7"/>
      <c r="B101" s="47"/>
      <c r="C101" s="47"/>
      <c r="D101" s="48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7"/>
      <c r="B102" s="47"/>
      <c r="C102" s="47"/>
      <c r="D102" s="48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7"/>
      <c r="B103" s="47"/>
      <c r="C103" s="47"/>
      <c r="D103" s="48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7"/>
      <c r="B104" s="47"/>
      <c r="C104" s="47"/>
      <c r="D104" s="48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7"/>
      <c r="B105" s="47"/>
      <c r="C105" s="47"/>
      <c r="D105" s="48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7"/>
      <c r="B106" s="47"/>
      <c r="C106" s="47"/>
      <c r="D106" s="48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7"/>
      <c r="B107" s="47"/>
      <c r="C107" s="47"/>
      <c r="D107" s="48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7"/>
      <c r="B108" s="47"/>
      <c r="C108" s="47"/>
      <c r="D108" s="48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7"/>
      <c r="B109" s="47"/>
      <c r="C109" s="47"/>
      <c r="D109" s="48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7"/>
      <c r="B110" s="47"/>
      <c r="C110" s="47"/>
      <c r="D110" s="48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7"/>
      <c r="B111" s="47"/>
      <c r="C111" s="47"/>
      <c r="D111" s="48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7"/>
      <c r="B112" s="47"/>
      <c r="C112" s="47"/>
      <c r="D112" s="48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7"/>
      <c r="B113" s="47"/>
      <c r="C113" s="47"/>
      <c r="D113" s="48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7"/>
      <c r="B114" s="47"/>
      <c r="C114" s="47"/>
      <c r="D114" s="48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7"/>
      <c r="B115" s="47"/>
      <c r="C115" s="47"/>
      <c r="D115" s="48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7"/>
      <c r="B116" s="47"/>
      <c r="C116" s="47"/>
      <c r="D116" s="48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7"/>
      <c r="B117" s="47"/>
      <c r="C117" s="47"/>
      <c r="D117" s="48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7"/>
      <c r="B118" s="47"/>
      <c r="C118" s="47"/>
      <c r="D118" s="48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7"/>
      <c r="B119" s="47"/>
      <c r="C119" s="47"/>
      <c r="D119" s="48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7"/>
      <c r="B120" s="47"/>
      <c r="C120" s="47"/>
      <c r="D120" s="48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7"/>
      <c r="B121" s="47"/>
      <c r="C121" s="47"/>
      <c r="D121" s="48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7"/>
      <c r="B122" s="47"/>
      <c r="C122" s="47"/>
      <c r="D122" s="48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7"/>
      <c r="B123" s="47"/>
      <c r="C123" s="47"/>
      <c r="D123" s="48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7"/>
      <c r="B124" s="47"/>
      <c r="C124" s="47"/>
      <c r="D124" s="48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7"/>
      <c r="B125" s="47"/>
      <c r="C125" s="47"/>
      <c r="D125" s="48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7"/>
      <c r="B126" s="47"/>
      <c r="C126" s="47"/>
      <c r="D126" s="48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7"/>
      <c r="B127" s="47"/>
      <c r="C127" s="47"/>
      <c r="D127" s="48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7"/>
      <c r="B128" s="47"/>
      <c r="C128" s="47"/>
      <c r="D128" s="48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7"/>
      <c r="B129" s="47"/>
      <c r="C129" s="47"/>
      <c r="D129" s="48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7"/>
      <c r="B130" s="47"/>
      <c r="C130" s="47"/>
      <c r="D130" s="48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7"/>
      <c r="B131" s="47"/>
      <c r="C131" s="47"/>
      <c r="D131" s="48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7"/>
      <c r="B132" s="47"/>
      <c r="C132" s="47"/>
      <c r="D132" s="48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7"/>
      <c r="B133" s="47"/>
      <c r="C133" s="47"/>
      <c r="D133" s="48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7"/>
      <c r="B134" s="47"/>
      <c r="C134" s="47"/>
      <c r="D134" s="48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7"/>
      <c r="B135" s="47"/>
      <c r="C135" s="47"/>
      <c r="D135" s="48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7"/>
      <c r="B136" s="47"/>
      <c r="C136" s="47"/>
      <c r="D136" s="48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7"/>
      <c r="B137" s="47"/>
      <c r="C137" s="47"/>
      <c r="D137" s="48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7"/>
      <c r="B138" s="47"/>
      <c r="C138" s="47"/>
      <c r="D138" s="48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7"/>
      <c r="B139" s="47"/>
      <c r="C139" s="47"/>
      <c r="D139" s="48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7"/>
      <c r="B140" s="47"/>
      <c r="C140" s="47"/>
      <c r="D140" s="48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7"/>
      <c r="B141" s="47"/>
      <c r="C141" s="47"/>
      <c r="D141" s="48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7"/>
      <c r="B142" s="47"/>
      <c r="C142" s="47"/>
      <c r="D142" s="48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7"/>
      <c r="B143" s="47"/>
      <c r="C143" s="47"/>
      <c r="D143" s="48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7"/>
      <c r="B144" s="47"/>
      <c r="C144" s="47"/>
      <c r="D144" s="48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7"/>
      <c r="B145" s="47"/>
      <c r="C145" s="47"/>
      <c r="D145" s="48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7"/>
      <c r="B146" s="47"/>
      <c r="C146" s="47"/>
      <c r="D146" s="48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7"/>
      <c r="B147" s="47"/>
      <c r="C147" s="47"/>
      <c r="D147" s="48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7"/>
      <c r="B148" s="47"/>
      <c r="C148" s="47"/>
      <c r="D148" s="48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7"/>
      <c r="B149" s="47"/>
      <c r="C149" s="47"/>
      <c r="D149" s="48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7"/>
      <c r="B150" s="47"/>
      <c r="C150" s="47"/>
      <c r="D150" s="48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7"/>
      <c r="B151" s="47"/>
      <c r="C151" s="47"/>
      <c r="D151" s="48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7"/>
      <c r="B152" s="47"/>
      <c r="C152" s="47"/>
      <c r="D152" s="48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7"/>
      <c r="B153" s="47"/>
      <c r="C153" s="47"/>
      <c r="D153" s="48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7"/>
      <c r="B154" s="47"/>
      <c r="C154" s="47"/>
      <c r="D154" s="48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7"/>
      <c r="B155" s="47"/>
      <c r="C155" s="47"/>
      <c r="D155" s="48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7"/>
      <c r="B156" s="47"/>
      <c r="C156" s="47"/>
      <c r="D156" s="48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7"/>
      <c r="B157" s="47"/>
      <c r="C157" s="47"/>
      <c r="D157" s="48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7"/>
      <c r="B158" s="47"/>
      <c r="C158" s="47"/>
      <c r="D158" s="48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7"/>
      <c r="B159" s="47"/>
      <c r="C159" s="47"/>
      <c r="D159" s="48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7"/>
      <c r="B160" s="47"/>
      <c r="C160" s="47"/>
      <c r="D160" s="48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7"/>
      <c r="B161" s="47"/>
      <c r="C161" s="47"/>
      <c r="D161" s="48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7"/>
      <c r="B162" s="47"/>
      <c r="C162" s="47"/>
      <c r="D162" s="48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7"/>
      <c r="B163" s="47"/>
      <c r="C163" s="47"/>
      <c r="D163" s="48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7"/>
      <c r="B164" s="47"/>
      <c r="C164" s="47"/>
      <c r="D164" s="48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7"/>
      <c r="B165" s="47"/>
      <c r="C165" s="47"/>
      <c r="D165" s="48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7"/>
      <c r="B166" s="47"/>
      <c r="C166" s="47"/>
      <c r="D166" s="48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7"/>
      <c r="B167" s="47"/>
      <c r="C167" s="47"/>
      <c r="D167" s="48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7"/>
      <c r="B168" s="47"/>
      <c r="C168" s="47"/>
      <c r="D168" s="48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7"/>
      <c r="B169" s="47"/>
      <c r="C169" s="47"/>
      <c r="D169" s="48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7"/>
      <c r="B170" s="47"/>
      <c r="C170" s="47"/>
      <c r="D170" s="48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7"/>
      <c r="B171" s="47"/>
      <c r="C171" s="47"/>
      <c r="D171" s="48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7"/>
      <c r="B172" s="47"/>
      <c r="C172" s="47"/>
      <c r="D172" s="48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7"/>
      <c r="B173" s="47"/>
      <c r="C173" s="47"/>
      <c r="D173" s="48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7"/>
      <c r="B174" s="47"/>
      <c r="C174" s="47"/>
      <c r="D174" s="48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7"/>
      <c r="B175" s="47"/>
      <c r="C175" s="47"/>
      <c r="D175" s="48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7"/>
      <c r="B176" s="47"/>
      <c r="C176" s="47"/>
      <c r="D176" s="48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7"/>
      <c r="B177" s="47"/>
      <c r="C177" s="47"/>
      <c r="D177" s="48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7"/>
      <c r="B178" s="47"/>
      <c r="C178" s="47"/>
      <c r="D178" s="48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7"/>
      <c r="B179" s="47"/>
      <c r="C179" s="47"/>
      <c r="D179" s="48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7"/>
      <c r="B180" s="47"/>
      <c r="C180" s="47"/>
      <c r="D180" s="48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7"/>
      <c r="B181" s="47"/>
      <c r="C181" s="47"/>
      <c r="D181" s="48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7"/>
      <c r="B182" s="47"/>
      <c r="C182" s="47"/>
      <c r="D182" s="48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7"/>
      <c r="B183" s="47"/>
      <c r="C183" s="47"/>
      <c r="D183" s="48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7"/>
      <c r="B184" s="47"/>
      <c r="C184" s="47"/>
      <c r="D184" s="48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7"/>
      <c r="B185" s="47"/>
      <c r="C185" s="47"/>
      <c r="D185" s="48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7"/>
      <c r="B186" s="47"/>
      <c r="C186" s="47"/>
      <c r="D186" s="48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7"/>
      <c r="B187" s="47"/>
      <c r="C187" s="47"/>
      <c r="D187" s="48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7"/>
      <c r="B188" s="47"/>
      <c r="C188" s="47"/>
      <c r="D188" s="48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7"/>
      <c r="B189" s="47"/>
      <c r="C189" s="47"/>
      <c r="D189" s="48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7"/>
      <c r="B190" s="47"/>
      <c r="C190" s="47"/>
      <c r="D190" s="48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7"/>
      <c r="B191" s="47"/>
      <c r="C191" s="47"/>
      <c r="D191" s="48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7"/>
      <c r="B192" s="47"/>
      <c r="C192" s="47"/>
      <c r="D192" s="48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7"/>
      <c r="B193" s="47"/>
      <c r="C193" s="47"/>
      <c r="D193" s="48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7"/>
      <c r="B194" s="47"/>
      <c r="C194" s="47"/>
      <c r="D194" s="48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7"/>
      <c r="B195" s="47"/>
      <c r="C195" s="47"/>
      <c r="D195" s="48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7"/>
      <c r="B196" s="47"/>
      <c r="C196" s="47"/>
      <c r="D196" s="48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7"/>
      <c r="B197" s="47"/>
      <c r="C197" s="47"/>
      <c r="D197" s="48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7"/>
      <c r="B198" s="47"/>
      <c r="C198" s="47"/>
      <c r="D198" s="48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7"/>
      <c r="B199" s="47"/>
      <c r="C199" s="47"/>
      <c r="D199" s="48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7"/>
      <c r="B200" s="47"/>
      <c r="C200" s="47"/>
      <c r="D200" s="48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7"/>
      <c r="B201" s="47"/>
      <c r="C201" s="47"/>
      <c r="D201" s="48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7"/>
      <c r="B202" s="47"/>
      <c r="C202" s="47"/>
      <c r="D202" s="48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7"/>
      <c r="B203" s="47"/>
      <c r="C203" s="47"/>
      <c r="D203" s="48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7"/>
      <c r="B204" s="47"/>
      <c r="C204" s="47"/>
      <c r="D204" s="48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7"/>
      <c r="B205" s="47"/>
      <c r="C205" s="47"/>
      <c r="D205" s="48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7"/>
      <c r="B206" s="47"/>
      <c r="C206" s="47"/>
      <c r="D206" s="48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7"/>
      <c r="B207" s="47"/>
      <c r="C207" s="47"/>
      <c r="D207" s="48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7"/>
      <c r="B208" s="47"/>
      <c r="C208" s="47"/>
      <c r="D208" s="48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7"/>
      <c r="B209" s="47"/>
      <c r="C209" s="47"/>
      <c r="D209" s="48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7"/>
      <c r="B210" s="47"/>
      <c r="C210" s="47"/>
      <c r="D210" s="48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7"/>
      <c r="B211" s="47"/>
      <c r="C211" s="47"/>
      <c r="D211" s="48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7"/>
      <c r="B212" s="47"/>
      <c r="C212" s="47"/>
      <c r="D212" s="48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7"/>
      <c r="B213" s="47"/>
      <c r="C213" s="47"/>
      <c r="D213" s="48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7"/>
      <c r="B214" s="47"/>
      <c r="C214" s="47"/>
      <c r="D214" s="48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47"/>
      <c r="B215" s="47"/>
      <c r="C215" s="47"/>
      <c r="D215" s="48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47"/>
      <c r="B216" s="47"/>
      <c r="C216" s="47"/>
      <c r="D216" s="48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47"/>
      <c r="B217" s="47"/>
      <c r="C217" s="47"/>
      <c r="D217" s="48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47"/>
      <c r="B218" s="47"/>
      <c r="C218" s="47"/>
      <c r="D218" s="48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47"/>
      <c r="B219" s="47"/>
      <c r="C219" s="47"/>
      <c r="D219" s="48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47"/>
      <c r="B220" s="47"/>
      <c r="C220" s="47"/>
      <c r="D220" s="48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47"/>
      <c r="B221" s="47"/>
      <c r="C221" s="47"/>
      <c r="D221" s="48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47"/>
      <c r="B222" s="47"/>
      <c r="C222" s="47"/>
      <c r="D222" s="48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47"/>
      <c r="B223" s="47"/>
      <c r="C223" s="47"/>
      <c r="D223" s="48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47"/>
      <c r="B224" s="47"/>
      <c r="C224" s="47"/>
      <c r="D224" s="48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47"/>
      <c r="B225" s="47"/>
      <c r="C225" s="47"/>
      <c r="D225" s="48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47"/>
      <c r="B226" s="47"/>
      <c r="C226" s="47"/>
      <c r="D226" s="48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47"/>
      <c r="B227" s="47"/>
      <c r="C227" s="47"/>
      <c r="D227" s="48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7"/>
      <c r="B228" s="47"/>
      <c r="C228" s="47"/>
      <c r="D228" s="48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8">
    <mergeCell ref="D36:G36"/>
    <mergeCell ref="D37:G37"/>
    <mergeCell ref="D38:G38"/>
    <mergeCell ref="D39:G39"/>
    <mergeCell ref="D29:G29"/>
    <mergeCell ref="D31:G31"/>
    <mergeCell ref="D32:G32"/>
    <mergeCell ref="D33:G33"/>
    <mergeCell ref="D34:G34"/>
    <mergeCell ref="D35:G35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D22:G22"/>
    <mergeCell ref="D23:G23"/>
    <mergeCell ref="D24:G24"/>
    <mergeCell ref="D25:G25"/>
    <mergeCell ref="D26:G26"/>
    <mergeCell ref="D27:G27"/>
    <mergeCell ref="D28:G28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33"/>
    <hyperlink r:id="rId2" ref="K34"/>
    <hyperlink r:id="rId3" ref="K36"/>
    <hyperlink r:id="rId4" ref="K37"/>
    <hyperlink r:id="rId5" ref="K38"/>
    <hyperlink r:id="rId6" ref="K39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21.0"/>
    <col customWidth="1" min="3" max="7" width="12.63"/>
  </cols>
  <sheetData>
    <row r="1" ht="37.5" customHeight="1">
      <c r="A1" s="54" t="s">
        <v>110</v>
      </c>
      <c r="B1" s="55" t="s">
        <v>111</v>
      </c>
      <c r="C1" s="56" t="s">
        <v>0</v>
      </c>
      <c r="D1" s="56" t="s">
        <v>45</v>
      </c>
      <c r="E1" s="56" t="s">
        <v>68</v>
      </c>
      <c r="F1" s="56" t="s">
        <v>68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ht="37.5" customHeight="1">
      <c r="A2" s="57"/>
      <c r="B2" s="58"/>
      <c r="C2" s="59">
        <f>'Sprint 1'!F3</f>
        <v>21</v>
      </c>
      <c r="D2" s="60">
        <f>'Sprint 2'!F3</f>
        <v>21</v>
      </c>
      <c r="E2" s="60">
        <f>'Sprint 3'!F3</f>
        <v>21</v>
      </c>
      <c r="F2" s="60">
        <f>'Sprint 4'!F3</f>
        <v>21</v>
      </c>
      <c r="G2" s="61"/>
      <c r="H2" s="62"/>
      <c r="I2" s="62"/>
      <c r="J2" s="62"/>
      <c r="K2" s="62"/>
      <c r="L2" s="62"/>
      <c r="M2" s="62"/>
      <c r="N2" s="62"/>
      <c r="O2" s="62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</row>
    <row r="3" ht="37.5" customHeight="1">
      <c r="A3" s="57">
        <f t="shared" ref="A3:A6" si="1">AVERAGE(C3:E3)</f>
        <v>8.333333333</v>
      </c>
      <c r="B3" s="64" t="s">
        <v>112</v>
      </c>
      <c r="C3" s="61">
        <f>'Sprint 1'!C8</f>
        <v>8</v>
      </c>
      <c r="D3" s="61">
        <f>'Sprint 2'!C8</f>
        <v>8</v>
      </c>
      <c r="E3" s="61">
        <f>'Sprint 3'!C8</f>
        <v>9</v>
      </c>
      <c r="F3" s="65">
        <v>10.0</v>
      </c>
      <c r="G3" s="61"/>
      <c r="H3" s="62"/>
      <c r="I3" s="62"/>
      <c r="J3" s="62"/>
      <c r="K3" s="62"/>
      <c r="L3" s="62"/>
      <c r="M3" s="62"/>
      <c r="N3" s="62"/>
      <c r="O3" s="62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</row>
    <row r="4" ht="37.5" customHeight="1">
      <c r="A4" s="66">
        <f t="shared" si="1"/>
        <v>59</v>
      </c>
      <c r="B4" s="67" t="s">
        <v>113</v>
      </c>
      <c r="C4" s="68">
        <f>'Sprint 1'!C9</f>
        <v>58</v>
      </c>
      <c r="D4" s="68">
        <f>'Sprint 2'!C9</f>
        <v>56</v>
      </c>
      <c r="E4" s="68">
        <f>'Sprint 3'!C9</f>
        <v>63</v>
      </c>
      <c r="F4" s="69">
        <v>57.0</v>
      </c>
      <c r="G4" s="60"/>
      <c r="H4" s="59"/>
      <c r="I4" s="59"/>
      <c r="J4" s="59"/>
      <c r="K4" s="59"/>
      <c r="L4" s="59"/>
      <c r="M4" s="59"/>
      <c r="N4" s="59"/>
      <c r="O4" s="59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ht="37.5" customHeight="1">
      <c r="A5" s="57">
        <f t="shared" si="1"/>
        <v>8.333333333</v>
      </c>
      <c r="B5" s="64" t="s">
        <v>114</v>
      </c>
      <c r="C5" s="61">
        <f>'Sprint 1'!C10</f>
        <v>8</v>
      </c>
      <c r="D5" s="61">
        <f>'Sprint 2'!C10</f>
        <v>8</v>
      </c>
      <c r="E5" s="60">
        <f>'Sprint 3'!C10</f>
        <v>9</v>
      </c>
      <c r="F5" s="71">
        <v>10.0</v>
      </c>
      <c r="G5" s="61"/>
      <c r="H5" s="62"/>
      <c r="I5" s="62"/>
      <c r="J5" s="62"/>
      <c r="K5" s="62"/>
      <c r="L5" s="62"/>
      <c r="M5" s="62"/>
      <c r="N5" s="62"/>
      <c r="O5" s="62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</row>
    <row r="6" ht="37.5" customHeight="1">
      <c r="A6" s="72">
        <f t="shared" si="1"/>
        <v>59</v>
      </c>
      <c r="B6" s="73" t="s">
        <v>115</v>
      </c>
      <c r="C6" s="74">
        <f>'Sprint 1'!C12</f>
        <v>58</v>
      </c>
      <c r="D6" s="74">
        <f>'Sprint 2'!C12</f>
        <v>56</v>
      </c>
      <c r="E6" s="74">
        <f>'Sprint 3'!C12</f>
        <v>63</v>
      </c>
      <c r="F6" s="75">
        <v>57.0</v>
      </c>
      <c r="G6" s="60"/>
      <c r="H6" s="59"/>
      <c r="I6" s="59"/>
      <c r="J6" s="59"/>
      <c r="K6" s="59"/>
      <c r="L6" s="59"/>
      <c r="M6" s="59"/>
      <c r="N6" s="59"/>
      <c r="O6" s="59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ht="37.5" customHeight="1">
      <c r="A7" s="76">
        <f t="shared" ref="A7:A8" si="3">AVERAGE(C7:D7)</f>
        <v>2.714285714</v>
      </c>
      <c r="B7" s="64" t="s">
        <v>116</v>
      </c>
      <c r="C7" s="77">
        <f t="shared" ref="C7:F7" si="2">SUM(C6/C2)</f>
        <v>2.761904762</v>
      </c>
      <c r="D7" s="77">
        <f t="shared" si="2"/>
        <v>2.666666667</v>
      </c>
      <c r="E7" s="77">
        <f t="shared" si="2"/>
        <v>3</v>
      </c>
      <c r="F7" s="77">
        <f t="shared" si="2"/>
        <v>2.714285714</v>
      </c>
      <c r="G7" s="77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</row>
    <row r="8" ht="37.5" customHeight="1">
      <c r="A8" s="78">
        <f t="shared" si="3"/>
        <v>1</v>
      </c>
      <c r="B8" s="79" t="s">
        <v>117</v>
      </c>
      <c r="C8" s="80">
        <f t="shared" ref="C8:F8" si="4">(C6/C4)</f>
        <v>1</v>
      </c>
      <c r="D8" s="80">
        <f t="shared" si="4"/>
        <v>1</v>
      </c>
      <c r="E8" s="80">
        <f t="shared" si="4"/>
        <v>1</v>
      </c>
      <c r="F8" s="80">
        <f t="shared" si="4"/>
        <v>1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</row>
    <row r="9" ht="15.75" customHeight="1">
      <c r="A9" s="54"/>
      <c r="B9" s="81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ht="15.75" customHeight="1">
      <c r="A10" s="54"/>
      <c r="B10" s="81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ht="15.75" customHeight="1">
      <c r="A11" s="54"/>
      <c r="B11" s="81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ht="15.75" customHeight="1">
      <c r="A12" s="54"/>
      <c r="B12" s="81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ht="15.75" customHeight="1">
      <c r="A13" s="54"/>
      <c r="B13" s="8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ht="15.75" customHeight="1">
      <c r="A14" s="54"/>
      <c r="B14" s="81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15.75" customHeight="1">
      <c r="A15" s="54"/>
      <c r="B15" s="81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15.75" customHeight="1">
      <c r="A16" s="54"/>
      <c r="B16" s="81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15.75" customHeight="1">
      <c r="A17" s="54"/>
      <c r="B17" s="81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15.75" customHeight="1">
      <c r="A18" s="54"/>
      <c r="B18" s="81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5.75" customHeight="1">
      <c r="A19" s="54"/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15.75" customHeight="1">
      <c r="A20" s="54"/>
      <c r="B20" s="81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15.75" customHeight="1">
      <c r="A21" s="54"/>
      <c r="B21" s="81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15.75" customHeight="1">
      <c r="A22" s="54"/>
      <c r="B22" s="81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ht="15.75" customHeight="1">
      <c r="A23" s="54"/>
      <c r="B23" s="8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15.75" customHeight="1">
      <c r="A24" s="54"/>
      <c r="B24" s="81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15.75" customHeight="1">
      <c r="A25" s="54"/>
      <c r="B25" s="81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15.75" customHeight="1">
      <c r="A26" s="54"/>
      <c r="B26" s="81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15.75" customHeight="1">
      <c r="A27" s="54"/>
      <c r="B27" s="81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15.75" customHeight="1">
      <c r="A28" s="54"/>
      <c r="B28" s="81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15.75" customHeight="1">
      <c r="A29" s="54"/>
      <c r="B29" s="81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15.75" customHeight="1">
      <c r="A30" s="54"/>
      <c r="B30" s="81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15.75" customHeight="1">
      <c r="A31" s="54"/>
      <c r="B31" s="8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15.75" customHeight="1">
      <c r="A32" s="54"/>
      <c r="B32" s="81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15.75" customHeight="1">
      <c r="A33" s="54"/>
      <c r="B33" s="81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15.75" customHeight="1">
      <c r="A34" s="54"/>
      <c r="B34" s="81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15.75" customHeight="1">
      <c r="A35" s="54"/>
      <c r="B35" s="81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15.75" customHeight="1">
      <c r="A36" s="54"/>
      <c r="B36" s="81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15.75" customHeight="1">
      <c r="A37" s="54"/>
      <c r="B37" s="81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15.75" customHeight="1">
      <c r="A38" s="54"/>
      <c r="B38" s="81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15.75" customHeight="1">
      <c r="A39" s="54"/>
      <c r="B39" s="81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15.75" customHeight="1">
      <c r="A40" s="54"/>
      <c r="B40" s="81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15.75" customHeight="1">
      <c r="A41" s="54"/>
      <c r="B41" s="81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15.75" customHeight="1">
      <c r="A42" s="54"/>
      <c r="B42" s="81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15.75" customHeight="1">
      <c r="A43" s="54"/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15.75" customHeight="1">
      <c r="A44" s="54"/>
      <c r="B44" s="81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ht="15.75" customHeight="1">
      <c r="A45" s="54"/>
      <c r="B45" s="81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ht="15.75" customHeight="1">
      <c r="A46" s="54"/>
      <c r="B46" s="81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</row>
    <row r="47" ht="15.75" customHeight="1">
      <c r="A47" s="54"/>
      <c r="B47" s="81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15.75" customHeight="1">
      <c r="A48" s="54"/>
      <c r="B48" s="81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15.75" customHeight="1">
      <c r="A49" s="54"/>
      <c r="B49" s="81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15.75" customHeight="1">
      <c r="A50" s="54"/>
      <c r="B50" s="81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</row>
    <row r="51" ht="15.75" customHeight="1">
      <c r="A51" s="54"/>
      <c r="B51" s="81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 ht="15.75" customHeight="1">
      <c r="A52" s="54"/>
      <c r="B52" s="81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 ht="15.75" customHeight="1">
      <c r="A53" s="54"/>
      <c r="B53" s="81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 ht="15.75" customHeight="1">
      <c r="A54" s="54"/>
      <c r="B54" s="81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 ht="15.75" customHeight="1">
      <c r="A55" s="54"/>
      <c r="B55" s="81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</row>
    <row r="56" ht="15.75" customHeight="1">
      <c r="A56" s="54"/>
      <c r="B56" s="81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ht="15.75" customHeight="1">
      <c r="A57" s="54"/>
      <c r="B57" s="81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ht="15.75" customHeight="1">
      <c r="A58" s="54"/>
      <c r="B58" s="81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ht="15.75" customHeight="1">
      <c r="A59" s="54"/>
      <c r="B59" s="81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15.75" customHeight="1">
      <c r="A60" s="54"/>
      <c r="B60" s="81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15.75" customHeight="1">
      <c r="A61" s="54"/>
      <c r="B61" s="81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15.75" customHeight="1">
      <c r="A62" s="54"/>
      <c r="B62" s="81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15.75" customHeight="1">
      <c r="A63" s="54"/>
      <c r="B63" s="81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15.75" customHeight="1">
      <c r="A64" s="54"/>
      <c r="B64" s="81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15.75" customHeight="1">
      <c r="A65" s="54"/>
      <c r="B65" s="81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15.75" customHeight="1">
      <c r="A66" s="54"/>
      <c r="B66" s="81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15.75" customHeight="1">
      <c r="A67" s="54"/>
      <c r="B67" s="81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15.75" customHeight="1">
      <c r="A68" s="54"/>
      <c r="B68" s="81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15.75" customHeight="1">
      <c r="A69" s="54"/>
      <c r="B69" s="81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</row>
    <row r="70" ht="15.75" customHeight="1">
      <c r="A70" s="54"/>
      <c r="B70" s="81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</row>
    <row r="71" ht="15.75" customHeight="1">
      <c r="A71" s="54"/>
      <c r="B71" s="81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</row>
    <row r="72" ht="15.75" customHeight="1">
      <c r="A72" s="54"/>
      <c r="B72" s="81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</row>
    <row r="73" ht="15.75" customHeight="1">
      <c r="A73" s="54"/>
      <c r="B73" s="81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</row>
    <row r="74" ht="15.75" customHeight="1">
      <c r="A74" s="54"/>
      <c r="B74" s="81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</row>
    <row r="75" ht="15.75" customHeight="1">
      <c r="A75" s="54"/>
      <c r="B75" s="81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</row>
    <row r="76" ht="15.75" customHeight="1">
      <c r="A76" s="54"/>
      <c r="B76" s="81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</row>
    <row r="77" ht="15.75" customHeight="1">
      <c r="A77" s="54"/>
      <c r="B77" s="81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</row>
    <row r="78" ht="15.75" customHeight="1">
      <c r="A78" s="54"/>
      <c r="B78" s="81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</row>
    <row r="79" ht="15.75" customHeight="1">
      <c r="A79" s="54"/>
      <c r="B79" s="81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15.75" customHeight="1">
      <c r="A80" s="54"/>
      <c r="B80" s="81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15.75" customHeight="1">
      <c r="A81" s="54"/>
      <c r="B81" s="81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</row>
    <row r="82" ht="15.75" customHeight="1">
      <c r="A82" s="54"/>
      <c r="B82" s="81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</row>
    <row r="83" ht="15.75" customHeight="1">
      <c r="A83" s="54"/>
      <c r="B83" s="81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</row>
    <row r="84" ht="15.75" customHeight="1">
      <c r="A84" s="54"/>
      <c r="B84" s="81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</row>
    <row r="85" ht="15.75" customHeight="1">
      <c r="A85" s="54"/>
      <c r="B85" s="81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</row>
    <row r="86" ht="15.75" customHeight="1">
      <c r="A86" s="54"/>
      <c r="B86" s="81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</row>
    <row r="87" ht="15.75" customHeight="1">
      <c r="A87" s="54"/>
      <c r="B87" s="81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</row>
    <row r="88" ht="15.75" customHeight="1">
      <c r="A88" s="54"/>
      <c r="B88" s="81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</row>
    <row r="89" ht="15.75" customHeight="1">
      <c r="A89" s="54"/>
      <c r="B89" s="81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</row>
    <row r="90" ht="15.75" customHeight="1">
      <c r="A90" s="54"/>
      <c r="B90" s="81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</row>
    <row r="91" ht="15.75" customHeight="1">
      <c r="A91" s="54"/>
      <c r="B91" s="81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</row>
    <row r="92" ht="15.75" customHeight="1">
      <c r="A92" s="54"/>
      <c r="B92" s="81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</row>
    <row r="93" ht="15.75" customHeight="1">
      <c r="A93" s="54"/>
      <c r="B93" s="81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</row>
    <row r="94" ht="15.75" customHeight="1">
      <c r="A94" s="54"/>
      <c r="B94" s="81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</row>
    <row r="95" ht="15.75" customHeight="1">
      <c r="A95" s="54"/>
      <c r="B95" s="81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</row>
    <row r="96" ht="15.75" customHeight="1">
      <c r="A96" s="54"/>
      <c r="B96" s="81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</row>
    <row r="97" ht="15.75" customHeight="1">
      <c r="A97" s="54"/>
      <c r="B97" s="81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</row>
    <row r="98" ht="15.75" customHeight="1">
      <c r="A98" s="54"/>
      <c r="B98" s="81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</row>
    <row r="99" ht="15.75" customHeight="1">
      <c r="A99" s="54"/>
      <c r="B99" s="81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</row>
    <row r="100" ht="15.75" customHeight="1">
      <c r="A100" s="54"/>
      <c r="B100" s="81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</row>
    <row r="101" ht="15.75" customHeight="1">
      <c r="A101" s="54"/>
      <c r="B101" s="81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</row>
    <row r="102" ht="15.75" customHeight="1">
      <c r="A102" s="54"/>
      <c r="B102" s="81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</row>
    <row r="103" ht="15.75" customHeight="1">
      <c r="A103" s="54"/>
      <c r="B103" s="81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</row>
    <row r="104" ht="15.75" customHeight="1">
      <c r="A104" s="54"/>
      <c r="B104" s="81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</row>
    <row r="105" ht="15.75" customHeight="1">
      <c r="A105" s="54"/>
      <c r="B105" s="81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</row>
    <row r="106" ht="15.75" customHeight="1">
      <c r="A106" s="54"/>
      <c r="B106" s="81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</row>
    <row r="107" ht="15.75" customHeight="1">
      <c r="A107" s="54"/>
      <c r="B107" s="81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</row>
    <row r="108" ht="15.75" customHeight="1">
      <c r="A108" s="54"/>
      <c r="B108" s="81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</row>
    <row r="109" ht="15.75" customHeight="1">
      <c r="A109" s="54"/>
      <c r="B109" s="81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</row>
    <row r="110" ht="15.75" customHeight="1">
      <c r="A110" s="54"/>
      <c r="B110" s="81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</row>
    <row r="111" ht="15.75" customHeight="1">
      <c r="A111" s="54"/>
      <c r="B111" s="81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</row>
    <row r="112" ht="15.75" customHeight="1">
      <c r="A112" s="54"/>
      <c r="B112" s="81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</row>
    <row r="113" ht="15.75" customHeight="1">
      <c r="A113" s="54"/>
      <c r="B113" s="81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</row>
    <row r="114" ht="15.75" customHeight="1">
      <c r="A114" s="54"/>
      <c r="B114" s="81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</row>
    <row r="115" ht="15.75" customHeight="1">
      <c r="A115" s="54"/>
      <c r="B115" s="81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</row>
    <row r="116" ht="15.75" customHeight="1">
      <c r="A116" s="54"/>
      <c r="B116" s="81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</row>
    <row r="117" ht="15.75" customHeight="1">
      <c r="A117" s="54"/>
      <c r="B117" s="81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</row>
    <row r="118" ht="15.75" customHeight="1">
      <c r="A118" s="54"/>
      <c r="B118" s="81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</row>
    <row r="119" ht="15.75" customHeight="1">
      <c r="A119" s="54"/>
      <c r="B119" s="81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</row>
    <row r="120" ht="15.75" customHeight="1">
      <c r="A120" s="54"/>
      <c r="B120" s="81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</row>
    <row r="121" ht="15.75" customHeight="1">
      <c r="A121" s="54"/>
      <c r="B121" s="81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</row>
    <row r="122" ht="15.75" customHeight="1">
      <c r="A122" s="54"/>
      <c r="B122" s="81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</row>
    <row r="123" ht="15.75" customHeight="1">
      <c r="A123" s="54"/>
      <c r="B123" s="81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</row>
    <row r="124" ht="15.75" customHeight="1">
      <c r="A124" s="54"/>
      <c r="B124" s="81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</row>
    <row r="125" ht="15.75" customHeight="1">
      <c r="A125" s="54"/>
      <c r="B125" s="81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</row>
    <row r="126" ht="15.75" customHeight="1">
      <c r="A126" s="54"/>
      <c r="B126" s="81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</row>
    <row r="127" ht="15.75" customHeight="1">
      <c r="A127" s="54"/>
      <c r="B127" s="81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</row>
    <row r="128" ht="15.75" customHeight="1">
      <c r="A128" s="54"/>
      <c r="B128" s="81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</row>
    <row r="129" ht="15.75" customHeight="1">
      <c r="A129" s="54"/>
      <c r="B129" s="81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</row>
    <row r="130" ht="15.75" customHeight="1">
      <c r="A130" s="54"/>
      <c r="B130" s="81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</row>
    <row r="131" ht="15.75" customHeight="1">
      <c r="A131" s="54"/>
      <c r="B131" s="81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</row>
    <row r="132" ht="15.75" customHeight="1">
      <c r="A132" s="54"/>
      <c r="B132" s="81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</row>
    <row r="133" ht="15.75" customHeight="1">
      <c r="A133" s="54"/>
      <c r="B133" s="81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</row>
    <row r="134" ht="15.75" customHeight="1">
      <c r="A134" s="54"/>
      <c r="B134" s="81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</row>
    <row r="135" ht="15.75" customHeight="1">
      <c r="A135" s="54"/>
      <c r="B135" s="81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</row>
    <row r="136" ht="15.75" customHeight="1">
      <c r="A136" s="54"/>
      <c r="B136" s="81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</row>
    <row r="137" ht="15.75" customHeight="1">
      <c r="A137" s="54"/>
      <c r="B137" s="81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</row>
    <row r="138" ht="15.75" customHeight="1">
      <c r="A138" s="54"/>
      <c r="B138" s="81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</row>
    <row r="139" ht="15.75" customHeight="1">
      <c r="A139" s="54"/>
      <c r="B139" s="81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</row>
    <row r="140" ht="15.75" customHeight="1">
      <c r="A140" s="54"/>
      <c r="B140" s="81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</row>
    <row r="141" ht="15.75" customHeight="1">
      <c r="A141" s="54"/>
      <c r="B141" s="81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</row>
    <row r="142" ht="15.75" customHeight="1">
      <c r="A142" s="54"/>
      <c r="B142" s="81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</row>
    <row r="143" ht="15.75" customHeight="1">
      <c r="A143" s="54"/>
      <c r="B143" s="81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</row>
    <row r="144" ht="15.75" customHeight="1">
      <c r="A144" s="54"/>
      <c r="B144" s="81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</row>
    <row r="145" ht="15.75" customHeight="1">
      <c r="A145" s="54"/>
      <c r="B145" s="81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</row>
    <row r="146" ht="15.75" customHeight="1">
      <c r="A146" s="54"/>
      <c r="B146" s="81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</row>
    <row r="147" ht="15.75" customHeight="1">
      <c r="A147" s="54"/>
      <c r="B147" s="81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</row>
    <row r="148" ht="15.75" customHeight="1">
      <c r="A148" s="54"/>
      <c r="B148" s="81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</row>
    <row r="149" ht="15.75" customHeight="1">
      <c r="A149" s="54"/>
      <c r="B149" s="81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</row>
    <row r="150" ht="15.75" customHeight="1">
      <c r="A150" s="54"/>
      <c r="B150" s="81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</row>
    <row r="151" ht="15.75" customHeight="1">
      <c r="A151" s="54"/>
      <c r="B151" s="81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</row>
    <row r="152" ht="15.75" customHeight="1">
      <c r="A152" s="54"/>
      <c r="B152" s="81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</row>
    <row r="153" ht="15.75" customHeight="1">
      <c r="A153" s="54"/>
      <c r="B153" s="81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</row>
    <row r="154" ht="15.75" customHeight="1">
      <c r="A154" s="54"/>
      <c r="B154" s="81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</row>
    <row r="155" ht="15.75" customHeight="1">
      <c r="A155" s="54"/>
      <c r="B155" s="81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</row>
    <row r="156" ht="15.75" customHeight="1">
      <c r="A156" s="54"/>
      <c r="B156" s="81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</row>
    <row r="157" ht="15.75" customHeight="1">
      <c r="A157" s="54"/>
      <c r="B157" s="81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</row>
    <row r="158" ht="15.75" customHeight="1">
      <c r="A158" s="54"/>
      <c r="B158" s="81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</row>
    <row r="159" ht="15.75" customHeight="1">
      <c r="A159" s="54"/>
      <c r="B159" s="81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</row>
    <row r="160" ht="15.75" customHeight="1">
      <c r="A160" s="54"/>
      <c r="B160" s="81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</row>
    <row r="161" ht="15.75" customHeight="1">
      <c r="A161" s="54"/>
      <c r="B161" s="81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</row>
    <row r="162" ht="15.75" customHeight="1">
      <c r="A162" s="54"/>
      <c r="B162" s="81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</row>
    <row r="163" ht="15.75" customHeight="1">
      <c r="A163" s="54"/>
      <c r="B163" s="81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</row>
    <row r="164" ht="15.75" customHeight="1">
      <c r="A164" s="54"/>
      <c r="B164" s="81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</row>
    <row r="165" ht="15.75" customHeight="1">
      <c r="A165" s="54"/>
      <c r="B165" s="81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</row>
    <row r="166" ht="15.75" customHeight="1">
      <c r="A166" s="54"/>
      <c r="B166" s="81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</row>
    <row r="167" ht="15.75" customHeight="1">
      <c r="A167" s="54"/>
      <c r="B167" s="81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</row>
    <row r="168" ht="15.75" customHeight="1">
      <c r="A168" s="54"/>
      <c r="B168" s="81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</row>
    <row r="169" ht="15.75" customHeight="1">
      <c r="A169" s="54"/>
      <c r="B169" s="81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</row>
    <row r="170" ht="15.75" customHeight="1">
      <c r="A170" s="54"/>
      <c r="B170" s="81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</row>
    <row r="171" ht="15.75" customHeight="1">
      <c r="A171" s="54"/>
      <c r="B171" s="81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</row>
    <row r="172" ht="15.75" customHeight="1">
      <c r="A172" s="54"/>
      <c r="B172" s="81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</row>
    <row r="173" ht="15.75" customHeight="1">
      <c r="A173" s="54"/>
      <c r="B173" s="81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</row>
    <row r="174" ht="15.75" customHeight="1">
      <c r="A174" s="54"/>
      <c r="B174" s="81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</row>
    <row r="175" ht="15.75" customHeight="1">
      <c r="A175" s="54"/>
      <c r="B175" s="81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</row>
    <row r="176" ht="15.75" customHeight="1">
      <c r="A176" s="54"/>
      <c r="B176" s="81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</row>
    <row r="177" ht="15.75" customHeight="1">
      <c r="A177" s="54"/>
      <c r="B177" s="81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</row>
    <row r="178" ht="15.75" customHeight="1">
      <c r="A178" s="54"/>
      <c r="B178" s="81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</row>
    <row r="179" ht="15.75" customHeight="1">
      <c r="A179" s="54"/>
      <c r="B179" s="81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</row>
    <row r="180" ht="15.75" customHeight="1">
      <c r="A180" s="54"/>
      <c r="B180" s="81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</row>
    <row r="181" ht="15.75" customHeight="1">
      <c r="A181" s="54"/>
      <c r="B181" s="81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</row>
    <row r="182" ht="15.75" customHeight="1">
      <c r="A182" s="54"/>
      <c r="B182" s="81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</row>
    <row r="183" ht="15.75" customHeight="1">
      <c r="A183" s="54"/>
      <c r="B183" s="81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</row>
    <row r="184" ht="15.75" customHeight="1">
      <c r="A184" s="54"/>
      <c r="B184" s="81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</row>
    <row r="185" ht="15.75" customHeight="1">
      <c r="A185" s="54"/>
      <c r="B185" s="81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</row>
    <row r="186" ht="15.75" customHeight="1">
      <c r="A186" s="54"/>
      <c r="B186" s="81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</row>
    <row r="187" ht="15.75" customHeight="1">
      <c r="A187" s="54"/>
      <c r="B187" s="81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</row>
    <row r="188" ht="15.75" customHeight="1">
      <c r="A188" s="54"/>
      <c r="B188" s="81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</row>
    <row r="189" ht="15.75" customHeight="1">
      <c r="A189" s="54"/>
      <c r="B189" s="81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</row>
    <row r="190" ht="15.75" customHeight="1">
      <c r="A190" s="54"/>
      <c r="B190" s="81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</row>
    <row r="191" ht="15.75" customHeight="1">
      <c r="A191" s="54"/>
      <c r="B191" s="81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</row>
    <row r="192" ht="15.75" customHeight="1">
      <c r="A192" s="54"/>
      <c r="B192" s="81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</row>
    <row r="193" ht="15.75" customHeight="1">
      <c r="A193" s="54"/>
      <c r="B193" s="81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</row>
    <row r="194" ht="15.75" customHeight="1">
      <c r="A194" s="54"/>
      <c r="B194" s="81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</row>
    <row r="195" ht="15.75" customHeight="1">
      <c r="A195" s="54"/>
      <c r="B195" s="81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</row>
    <row r="196" ht="15.75" customHeight="1">
      <c r="A196" s="54"/>
      <c r="B196" s="81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</row>
    <row r="197" ht="15.75" customHeight="1">
      <c r="A197" s="54"/>
      <c r="B197" s="81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</row>
    <row r="198" ht="15.75" customHeight="1">
      <c r="A198" s="54"/>
      <c r="B198" s="81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</row>
    <row r="199" ht="15.75" customHeight="1">
      <c r="A199" s="54"/>
      <c r="B199" s="81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</row>
    <row r="200" ht="15.75" customHeight="1">
      <c r="A200" s="54"/>
      <c r="B200" s="81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</row>
    <row r="201" ht="15.75" customHeight="1">
      <c r="A201" s="54"/>
      <c r="B201" s="81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</row>
    <row r="202" ht="15.75" customHeight="1">
      <c r="A202" s="54"/>
      <c r="B202" s="81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</row>
    <row r="203" ht="15.75" customHeight="1">
      <c r="A203" s="54"/>
      <c r="B203" s="81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</row>
    <row r="204" ht="15.75" customHeight="1">
      <c r="A204" s="54"/>
      <c r="B204" s="81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</row>
    <row r="205" ht="15.75" customHeight="1">
      <c r="A205" s="54"/>
      <c r="B205" s="81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</row>
    <row r="206" ht="15.75" customHeight="1">
      <c r="A206" s="54"/>
      <c r="B206" s="81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</row>
    <row r="207" ht="15.75" customHeight="1">
      <c r="A207" s="54"/>
      <c r="B207" s="81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</row>
    <row r="208" ht="15.75" customHeight="1">
      <c r="A208" s="54"/>
      <c r="B208" s="81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</row>
    <row r="209" ht="15.75" customHeight="1">
      <c r="A209" s="54"/>
      <c r="B209" s="81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</row>
    <row r="210" ht="15.75" customHeight="1">
      <c r="A210" s="54"/>
      <c r="B210" s="81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</row>
    <row r="211" ht="15.75" customHeight="1">
      <c r="A211" s="54"/>
      <c r="B211" s="81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</row>
    <row r="212" ht="15.75" customHeight="1">
      <c r="A212" s="54"/>
      <c r="B212" s="81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</row>
    <row r="213" ht="15.75" customHeight="1">
      <c r="A213" s="54"/>
      <c r="B213" s="81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</row>
    <row r="214" ht="15.75" customHeight="1">
      <c r="A214" s="54"/>
      <c r="B214" s="81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</row>
    <row r="215" ht="15.75" customHeight="1">
      <c r="A215" s="54"/>
      <c r="B215" s="81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</row>
    <row r="216" ht="15.75" customHeight="1">
      <c r="A216" s="54"/>
      <c r="B216" s="81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</row>
    <row r="217" ht="15.75" customHeight="1">
      <c r="A217" s="54"/>
      <c r="B217" s="81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</row>
    <row r="218" ht="15.75" customHeight="1">
      <c r="A218" s="54"/>
      <c r="B218" s="81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</row>
    <row r="219" ht="15.75" customHeight="1">
      <c r="A219" s="54"/>
      <c r="B219" s="81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</row>
    <row r="220" ht="15.75" customHeight="1">
      <c r="A220" s="54"/>
      <c r="B220" s="81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