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0515" windowHeight="8010" activeTab="1"/>
  </bookViews>
  <sheets>
    <sheet name="Tabla" sheetId="1" r:id="rId1"/>
    <sheet name="presupuesto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10" i="2" l="1"/>
  <c r="C11" i="2"/>
  <c r="C12" i="2"/>
  <c r="C13" i="2"/>
  <c r="C9" i="2"/>
  <c r="C14" i="2" l="1"/>
  <c r="C5" i="2"/>
  <c r="C4" i="2"/>
  <c r="C15" i="2" l="1"/>
  <c r="C16" i="2" s="1"/>
  <c r="C17" i="2" s="1"/>
  <c r="C18" i="2"/>
  <c r="C19" i="2" s="1"/>
</calcChain>
</file>

<file path=xl/sharedStrings.xml><?xml version="1.0" encoding="utf-8"?>
<sst xmlns="http://schemas.openxmlformats.org/spreadsheetml/2006/main" count="46" uniqueCount="39">
  <si>
    <t>codigo</t>
  </si>
  <si>
    <t>modelo</t>
  </si>
  <si>
    <t xml:space="preserve">precio base </t>
  </si>
  <si>
    <t>ordenador</t>
  </si>
  <si>
    <t xml:space="preserve">extras </t>
  </si>
  <si>
    <t>abs</t>
  </si>
  <si>
    <t>aluminio</t>
  </si>
  <si>
    <t>cuero</t>
  </si>
  <si>
    <t>tv</t>
  </si>
  <si>
    <t xml:space="preserve">introduzca el valor de </t>
  </si>
  <si>
    <t xml:space="preserve">codigo </t>
  </si>
  <si>
    <t xml:space="preserve">coche </t>
  </si>
  <si>
    <t>precio base</t>
  </si>
  <si>
    <t>extras</t>
  </si>
  <si>
    <t>si/no</t>
  </si>
  <si>
    <t xml:space="preserve">suma extras </t>
  </si>
  <si>
    <t>precio total</t>
  </si>
  <si>
    <t xml:space="preserve">descuentos </t>
  </si>
  <si>
    <t xml:space="preserve">neto </t>
  </si>
  <si>
    <t>ferrari 360</t>
  </si>
  <si>
    <t>ferrari 180</t>
  </si>
  <si>
    <t>ferrari dx</t>
  </si>
  <si>
    <t>ferrari hs</t>
  </si>
  <si>
    <t>ferrari pc</t>
  </si>
  <si>
    <t xml:space="preserve">iva </t>
  </si>
  <si>
    <t xml:space="preserve"> total</t>
  </si>
  <si>
    <t>SI</t>
  </si>
  <si>
    <t>NO</t>
  </si>
  <si>
    <t xml:space="preserve">LOGO </t>
  </si>
  <si>
    <t>si</t>
  </si>
  <si>
    <t>empleado</t>
  </si>
  <si>
    <t>cliente</t>
  </si>
  <si>
    <t>direccion</t>
  </si>
  <si>
    <t>telefono</t>
  </si>
  <si>
    <t>web</t>
  </si>
  <si>
    <t>https://www.ferrari.com/es-CL</t>
  </si>
  <si>
    <t>Manuel Cendan</t>
  </si>
  <si>
    <t>avd/fresa 32</t>
  </si>
  <si>
    <t>ricardo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</si>
</sst>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_-[$€-2]\ * #,##0.00_-;\-[$€-2]\ * #,##0.00_-;_-[$€-2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2" fillId="3" borderId="0" xfId="2" applyAlignment="1">
      <alignment horizontal="center"/>
    </xf>
    <xf numFmtId="0" fontId="2" fillId="3" borderId="1" xfId="2" applyBorder="1" applyAlignment="1">
      <alignment horizontal="center"/>
    </xf>
    <xf numFmtId="0" fontId="2" fillId="3" borderId="1" xfId="2" applyBorder="1"/>
    <xf numFmtId="164" fontId="2" fillId="3" borderId="1" xfId="2" applyNumberFormat="1" applyBorder="1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164" fontId="1" fillId="2" borderId="0" xfId="1" applyNumberFormat="1" applyAlignment="1">
      <alignment horizontal="center"/>
    </xf>
    <xf numFmtId="164" fontId="3" fillId="4" borderId="0" xfId="3" applyNumberFormat="1" applyFill="1" applyAlignment="1">
      <alignment horizontal="center"/>
    </xf>
    <xf numFmtId="164" fontId="0" fillId="4" borderId="0" xfId="3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3" fillId="4" borderId="0" xfId="5" applyNumberFormat="1" applyAlignment="1">
      <alignment horizontal="center"/>
    </xf>
    <xf numFmtId="9" fontId="2" fillId="3" borderId="0" xfId="4" applyFont="1" applyFill="1" applyAlignment="1">
      <alignment horizontal="center"/>
    </xf>
    <xf numFmtId="164" fontId="0" fillId="0" borderId="0" xfId="3" applyNumberFormat="1" applyFont="1" applyAlignment="1">
      <alignment horizontal="center"/>
    </xf>
    <xf numFmtId="9" fontId="2" fillId="3" borderId="0" xfId="2" applyNumberFormat="1" applyAlignment="1">
      <alignment horizontal="center"/>
    </xf>
    <xf numFmtId="0" fontId="4" fillId="5" borderId="0" xfId="6" applyAlignment="1">
      <alignment horizontal="center"/>
    </xf>
    <xf numFmtId="164" fontId="4" fillId="5" borderId="0" xfId="6" applyNumberFormat="1" applyAlignment="1">
      <alignment horizontal="center"/>
    </xf>
    <xf numFmtId="0" fontId="2" fillId="3" borderId="0" xfId="2" applyAlignment="1">
      <alignment horizontal="center" vertical="top"/>
    </xf>
    <xf numFmtId="0" fontId="0" fillId="0" borderId="0" xfId="0" applyAlignment="1"/>
    <xf numFmtId="0" fontId="5" fillId="0" borderId="0" xfId="7" applyAlignment="1">
      <alignment horizontal="center"/>
    </xf>
    <xf numFmtId="0" fontId="2" fillId="3" borderId="0" xfId="2"/>
  </cellXfs>
  <cellStyles count="8">
    <cellStyle name="40% - Énfasis1" xfId="5" builtinId="31"/>
    <cellStyle name="Buena" xfId="1" builtinId="26"/>
    <cellStyle name="Énfasis2" xfId="6" builtinId="33"/>
    <cellStyle name="Hipervínculo" xfId="7" builtinId="8"/>
    <cellStyle name="Moneda" xfId="3" builtinId="4"/>
    <cellStyle name="Neutral" xfId="2" builtinId="28"/>
    <cellStyle name="Normal" xfId="0" builtinId="0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25978</xdr:colOff>
      <xdr:row>2</xdr:row>
      <xdr:rowOff>8657</xdr:rowOff>
    </xdr:from>
    <xdr:to>
      <xdr:col>6</xdr:col>
      <xdr:colOff>545524</xdr:colOff>
      <xdr:row>8</xdr:row>
      <xdr:rowOff>147204</xdr:rowOff>
    </xdr:to>
    <xdr:pic>
      <xdr:nvPicPr>
        <xdr:cNvPr id="3" name="2 Imagen" descr="Resultado de imagen de FERRARI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6023" y="389657"/>
          <a:ext cx="1281546" cy="12815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ferrari.com/es-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10" zoomScaleNormal="110" workbookViewId="0">
      <selection activeCell="A3" sqref="A3:A7"/>
    </sheetView>
  </sheetViews>
  <sheetFormatPr baseColWidth="10" defaultRowHeight="15" x14ac:dyDescent="0.25"/>
  <cols>
    <col min="3" max="3" width="13" bestFit="1" customWidth="1"/>
    <col min="4" max="8" width="11.5703125" bestFit="1" customWidth="1"/>
  </cols>
  <sheetData>
    <row r="1" spans="1:8" x14ac:dyDescent="0.25">
      <c r="D1" s="17" t="s">
        <v>4</v>
      </c>
      <c r="E1" s="17"/>
      <c r="F1" s="17"/>
      <c r="G1" s="17"/>
      <c r="H1" s="17"/>
    </row>
    <row r="2" spans="1:8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 s="2">
        <v>1</v>
      </c>
      <c r="B3" s="3" t="s">
        <v>19</v>
      </c>
      <c r="C3" s="4">
        <v>236000</v>
      </c>
      <c r="D3" s="4">
        <v>420</v>
      </c>
      <c r="E3" s="4">
        <v>850</v>
      </c>
      <c r="F3" s="4">
        <v>500</v>
      </c>
      <c r="G3" s="4">
        <v>200</v>
      </c>
      <c r="H3" s="4">
        <v>200</v>
      </c>
    </row>
    <row r="4" spans="1:8" x14ac:dyDescent="0.25">
      <c r="A4" s="2">
        <v>2</v>
      </c>
      <c r="B4" s="3" t="s">
        <v>20</v>
      </c>
      <c r="C4" s="4">
        <v>426000</v>
      </c>
      <c r="D4" s="4">
        <v>590</v>
      </c>
      <c r="E4" s="4">
        <v>990</v>
      </c>
      <c r="F4" s="4">
        <v>800</v>
      </c>
      <c r="G4" s="4">
        <v>280</v>
      </c>
      <c r="H4" s="4">
        <v>250</v>
      </c>
    </row>
    <row r="5" spans="1:8" x14ac:dyDescent="0.25">
      <c r="A5" s="2">
        <v>3</v>
      </c>
      <c r="B5" s="3" t="s">
        <v>21</v>
      </c>
      <c r="C5" s="4">
        <v>755000</v>
      </c>
      <c r="D5" s="4">
        <v>750</v>
      </c>
      <c r="E5" s="4">
        <v>1200</v>
      </c>
      <c r="F5" s="4">
        <v>900</v>
      </c>
      <c r="G5" s="4">
        <v>400</v>
      </c>
      <c r="H5" s="4">
        <v>300</v>
      </c>
    </row>
    <row r="6" spans="1:8" x14ac:dyDescent="0.25">
      <c r="A6" s="2">
        <v>4</v>
      </c>
      <c r="B6" s="3" t="s">
        <v>22</v>
      </c>
      <c r="C6" s="4">
        <v>869000</v>
      </c>
      <c r="D6" s="4">
        <v>920</v>
      </c>
      <c r="E6" s="4">
        <v>1280</v>
      </c>
      <c r="F6" s="4">
        <v>980</v>
      </c>
      <c r="G6" s="4">
        <v>550</v>
      </c>
      <c r="H6" s="4">
        <v>350</v>
      </c>
    </row>
    <row r="7" spans="1:8" x14ac:dyDescent="0.25">
      <c r="A7" s="2">
        <v>5</v>
      </c>
      <c r="B7" s="3" t="s">
        <v>23</v>
      </c>
      <c r="C7" s="4">
        <v>929600</v>
      </c>
      <c r="D7" s="4">
        <v>980</v>
      </c>
      <c r="E7" s="4">
        <v>1300</v>
      </c>
      <c r="F7" s="4">
        <v>1000</v>
      </c>
      <c r="G7" s="4">
        <v>700</v>
      </c>
      <c r="H7" s="4">
        <v>500</v>
      </c>
    </row>
  </sheetData>
  <mergeCells count="1">
    <mergeCell ref="D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tabSelected="1" topLeftCell="B1" zoomScale="110" zoomScaleNormal="110" workbookViewId="0">
      <selection activeCell="G12" sqref="G12:G16"/>
    </sheetView>
  </sheetViews>
  <sheetFormatPr baseColWidth="10" defaultRowHeight="15" x14ac:dyDescent="0.25"/>
  <cols>
    <col min="1" max="1" width="20.5703125" bestFit="1" customWidth="1"/>
    <col min="3" max="3" width="13" bestFit="1" customWidth="1"/>
    <col min="7" max="7" width="26.85546875" customWidth="1"/>
  </cols>
  <sheetData>
    <row r="2" spans="1:8" x14ac:dyDescent="0.25">
      <c r="A2" s="5"/>
      <c r="B2" s="5"/>
      <c r="C2" s="5"/>
      <c r="D2" s="5"/>
      <c r="F2" t="s">
        <v>28</v>
      </c>
    </row>
    <row r="3" spans="1:8" x14ac:dyDescent="0.25">
      <c r="A3" s="1" t="s">
        <v>9</v>
      </c>
      <c r="B3" s="1" t="s">
        <v>10</v>
      </c>
      <c r="C3" s="1">
        <v>3</v>
      </c>
      <c r="D3" s="5"/>
    </row>
    <row r="4" spans="1:8" x14ac:dyDescent="0.25">
      <c r="A4" s="1"/>
      <c r="B4" s="1" t="s">
        <v>11</v>
      </c>
      <c r="C4" s="6" t="str">
        <f>LOOKUP(C3,Tabla!A3:A7,Tabla!B3:B7)</f>
        <v>ferrari dx</v>
      </c>
      <c r="D4" s="5"/>
    </row>
    <row r="5" spans="1:8" x14ac:dyDescent="0.25">
      <c r="A5" s="1"/>
      <c r="B5" s="1" t="s">
        <v>12</v>
      </c>
      <c r="C5" s="7">
        <f>LOOKUP(C3,Tabla!A2:A7,Tabla!C2:C7)</f>
        <v>755000</v>
      </c>
      <c r="D5" s="5"/>
    </row>
    <row r="6" spans="1:8" x14ac:dyDescent="0.25">
      <c r="A6" s="5"/>
      <c r="B6" s="5"/>
      <c r="C6" s="5"/>
      <c r="D6" s="5"/>
    </row>
    <row r="7" spans="1:8" x14ac:dyDescent="0.25">
      <c r="A7" s="5"/>
      <c r="B7" s="5"/>
      <c r="C7" s="5"/>
      <c r="D7" s="5"/>
    </row>
    <row r="8" spans="1:8" x14ac:dyDescent="0.25">
      <c r="A8" s="1" t="s">
        <v>13</v>
      </c>
      <c r="B8" s="5" t="s">
        <v>14</v>
      </c>
      <c r="C8" s="5"/>
      <c r="D8" s="5"/>
    </row>
    <row r="9" spans="1:8" x14ac:dyDescent="0.25">
      <c r="A9" s="6" t="s">
        <v>3</v>
      </c>
      <c r="B9" s="1" t="s">
        <v>27</v>
      </c>
      <c r="C9" s="8">
        <f>IF(OR(B9="si",B9="SI"),LOOKUP(C3,Tabla!A3:A7,Tabla!D3:D7),0)</f>
        <v>0</v>
      </c>
      <c r="D9" s="5"/>
    </row>
    <row r="10" spans="1:8" x14ac:dyDescent="0.25">
      <c r="A10" s="6" t="s">
        <v>5</v>
      </c>
      <c r="B10" s="1" t="s">
        <v>29</v>
      </c>
      <c r="C10" s="9">
        <f>IF(OR(B10="si",B10="SI"),LOOKUP(C3,Tabla!A3:A7,Tabla!E3:E7),0)</f>
        <v>1200</v>
      </c>
      <c r="D10" s="5"/>
    </row>
    <row r="11" spans="1:8" x14ac:dyDescent="0.25">
      <c r="A11" s="6" t="s">
        <v>6</v>
      </c>
      <c r="B11" s="1" t="s">
        <v>26</v>
      </c>
      <c r="C11" s="8">
        <f>IF(OR(B11="si",B11="SI"),LOOKUP(C3,Tabla!A3:A7,Tabla!F3:F7),0)</f>
        <v>900</v>
      </c>
      <c r="D11" s="5"/>
    </row>
    <row r="12" spans="1:8" x14ac:dyDescent="0.25">
      <c r="A12" s="6" t="s">
        <v>7</v>
      </c>
      <c r="B12" s="1" t="s">
        <v>26</v>
      </c>
      <c r="C12" s="8">
        <f>IF(OR(B12="si",B12="SI"),LOOKUP(C3,Tabla!A3:A7,Tabla!G3:G7),0)</f>
        <v>400</v>
      </c>
      <c r="D12" s="5"/>
      <c r="F12" s="20" t="s">
        <v>30</v>
      </c>
      <c r="G12" s="5" t="s">
        <v>36</v>
      </c>
      <c r="H12" s="18"/>
    </row>
    <row r="13" spans="1:8" x14ac:dyDescent="0.25">
      <c r="A13" s="6" t="s">
        <v>8</v>
      </c>
      <c r="B13" s="1" t="s">
        <v>27</v>
      </c>
      <c r="C13" s="8">
        <f>IF(OR(B13="si",B13="SI"),LOOKUP(C3,Tabla!A3:A7,Tabla!D3:D7),0)</f>
        <v>0</v>
      </c>
      <c r="D13" s="5"/>
      <c r="F13" s="20" t="s">
        <v>31</v>
      </c>
      <c r="G13" s="5" t="s">
        <v>38</v>
      </c>
      <c r="H13" s="18"/>
    </row>
    <row r="14" spans="1:8" x14ac:dyDescent="0.25">
      <c r="A14" s="5"/>
      <c r="B14" s="5" t="s">
        <v>15</v>
      </c>
      <c r="C14" s="10">
        <f>SUM(C9,C10,C11,C12,C13)</f>
        <v>2500</v>
      </c>
      <c r="D14" s="5"/>
      <c r="F14" s="20" t="s">
        <v>32</v>
      </c>
      <c r="G14" s="5" t="s">
        <v>37</v>
      </c>
      <c r="H14" s="18"/>
    </row>
    <row r="15" spans="1:8" x14ac:dyDescent="0.25">
      <c r="A15" s="5"/>
      <c r="B15" s="5" t="s">
        <v>16</v>
      </c>
      <c r="C15" s="11">
        <f>SUM(C5,C14)</f>
        <v>757500</v>
      </c>
      <c r="D15" s="5"/>
      <c r="F15" s="20" t="s">
        <v>33</v>
      </c>
      <c r="G15" s="5">
        <v>653602389</v>
      </c>
      <c r="H15" s="18"/>
    </row>
    <row r="16" spans="1:8" x14ac:dyDescent="0.25">
      <c r="A16" s="5" t="s">
        <v>17</v>
      </c>
      <c r="B16" s="12">
        <v>0.05</v>
      </c>
      <c r="C16" s="10">
        <f>(0.05*C15)/100</f>
        <v>378.75</v>
      </c>
      <c r="D16" s="5"/>
      <c r="F16" s="20" t="s">
        <v>34</v>
      </c>
      <c r="G16" s="19" t="s">
        <v>35</v>
      </c>
      <c r="H16" s="18"/>
    </row>
    <row r="17" spans="1:4" x14ac:dyDescent="0.25">
      <c r="A17" s="5"/>
      <c r="B17" s="5" t="s">
        <v>18</v>
      </c>
      <c r="C17" s="13">
        <f>C15-C16</f>
        <v>757121.25</v>
      </c>
      <c r="D17" s="5"/>
    </row>
    <row r="18" spans="1:4" x14ac:dyDescent="0.25">
      <c r="A18" s="5" t="s">
        <v>24</v>
      </c>
      <c r="B18" s="14">
        <v>0.21</v>
      </c>
      <c r="C18" s="13">
        <f>(0.21*C17)/100</f>
        <v>1589.9546249999999</v>
      </c>
      <c r="D18" s="5"/>
    </row>
    <row r="19" spans="1:4" x14ac:dyDescent="0.25">
      <c r="A19" s="5"/>
      <c r="B19" s="15" t="s">
        <v>25</v>
      </c>
      <c r="C19" s="16">
        <f>C17+C18</f>
        <v>758711.20462500001</v>
      </c>
      <c r="D19" s="5"/>
    </row>
    <row r="20" spans="1:4" x14ac:dyDescent="0.25">
      <c r="A20" s="5"/>
      <c r="B20" s="5"/>
      <c r="C20" s="5"/>
      <c r="D20" s="5"/>
    </row>
  </sheetData>
  <hyperlinks>
    <hyperlink ref="G16" r:id="rId1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</vt:lpstr>
      <vt:lpstr>presupuesto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Alumno06</dc:creator>
  <cp:lastModifiedBy>Alumno06</cp:lastModifiedBy>
  <dcterms:created xsi:type="dcterms:W3CDTF">2019-04-01T10:36:54Z</dcterms:created>
  <dcterms:modified xsi:type="dcterms:W3CDTF">2019-04-05T08:22:27Z</dcterms:modified>
</cp:coreProperties>
</file>