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LA" sheetId="1" r:id="rId1"/>
    <sheet name="PRESUPUESTO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1" i="2" l="1"/>
  <c r="E10" i="2"/>
  <c r="E8" i="2"/>
  <c r="E9" i="2"/>
  <c r="L40" i="2"/>
  <c r="L41" i="2"/>
  <c r="L42" i="2"/>
  <c r="L43" i="2"/>
  <c r="F3" i="2"/>
  <c r="E12" i="2" l="1"/>
  <c r="F4" i="2"/>
  <c r="E13" i="2" l="1"/>
  <c r="D18" i="2" s="1"/>
  <c r="E20" i="2" s="1"/>
</calcChain>
</file>

<file path=xl/sharedStrings.xml><?xml version="1.0" encoding="utf-8"?>
<sst xmlns="http://schemas.openxmlformats.org/spreadsheetml/2006/main" count="35" uniqueCount="29">
  <si>
    <t>CODIGO</t>
  </si>
  <si>
    <t>COCHE</t>
  </si>
  <si>
    <t>PRECIO BASE</t>
  </si>
  <si>
    <t>EXTRAS</t>
  </si>
  <si>
    <t>TV</t>
  </si>
  <si>
    <t>CUERO</t>
  </si>
  <si>
    <t>ORDENADOR</t>
  </si>
  <si>
    <t>FIBRA</t>
  </si>
  <si>
    <t xml:space="preserve"> Tesla 2020</t>
  </si>
  <si>
    <t>BMW X6</t>
  </si>
  <si>
    <t>Mercedes Coupé</t>
  </si>
  <si>
    <t>BMW I8</t>
  </si>
  <si>
    <t>Audi Q7</t>
  </si>
  <si>
    <t>Volkswagen Scirocco</t>
  </si>
  <si>
    <t>SI/NO</t>
  </si>
  <si>
    <t>Introduzca el valor de</t>
  </si>
  <si>
    <t>Coche</t>
  </si>
  <si>
    <t>Precio Base</t>
  </si>
  <si>
    <t>Suma de extras</t>
  </si>
  <si>
    <t>Precio total</t>
  </si>
  <si>
    <t>Descuento</t>
  </si>
  <si>
    <t>Neto</t>
  </si>
  <si>
    <t>IVA</t>
  </si>
  <si>
    <t>TOTAL</t>
  </si>
  <si>
    <t>Fibra</t>
  </si>
  <si>
    <t>Ordenador</t>
  </si>
  <si>
    <t>Cuero</t>
  </si>
  <si>
    <t>si</t>
  </si>
  <si>
    <t xml:space="preserve">              Polígono Industrail de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</si>
</sst>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9" fontId="0" fillId="4" borderId="1" xfId="0" applyNumberFormat="1" applyFill="1" applyBorder="1" applyAlignment="1">
      <alignment horizontal="center"/>
    </xf>
    <xf numFmtId="44" fontId="0" fillId="6" borderId="1" xfId="0" applyNumberFormat="1" applyFill="1" applyBorder="1"/>
    <xf numFmtId="44" fontId="0" fillId="5" borderId="1" xfId="1" applyFont="1" applyFill="1" applyBorder="1" applyAlignment="1">
      <alignment horizontal="center"/>
    </xf>
    <xf numFmtId="44" fontId="0" fillId="0" borderId="1" xfId="1" applyFont="1" applyBorder="1"/>
    <xf numFmtId="4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3" borderId="2" xfId="0" applyNumberForma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7" xfId="0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398652</xdr:colOff>
      <xdr:row>6</xdr:row>
      <xdr:rowOff>180974</xdr:rowOff>
    </xdr:from>
    <xdr:to>
      <xdr:col>7</xdr:col>
      <xdr:colOff>735348</xdr:colOff>
      <xdr:row>12</xdr:row>
      <xdr:rowOff>38099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8202" y="1323974"/>
          <a:ext cx="2413146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I29"/>
  <sheetViews>
    <sheetView topLeftCell="A10" workbookViewId="0">
      <selection activeCell="B41" sqref="B41"/>
    </sheetView>
  </sheetViews>
  <sheetFormatPr baseColWidth="10" defaultRowHeight="15" x14ac:dyDescent="0.25"/>
  <cols>
    <col min="4" max="4" width="19.5703125" customWidth="1"/>
    <col min="5" max="5" width="12.7109375" customWidth="1"/>
  </cols>
  <sheetData>
    <row r="21" spans="3:9" x14ac:dyDescent="0.25">
      <c r="F21" s="2"/>
      <c r="G21" s="2"/>
      <c r="H21" s="2"/>
      <c r="I21" s="2"/>
    </row>
    <row r="22" spans="3:9" x14ac:dyDescent="0.25">
      <c r="F22" s="15" t="s">
        <v>3</v>
      </c>
      <c r="G22" s="15"/>
      <c r="H22" s="15"/>
      <c r="I22" s="15"/>
    </row>
    <row r="23" spans="3:9" x14ac:dyDescent="0.25">
      <c r="C23" s="1" t="s">
        <v>0</v>
      </c>
      <c r="D23" s="1" t="s">
        <v>1</v>
      </c>
      <c r="E23" s="1" t="s">
        <v>2</v>
      </c>
      <c r="F23" s="1" t="s">
        <v>4</v>
      </c>
      <c r="G23" s="1" t="s">
        <v>5</v>
      </c>
      <c r="H23" s="1" t="s">
        <v>6</v>
      </c>
      <c r="I23" s="1" t="s">
        <v>7</v>
      </c>
    </row>
    <row r="24" spans="3:9" x14ac:dyDescent="0.25">
      <c r="C24" s="3">
        <v>1</v>
      </c>
      <c r="D24" s="3" t="s">
        <v>8</v>
      </c>
      <c r="E24" s="4">
        <v>60800</v>
      </c>
      <c r="F24" s="4">
        <v>800</v>
      </c>
      <c r="G24" s="4">
        <v>200</v>
      </c>
      <c r="H24" s="4">
        <v>1300</v>
      </c>
      <c r="I24" s="4">
        <v>950</v>
      </c>
    </row>
    <row r="25" spans="3:9" x14ac:dyDescent="0.25">
      <c r="C25" s="3">
        <v>2</v>
      </c>
      <c r="D25" s="3" t="s">
        <v>9</v>
      </c>
      <c r="E25" s="4">
        <v>79000</v>
      </c>
      <c r="F25" s="4">
        <v>500</v>
      </c>
      <c r="G25" s="4">
        <v>250</v>
      </c>
      <c r="H25" s="4">
        <v>800</v>
      </c>
      <c r="I25" s="4">
        <v>1300</v>
      </c>
    </row>
    <row r="26" spans="3:9" x14ac:dyDescent="0.25">
      <c r="C26" s="3">
        <v>3</v>
      </c>
      <c r="D26" s="3" t="s">
        <v>10</v>
      </c>
      <c r="E26" s="4">
        <v>68000</v>
      </c>
      <c r="F26" s="4">
        <v>400</v>
      </c>
      <c r="G26" s="4">
        <v>120</v>
      </c>
      <c r="H26" s="4">
        <v>950</v>
      </c>
      <c r="I26" s="4">
        <v>1650</v>
      </c>
    </row>
    <row r="27" spans="3:9" x14ac:dyDescent="0.25">
      <c r="C27" s="3">
        <v>4</v>
      </c>
      <c r="D27" s="3" t="s">
        <v>11</v>
      </c>
      <c r="E27" s="4">
        <v>120000</v>
      </c>
      <c r="F27" s="4">
        <v>600</v>
      </c>
      <c r="G27" s="5">
        <v>175</v>
      </c>
      <c r="H27" s="4">
        <v>1000</v>
      </c>
      <c r="I27" s="5">
        <v>1500</v>
      </c>
    </row>
    <row r="28" spans="3:9" x14ac:dyDescent="0.25">
      <c r="C28" s="3">
        <v>5</v>
      </c>
      <c r="D28" s="3" t="s">
        <v>12</v>
      </c>
      <c r="E28" s="4">
        <v>58000</v>
      </c>
      <c r="F28" s="4">
        <v>750</v>
      </c>
      <c r="G28" s="5">
        <v>224</v>
      </c>
      <c r="H28" s="4">
        <v>850</v>
      </c>
      <c r="I28" s="5">
        <v>1750</v>
      </c>
    </row>
    <row r="29" spans="3:9" x14ac:dyDescent="0.25">
      <c r="C29" s="3">
        <v>6</v>
      </c>
      <c r="D29" s="3" t="s">
        <v>13</v>
      </c>
      <c r="E29" s="4">
        <v>42000</v>
      </c>
      <c r="F29" s="4">
        <v>200</v>
      </c>
      <c r="G29" s="5">
        <v>130</v>
      </c>
      <c r="H29" s="4">
        <v>600</v>
      </c>
      <c r="I29" s="5">
        <v>800</v>
      </c>
    </row>
  </sheetData>
  <mergeCells count="1">
    <mergeCell ref="F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E12" sqref="E12"/>
    </sheetView>
  </sheetViews>
  <sheetFormatPr baseColWidth="10" defaultRowHeight="15" x14ac:dyDescent="0.25"/>
  <cols>
    <col min="4" max="5" width="13" bestFit="1" customWidth="1"/>
    <col min="6" max="6" width="19.7109375" customWidth="1"/>
  </cols>
  <sheetData>
    <row r="1" spans="1:8" x14ac:dyDescent="0.25">
      <c r="A1" s="26"/>
      <c r="B1" s="37"/>
      <c r="C1" s="29"/>
      <c r="D1" s="29"/>
      <c r="E1" s="29"/>
      <c r="F1" s="29"/>
      <c r="G1" s="29"/>
      <c r="H1" s="30"/>
    </row>
    <row r="2" spans="1:8" x14ac:dyDescent="0.25">
      <c r="A2" s="27"/>
      <c r="B2" s="35"/>
      <c r="C2" s="8" t="s">
        <v>15</v>
      </c>
      <c r="D2" s="8"/>
      <c r="E2" s="6" t="s">
        <v>0</v>
      </c>
      <c r="F2" s="18">
        <v>2</v>
      </c>
      <c r="G2" s="31"/>
      <c r="H2" s="32"/>
    </row>
    <row r="3" spans="1:8" x14ac:dyDescent="0.25">
      <c r="A3" s="27"/>
      <c r="B3" s="35"/>
      <c r="C3" s="8"/>
      <c r="D3" s="8"/>
      <c r="E3" s="18" t="s">
        <v>16</v>
      </c>
      <c r="F3" s="7" t="str">
        <f>LOOKUP(F2,TABLA!C24:C29,TABLA!D24:D29)</f>
        <v>BMW X6</v>
      </c>
      <c r="G3" s="31"/>
      <c r="H3" s="32"/>
    </row>
    <row r="4" spans="1:8" x14ac:dyDescent="0.25">
      <c r="A4" s="27"/>
      <c r="B4" s="35"/>
      <c r="C4" s="8"/>
      <c r="D4" s="8"/>
      <c r="E4" s="18" t="s">
        <v>17</v>
      </c>
      <c r="F4" s="25">
        <f>LOOKUP(F2,TABLA!C24:C29,TABLA!E24:E29)</f>
        <v>79000</v>
      </c>
      <c r="G4" s="31"/>
      <c r="H4" s="32"/>
    </row>
    <row r="5" spans="1:8" x14ac:dyDescent="0.25">
      <c r="A5" s="27"/>
      <c r="B5" s="35"/>
      <c r="C5" s="31"/>
      <c r="D5" s="31"/>
      <c r="E5" s="31"/>
      <c r="F5" s="31"/>
      <c r="G5" s="31"/>
      <c r="H5" s="32"/>
    </row>
    <row r="6" spans="1:8" x14ac:dyDescent="0.25">
      <c r="A6" s="27"/>
      <c r="B6" s="35"/>
      <c r="C6" s="31"/>
      <c r="D6" s="31"/>
      <c r="E6" s="31"/>
      <c r="F6" s="31"/>
      <c r="G6" s="31"/>
      <c r="H6" s="32"/>
    </row>
    <row r="7" spans="1:8" x14ac:dyDescent="0.25">
      <c r="A7" s="27"/>
      <c r="B7" s="35"/>
      <c r="C7" s="18" t="s">
        <v>3</v>
      </c>
      <c r="D7" s="22" t="s">
        <v>14</v>
      </c>
      <c r="E7" s="31"/>
      <c r="F7" s="31"/>
      <c r="G7" s="31"/>
      <c r="H7" s="32"/>
    </row>
    <row r="8" spans="1:8" x14ac:dyDescent="0.25">
      <c r="A8" s="27"/>
      <c r="B8" s="35"/>
      <c r="C8" s="7" t="s">
        <v>4</v>
      </c>
      <c r="D8" s="6" t="s">
        <v>27</v>
      </c>
      <c r="E8" s="2">
        <f>IF(OR(D8="si",D8="SI"), LOOKUP($F$2,TABLA!$C$24:C29,TABLA!$F$24:$F$29), 0)</f>
        <v>500</v>
      </c>
      <c r="F8" s="31"/>
      <c r="G8" s="31"/>
      <c r="H8" s="32"/>
    </row>
    <row r="9" spans="1:8" x14ac:dyDescent="0.25">
      <c r="A9" s="27"/>
      <c r="B9" s="35"/>
      <c r="C9" s="7" t="s">
        <v>25</v>
      </c>
      <c r="D9" s="6" t="s">
        <v>27</v>
      </c>
      <c r="E9" s="2">
        <f>IF(OR(D9="si",D9="SI"), LOOKUP($F$2,TABLA!$C$24:C29,TABLA!$H$24:$H$29), 0)</f>
        <v>800</v>
      </c>
      <c r="F9" s="31"/>
      <c r="G9" s="31"/>
      <c r="H9" s="32"/>
    </row>
    <row r="10" spans="1:8" x14ac:dyDescent="0.25">
      <c r="A10" s="27"/>
      <c r="B10" s="35"/>
      <c r="C10" s="7" t="s">
        <v>24</v>
      </c>
      <c r="D10" s="6" t="s">
        <v>27</v>
      </c>
      <c r="E10" s="2">
        <f>IF(OR(D10="si",D10="SI"), LOOKUP($F$2,TABLA!$C$24:C29,TABLA!$I$24:$I$29), 0)</f>
        <v>1300</v>
      </c>
      <c r="F10" s="31"/>
      <c r="G10" s="31"/>
      <c r="H10" s="32"/>
    </row>
    <row r="11" spans="1:8" x14ac:dyDescent="0.25">
      <c r="A11" s="27"/>
      <c r="B11" s="35"/>
      <c r="C11" s="7" t="s">
        <v>26</v>
      </c>
      <c r="D11" s="6" t="s">
        <v>27</v>
      </c>
      <c r="E11" s="2">
        <f>IF(OR(D11="si",D11="SI"), LOOKUP($F$2,TABLA!$C$24:C29,TABLA!$G$24:$G$29), 0)</f>
        <v>250</v>
      </c>
      <c r="F11" s="31"/>
      <c r="G11" s="31"/>
      <c r="H11" s="32"/>
    </row>
    <row r="12" spans="1:8" x14ac:dyDescent="0.25">
      <c r="A12" s="27"/>
      <c r="B12" s="35"/>
      <c r="C12" s="19" t="s">
        <v>18</v>
      </c>
      <c r="D12" s="19"/>
      <c r="E12" s="12">
        <f>E8+E9+E10+E11</f>
        <v>2850</v>
      </c>
      <c r="F12" s="31"/>
      <c r="G12" s="31"/>
      <c r="H12" s="32"/>
    </row>
    <row r="13" spans="1:8" x14ac:dyDescent="0.25">
      <c r="A13" s="27"/>
      <c r="B13" s="35"/>
      <c r="C13" s="20" t="s">
        <v>19</v>
      </c>
      <c r="D13" s="21"/>
      <c r="E13" s="10">
        <f>F4+E12</f>
        <v>81850</v>
      </c>
      <c r="F13" s="31"/>
      <c r="G13" s="31"/>
      <c r="H13" s="32"/>
    </row>
    <row r="14" spans="1:8" x14ac:dyDescent="0.25">
      <c r="A14" s="27"/>
      <c r="B14" s="35"/>
      <c r="C14" s="31"/>
      <c r="D14" s="31"/>
      <c r="E14" s="31"/>
      <c r="F14" s="39" t="s">
        <v>28</v>
      </c>
      <c r="G14" s="39"/>
      <c r="H14" s="40"/>
    </row>
    <row r="15" spans="1:8" x14ac:dyDescent="0.25">
      <c r="A15" s="27"/>
      <c r="B15" s="35"/>
      <c r="C15" s="31"/>
      <c r="D15" s="31"/>
      <c r="E15" s="31"/>
      <c r="F15" s="31">
        <v>925291875</v>
      </c>
      <c r="G15" s="38">
        <v>45001</v>
      </c>
      <c r="H15" s="32"/>
    </row>
    <row r="16" spans="1:8" x14ac:dyDescent="0.25">
      <c r="A16" s="27"/>
      <c r="B16" s="35"/>
      <c r="C16" s="31"/>
      <c r="D16" s="31"/>
      <c r="E16" s="31"/>
      <c r="F16" s="31"/>
      <c r="G16" s="31"/>
      <c r="H16" s="32"/>
    </row>
    <row r="17" spans="1:8" x14ac:dyDescent="0.25">
      <c r="A17" s="27"/>
      <c r="B17" s="35"/>
      <c r="C17" s="22" t="s">
        <v>20</v>
      </c>
      <c r="D17" s="9">
        <v>0.06</v>
      </c>
      <c r="E17" s="31"/>
      <c r="F17" s="31"/>
      <c r="G17" s="31"/>
      <c r="H17" s="32"/>
    </row>
    <row r="18" spans="1:8" x14ac:dyDescent="0.25">
      <c r="A18" s="27"/>
      <c r="B18" s="35"/>
      <c r="C18" s="14" t="s">
        <v>21</v>
      </c>
      <c r="D18" s="13">
        <f>E13-E13*D17</f>
        <v>76939</v>
      </c>
      <c r="E18" s="31"/>
      <c r="F18" s="31"/>
      <c r="G18" s="31"/>
      <c r="H18" s="32"/>
    </row>
    <row r="19" spans="1:8" x14ac:dyDescent="0.25">
      <c r="A19" s="27"/>
      <c r="B19" s="35"/>
      <c r="C19" s="22" t="s">
        <v>22</v>
      </c>
      <c r="D19" s="9">
        <v>0.21</v>
      </c>
      <c r="E19" s="31"/>
      <c r="F19" s="31"/>
      <c r="G19" s="31"/>
      <c r="H19" s="32"/>
    </row>
    <row r="20" spans="1:8" x14ac:dyDescent="0.25">
      <c r="A20" s="27"/>
      <c r="B20" s="35"/>
      <c r="C20" s="23" t="s">
        <v>23</v>
      </c>
      <c r="D20" s="24"/>
      <c r="E20" s="16">
        <f xml:space="preserve"> D18+D18*D19</f>
        <v>93096.19</v>
      </c>
      <c r="F20" s="17"/>
      <c r="G20" s="31"/>
      <c r="H20" s="32"/>
    </row>
    <row r="21" spans="1:8" x14ac:dyDescent="0.25">
      <c r="A21" s="27"/>
      <c r="B21" s="35"/>
      <c r="C21" s="31"/>
      <c r="D21" s="31"/>
      <c r="E21" s="31"/>
      <c r="F21" s="31"/>
      <c r="G21" s="31"/>
      <c r="H21" s="32"/>
    </row>
    <row r="22" spans="1:8" x14ac:dyDescent="0.25">
      <c r="A22" s="27"/>
      <c r="B22" s="35"/>
      <c r="C22" s="31"/>
      <c r="D22" s="31"/>
      <c r="E22" s="31"/>
      <c r="F22" s="31"/>
      <c r="G22" s="31"/>
      <c r="H22" s="32"/>
    </row>
    <row r="23" spans="1:8" x14ac:dyDescent="0.25">
      <c r="A23" s="27"/>
      <c r="B23" s="35"/>
      <c r="C23" s="31"/>
      <c r="D23" s="31"/>
      <c r="E23" s="31"/>
      <c r="F23" s="31"/>
      <c r="G23" s="31"/>
      <c r="H23" s="32"/>
    </row>
    <row r="24" spans="1:8" x14ac:dyDescent="0.25">
      <c r="A24" s="27"/>
      <c r="B24" s="35"/>
      <c r="C24" s="31"/>
      <c r="D24" s="31"/>
      <c r="E24" s="31"/>
      <c r="F24" s="31"/>
      <c r="G24" s="31"/>
      <c r="H24" s="32"/>
    </row>
    <row r="25" spans="1:8" x14ac:dyDescent="0.25">
      <c r="A25" s="27"/>
      <c r="B25" s="35"/>
      <c r="C25" s="31"/>
      <c r="D25" s="31"/>
      <c r="E25" s="31"/>
      <c r="F25" s="31"/>
      <c r="G25" s="31"/>
      <c r="H25" s="32"/>
    </row>
    <row r="26" spans="1:8" x14ac:dyDescent="0.25">
      <c r="A26" s="27"/>
      <c r="B26" s="35"/>
      <c r="C26" s="31"/>
      <c r="D26" s="31"/>
      <c r="E26" s="31"/>
      <c r="F26" s="31"/>
      <c r="G26" s="31"/>
      <c r="H26" s="32"/>
    </row>
    <row r="27" spans="1:8" ht="15.75" thickBot="1" x14ac:dyDescent="0.3">
      <c r="A27" s="28"/>
      <c r="B27" s="36"/>
      <c r="C27" s="33"/>
      <c r="D27" s="33"/>
      <c r="E27" s="33"/>
      <c r="F27" s="33"/>
      <c r="G27" s="33"/>
      <c r="H27" s="34"/>
    </row>
    <row r="28" spans="1:8" ht="15.75" thickTop="1" x14ac:dyDescent="0.25"/>
    <row r="40" spans="12:12" x14ac:dyDescent="0.25">
      <c r="L40" s="11">
        <f>LOOKUP(F2,TABLA!C24:C29,TABLA!F24:F29)</f>
        <v>500</v>
      </c>
    </row>
    <row r="41" spans="12:12" x14ac:dyDescent="0.25">
      <c r="L41" s="11">
        <f>LOOKUP(F2,TABLA!C24:C29,TABLA!H24:H29)</f>
        <v>800</v>
      </c>
    </row>
    <row r="42" spans="12:12" x14ac:dyDescent="0.25">
      <c r="L42" s="11">
        <f>LOOKUP(F2,TABLA!C24:C29,TABLA!I24:I29)</f>
        <v>1300</v>
      </c>
    </row>
    <row r="43" spans="12:12" x14ac:dyDescent="0.25">
      <c r="L43" s="11">
        <f>LOOKUP(F2,TABLA!C24:C29,TABLA!G24:G29)</f>
        <v>250</v>
      </c>
    </row>
  </sheetData>
  <mergeCells count="5">
    <mergeCell ref="C12:D12"/>
    <mergeCell ref="C13:D13"/>
    <mergeCell ref="C20:D20"/>
    <mergeCell ref="E20:F20"/>
    <mergeCell ref="F14:H1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PRESUPUESTO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2019-03-29T09:52:12Z</dcterms:created>
  <dcterms:modified xsi:type="dcterms:W3CDTF">2019-04-03T07:56:22Z</dcterms:modified>
</cp:coreProperties>
</file>