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 MAGAN\Downloads\"/>
    </mc:Choice>
  </mc:AlternateContent>
  <bookViews>
    <workbookView xWindow="0" yWindow="0" windowWidth="20490" windowHeight="8235"/>
  </bookViews>
  <sheets>
    <sheet name="PRECIOS" sheetId="1" r:id="rId1"/>
    <sheet name="PRESUPUESTO" sheetId="2" r:id="rId2"/>
  </sheets>
  <definedNames>
    <definedName name="precio_base" localSheetId="0">PRECIOS!#REF!</definedName>
  </definedNames>
  <calcPr calcId="162913"/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C8" i="2"/>
  <c r="C7" i="2"/>
  <c r="C17" i="2" l="1"/>
  <c r="C18" i="2" s="1"/>
  <c r="D20" i="2" s="1"/>
  <c r="D21" i="2" l="1"/>
  <c r="D22" i="2" l="1"/>
  <c r="C24" i="2" s="1"/>
</calcChain>
</file>

<file path=xl/sharedStrings.xml><?xml version="1.0" encoding="utf-8"?>
<sst xmlns="http://schemas.openxmlformats.org/spreadsheetml/2006/main" count="41" uniqueCount="33">
  <si>
    <t>EXTRAS</t>
  </si>
  <si>
    <t>COCHE</t>
  </si>
  <si>
    <t>PRECIO BASE</t>
  </si>
  <si>
    <t>SI/NO</t>
  </si>
  <si>
    <t>PRECIO TOTAL</t>
  </si>
  <si>
    <t>DESCUENTO</t>
  </si>
  <si>
    <t>NETO</t>
  </si>
  <si>
    <t>IVA</t>
  </si>
  <si>
    <t>TOTAL</t>
  </si>
  <si>
    <t>CÓDIGO</t>
  </si>
  <si>
    <t>SUMA EXTRAS</t>
  </si>
  <si>
    <t>SI</t>
  </si>
  <si>
    <t>Cliente</t>
  </si>
  <si>
    <t>Televisión</t>
  </si>
  <si>
    <t>GPS</t>
  </si>
  <si>
    <t>Cámara de aparcamiento 360º</t>
  </si>
  <si>
    <t>Cuero</t>
  </si>
  <si>
    <t>Precio Base</t>
  </si>
  <si>
    <t>Modelo</t>
  </si>
  <si>
    <t>Código</t>
  </si>
  <si>
    <t>Teléfono</t>
  </si>
  <si>
    <t>Dirección</t>
  </si>
  <si>
    <t>Cristian Nuño Porras</t>
  </si>
  <si>
    <t>C/Magallanes Nº9</t>
  </si>
  <si>
    <t>Seat 600</t>
  </si>
  <si>
    <t>Seat Ibiza</t>
  </si>
  <si>
    <t>Seat Toledo</t>
  </si>
  <si>
    <t>Seat Arona</t>
  </si>
  <si>
    <t>Seat Mii</t>
  </si>
  <si>
    <t>Seat Alhambra</t>
  </si>
  <si>
    <t>Volante Multifunción</t>
  </si>
  <si>
    <t>Volante multifunción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</si>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</sst>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40">
    <xf numFmtId="0" fontId="0" fillId="0" borderId="0" xfId="0"/>
    <xf numFmtId="0" fontId="0" fillId="0" borderId="0" xfId="0" applyBorder="1"/>
    <xf numFmtId="9" fontId="0" fillId="0" borderId="0" xfId="0" applyNumberFormat="1" applyBorder="1"/>
    <xf numFmtId="0" fontId="0" fillId="0" borderId="0" xfId="0" applyAlignment="1">
      <alignment horizontal="center"/>
    </xf>
    <xf numFmtId="0" fontId="2" fillId="9" borderId="1" xfId="6" applyFont="1" applyFill="1" applyBorder="1" applyAlignment="1">
      <alignment horizontal="center"/>
    </xf>
    <xf numFmtId="0" fontId="0" fillId="10" borderId="1" xfId="5" applyFont="1" applyFill="1" applyBorder="1" applyAlignment="1">
      <alignment horizontal="center"/>
    </xf>
    <xf numFmtId="44" fontId="1" fillId="10" borderId="1" xfId="1" applyFill="1" applyBorder="1" applyAlignment="1">
      <alignment horizontal="center"/>
    </xf>
    <xf numFmtId="0" fontId="2" fillId="8" borderId="1" xfId="2" applyFont="1" applyFill="1" applyBorder="1" applyAlignment="1">
      <alignment horizontal="center"/>
    </xf>
    <xf numFmtId="0" fontId="1" fillId="10" borderId="1" xfId="3" applyFill="1" applyBorder="1" applyAlignment="1">
      <alignment horizontal="center"/>
    </xf>
    <xf numFmtId="0" fontId="0" fillId="10" borderId="1" xfId="3" applyFont="1" applyFill="1" applyBorder="1" applyAlignment="1">
      <alignment horizontal="center"/>
    </xf>
    <xf numFmtId="0" fontId="0" fillId="10" borderId="12" xfId="3" applyFont="1" applyFill="1" applyBorder="1" applyAlignment="1">
      <alignment horizontal="center"/>
    </xf>
    <xf numFmtId="44" fontId="1" fillId="10" borderId="1" xfId="3" applyNumberFormat="1" applyFill="1" applyBorder="1" applyAlignment="1">
      <alignment horizontal="center"/>
    </xf>
    <xf numFmtId="0" fontId="4" fillId="9" borderId="1" xfId="4" applyFont="1" applyFill="1" applyBorder="1" applyAlignment="1">
      <alignment horizontal="center"/>
    </xf>
    <xf numFmtId="0" fontId="4" fillId="9" borderId="11" xfId="4" applyFont="1" applyFill="1" applyBorder="1" applyAlignment="1">
      <alignment horizontal="center"/>
    </xf>
    <xf numFmtId="44" fontId="4" fillId="9" borderId="12" xfId="1" applyFont="1" applyFill="1" applyBorder="1" applyAlignment="1">
      <alignment horizontal="center"/>
    </xf>
    <xf numFmtId="44" fontId="4" fillId="9" borderId="1" xfId="1" applyFont="1" applyFill="1" applyBorder="1" applyAlignment="1">
      <alignment horizontal="center"/>
    </xf>
    <xf numFmtId="9" fontId="4" fillId="9" borderId="1" xfId="4" applyNumberFormat="1" applyFont="1" applyFill="1" applyBorder="1" applyAlignment="1">
      <alignment horizontal="center"/>
    </xf>
    <xf numFmtId="0" fontId="2" fillId="8" borderId="5" xfId="7" applyFont="1" applyFill="1" applyBorder="1" applyAlignment="1">
      <alignment horizontal="center"/>
    </xf>
    <xf numFmtId="0" fontId="2" fillId="8" borderId="6" xfId="7" applyFont="1" applyFill="1" applyBorder="1" applyAlignment="1">
      <alignment horizontal="center"/>
    </xf>
    <xf numFmtId="0" fontId="2" fillId="8" borderId="7" xfId="7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8" borderId="1" xfId="2" applyFill="1" applyBorder="1" applyAlignment="1">
      <alignment horizontal="center"/>
    </xf>
    <xf numFmtId="0" fontId="4" fillId="8" borderId="0" xfId="2" applyFill="1" applyAlignment="1">
      <alignment horizontal="center"/>
    </xf>
    <xf numFmtId="44" fontId="1" fillId="10" borderId="2" xfId="3" applyNumberFormat="1" applyFill="1" applyBorder="1" applyAlignment="1">
      <alignment horizontal="center"/>
    </xf>
    <xf numFmtId="0" fontId="1" fillId="10" borderId="4" xfId="3" applyFill="1" applyBorder="1" applyAlignment="1">
      <alignment horizontal="center"/>
    </xf>
    <xf numFmtId="0" fontId="2" fillId="8" borderId="5" xfId="2" applyFont="1" applyFill="1" applyBorder="1" applyAlignment="1">
      <alignment horizontal="center"/>
    </xf>
    <xf numFmtId="0" fontId="2" fillId="8" borderId="7" xfId="2" applyFont="1" applyFill="1" applyBorder="1" applyAlignment="1">
      <alignment horizontal="center"/>
    </xf>
    <xf numFmtId="0" fontId="2" fillId="8" borderId="8" xfId="2" applyFont="1" applyFill="1" applyBorder="1" applyAlignment="1">
      <alignment horizontal="center"/>
    </xf>
    <xf numFmtId="0" fontId="2" fillId="8" borderId="10" xfId="2" applyFont="1" applyFill="1" applyBorder="1" applyAlignment="1">
      <alignment horizontal="center"/>
    </xf>
    <xf numFmtId="0" fontId="0" fillId="10" borderId="2" xfId="3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10" borderId="5" xfId="3" applyFont="1" applyFill="1" applyBorder="1" applyAlignment="1">
      <alignment horizontal="center"/>
    </xf>
    <xf numFmtId="0" fontId="3" fillId="10" borderId="6" xfId="3" applyFont="1" applyFill="1" applyBorder="1" applyAlignment="1">
      <alignment horizontal="center"/>
    </xf>
    <xf numFmtId="0" fontId="3" fillId="10" borderId="2" xfId="3" applyFont="1" applyFill="1" applyBorder="1" applyAlignment="1">
      <alignment horizontal="center"/>
    </xf>
    <xf numFmtId="0" fontId="3" fillId="10" borderId="3" xfId="3" applyFont="1" applyFill="1" applyBorder="1" applyAlignment="1">
      <alignment horizontal="center"/>
    </xf>
    <xf numFmtId="0" fontId="3" fillId="10" borderId="8" xfId="3" applyFont="1" applyFill="1" applyBorder="1" applyAlignment="1">
      <alignment horizontal="center"/>
    </xf>
    <xf numFmtId="0" fontId="3" fillId="10" borderId="9" xfId="3" applyFont="1" applyFill="1" applyBorder="1" applyAlignment="1">
      <alignment horizontal="center"/>
    </xf>
    <xf numFmtId="0" fontId="2" fillId="9" borderId="2" xfId="4" applyFont="1" applyFill="1" applyBorder="1" applyAlignment="1">
      <alignment horizontal="center"/>
    </xf>
    <xf numFmtId="0" fontId="2" fillId="9" borderId="4" xfId="4" applyFont="1" applyFill="1" applyBorder="1" applyAlignment="1">
      <alignment horizontal="center"/>
    </xf>
  </cellXfs>
  <cellStyles count="8">
    <cellStyle name="20% - Énfasis1" xfId="3" builtinId="30"/>
    <cellStyle name="20% - Énfasis4" xfId="5" builtinId="42"/>
    <cellStyle name="40% - Énfasis1" xfId="4" builtinId="31"/>
    <cellStyle name="40% - Énfasis4" xfId="6" builtinId="43"/>
    <cellStyle name="60% - Énfasis4" xfId="7" builtinId="44"/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2</xdr:col>
      <xdr:colOff>571500</xdr:colOff>
      <xdr:row>8</xdr:row>
      <xdr:rowOff>90488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114300"/>
          <a:ext cx="2667000" cy="1500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G21" sqref="G21"/>
    </sheetView>
  </sheetViews>
  <sheetFormatPr baseColWidth="10" defaultRowHeight="15" x14ac:dyDescent="0.25"/>
  <cols>
    <col min="1" max="1" width="7.42578125" customWidth="1"/>
    <col min="2" max="2" width="29.28515625" bestFit="1" customWidth="1"/>
    <col min="3" max="3" width="14.5703125" bestFit="1" customWidth="1"/>
    <col min="4" max="4" width="11" bestFit="1" customWidth="1"/>
    <col min="5" max="5" width="10.5703125" customWidth="1"/>
    <col min="6" max="6" width="11.85546875" customWidth="1"/>
    <col min="7" max="7" width="20.42578125" customWidth="1"/>
    <col min="8" max="8" width="29.42578125" customWidth="1"/>
  </cols>
  <sheetData>
    <row r="2" spans="1:9" x14ac:dyDescent="0.25">
      <c r="B2" s="20"/>
      <c r="E2" s="21"/>
      <c r="F2" s="21"/>
      <c r="G2" s="21"/>
      <c r="H2" s="21"/>
      <c r="I2" s="21"/>
    </row>
    <row r="3" spans="1:9" x14ac:dyDescent="0.25">
      <c r="B3" s="20"/>
      <c r="E3" s="1"/>
      <c r="F3" s="1"/>
      <c r="G3" s="1"/>
      <c r="H3" s="1"/>
      <c r="I3" s="1"/>
    </row>
    <row r="4" spans="1:9" x14ac:dyDescent="0.25">
      <c r="B4" s="20"/>
      <c r="E4" s="1"/>
      <c r="F4" s="1"/>
      <c r="G4" s="1"/>
      <c r="H4" s="1"/>
      <c r="I4" s="1"/>
    </row>
    <row r="5" spans="1:9" x14ac:dyDescent="0.25">
      <c r="B5" s="20"/>
      <c r="E5" s="1"/>
      <c r="F5" s="1"/>
      <c r="G5" s="1"/>
      <c r="H5" s="1"/>
      <c r="I5" s="1"/>
    </row>
    <row r="6" spans="1:9" x14ac:dyDescent="0.25">
      <c r="B6" s="20"/>
      <c r="E6" s="1"/>
      <c r="F6" s="1"/>
      <c r="G6" s="1"/>
      <c r="H6" s="1"/>
      <c r="I6" s="1"/>
    </row>
    <row r="7" spans="1:9" x14ac:dyDescent="0.25">
      <c r="B7" s="20"/>
    </row>
    <row r="9" spans="1:9" x14ac:dyDescent="0.25">
      <c r="D9" s="17" t="s">
        <v>0</v>
      </c>
      <c r="E9" s="18"/>
      <c r="F9" s="18"/>
      <c r="G9" s="18"/>
      <c r="H9" s="19"/>
    </row>
    <row r="10" spans="1:9" x14ac:dyDescent="0.25">
      <c r="A10" s="4" t="s">
        <v>19</v>
      </c>
      <c r="B10" s="4" t="s">
        <v>18</v>
      </c>
      <c r="C10" s="4" t="s">
        <v>17</v>
      </c>
      <c r="D10" s="4" t="s">
        <v>16</v>
      </c>
      <c r="E10" s="4" t="s">
        <v>14</v>
      </c>
      <c r="F10" s="4" t="s">
        <v>13</v>
      </c>
      <c r="G10" s="4" t="s">
        <v>30</v>
      </c>
      <c r="H10" s="4" t="s">
        <v>15</v>
      </c>
    </row>
    <row r="11" spans="1:9" x14ac:dyDescent="0.25">
      <c r="A11" s="5">
        <v>1</v>
      </c>
      <c r="B11" s="5" t="s">
        <v>24</v>
      </c>
      <c r="C11" s="6">
        <v>3500</v>
      </c>
      <c r="D11" s="6">
        <v>400</v>
      </c>
      <c r="E11" s="6">
        <v>80</v>
      </c>
      <c r="F11" s="6">
        <v>190</v>
      </c>
      <c r="G11" s="6">
        <v>200</v>
      </c>
      <c r="H11" s="6">
        <v>400</v>
      </c>
    </row>
    <row r="12" spans="1:9" x14ac:dyDescent="0.25">
      <c r="A12" s="5">
        <v>2</v>
      </c>
      <c r="B12" s="5" t="s">
        <v>25</v>
      </c>
      <c r="C12" s="6">
        <v>16000</v>
      </c>
      <c r="D12" s="6">
        <v>550</v>
      </c>
      <c r="E12" s="6">
        <v>120</v>
      </c>
      <c r="F12" s="6">
        <v>250</v>
      </c>
      <c r="G12" s="6">
        <v>220</v>
      </c>
      <c r="H12" s="6">
        <v>560</v>
      </c>
    </row>
    <row r="13" spans="1:9" x14ac:dyDescent="0.25">
      <c r="A13" s="5">
        <v>3</v>
      </c>
      <c r="B13" s="5" t="s">
        <v>26</v>
      </c>
      <c r="C13" s="6">
        <v>21500</v>
      </c>
      <c r="D13" s="6">
        <v>650</v>
      </c>
      <c r="E13" s="6">
        <v>150</v>
      </c>
      <c r="F13" s="6">
        <v>350</v>
      </c>
      <c r="G13" s="6">
        <v>250</v>
      </c>
      <c r="H13" s="6">
        <v>600</v>
      </c>
    </row>
    <row r="14" spans="1:9" x14ac:dyDescent="0.25">
      <c r="A14" s="5">
        <v>4</v>
      </c>
      <c r="B14" s="5" t="s">
        <v>27</v>
      </c>
      <c r="C14" s="6">
        <v>17300</v>
      </c>
      <c r="D14" s="6">
        <v>600</v>
      </c>
      <c r="E14" s="6">
        <v>130</v>
      </c>
      <c r="F14" s="6">
        <v>300</v>
      </c>
      <c r="G14" s="6">
        <v>240</v>
      </c>
      <c r="H14" s="6">
        <v>570</v>
      </c>
    </row>
    <row r="15" spans="1:9" x14ac:dyDescent="0.25">
      <c r="A15" s="5">
        <v>5</v>
      </c>
      <c r="B15" s="5" t="s">
        <v>28</v>
      </c>
      <c r="C15" s="6">
        <v>10500</v>
      </c>
      <c r="D15" s="6">
        <v>500</v>
      </c>
      <c r="E15" s="6">
        <v>100</v>
      </c>
      <c r="F15" s="6">
        <v>220</v>
      </c>
      <c r="G15" s="6">
        <v>210</v>
      </c>
      <c r="H15" s="6">
        <v>500</v>
      </c>
    </row>
    <row r="16" spans="1:9" x14ac:dyDescent="0.25">
      <c r="A16" s="5">
        <v>6</v>
      </c>
      <c r="B16" s="5" t="s">
        <v>29</v>
      </c>
      <c r="C16" s="6">
        <v>36500</v>
      </c>
      <c r="D16" s="6">
        <v>700</v>
      </c>
      <c r="E16" s="6">
        <v>200</v>
      </c>
      <c r="F16" s="6">
        <v>400</v>
      </c>
      <c r="G16" s="6">
        <v>300</v>
      </c>
      <c r="H16" s="6">
        <v>650</v>
      </c>
    </row>
  </sheetData>
  <mergeCells count="3">
    <mergeCell ref="D9:H9"/>
    <mergeCell ref="B2:B7"/>
    <mergeCell ref="E2:I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9" sqref="G19"/>
    </sheetView>
  </sheetViews>
  <sheetFormatPr baseColWidth="10" defaultRowHeight="15" x14ac:dyDescent="0.25"/>
  <cols>
    <col min="2" max="2" width="22.140625" bestFit="1" customWidth="1"/>
    <col min="3" max="3" width="29.28515625" bestFit="1" customWidth="1"/>
    <col min="4" max="4" width="14.5703125" bestFit="1" customWidth="1"/>
  </cols>
  <sheetData>
    <row r="1" spans="1:11" x14ac:dyDescent="0.25">
      <c r="A1" s="3"/>
      <c r="B1" s="3"/>
      <c r="C1" s="3"/>
      <c r="D1" s="3"/>
      <c r="E1" s="3"/>
    </row>
    <row r="2" spans="1:11" x14ac:dyDescent="0.25">
      <c r="A2" s="12" t="s">
        <v>12</v>
      </c>
      <c r="B2" s="9" t="s">
        <v>22</v>
      </c>
      <c r="C2" s="3"/>
      <c r="D2" s="3"/>
      <c r="E2" s="3"/>
      <c r="I2" s="1"/>
    </row>
    <row r="3" spans="1:11" x14ac:dyDescent="0.25">
      <c r="A3" s="12" t="s">
        <v>20</v>
      </c>
      <c r="B3" s="8">
        <v>664782351</v>
      </c>
      <c r="C3" s="3"/>
      <c r="D3" s="3"/>
      <c r="E3" s="3"/>
      <c r="I3" s="1"/>
    </row>
    <row r="4" spans="1:11" x14ac:dyDescent="0.25">
      <c r="A4" s="12" t="s">
        <v>21</v>
      </c>
      <c r="B4" s="9" t="s">
        <v>23</v>
      </c>
      <c r="C4" s="3"/>
      <c r="D4" s="3"/>
      <c r="E4" s="3"/>
      <c r="I4" s="1"/>
    </row>
    <row r="5" spans="1:11" x14ac:dyDescent="0.25">
      <c r="A5" s="3"/>
      <c r="B5" s="3"/>
      <c r="C5" s="3"/>
      <c r="D5" s="3"/>
      <c r="E5" s="3"/>
    </row>
    <row r="6" spans="1:11" x14ac:dyDescent="0.25">
      <c r="A6" s="32" t="s">
        <v>9</v>
      </c>
      <c r="B6" s="33"/>
      <c r="C6" s="13">
        <v>3</v>
      </c>
      <c r="D6" s="3"/>
      <c r="E6" s="3"/>
      <c r="I6" s="1"/>
      <c r="J6" s="1"/>
      <c r="K6" s="1"/>
    </row>
    <row r="7" spans="1:11" x14ac:dyDescent="0.25">
      <c r="A7" s="34" t="s">
        <v>1</v>
      </c>
      <c r="B7" s="35"/>
      <c r="C7" s="12" t="str">
        <f>LOOKUP(C6,PRECIOS!A11:A16,PRECIOS!B11:B16)</f>
        <v>Seat Toledo</v>
      </c>
      <c r="D7" s="3"/>
      <c r="E7" s="3"/>
      <c r="I7" s="1"/>
      <c r="J7" s="1"/>
      <c r="K7" s="1"/>
    </row>
    <row r="8" spans="1:11" x14ac:dyDescent="0.25">
      <c r="A8" s="36" t="s">
        <v>2</v>
      </c>
      <c r="B8" s="37"/>
      <c r="C8" s="14">
        <f>LOOKUP(C6,PRECIOS!A11:A16,PRECIOS!C11:C16)</f>
        <v>21500</v>
      </c>
      <c r="D8" s="3"/>
      <c r="E8" s="3"/>
    </row>
    <row r="9" spans="1:11" x14ac:dyDescent="0.25">
      <c r="A9" s="3"/>
      <c r="B9" s="3"/>
      <c r="C9" s="3"/>
      <c r="D9" s="3"/>
      <c r="E9" s="3"/>
    </row>
    <row r="10" spans="1:11" x14ac:dyDescent="0.25">
      <c r="A10" s="38" t="s">
        <v>0</v>
      </c>
      <c r="B10" s="39"/>
      <c r="C10" s="7" t="s">
        <v>3</v>
      </c>
      <c r="D10" s="3"/>
      <c r="E10" s="3"/>
      <c r="I10" s="1"/>
      <c r="J10" s="1"/>
      <c r="K10" s="1"/>
    </row>
    <row r="11" spans="1:11" x14ac:dyDescent="0.25">
      <c r="A11" s="30" t="s">
        <v>16</v>
      </c>
      <c r="B11" s="25"/>
      <c r="C11" s="9" t="s">
        <v>11</v>
      </c>
      <c r="D11" s="15">
        <f>IF(OR(C11="si",C11="SI"),LOOKUP(C6,PRECIOS!A11:A16,PRECIOS!D11:D16),0)</f>
        <v>650</v>
      </c>
      <c r="E11" s="3"/>
      <c r="I11" s="1"/>
      <c r="J11" s="1"/>
      <c r="K11" s="1"/>
    </row>
    <row r="12" spans="1:11" x14ac:dyDescent="0.25">
      <c r="A12" s="30" t="s">
        <v>14</v>
      </c>
      <c r="B12" s="25"/>
      <c r="C12" s="9" t="s">
        <v>11</v>
      </c>
      <c r="D12" s="15">
        <f>IF(OR(C12="SI",C12="si"),LOOKUP(C6,PRECIOS!A11:A16,PRECIOS!E11:E16),0)</f>
        <v>150</v>
      </c>
      <c r="E12" s="3"/>
      <c r="I12" s="1"/>
      <c r="J12" s="1"/>
      <c r="K12" s="1"/>
    </row>
    <row r="13" spans="1:11" x14ac:dyDescent="0.25">
      <c r="A13" s="30" t="s">
        <v>13</v>
      </c>
      <c r="B13" s="31"/>
      <c r="C13" s="9" t="s">
        <v>32</v>
      </c>
      <c r="D13" s="15">
        <f>IF(OR(C13="SI",C13="si"),LOOKUP(C6,PRECIOS!A11:A16,PRECIOS!F11:F16),0)</f>
        <v>0</v>
      </c>
      <c r="E13" s="3"/>
      <c r="I13" s="1"/>
    </row>
    <row r="14" spans="1:11" x14ac:dyDescent="0.25">
      <c r="A14" s="30" t="s">
        <v>31</v>
      </c>
      <c r="B14" s="31"/>
      <c r="C14" s="9" t="s">
        <v>11</v>
      </c>
      <c r="D14" s="15">
        <f>IF(OR(C14="si",C14="SI"),LOOKUP(C6,PRECIOS!A11:A16,PRECIOS!G11:G16),0)</f>
        <v>250</v>
      </c>
      <c r="E14" s="3"/>
      <c r="I14" s="1"/>
    </row>
    <row r="15" spans="1:11" x14ac:dyDescent="0.25">
      <c r="A15" s="30" t="s">
        <v>15</v>
      </c>
      <c r="B15" s="31"/>
      <c r="C15" s="10" t="s">
        <v>11</v>
      </c>
      <c r="D15" s="15">
        <f>IF(OR(C15="si",C15="SI"),LOOKUP(C6,PRECIOS!A11:A16,PRECIOS!H11:H16),0)</f>
        <v>600</v>
      </c>
      <c r="E15" s="3"/>
      <c r="I15" s="1"/>
    </row>
    <row r="16" spans="1:11" x14ac:dyDescent="0.25">
      <c r="A16" s="3"/>
      <c r="B16" s="3"/>
      <c r="C16" s="3"/>
      <c r="D16" s="3"/>
      <c r="E16" s="3"/>
      <c r="F16" s="1"/>
      <c r="G16" s="2"/>
      <c r="I16" s="1"/>
    </row>
    <row r="17" spans="1:9" x14ac:dyDescent="0.25">
      <c r="A17" s="26" t="s">
        <v>10</v>
      </c>
      <c r="B17" s="27"/>
      <c r="C17" s="11">
        <f>D11+D12+D13+D14+D15</f>
        <v>1650</v>
      </c>
      <c r="D17" s="3"/>
      <c r="E17" s="3"/>
      <c r="F17" s="1"/>
      <c r="G17" s="1"/>
      <c r="I17" s="1"/>
    </row>
    <row r="18" spans="1:9" x14ac:dyDescent="0.25">
      <c r="A18" s="28" t="s">
        <v>4</v>
      </c>
      <c r="B18" s="29"/>
      <c r="C18" s="11">
        <f>C8+C17</f>
        <v>23150</v>
      </c>
      <c r="D18" s="3"/>
      <c r="E18" s="3"/>
      <c r="F18" s="1"/>
      <c r="G18" s="2"/>
    </row>
    <row r="19" spans="1:9" x14ac:dyDescent="0.25">
      <c r="A19" s="3"/>
      <c r="B19" s="3"/>
      <c r="C19" s="3"/>
      <c r="D19" s="3"/>
      <c r="E19" s="3"/>
      <c r="F19" s="1"/>
      <c r="G19" s="1"/>
    </row>
    <row r="20" spans="1:9" x14ac:dyDescent="0.25">
      <c r="A20" s="22" t="s">
        <v>5</v>
      </c>
      <c r="B20" s="22"/>
      <c r="C20" s="16">
        <v>7.0000000000000007E-2</v>
      </c>
      <c r="D20" s="11">
        <f>C18*(C20/1)</f>
        <v>1620.5000000000002</v>
      </c>
      <c r="E20" s="3"/>
      <c r="F20" s="1"/>
      <c r="G20" s="1"/>
    </row>
    <row r="21" spans="1:9" x14ac:dyDescent="0.25">
      <c r="A21" s="22" t="s">
        <v>6</v>
      </c>
      <c r="B21" s="22"/>
      <c r="C21" s="8"/>
      <c r="D21" s="11">
        <f>C18-D20</f>
        <v>21529.5</v>
      </c>
      <c r="E21" s="3"/>
    </row>
    <row r="22" spans="1:9" x14ac:dyDescent="0.25">
      <c r="A22" s="22" t="s">
        <v>7</v>
      </c>
      <c r="B22" s="22"/>
      <c r="C22" s="16">
        <v>0.21</v>
      </c>
      <c r="D22" s="6">
        <f>D21*(C22/1)</f>
        <v>4521.1949999999997</v>
      </c>
      <c r="E22" s="3"/>
    </row>
    <row r="23" spans="1:9" x14ac:dyDescent="0.25">
      <c r="A23" s="3"/>
      <c r="B23" s="3"/>
      <c r="C23" s="3"/>
      <c r="D23" s="3"/>
      <c r="E23" s="3"/>
    </row>
    <row r="24" spans="1:9" x14ac:dyDescent="0.25">
      <c r="A24" s="23" t="s">
        <v>8</v>
      </c>
      <c r="B24" s="23"/>
      <c r="C24" s="24">
        <f>D21+D22</f>
        <v>26050.695</v>
      </c>
      <c r="D24" s="25"/>
      <c r="E24" s="3"/>
    </row>
  </sheetData>
  <mergeCells count="16">
    <mergeCell ref="A13:B13"/>
    <mergeCell ref="A14:B14"/>
    <mergeCell ref="A15:B15"/>
    <mergeCell ref="A12:B12"/>
    <mergeCell ref="A6:B6"/>
    <mergeCell ref="A7:B7"/>
    <mergeCell ref="A8:B8"/>
    <mergeCell ref="A10:B10"/>
    <mergeCell ref="A11:B11"/>
    <mergeCell ref="A22:B22"/>
    <mergeCell ref="A24:B24"/>
    <mergeCell ref="A21:B21"/>
    <mergeCell ref="C24:D24"/>
    <mergeCell ref="A17:B17"/>
    <mergeCell ref="A18:B18"/>
    <mergeCell ref="A20:B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</vt:lpstr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Alumno05</dc:creator>
  <cp:lastModifiedBy>IVAN MAGAN</cp:lastModifiedBy>
  <dcterms:created xsi:type="dcterms:W3CDTF">2019-04-01T10:34:21Z</dcterms:created>
  <dcterms:modified xsi:type="dcterms:W3CDTF">2019-04-05T13:32:25Z</dcterms:modified>
</cp:coreProperties>
</file>