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 activeTab="2"/>
  </bookViews>
  <sheets>
    <sheet name="Tabla Precios" sheetId="1" r:id="rId1"/>
    <sheet name="Presupuesto" sheetId="2" r:id="rId2"/>
    <sheet name="Crammer" sheetId="3" r:id="rId3"/>
  </sheets>
  <calcPr calcId="145621"/>
</workbook>
</file>

<file path=xl/calcChain.xml><?xml version="1.0" encoding="utf-8"?>
<calcChain xmlns="http://schemas.openxmlformats.org/spreadsheetml/2006/main">
  <c r="K12" i="3" l="1"/>
  <c r="K11" i="3"/>
  <c r="K10" i="3"/>
  <c r="J12" i="3"/>
  <c r="J11" i="3"/>
  <c r="J10" i="3"/>
  <c r="I12" i="3"/>
  <c r="I11" i="3"/>
  <c r="I10" i="3"/>
  <c r="I6" i="3"/>
  <c r="I8" i="3"/>
  <c r="D27" i="3"/>
  <c r="D26" i="3"/>
  <c r="D25" i="3"/>
  <c r="C27" i="3"/>
  <c r="C26" i="3"/>
  <c r="C25" i="3"/>
  <c r="B27" i="3"/>
  <c r="B26" i="3"/>
  <c r="B25" i="3"/>
  <c r="F26" i="3" s="1"/>
  <c r="D21" i="3"/>
  <c r="D20" i="3"/>
  <c r="D19" i="3"/>
  <c r="C21" i="3"/>
  <c r="C20" i="3"/>
  <c r="C19" i="3"/>
  <c r="B21" i="3"/>
  <c r="B20" i="3"/>
  <c r="B19" i="3"/>
  <c r="D15" i="3"/>
  <c r="D14" i="3"/>
  <c r="D13" i="3"/>
  <c r="C15" i="3"/>
  <c r="C14" i="3"/>
  <c r="C13" i="3"/>
  <c r="B15" i="3"/>
  <c r="B14" i="3"/>
  <c r="B13" i="3"/>
  <c r="F14" i="3" s="1"/>
  <c r="F17" i="2"/>
  <c r="F14" i="2"/>
  <c r="F13" i="2"/>
  <c r="F15" i="2"/>
  <c r="F12" i="2"/>
  <c r="F11" i="2"/>
  <c r="E8" i="2"/>
  <c r="F20" i="3" l="1"/>
  <c r="F16" i="2"/>
  <c r="F18" i="2" s="1"/>
  <c r="F21" i="2" s="1"/>
</calcChain>
</file>

<file path=xl/sharedStrings.xml><?xml version="1.0" encoding="utf-8"?>
<sst xmlns="http://schemas.openxmlformats.org/spreadsheetml/2006/main" count="48" uniqueCount="40">
  <si>
    <t>Código</t>
  </si>
  <si>
    <t>Modelo</t>
  </si>
  <si>
    <t>Precio base</t>
  </si>
  <si>
    <t>Asientos calefactados</t>
  </si>
  <si>
    <t>Cámara visión trasea</t>
  </si>
  <si>
    <t>Fibra de carbono</t>
  </si>
  <si>
    <t>GPS</t>
  </si>
  <si>
    <t>Tapicería de cuero</t>
  </si>
  <si>
    <t>EXTRAS</t>
  </si>
  <si>
    <t>Audi A1</t>
  </si>
  <si>
    <t>Audi Q2</t>
  </si>
  <si>
    <t>Audi A3</t>
  </si>
  <si>
    <t>Audi A5</t>
  </si>
  <si>
    <t>Audi Q3</t>
  </si>
  <si>
    <t>Extras</t>
  </si>
  <si>
    <t>Si/No</t>
  </si>
  <si>
    <t xml:space="preserve">PRESUPUESTO </t>
  </si>
  <si>
    <t>Precio Base</t>
  </si>
  <si>
    <t>Precio Neto</t>
  </si>
  <si>
    <t>IVA</t>
  </si>
  <si>
    <t>Descuento</t>
  </si>
  <si>
    <t>Precio Final</t>
  </si>
  <si>
    <t>Precio Extras</t>
  </si>
  <si>
    <t>Si</t>
  </si>
  <si>
    <t>No</t>
  </si>
  <si>
    <t>si</t>
  </si>
  <si>
    <t>no</t>
  </si>
  <si>
    <t>Matriz</t>
  </si>
  <si>
    <t>Matriz x</t>
  </si>
  <si>
    <t xml:space="preserve">Matriz y </t>
  </si>
  <si>
    <t>Matriz z</t>
  </si>
  <si>
    <t>x</t>
  </si>
  <si>
    <t>y</t>
  </si>
  <si>
    <t>z</t>
  </si>
  <si>
    <t>3x-y+z=4</t>
  </si>
  <si>
    <t>x+y+z=6</t>
  </si>
  <si>
    <t>2x+y-2z=-2</t>
  </si>
  <si>
    <t>Inversa de la matriz</t>
  </si>
  <si>
    <t>Traspuesta de la matriz</t>
  </si>
  <si>
    <t>Determinante de la matriz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</si>
</sst>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0" fontId="0" fillId="3" borderId="1" xfId="0" applyFill="1" applyBorder="1"/>
    <xf numFmtId="0" fontId="0" fillId="4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44" fontId="0" fillId="3" borderId="1" xfId="1" applyFont="1" applyFill="1" applyBorder="1"/>
    <xf numFmtId="44" fontId="0" fillId="3" borderId="1" xfId="1" applyFont="1" applyFill="1" applyBorder="1" applyAlignment="1">
      <alignment horizontal="right"/>
    </xf>
    <xf numFmtId="9" fontId="0" fillId="3" borderId="1" xfId="2" applyFont="1" applyFill="1" applyBorder="1"/>
    <xf numFmtId="0" fontId="2" fillId="2" borderId="1" xfId="0" applyFont="1" applyFill="1" applyBorder="1" applyAlignment="1">
      <alignment horizontal="center"/>
    </xf>
    <xf numFmtId="0" fontId="0" fillId="5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12"/>
  <sheetViews>
    <sheetView workbookViewId="0">
      <selection activeCell="K7" sqref="K7"/>
    </sheetView>
  </sheetViews>
  <sheetFormatPr baseColWidth="10" defaultRowHeight="15" x14ac:dyDescent="0.25"/>
  <cols>
    <col min="5" max="5" width="12" bestFit="1" customWidth="1"/>
    <col min="6" max="6" width="20.28515625" bestFit="1" customWidth="1"/>
    <col min="7" max="7" width="19.28515625" bestFit="1" customWidth="1"/>
    <col min="8" max="8" width="15.7109375" bestFit="1" customWidth="1"/>
    <col min="9" max="9" width="9" customWidth="1"/>
    <col min="10" max="10" width="17.140625" bestFit="1" customWidth="1"/>
  </cols>
  <sheetData>
    <row r="5" spans="3:10" x14ac:dyDescent="0.25">
      <c r="F5" s="7" t="s">
        <v>8</v>
      </c>
      <c r="G5" s="7"/>
      <c r="H5" s="7"/>
      <c r="I5" s="7"/>
      <c r="J5" s="7"/>
    </row>
    <row r="6" spans="3:10" x14ac:dyDescent="0.25">
      <c r="C6" s="2" t="s">
        <v>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3:10" x14ac:dyDescent="0.25">
      <c r="C7" s="3">
        <v>1</v>
      </c>
      <c r="D7" s="3" t="s">
        <v>9</v>
      </c>
      <c r="E7" s="4">
        <v>15718</v>
      </c>
      <c r="F7" s="4">
        <v>150</v>
      </c>
      <c r="G7" s="4">
        <v>100</v>
      </c>
      <c r="H7" s="4">
        <v>120</v>
      </c>
      <c r="I7" s="4">
        <v>45</v>
      </c>
      <c r="J7" s="4">
        <v>200</v>
      </c>
    </row>
    <row r="8" spans="3:10" x14ac:dyDescent="0.25">
      <c r="C8" s="3">
        <v>2</v>
      </c>
      <c r="D8" s="3" t="s">
        <v>11</v>
      </c>
      <c r="E8" s="4">
        <v>21942</v>
      </c>
      <c r="F8" s="4">
        <v>200</v>
      </c>
      <c r="G8" s="4">
        <v>150</v>
      </c>
      <c r="H8" s="4">
        <v>140</v>
      </c>
      <c r="I8" s="4">
        <v>50</v>
      </c>
      <c r="J8" s="4">
        <v>250</v>
      </c>
    </row>
    <row r="9" spans="3:10" x14ac:dyDescent="0.25">
      <c r="C9" s="3">
        <v>3</v>
      </c>
      <c r="D9" s="3" t="s">
        <v>12</v>
      </c>
      <c r="E9" s="4">
        <v>33593</v>
      </c>
      <c r="F9" s="4">
        <v>250</v>
      </c>
      <c r="G9" s="4">
        <v>200</v>
      </c>
      <c r="H9" s="4">
        <v>160</v>
      </c>
      <c r="I9" s="4">
        <v>55</v>
      </c>
      <c r="J9" s="4">
        <v>300</v>
      </c>
    </row>
    <row r="10" spans="3:10" x14ac:dyDescent="0.25">
      <c r="C10" s="3">
        <v>4</v>
      </c>
      <c r="D10" s="3" t="s">
        <v>10</v>
      </c>
      <c r="E10" s="4">
        <v>20569</v>
      </c>
      <c r="F10" s="4">
        <v>150</v>
      </c>
      <c r="G10" s="4">
        <v>100</v>
      </c>
      <c r="H10" s="4">
        <v>120</v>
      </c>
      <c r="I10" s="4">
        <v>45</v>
      </c>
      <c r="J10" s="4">
        <v>200</v>
      </c>
    </row>
    <row r="11" spans="3:10" x14ac:dyDescent="0.25">
      <c r="C11" s="3">
        <v>5</v>
      </c>
      <c r="D11" s="3" t="s">
        <v>13</v>
      </c>
      <c r="E11" s="4">
        <v>29773</v>
      </c>
      <c r="F11" s="4">
        <v>250</v>
      </c>
      <c r="G11" s="4">
        <v>200</v>
      </c>
      <c r="H11" s="4">
        <v>160</v>
      </c>
      <c r="I11" s="4">
        <v>55</v>
      </c>
      <c r="J11" s="4">
        <v>300</v>
      </c>
    </row>
    <row r="12" spans="3:10" x14ac:dyDescent="0.25">
      <c r="C12" s="1"/>
      <c r="D12" s="1"/>
      <c r="E12" s="1"/>
      <c r="F12" s="1"/>
      <c r="G12" s="1"/>
      <c r="H12" s="1"/>
      <c r="I12" s="1"/>
      <c r="J12" s="1"/>
    </row>
  </sheetData>
  <mergeCells count="1">
    <mergeCell ref="F5:J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F21"/>
  <sheetViews>
    <sheetView workbookViewId="0">
      <selection activeCell="J11" sqref="J11"/>
    </sheetView>
  </sheetViews>
  <sheetFormatPr baseColWidth="10" defaultRowHeight="15" x14ac:dyDescent="0.25"/>
  <cols>
    <col min="4" max="4" width="20.28515625" bestFit="1" customWidth="1"/>
    <col min="5" max="5" width="13.85546875" bestFit="1" customWidth="1"/>
    <col min="6" max="6" width="11.85546875" bestFit="1" customWidth="1"/>
  </cols>
  <sheetData>
    <row r="5" spans="4:6" x14ac:dyDescent="0.25">
      <c r="E5" s="11" t="s">
        <v>16</v>
      </c>
    </row>
    <row r="7" spans="4:6" x14ac:dyDescent="0.25">
      <c r="D7" s="2" t="s">
        <v>0</v>
      </c>
      <c r="E7" s="3">
        <v>5</v>
      </c>
    </row>
    <row r="8" spans="4:6" x14ac:dyDescent="0.25">
      <c r="D8" s="2" t="s">
        <v>1</v>
      </c>
      <c r="E8" s="3" t="str">
        <f>LOOKUP(E7,'Tabla Precios'!C7:D11)</f>
        <v>Audi Q3</v>
      </c>
    </row>
    <row r="10" spans="4:6" x14ac:dyDescent="0.25">
      <c r="D10" s="2" t="s">
        <v>14</v>
      </c>
      <c r="E10" s="2" t="s">
        <v>15</v>
      </c>
    </row>
    <row r="11" spans="4:6" x14ac:dyDescent="0.25">
      <c r="D11" s="6" t="s">
        <v>3</v>
      </c>
      <c r="E11" s="5" t="s">
        <v>23</v>
      </c>
      <c r="F11" s="8">
        <f>IF(OR(E11="SI",E11="si"),LOOKUP(E7,'Tabla Precios'!C7:C11,'Tabla Precios'!F7:F11),"0")</f>
        <v>250</v>
      </c>
    </row>
    <row r="12" spans="4:6" x14ac:dyDescent="0.25">
      <c r="D12" s="6" t="s">
        <v>4</v>
      </c>
      <c r="E12" s="5" t="s">
        <v>26</v>
      </c>
      <c r="F12" s="9" t="str">
        <f>IF(OR(E12="SI",E12="si"),LOOKUP(E7,'Tabla Precios'!C7:C11,'Tabla Precios'!G7:G11),"0")</f>
        <v>0</v>
      </c>
    </row>
    <row r="13" spans="4:6" x14ac:dyDescent="0.25">
      <c r="D13" s="6" t="s">
        <v>5</v>
      </c>
      <c r="E13" s="5" t="s">
        <v>25</v>
      </c>
      <c r="F13" s="8">
        <f>IF(OR(E13="SI",E13="si"),LOOKUP(E7,'Tabla Precios'!C7:C11,'Tabla Precios'!H7:H11),"0")</f>
        <v>160</v>
      </c>
    </row>
    <row r="14" spans="4:6" x14ac:dyDescent="0.25">
      <c r="D14" s="6" t="s">
        <v>6</v>
      </c>
      <c r="E14" s="5" t="s">
        <v>24</v>
      </c>
      <c r="F14" s="9" t="str">
        <f>IF(OR(E14="SI",E14="si"),LOOKUP(E9,'Tabla Precios'!C7:C11,'Tabla Precios'!I7:I11),"0")</f>
        <v>0</v>
      </c>
    </row>
    <row r="15" spans="4:6" x14ac:dyDescent="0.25">
      <c r="D15" s="6" t="s">
        <v>7</v>
      </c>
      <c r="E15" s="5" t="s">
        <v>23</v>
      </c>
      <c r="F15" s="8">
        <f>IF(OR(E15="SI",E15="si"),LOOKUP(E7,'Tabla Precios'!C7:C11,'Tabla Precios'!J7:J11),"0")</f>
        <v>300</v>
      </c>
    </row>
    <row r="16" spans="4:6" x14ac:dyDescent="0.25">
      <c r="E16" s="2" t="s">
        <v>22</v>
      </c>
      <c r="F16" s="8">
        <f>SUM(F11,F12,F13,F14,F15)</f>
        <v>710</v>
      </c>
    </row>
    <row r="17" spans="5:6" x14ac:dyDescent="0.25">
      <c r="E17" s="2" t="s">
        <v>17</v>
      </c>
      <c r="F17" s="8">
        <f>LOOKUP(E7,'Tabla Precios'!C7:C11,'Tabla Precios'!E7:E11)</f>
        <v>29773</v>
      </c>
    </row>
    <row r="18" spans="5:6" x14ac:dyDescent="0.25">
      <c r="E18" s="2" t="s">
        <v>18</v>
      </c>
      <c r="F18" s="8">
        <f>SUM(F16,F17)</f>
        <v>30483</v>
      </c>
    </row>
    <row r="19" spans="5:6" x14ac:dyDescent="0.25">
      <c r="E19" s="2" t="s">
        <v>19</v>
      </c>
      <c r="F19" s="10">
        <v>0.21</v>
      </c>
    </row>
    <row r="20" spans="5:6" x14ac:dyDescent="0.25">
      <c r="E20" s="2" t="s">
        <v>20</v>
      </c>
      <c r="F20" s="10">
        <v>7.0000000000000007E-2</v>
      </c>
    </row>
    <row r="21" spans="5:6" x14ac:dyDescent="0.25">
      <c r="E21" s="2" t="s">
        <v>21</v>
      </c>
      <c r="F21" s="8">
        <f>F18-F18*F19*F20</f>
        <v>30034.8999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tabSelected="1" workbookViewId="0">
      <selection activeCell="H15" sqref="H15"/>
    </sheetView>
  </sheetViews>
  <sheetFormatPr baseColWidth="10" defaultRowHeight="15" x14ac:dyDescent="0.25"/>
  <cols>
    <col min="8" max="8" width="24.42578125" bestFit="1" customWidth="1"/>
  </cols>
  <sheetData>
    <row r="2" spans="2:11" x14ac:dyDescent="0.25">
      <c r="D2" s="14" t="s">
        <v>34</v>
      </c>
    </row>
    <row r="3" spans="2:11" x14ac:dyDescent="0.25">
      <c r="D3" s="13" t="s">
        <v>35</v>
      </c>
    </row>
    <row r="4" spans="2:11" x14ac:dyDescent="0.25">
      <c r="D4" s="15" t="s">
        <v>36</v>
      </c>
    </row>
    <row r="6" spans="2:11" x14ac:dyDescent="0.25">
      <c r="B6" s="16" t="s">
        <v>27</v>
      </c>
      <c r="H6" s="16" t="s">
        <v>39</v>
      </c>
      <c r="I6" s="5">
        <f>MDETERM(B7:D9)</f>
        <v>-14</v>
      </c>
    </row>
    <row r="7" spans="2:11" x14ac:dyDescent="0.25">
      <c r="B7" s="5">
        <v>3</v>
      </c>
      <c r="C7" s="5">
        <v>-1</v>
      </c>
      <c r="D7" s="5">
        <v>1</v>
      </c>
      <c r="E7" s="12">
        <v>4</v>
      </c>
    </row>
    <row r="8" spans="2:11" x14ac:dyDescent="0.25">
      <c r="B8" s="5">
        <v>1</v>
      </c>
      <c r="C8" s="5">
        <v>1</v>
      </c>
      <c r="D8" s="5">
        <v>1</v>
      </c>
      <c r="E8" s="12">
        <v>6</v>
      </c>
      <c r="H8" s="16" t="s">
        <v>37</v>
      </c>
      <c r="I8" s="5">
        <f>MINVERSE(B7:D9)</f>
        <v>0.2142857142857143</v>
      </c>
    </row>
    <row r="9" spans="2:11" x14ac:dyDescent="0.25">
      <c r="B9" s="5">
        <v>2</v>
      </c>
      <c r="C9" s="5">
        <v>1</v>
      </c>
      <c r="D9" s="5">
        <v>-2</v>
      </c>
      <c r="E9" s="12">
        <v>-2</v>
      </c>
    </row>
    <row r="10" spans="2:11" x14ac:dyDescent="0.25">
      <c r="H10" s="16" t="s">
        <v>38</v>
      </c>
      <c r="I10" s="5">
        <f>B7</f>
        <v>3</v>
      </c>
      <c r="J10" s="5">
        <f>B8</f>
        <v>1</v>
      </c>
      <c r="K10" s="5">
        <f>B9</f>
        <v>2</v>
      </c>
    </row>
    <row r="11" spans="2:11" x14ac:dyDescent="0.25">
      <c r="I11" s="5">
        <f>C7</f>
        <v>-1</v>
      </c>
      <c r="J11" s="5">
        <f>C8</f>
        <v>1</v>
      </c>
      <c r="K11" s="5">
        <f>C9</f>
        <v>1</v>
      </c>
    </row>
    <row r="12" spans="2:11" x14ac:dyDescent="0.25">
      <c r="B12" s="16" t="s">
        <v>28</v>
      </c>
      <c r="I12" s="5">
        <f>D7</f>
        <v>1</v>
      </c>
      <c r="J12" s="5">
        <f>D8</f>
        <v>1</v>
      </c>
      <c r="K12" s="5">
        <f>D9</f>
        <v>-2</v>
      </c>
    </row>
    <row r="13" spans="2:11" x14ac:dyDescent="0.25">
      <c r="B13" s="5">
        <f>C7</f>
        <v>-1</v>
      </c>
      <c r="C13" s="5">
        <f>D7</f>
        <v>1</v>
      </c>
      <c r="D13" s="5">
        <f>E7</f>
        <v>4</v>
      </c>
      <c r="F13" s="16" t="s">
        <v>31</v>
      </c>
    </row>
    <row r="14" spans="2:11" x14ac:dyDescent="0.25">
      <c r="B14" s="5">
        <f>C8</f>
        <v>1</v>
      </c>
      <c r="C14" s="5">
        <f>D8</f>
        <v>1</v>
      </c>
      <c r="D14" s="5">
        <f>E8</f>
        <v>6</v>
      </c>
      <c r="F14" s="5">
        <f>MDETERM(B13:D15)/MDETERM(B7:D9)</f>
        <v>1</v>
      </c>
    </row>
    <row r="15" spans="2:11" x14ac:dyDescent="0.25">
      <c r="B15" s="5">
        <f>C9</f>
        <v>1</v>
      </c>
      <c r="C15" s="5">
        <f>D9</f>
        <v>-2</v>
      </c>
      <c r="D15" s="5">
        <f>E9</f>
        <v>-2</v>
      </c>
    </row>
    <row r="18" spans="2:6" x14ac:dyDescent="0.25">
      <c r="B18" s="16" t="s">
        <v>29</v>
      </c>
    </row>
    <row r="19" spans="2:6" x14ac:dyDescent="0.25">
      <c r="B19" s="5">
        <f>B7</f>
        <v>3</v>
      </c>
      <c r="C19" s="5">
        <f>D7</f>
        <v>1</v>
      </c>
      <c r="D19" s="5">
        <f>E7</f>
        <v>4</v>
      </c>
      <c r="F19" s="16" t="s">
        <v>32</v>
      </c>
    </row>
    <row r="20" spans="2:6" x14ac:dyDescent="0.25">
      <c r="B20" s="5">
        <f>B8</f>
        <v>1</v>
      </c>
      <c r="C20" s="5">
        <f>D8</f>
        <v>1</v>
      </c>
      <c r="D20" s="5">
        <f>E8</f>
        <v>6</v>
      </c>
      <c r="F20" s="5">
        <f>MDETERM(B19:D21)/MDETERM(B7:D9)</f>
        <v>-2</v>
      </c>
    </row>
    <row r="21" spans="2:6" x14ac:dyDescent="0.25">
      <c r="B21" s="5">
        <f>B9</f>
        <v>2</v>
      </c>
      <c r="C21" s="5">
        <f>D9</f>
        <v>-2</v>
      </c>
      <c r="D21" s="5">
        <f>E9</f>
        <v>-2</v>
      </c>
    </row>
    <row r="24" spans="2:6" x14ac:dyDescent="0.25">
      <c r="B24" s="16" t="s">
        <v>30</v>
      </c>
    </row>
    <row r="25" spans="2:6" x14ac:dyDescent="0.25">
      <c r="B25" s="5">
        <f>B7</f>
        <v>3</v>
      </c>
      <c r="C25" s="5">
        <f>C7</f>
        <v>-1</v>
      </c>
      <c r="D25" s="5">
        <f>E7</f>
        <v>4</v>
      </c>
      <c r="F25" s="16" t="s">
        <v>33</v>
      </c>
    </row>
    <row r="26" spans="2:6" x14ac:dyDescent="0.25">
      <c r="B26" s="5">
        <f>B8</f>
        <v>1</v>
      </c>
      <c r="C26" s="5">
        <f>C8</f>
        <v>1</v>
      </c>
      <c r="D26" s="5">
        <f>E8</f>
        <v>6</v>
      </c>
      <c r="F26" s="5">
        <f>MDETERM(B25:D27)/MDETERM(B7:D9)</f>
        <v>3</v>
      </c>
    </row>
    <row r="27" spans="2:6" x14ac:dyDescent="0.25">
      <c r="B27" s="5">
        <f>B9</f>
        <v>2</v>
      </c>
      <c r="C27" s="5">
        <f>C9</f>
        <v>1</v>
      </c>
      <c r="D27" s="5">
        <f>E9</f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Precios</vt:lpstr>
      <vt:lpstr>Presupuesto</vt:lpstr>
      <vt:lpstr>Crammer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Alumno05</dc:creator>
  <cp:lastModifiedBy>Alumno05</cp:lastModifiedBy>
  <dcterms:created xsi:type="dcterms:W3CDTF">2019-04-04T09:31:56Z</dcterms:created>
  <dcterms:modified xsi:type="dcterms:W3CDTF">2019-04-05T12:10:55Z</dcterms:modified>
</cp:coreProperties>
</file>