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855" yWindow="225" windowWidth="19740" windowHeight="9195" activeTab="2"/>
  </bookViews>
  <sheets>
    <sheet name="TABLA" sheetId="1" r:id="rId1"/>
    <sheet name="PRESUPUESTO" sheetId="2" r:id="rId2"/>
    <sheet name="Matriz" sheetId="3" r:id="rId3"/>
  </sheets>
  <calcPr calcId="145621"/>
</workbook>
</file>

<file path=xl/calcChain.xml><?xml version="1.0" encoding="utf-8"?>
<calcChain xmlns="http://schemas.openxmlformats.org/spreadsheetml/2006/main">
  <c r="L6" i="3" l="1"/>
  <c r="I6" i="3"/>
  <c r="I7" i="3"/>
  <c r="I5" i="3"/>
  <c r="N13" i="3"/>
  <c r="M13" i="3"/>
  <c r="L13" i="3"/>
  <c r="N12" i="3"/>
  <c r="M12" i="3"/>
  <c r="L12" i="3"/>
  <c r="N11" i="3"/>
  <c r="M11" i="3"/>
  <c r="L11" i="3"/>
  <c r="L5" i="3"/>
  <c r="G25" i="3"/>
  <c r="G19" i="3"/>
  <c r="G12" i="3"/>
  <c r="D25" i="3"/>
  <c r="D26" i="3"/>
  <c r="C25" i="3"/>
  <c r="C26" i="3"/>
  <c r="B25" i="3"/>
  <c r="B26" i="3"/>
  <c r="D24" i="3"/>
  <c r="C24" i="3"/>
  <c r="B24" i="3"/>
  <c r="D12" i="3"/>
  <c r="D13" i="3"/>
  <c r="D11" i="3"/>
  <c r="C12" i="3"/>
  <c r="C13" i="3"/>
  <c r="C11" i="3"/>
  <c r="B12" i="3"/>
  <c r="B13" i="3"/>
  <c r="B11" i="3"/>
  <c r="D19" i="3"/>
  <c r="D20" i="3"/>
  <c r="D18" i="3"/>
  <c r="C20" i="3"/>
  <c r="C19" i="3"/>
  <c r="C18" i="3"/>
  <c r="B20" i="3"/>
  <c r="B19" i="3"/>
  <c r="B18" i="3"/>
  <c r="E11" i="2" l="1"/>
  <c r="E10" i="2"/>
  <c r="E8" i="2"/>
  <c r="E9" i="2"/>
  <c r="L40" i="2"/>
  <c r="L41" i="2"/>
  <c r="L42" i="2"/>
  <c r="L43" i="2"/>
  <c r="F3" i="2"/>
  <c r="E12" i="2" l="1"/>
  <c r="F4" i="2"/>
  <c r="E13" i="2" l="1"/>
  <c r="D18" i="2" s="1"/>
  <c r="E20" i="2" s="1"/>
</calcChain>
</file>

<file path=xl/sharedStrings.xml><?xml version="1.0" encoding="utf-8"?>
<sst xmlns="http://schemas.openxmlformats.org/spreadsheetml/2006/main" count="45" uniqueCount="41">
  <si>
    <t>CODIGO</t>
  </si>
  <si>
    <t>COCHE</t>
  </si>
  <si>
    <t>PRECIO BASE</t>
  </si>
  <si>
    <t>EXTRAS</t>
  </si>
  <si>
    <t>ORDENADOR</t>
  </si>
  <si>
    <t>SI/NO</t>
  </si>
  <si>
    <t>Coche</t>
  </si>
  <si>
    <t>Precio Base</t>
  </si>
  <si>
    <t>Precio total</t>
  </si>
  <si>
    <t>Descuento</t>
  </si>
  <si>
    <t>Neto</t>
  </si>
  <si>
    <t>IVA</t>
  </si>
  <si>
    <t>TOTAL</t>
  </si>
  <si>
    <t>Ordenador</t>
  </si>
  <si>
    <t>si</t>
  </si>
  <si>
    <t>Citroen C4 Cactus</t>
  </si>
  <si>
    <t>Dacia Duster</t>
  </si>
  <si>
    <t>CAMARA TRASERA</t>
  </si>
  <si>
    <t>FAROS XENON</t>
  </si>
  <si>
    <t>Mazda CX-3</t>
  </si>
  <si>
    <t>Ford C-Max</t>
  </si>
  <si>
    <t>Skoda Octavia</t>
  </si>
  <si>
    <t>Fiat 500C</t>
  </si>
  <si>
    <t>CLIMATIZADOR</t>
  </si>
  <si>
    <t>Faros Xenon</t>
  </si>
  <si>
    <t>Camara trasera</t>
  </si>
  <si>
    <t>Climatizador</t>
  </si>
  <si>
    <t xml:space="preserve">              Autovia A-42 ctra. Madrid</t>
  </si>
  <si>
    <t>Precio extras</t>
  </si>
  <si>
    <t>no</t>
  </si>
  <si>
    <t>Matriz</t>
  </si>
  <si>
    <t xml:space="preserve">Ecuación </t>
  </si>
  <si>
    <t>Matriz X</t>
  </si>
  <si>
    <t>Matriz Y</t>
  </si>
  <si>
    <t>Matriz Z</t>
  </si>
  <si>
    <t>x=</t>
  </si>
  <si>
    <t>y=</t>
  </si>
  <si>
    <t>z=</t>
  </si>
  <si>
    <t>Determinante</t>
  </si>
  <si>
    <t>Inversa de la matriz</t>
  </si>
  <si>
    <t>Traspuesta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</si>
</sst>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5" xfId="0" applyFill="1" applyBorder="1"/>
    <xf numFmtId="0" fontId="0" fillId="0" borderId="0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4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0" fontId="2" fillId="6" borderId="1" xfId="0" applyFont="1" applyFill="1" applyBorder="1" applyAlignment="1">
      <alignment horizontal="center"/>
    </xf>
    <xf numFmtId="44" fontId="2" fillId="6" borderId="1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7" borderId="11" xfId="0" applyFill="1" applyBorder="1"/>
    <xf numFmtId="0" fontId="0" fillId="7" borderId="7" xfId="0" applyFill="1" applyBorder="1"/>
    <xf numFmtId="0" fontId="0" fillId="7" borderId="8" xfId="0" applyFill="1" applyBorder="1"/>
    <xf numFmtId="0" fontId="0" fillId="2" borderId="9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44" fontId="0" fillId="6" borderId="2" xfId="0" applyNumberFormat="1" applyFill="1" applyBorder="1" applyAlignment="1">
      <alignment horizontal="center" vertical="center"/>
    </xf>
    <xf numFmtId="44" fontId="0" fillId="6" borderId="3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11" borderId="13" xfId="0" applyFill="1" applyBorder="1"/>
    <xf numFmtId="0" fontId="0" fillId="11" borderId="14" xfId="0" applyFill="1" applyBorder="1"/>
    <xf numFmtId="0" fontId="0" fillId="11" borderId="15" xfId="0" applyFill="1" applyBorder="1"/>
    <xf numFmtId="0" fontId="0" fillId="11" borderId="12" xfId="0" applyFill="1" applyBorder="1"/>
    <xf numFmtId="0" fontId="0" fillId="11" borderId="0" xfId="0" applyFill="1" applyBorder="1"/>
    <xf numFmtId="0" fontId="0" fillId="11" borderId="16" xfId="0" applyFill="1" applyBorder="1"/>
    <xf numFmtId="0" fontId="0" fillId="12" borderId="19" xfId="0" applyFill="1" applyBorder="1"/>
    <xf numFmtId="0" fontId="0" fillId="12" borderId="20" xfId="0" applyFill="1" applyBorder="1"/>
    <xf numFmtId="0" fontId="0" fillId="10" borderId="21" xfId="0" applyFill="1" applyBorder="1"/>
    <xf numFmtId="0" fontId="0" fillId="12" borderId="9" xfId="0" applyFill="1" applyBorder="1"/>
    <xf numFmtId="0" fontId="0" fillId="2" borderId="0" xfId="0" applyFill="1"/>
    <xf numFmtId="0" fontId="0" fillId="8" borderId="12" xfId="0" applyFill="1" applyBorder="1"/>
    <xf numFmtId="0" fontId="0" fillId="8" borderId="0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0" xfId="0" applyFill="1" applyBorder="1"/>
    <xf numFmtId="0" fontId="0" fillId="8" borderId="18" xfId="0" applyFill="1" applyBorder="1"/>
    <xf numFmtId="0" fontId="0" fillId="9" borderId="2" xfId="0" applyFill="1" applyBorder="1"/>
    <xf numFmtId="0" fontId="0" fillId="9" borderId="21" xfId="0" applyFill="1" applyBorder="1"/>
    <xf numFmtId="0" fontId="0" fillId="9" borderId="3" xfId="0" applyFill="1" applyBorder="1"/>
    <xf numFmtId="0" fontId="0" fillId="3" borderId="2" xfId="0" applyFill="1" applyBorder="1" applyAlignment="1">
      <alignment horizontal="right"/>
    </xf>
    <xf numFmtId="0" fontId="0" fillId="14" borderId="1" xfId="0" applyFill="1" applyBorder="1"/>
    <xf numFmtId="0" fontId="0" fillId="13" borderId="2" xfId="0" applyFill="1" applyBorder="1"/>
    <xf numFmtId="0" fontId="0" fillId="13" borderId="21" xfId="0" applyFill="1" applyBorder="1"/>
    <xf numFmtId="0" fontId="0" fillId="13" borderId="3" xfId="0" applyFill="1" applyBorder="1"/>
    <xf numFmtId="164" fontId="0" fillId="14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5</xdr:row>
      <xdr:rowOff>95251</xdr:rowOff>
    </xdr:from>
    <xdr:to>
      <xdr:col>7</xdr:col>
      <xdr:colOff>619125</xdr:colOff>
      <xdr:row>5</xdr:row>
      <xdr:rowOff>104775</xdr:rowOff>
    </xdr:to>
    <xdr:cxnSp macro="">
      <xdr:nvCxnSpPr>
        <xdr:cNvPr id="3" name="2 Conector recto de flecha"/>
        <xdr:cNvCxnSpPr/>
      </xdr:nvCxnSpPr>
      <xdr:spPr>
        <a:xfrm>
          <a:off x="5267325" y="1047751"/>
          <a:ext cx="685800" cy="95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649606</xdr:colOff>
      <xdr:row>3</xdr:row>
      <xdr:rowOff>104775</xdr:rowOff>
    </xdr:from>
    <xdr:to>
      <xdr:col>7</xdr:col>
      <xdr:colOff>695325</xdr:colOff>
      <xdr:row>7</xdr:row>
      <xdr:rowOff>76200</xdr:rowOff>
    </xdr:to>
    <xdr:sp macro="" textlink="">
      <xdr:nvSpPr>
        <xdr:cNvPr id="9" name="8 Abrir llave"/>
        <xdr:cNvSpPr/>
      </xdr:nvSpPr>
      <xdr:spPr>
        <a:xfrm>
          <a:off x="6012181" y="676275"/>
          <a:ext cx="45719" cy="73342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1:I29"/>
  <sheetViews>
    <sheetView topLeftCell="B16" workbookViewId="0">
      <selection activeCell="F30" sqref="F30"/>
    </sheetView>
  </sheetViews>
  <sheetFormatPr baseColWidth="10" defaultRowHeight="15" x14ac:dyDescent="0.25"/>
  <cols>
    <col min="4" max="4" width="19.5703125" customWidth="1"/>
    <col min="5" max="5" width="13" bestFit="1" customWidth="1"/>
    <col min="6" max="6" width="13.7109375" bestFit="1" customWidth="1"/>
    <col min="7" max="7" width="17.28515625" bestFit="1" customWidth="1"/>
    <col min="8" max="8" width="12.42578125" bestFit="1" customWidth="1"/>
    <col min="9" max="9" width="14.42578125" bestFit="1" customWidth="1"/>
  </cols>
  <sheetData>
    <row r="21" spans="3:9" x14ac:dyDescent="0.25">
      <c r="F21" s="7"/>
      <c r="G21" s="7"/>
      <c r="H21" s="7"/>
      <c r="I21" s="7"/>
    </row>
    <row r="22" spans="3:9" x14ac:dyDescent="0.25">
      <c r="F22" s="24" t="s">
        <v>3</v>
      </c>
      <c r="G22" s="24"/>
      <c r="H22" s="24"/>
      <c r="I22" s="24"/>
    </row>
    <row r="23" spans="3:9" x14ac:dyDescent="0.25">
      <c r="C23" s="1" t="s">
        <v>0</v>
      </c>
      <c r="D23" s="1" t="s">
        <v>1</v>
      </c>
      <c r="E23" s="1" t="s">
        <v>2</v>
      </c>
      <c r="F23" s="1" t="s">
        <v>18</v>
      </c>
      <c r="G23" s="1" t="s">
        <v>17</v>
      </c>
      <c r="H23" s="1" t="s">
        <v>4</v>
      </c>
      <c r="I23" s="1" t="s">
        <v>23</v>
      </c>
    </row>
    <row r="24" spans="3:9" x14ac:dyDescent="0.25">
      <c r="C24" s="2">
        <v>1</v>
      </c>
      <c r="D24" s="2" t="s">
        <v>15</v>
      </c>
      <c r="E24" s="3">
        <v>19250</v>
      </c>
      <c r="F24" s="3">
        <v>800</v>
      </c>
      <c r="G24" s="3">
        <v>200</v>
      </c>
      <c r="H24" s="3">
        <v>1300</v>
      </c>
      <c r="I24" s="3">
        <v>950</v>
      </c>
    </row>
    <row r="25" spans="3:9" x14ac:dyDescent="0.25">
      <c r="C25" s="2">
        <v>2</v>
      </c>
      <c r="D25" s="2" t="s">
        <v>16</v>
      </c>
      <c r="E25" s="3">
        <v>17600</v>
      </c>
      <c r="F25" s="3">
        <v>590</v>
      </c>
      <c r="G25" s="3">
        <v>240</v>
      </c>
      <c r="H25" s="3">
        <v>990</v>
      </c>
      <c r="I25" s="3">
        <v>800</v>
      </c>
    </row>
    <row r="26" spans="3:9" x14ac:dyDescent="0.25">
      <c r="C26" s="2">
        <v>3</v>
      </c>
      <c r="D26" s="2" t="s">
        <v>19</v>
      </c>
      <c r="E26" s="3">
        <v>20345</v>
      </c>
      <c r="F26" s="3">
        <v>780</v>
      </c>
      <c r="G26" s="3">
        <v>190</v>
      </c>
      <c r="H26" s="3">
        <v>870</v>
      </c>
      <c r="I26" s="3">
        <v>720</v>
      </c>
    </row>
    <row r="27" spans="3:9" x14ac:dyDescent="0.25">
      <c r="C27" s="2">
        <v>4</v>
      </c>
      <c r="D27" s="2" t="s">
        <v>20</v>
      </c>
      <c r="E27" s="3">
        <v>21175</v>
      </c>
      <c r="F27" s="3">
        <v>720</v>
      </c>
      <c r="G27" s="4">
        <v>210</v>
      </c>
      <c r="H27" s="3">
        <v>1190</v>
      </c>
      <c r="I27" s="4">
        <v>1120</v>
      </c>
    </row>
    <row r="28" spans="3:9" x14ac:dyDescent="0.25">
      <c r="C28" s="2">
        <v>5</v>
      </c>
      <c r="D28" s="2" t="s">
        <v>21</v>
      </c>
      <c r="E28" s="3">
        <v>25930</v>
      </c>
      <c r="F28" s="3">
        <v>750</v>
      </c>
      <c r="G28" s="4">
        <v>350</v>
      </c>
      <c r="H28" s="3">
        <v>890</v>
      </c>
      <c r="I28" s="4">
        <v>760</v>
      </c>
    </row>
    <row r="29" spans="3:9" x14ac:dyDescent="0.25">
      <c r="C29" s="2">
        <v>6</v>
      </c>
      <c r="D29" s="2" t="s">
        <v>22</v>
      </c>
      <c r="E29" s="3">
        <v>18500</v>
      </c>
      <c r="F29" s="3">
        <v>560</v>
      </c>
      <c r="G29" s="4">
        <v>243</v>
      </c>
      <c r="H29" s="3">
        <v>790</v>
      </c>
      <c r="I29" s="4">
        <v>690</v>
      </c>
    </row>
  </sheetData>
  <mergeCells count="1">
    <mergeCell ref="F22:I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C12" sqref="C12:D12"/>
    </sheetView>
  </sheetViews>
  <sheetFormatPr baseColWidth="10" defaultRowHeight="15" x14ac:dyDescent="0.25"/>
  <cols>
    <col min="3" max="3" width="20.140625" bestFit="1" customWidth="1"/>
    <col min="4" max="5" width="13" bestFit="1" customWidth="1"/>
    <col min="6" max="6" width="19.7109375" customWidth="1"/>
  </cols>
  <sheetData>
    <row r="1" spans="1:9" x14ac:dyDescent="0.25">
      <c r="A1" s="6"/>
      <c r="B1" s="8"/>
      <c r="C1" s="8"/>
      <c r="D1" s="8"/>
      <c r="E1" s="8"/>
      <c r="F1" s="8"/>
      <c r="G1" s="8"/>
      <c r="H1" s="8"/>
      <c r="I1" s="6"/>
    </row>
    <row r="2" spans="1:9" x14ac:dyDescent="0.25">
      <c r="D2" s="20"/>
      <c r="E2" s="12" t="s">
        <v>0</v>
      </c>
      <c r="F2" s="18">
        <v>3</v>
      </c>
      <c r="G2" s="9"/>
      <c r="H2" s="9"/>
      <c r="I2" s="6"/>
    </row>
    <row r="3" spans="1:9" x14ac:dyDescent="0.25">
      <c r="D3" s="20"/>
      <c r="E3" s="13" t="s">
        <v>6</v>
      </c>
      <c r="F3" s="11" t="str">
        <f>LOOKUP(F2,TABLA!C24:C29,TABLA!D24:D29)</f>
        <v>Mazda CX-3</v>
      </c>
      <c r="G3" s="9"/>
      <c r="H3" s="9"/>
      <c r="I3" s="6"/>
    </row>
    <row r="4" spans="1:9" x14ac:dyDescent="0.25">
      <c r="A4" s="6"/>
      <c r="B4" s="9"/>
      <c r="C4" s="20"/>
      <c r="D4" s="20"/>
      <c r="E4" s="13" t="s">
        <v>7</v>
      </c>
      <c r="F4" s="19">
        <f>LOOKUP(F2,TABLA!C24:C29,TABLA!E24:E29)</f>
        <v>20345</v>
      </c>
      <c r="G4" s="9"/>
      <c r="H4" s="9"/>
      <c r="I4" s="6"/>
    </row>
    <row r="5" spans="1:9" x14ac:dyDescent="0.25">
      <c r="A5" s="6"/>
      <c r="B5" s="9"/>
      <c r="C5" s="9"/>
      <c r="D5" s="9"/>
      <c r="E5" s="9"/>
      <c r="F5" s="9"/>
      <c r="G5" s="9"/>
      <c r="H5" s="9"/>
      <c r="I5" s="6"/>
    </row>
    <row r="6" spans="1:9" x14ac:dyDescent="0.25">
      <c r="A6" s="6"/>
      <c r="B6" s="9"/>
      <c r="C6" s="9"/>
      <c r="D6" s="9"/>
      <c r="E6" s="9"/>
      <c r="F6" s="9"/>
    </row>
    <row r="7" spans="1:9" x14ac:dyDescent="0.25">
      <c r="A7" s="6"/>
      <c r="B7" s="9"/>
      <c r="C7" s="13" t="s">
        <v>3</v>
      </c>
      <c r="D7" s="13" t="s">
        <v>5</v>
      </c>
      <c r="E7" s="9"/>
      <c r="F7" s="9"/>
    </row>
    <row r="8" spans="1:9" x14ac:dyDescent="0.25">
      <c r="A8" s="6"/>
      <c r="B8" s="9"/>
      <c r="C8" s="12" t="s">
        <v>24</v>
      </c>
      <c r="D8" s="10" t="s">
        <v>29</v>
      </c>
      <c r="E8" s="16">
        <f>IF(OR(D8="si",D8="SI"), LOOKUP($F$2,TABLA!$C$24:C29,TABLA!$F$24:$F$29), 0)</f>
        <v>0</v>
      </c>
      <c r="F8" s="9"/>
      <c r="G8" s="9"/>
      <c r="H8" s="9"/>
      <c r="I8" s="6"/>
    </row>
    <row r="9" spans="1:9" x14ac:dyDescent="0.25">
      <c r="A9" s="6"/>
      <c r="B9" s="9"/>
      <c r="C9" s="12" t="s">
        <v>13</v>
      </c>
      <c r="D9" s="10" t="s">
        <v>14</v>
      </c>
      <c r="E9" s="16">
        <f>IF(OR(D9="si",D9="SI"), LOOKUP($F$2,TABLA!$C$24:C29,TABLA!$H$24:$H$29), 0)</f>
        <v>870</v>
      </c>
      <c r="F9" s="9"/>
      <c r="G9" s="9"/>
      <c r="H9" s="9"/>
      <c r="I9" s="6"/>
    </row>
    <row r="10" spans="1:9" x14ac:dyDescent="0.25">
      <c r="A10" s="6"/>
      <c r="B10" s="9"/>
      <c r="C10" s="12" t="s">
        <v>26</v>
      </c>
      <c r="D10" s="10" t="s">
        <v>14</v>
      </c>
      <c r="E10" s="16">
        <f>IF(OR(D10="si",D10="SI"), LOOKUP($F$2,TABLA!$C$24:C29,TABLA!$I$24:$I$29), 0)</f>
        <v>720</v>
      </c>
      <c r="F10" s="9"/>
      <c r="G10" s="9"/>
      <c r="H10" s="9"/>
      <c r="I10" s="6"/>
    </row>
    <row r="11" spans="1:9" x14ac:dyDescent="0.25">
      <c r="A11" s="6"/>
      <c r="B11" s="9"/>
      <c r="C11" s="12" t="s">
        <v>25</v>
      </c>
      <c r="D11" s="10" t="s">
        <v>14</v>
      </c>
      <c r="E11" s="16">
        <f>IF(OR(D11="si",D11="SI"), LOOKUP($F$2,TABLA!$C$24:C29,TABLA!$G$24:$G$29), 0)</f>
        <v>190</v>
      </c>
      <c r="F11" s="9"/>
      <c r="G11" s="9"/>
      <c r="H11" s="9"/>
      <c r="I11" s="6"/>
    </row>
    <row r="12" spans="1:9" x14ac:dyDescent="0.25">
      <c r="A12" s="6"/>
      <c r="B12" s="9"/>
      <c r="C12" s="25" t="s">
        <v>28</v>
      </c>
      <c r="D12" s="26"/>
      <c r="E12" s="17">
        <f>E8+E9+E10+E11</f>
        <v>1780</v>
      </c>
      <c r="F12" s="9"/>
      <c r="G12" s="9"/>
      <c r="H12" s="9"/>
      <c r="I12" s="6"/>
    </row>
    <row r="13" spans="1:9" x14ac:dyDescent="0.25">
      <c r="A13" s="6"/>
      <c r="B13" s="9"/>
      <c r="C13" s="25" t="s">
        <v>8</v>
      </c>
      <c r="D13" s="26"/>
      <c r="E13" s="15">
        <f>F4+E12</f>
        <v>22125</v>
      </c>
      <c r="F13" s="9"/>
      <c r="G13" s="9"/>
      <c r="H13" s="9"/>
      <c r="I13" s="6"/>
    </row>
    <row r="14" spans="1:9" x14ac:dyDescent="0.25">
      <c r="A14" s="6"/>
      <c r="B14" s="9"/>
      <c r="C14" s="9"/>
      <c r="D14" s="9"/>
      <c r="E14" s="9"/>
      <c r="I14" s="6"/>
    </row>
    <row r="15" spans="1:9" ht="15.75" thickBot="1" x14ac:dyDescent="0.3">
      <c r="A15" s="6"/>
      <c r="B15" s="9"/>
      <c r="C15" s="9"/>
      <c r="D15" s="9"/>
      <c r="E15" s="9"/>
      <c r="I15" s="6"/>
    </row>
    <row r="16" spans="1:9" x14ac:dyDescent="0.25">
      <c r="A16" s="6"/>
      <c r="B16" s="9"/>
      <c r="C16" s="9"/>
      <c r="D16" s="9"/>
      <c r="E16" s="9"/>
      <c r="F16" s="29" t="s">
        <v>27</v>
      </c>
      <c r="G16" s="30"/>
      <c r="H16" s="31"/>
      <c r="I16" s="6"/>
    </row>
    <row r="17" spans="1:9" ht="15.75" thickBot="1" x14ac:dyDescent="0.3">
      <c r="A17" s="6"/>
      <c r="B17" s="9"/>
      <c r="C17" s="13" t="s">
        <v>9</v>
      </c>
      <c r="D17" s="14">
        <v>0.06</v>
      </c>
      <c r="E17" s="9"/>
      <c r="F17" s="21"/>
      <c r="G17" s="22">
        <v>925767632</v>
      </c>
      <c r="H17" s="23">
        <v>45008</v>
      </c>
      <c r="I17" s="6"/>
    </row>
    <row r="18" spans="1:9" x14ac:dyDescent="0.25">
      <c r="A18" s="6"/>
      <c r="B18" s="9"/>
      <c r="C18" s="12" t="s">
        <v>10</v>
      </c>
      <c r="D18" s="15">
        <f>E13-E13*D17</f>
        <v>20797.5</v>
      </c>
      <c r="E18" s="9"/>
      <c r="F18" s="9"/>
      <c r="G18" s="9"/>
      <c r="H18" s="9"/>
      <c r="I18" s="6"/>
    </row>
    <row r="19" spans="1:9" x14ac:dyDescent="0.25">
      <c r="A19" s="6"/>
      <c r="B19" s="9"/>
      <c r="C19" s="13" t="s">
        <v>11</v>
      </c>
      <c r="D19" s="14">
        <v>0.21</v>
      </c>
      <c r="E19" s="9"/>
      <c r="F19" s="9"/>
      <c r="G19" s="9"/>
      <c r="H19" s="9"/>
      <c r="I19" s="6"/>
    </row>
    <row r="20" spans="1:9" x14ac:dyDescent="0.25">
      <c r="A20" s="6"/>
      <c r="B20" s="9"/>
      <c r="C20" s="25" t="s">
        <v>12</v>
      </c>
      <c r="D20" s="26"/>
      <c r="E20" s="27">
        <f xml:space="preserve"> D18+D18*D19</f>
        <v>25164.974999999999</v>
      </c>
      <c r="F20" s="28"/>
      <c r="G20" s="9"/>
      <c r="H20" s="9"/>
      <c r="I20" s="6"/>
    </row>
    <row r="21" spans="1:9" x14ac:dyDescent="0.25">
      <c r="A21" s="6"/>
      <c r="B21" s="9"/>
      <c r="C21" s="9"/>
      <c r="D21" s="9"/>
      <c r="E21" s="9"/>
      <c r="F21" s="9"/>
      <c r="G21" s="9"/>
      <c r="H21" s="9"/>
      <c r="I21" s="6"/>
    </row>
    <row r="22" spans="1:9" x14ac:dyDescent="0.25">
      <c r="A22" s="6"/>
      <c r="B22" s="9"/>
      <c r="C22" s="9"/>
      <c r="D22" s="9"/>
      <c r="E22" s="9"/>
      <c r="F22" s="9"/>
      <c r="G22" s="9"/>
      <c r="H22" s="9"/>
      <c r="I22" s="6"/>
    </row>
    <row r="23" spans="1:9" x14ac:dyDescent="0.25">
      <c r="A23" s="6"/>
      <c r="B23" s="9"/>
      <c r="C23" s="9"/>
      <c r="D23" s="9"/>
      <c r="E23" s="9"/>
      <c r="F23" s="9"/>
      <c r="G23" s="9"/>
      <c r="H23" s="9"/>
      <c r="I23" s="6"/>
    </row>
    <row r="24" spans="1:9" x14ac:dyDescent="0.25">
      <c r="A24" s="6"/>
      <c r="B24" s="9"/>
      <c r="C24" s="9"/>
      <c r="D24" s="9"/>
      <c r="E24" s="9"/>
      <c r="F24" s="9"/>
      <c r="G24" s="9"/>
      <c r="H24" s="9"/>
      <c r="I24" s="6"/>
    </row>
    <row r="25" spans="1:9" x14ac:dyDescent="0.25">
      <c r="A25" s="6"/>
      <c r="B25" s="9"/>
      <c r="C25" s="9"/>
      <c r="D25" s="9"/>
      <c r="E25" s="9"/>
      <c r="F25" s="9"/>
      <c r="G25" s="9"/>
      <c r="H25" s="9"/>
      <c r="I25" s="6"/>
    </row>
    <row r="26" spans="1:9" x14ac:dyDescent="0.25">
      <c r="A26" s="6"/>
      <c r="B26" s="9"/>
      <c r="C26" s="9"/>
      <c r="D26" s="9"/>
      <c r="E26" s="9"/>
      <c r="F26" s="9"/>
      <c r="G26" s="9"/>
      <c r="H26" s="9"/>
      <c r="I26" s="6"/>
    </row>
    <row r="27" spans="1:9" x14ac:dyDescent="0.25">
      <c r="A27" s="6"/>
      <c r="B27" s="9"/>
      <c r="C27" s="9"/>
      <c r="D27" s="9"/>
      <c r="E27" s="9"/>
      <c r="F27" s="9"/>
      <c r="G27" s="9"/>
      <c r="H27" s="9"/>
      <c r="I27" s="6"/>
    </row>
    <row r="28" spans="1:9" x14ac:dyDescent="0.25">
      <c r="B28" s="6"/>
      <c r="C28" s="6"/>
      <c r="D28" s="6"/>
      <c r="E28" s="6"/>
      <c r="F28" s="6"/>
      <c r="G28" s="6"/>
      <c r="H28" s="6"/>
    </row>
    <row r="40" spans="12:12" x14ac:dyDescent="0.25">
      <c r="L40" s="5">
        <f>LOOKUP(F2,TABLA!C24:C29,TABLA!F24:F29)</f>
        <v>780</v>
      </c>
    </row>
    <row r="41" spans="12:12" x14ac:dyDescent="0.25">
      <c r="L41" s="5">
        <f>LOOKUP(F2,TABLA!C24:C29,TABLA!H24:H29)</f>
        <v>870</v>
      </c>
    </row>
    <row r="42" spans="12:12" x14ac:dyDescent="0.25">
      <c r="L42" s="5">
        <f>LOOKUP(F2,TABLA!C24:C29,TABLA!I24:I29)</f>
        <v>720</v>
      </c>
    </row>
    <row r="43" spans="12:12" x14ac:dyDescent="0.25">
      <c r="L43" s="5">
        <f>LOOKUP(F2,TABLA!C24:C29,TABLA!G24:G29)</f>
        <v>190</v>
      </c>
    </row>
  </sheetData>
  <mergeCells count="5">
    <mergeCell ref="C12:D12"/>
    <mergeCell ref="C13:D13"/>
    <mergeCell ref="C20:D20"/>
    <mergeCell ref="E20:F20"/>
    <mergeCell ref="F16:H1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26"/>
  <sheetViews>
    <sheetView tabSelected="1" workbookViewId="0">
      <selection activeCell="J26" sqref="J26"/>
    </sheetView>
  </sheetViews>
  <sheetFormatPr baseColWidth="10" defaultRowHeight="15" x14ac:dyDescent="0.25"/>
  <cols>
    <col min="7" max="7" width="11.85546875" bestFit="1" customWidth="1"/>
    <col min="9" max="9" width="14.7109375" customWidth="1"/>
    <col min="11" max="11" width="18.28515625" bestFit="1" customWidth="1"/>
  </cols>
  <sheetData>
    <row r="5" spans="1:14" x14ac:dyDescent="0.25">
      <c r="B5" s="45"/>
      <c r="C5" s="45" t="s">
        <v>30</v>
      </c>
      <c r="D5" s="45"/>
      <c r="E5" s="45"/>
      <c r="I5" t="str">
        <f>B6&amp;" x+"&amp;C6&amp;"y+"&amp;D6&amp;" z ="&amp;E6</f>
        <v>2 x+5y+6 z =7</v>
      </c>
      <c r="K5" s="16" t="s">
        <v>38</v>
      </c>
      <c r="L5" s="58">
        <f>MDETERM(B6:D8)</f>
        <v>141.00000000000003</v>
      </c>
    </row>
    <row r="6" spans="1:14" x14ac:dyDescent="0.25">
      <c r="B6" s="37">
        <v>2</v>
      </c>
      <c r="C6" s="38">
        <v>5</v>
      </c>
      <c r="D6" s="39">
        <v>6</v>
      </c>
      <c r="E6" s="43">
        <v>7</v>
      </c>
      <c r="G6" s="47" t="s">
        <v>31</v>
      </c>
      <c r="I6" t="str">
        <f t="shared" ref="I6:I7" si="0">B7&amp;" x+"&amp;C7&amp;"y+"&amp;D7&amp;" z ="&amp;E7</f>
        <v>7 x+1y+4 z =3</v>
      </c>
      <c r="K6" s="16" t="s">
        <v>39</v>
      </c>
      <c r="L6" s="62">
        <f>MINVERSE(B6:D8)</f>
        <v>-0.1205673758865248</v>
      </c>
    </row>
    <row r="7" spans="1:14" x14ac:dyDescent="0.25">
      <c r="B7" s="40">
        <v>7</v>
      </c>
      <c r="C7" s="41">
        <v>1</v>
      </c>
      <c r="D7" s="42">
        <v>4</v>
      </c>
      <c r="E7" s="44">
        <v>3</v>
      </c>
      <c r="I7" t="str">
        <f t="shared" si="0"/>
        <v>-2 x+4y+-1 z =5</v>
      </c>
    </row>
    <row r="8" spans="1:14" x14ac:dyDescent="0.25">
      <c r="B8" s="40">
        <v>-2</v>
      </c>
      <c r="C8" s="41">
        <v>4</v>
      </c>
      <c r="D8" s="42">
        <v>-1</v>
      </c>
      <c r="E8" s="46">
        <v>5</v>
      </c>
    </row>
    <row r="9" spans="1:14" x14ac:dyDescent="0.25">
      <c r="A9" s="6"/>
      <c r="B9" s="33"/>
      <c r="C9" s="33"/>
      <c r="D9" s="33"/>
    </row>
    <row r="10" spans="1:14" x14ac:dyDescent="0.25">
      <c r="A10" s="6"/>
      <c r="B10" s="54"/>
      <c r="C10" s="55" t="s">
        <v>32</v>
      </c>
      <c r="D10" s="56"/>
      <c r="L10" s="59"/>
      <c r="M10" s="60" t="s">
        <v>40</v>
      </c>
      <c r="N10" s="61"/>
    </row>
    <row r="11" spans="1:14" x14ac:dyDescent="0.25">
      <c r="B11" s="48">
        <f>E6</f>
        <v>7</v>
      </c>
      <c r="C11" s="49">
        <f>C6</f>
        <v>5</v>
      </c>
      <c r="D11" s="50">
        <f>D6</f>
        <v>6</v>
      </c>
      <c r="L11" s="32">
        <f>B6</f>
        <v>2</v>
      </c>
      <c r="M11" s="6">
        <f>B7</f>
        <v>7</v>
      </c>
      <c r="N11" s="34">
        <f>B8</f>
        <v>-2</v>
      </c>
    </row>
    <row r="12" spans="1:14" x14ac:dyDescent="0.25">
      <c r="B12" s="48">
        <f t="shared" ref="B12:B13" si="1">E7</f>
        <v>3</v>
      </c>
      <c r="C12" s="49">
        <f t="shared" ref="C12:D13" si="2">C7</f>
        <v>1</v>
      </c>
      <c r="D12" s="50">
        <f t="shared" si="2"/>
        <v>4</v>
      </c>
      <c r="F12" s="57" t="s">
        <v>35</v>
      </c>
      <c r="G12" s="62">
        <f>MDETERM(B11:D13)/MDETERM(B6:D8)</f>
        <v>0.26950354609929073</v>
      </c>
      <c r="L12" s="32">
        <f>C6</f>
        <v>5</v>
      </c>
      <c r="M12" s="6">
        <f>C7</f>
        <v>1</v>
      </c>
      <c r="N12" s="34">
        <f>C8</f>
        <v>4</v>
      </c>
    </row>
    <row r="13" spans="1:14" x14ac:dyDescent="0.25">
      <c r="B13" s="51">
        <f t="shared" si="1"/>
        <v>5</v>
      </c>
      <c r="C13" s="52">
        <f t="shared" si="2"/>
        <v>4</v>
      </c>
      <c r="D13" s="53">
        <f t="shared" si="2"/>
        <v>-1</v>
      </c>
      <c r="L13" s="35">
        <f>D6</f>
        <v>6</v>
      </c>
      <c r="M13" s="7">
        <f>D7</f>
        <v>4</v>
      </c>
      <c r="N13" s="36">
        <f>D8</f>
        <v>-1</v>
      </c>
    </row>
    <row r="17" spans="2:7" x14ac:dyDescent="0.25">
      <c r="B17" s="54"/>
      <c r="C17" s="55" t="s">
        <v>33</v>
      </c>
      <c r="D17" s="56"/>
    </row>
    <row r="18" spans="2:7" x14ac:dyDescent="0.25">
      <c r="B18" s="48">
        <f>B6</f>
        <v>2</v>
      </c>
      <c r="C18" s="49">
        <f>E6</f>
        <v>7</v>
      </c>
      <c r="D18" s="50">
        <f>D6</f>
        <v>6</v>
      </c>
    </row>
    <row r="19" spans="2:7" x14ac:dyDescent="0.25">
      <c r="B19" s="48">
        <f>B7</f>
        <v>7</v>
      </c>
      <c r="C19" s="49">
        <f>E7</f>
        <v>3</v>
      </c>
      <c r="D19" s="50">
        <f t="shared" ref="D19:D20" si="3">D7</f>
        <v>4</v>
      </c>
      <c r="F19" s="57" t="s">
        <v>36</v>
      </c>
      <c r="G19" s="62">
        <f>MDETERM(B18:D20)/MDETERM(B6:D8)</f>
        <v>1.3687943262411346</v>
      </c>
    </row>
    <row r="20" spans="2:7" x14ac:dyDescent="0.25">
      <c r="B20" s="51">
        <f>B8</f>
        <v>-2</v>
      </c>
      <c r="C20" s="52">
        <f>E8</f>
        <v>5</v>
      </c>
      <c r="D20" s="53">
        <f t="shared" si="3"/>
        <v>-1</v>
      </c>
    </row>
    <row r="23" spans="2:7" x14ac:dyDescent="0.25">
      <c r="B23" s="54"/>
      <c r="C23" s="55" t="s">
        <v>34</v>
      </c>
      <c r="D23" s="56"/>
    </row>
    <row r="24" spans="2:7" x14ac:dyDescent="0.25">
      <c r="B24" s="48">
        <f>B6</f>
        <v>2</v>
      </c>
      <c r="C24" s="49">
        <f>C6</f>
        <v>5</v>
      </c>
      <c r="D24" s="50">
        <f>E6</f>
        <v>7</v>
      </c>
    </row>
    <row r="25" spans="2:7" x14ac:dyDescent="0.25">
      <c r="B25" s="48">
        <f t="shared" ref="B25:C26" si="4">B7</f>
        <v>7</v>
      </c>
      <c r="C25" s="49">
        <f t="shared" si="4"/>
        <v>1</v>
      </c>
      <c r="D25" s="50">
        <f t="shared" ref="D25:D26" si="5">E7</f>
        <v>3</v>
      </c>
      <c r="F25" s="57" t="s">
        <v>37</v>
      </c>
      <c r="G25" s="62">
        <f>MDETERM(B24:D26)/MDETERM(B6:D8)</f>
        <v>-6.3829787234042493E-2</v>
      </c>
    </row>
    <row r="26" spans="2:7" x14ac:dyDescent="0.25">
      <c r="B26" s="51">
        <f t="shared" si="4"/>
        <v>-2</v>
      </c>
      <c r="C26" s="52">
        <f t="shared" si="4"/>
        <v>4</v>
      </c>
      <c r="D26" s="53">
        <f t="shared" si="5"/>
        <v>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</vt:lpstr>
      <vt:lpstr>PRESUPUESTO</vt:lpstr>
      <vt:lpstr>Matriz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Alumno02</cp:lastModifiedBy>
  <dcterms:created xsi:type="dcterms:W3CDTF">2019-03-29T09:52:12Z</dcterms:created>
  <dcterms:modified xsi:type="dcterms:W3CDTF">2019-04-09T10:12:29Z</dcterms:modified>
</cp:coreProperties>
</file>