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4" sheetId="4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I7" i="4" l="1"/>
  <c r="F21" i="4" s="1"/>
  <c r="I6" i="4"/>
  <c r="I10" i="4" l="1"/>
  <c r="E14" i="4"/>
  <c r="E16" i="4"/>
  <c r="E18" i="4"/>
  <c r="E20" i="4"/>
  <c r="E13" i="4"/>
  <c r="E15" i="4"/>
  <c r="E17" i="4"/>
  <c r="E19" i="4"/>
  <c r="E21" i="4"/>
  <c r="I9" i="4"/>
  <c r="I8" i="4"/>
  <c r="F13" i="4"/>
  <c r="F14" i="4"/>
  <c r="F15" i="4"/>
  <c r="F16" i="4"/>
  <c r="F17" i="4"/>
  <c r="F18" i="4"/>
  <c r="F19" i="4"/>
  <c r="F20" i="4"/>
</calcChain>
</file>

<file path=xl/sharedStrings.xml><?xml version="1.0" encoding="utf-8"?>
<sst xmlns="http://schemas.openxmlformats.org/spreadsheetml/2006/main" count="11" uniqueCount="11">
  <si>
    <t>Tiempo de vuelo:</t>
  </si>
  <si>
    <t>t</t>
  </si>
  <si>
    <t>x</t>
  </si>
  <si>
    <t>y</t>
  </si>
  <si>
    <t>velocidad inicial (m/s)</t>
  </si>
  <si>
    <t>Gravedad (m/s²)</t>
  </si>
  <si>
    <t>Altura máxima:</t>
  </si>
  <si>
    <t>Alcance máximo</t>
  </si>
  <si>
    <t>velocidad inical (eje y):</t>
  </si>
  <si>
    <t>velocidad inical (eje x):</t>
  </si>
  <si>
    <t>Ángulo inicial (º)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</si>
</sst>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1" fillId="0" borderId="0" xfId="0" applyFont="1" applyFill="1"/>
    <xf numFmtId="0" fontId="1" fillId="0" borderId="1" xfId="0" applyFont="1" applyFill="1" applyBorder="1"/>
    <xf numFmtId="0" fontId="0" fillId="0" borderId="0" xfId="0" applyBorder="1"/>
    <xf numFmtId="0" fontId="0" fillId="0" borderId="3" xfId="0" applyBorder="1"/>
    <xf numFmtId="0" fontId="2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16185476815397E-2"/>
          <c:y val="4.6770924467774859E-2"/>
          <c:w val="0.88337270341207352"/>
          <c:h val="0.8326195683872849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Hoja4!$F$13:$F$21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39.787679921267291</c:v>
                </c:pt>
                <c:pt idx="2">
                  <c:v>68.144639842534588</c:v>
                </c:pt>
                <c:pt idx="3">
                  <c:v>85.070879763801884</c:v>
                </c:pt>
                <c:pt idx="4">
                  <c:v>90.566399685069157</c:v>
                </c:pt>
                <c:pt idx="5">
                  <c:v>84.63119960633648</c:v>
                </c:pt>
                <c:pt idx="6">
                  <c:v>67.265279527603724</c:v>
                </c:pt>
                <c:pt idx="7">
                  <c:v>38.468639448871045</c:v>
                </c:pt>
                <c:pt idx="8">
                  <c:v>-1.7587206298617275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25920"/>
        <c:axId val="131053824"/>
      </c:lineChart>
      <c:catAx>
        <c:axId val="1310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53824"/>
        <c:crosses val="autoZero"/>
        <c:auto val="1"/>
        <c:lblAlgn val="ctr"/>
        <c:lblOffset val="100"/>
        <c:noMultiLvlLbl val="0"/>
      </c:catAx>
      <c:valAx>
        <c:axId val="1310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2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267243</xdr:colOff>
      <xdr:row>1</xdr:row>
      <xdr:rowOff>150310</xdr:rowOff>
    </xdr:from>
    <xdr:ext cx="4019008" cy="436723"/>
    <xdr:sp macro="" textlink="">
      <xdr:nvSpPr>
        <xdr:cNvPr id="2" name="1 Rectángulo"/>
        <xdr:cNvSpPr/>
      </xdr:nvSpPr>
      <xdr:spPr>
        <a:xfrm>
          <a:off x="267243" y="340810"/>
          <a:ext cx="4019008" cy="43672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endParaRPr lang="es-ES" sz="2200" b="0" cap="none" spc="0">
            <a:ln w="18415" cmpd="sng">
              <a:solidFill>
                <a:sysClr val="windowText" lastClr="000000"/>
              </a:solidFill>
              <a:prstDash val="solid"/>
            </a:ln>
            <a:solidFill>
              <a:sysClr val="windowText" lastClr="000000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  <xdr:twoCellAnchor>
    <xdr:from>
      <xdr:col>7</xdr:col>
      <xdr:colOff>323849</xdr:colOff>
      <xdr:row>11</xdr:row>
      <xdr:rowOff>123825</xdr:rowOff>
    </xdr:from>
    <xdr:to>
      <xdr:col>12</xdr:col>
      <xdr:colOff>619125</xdr:colOff>
      <xdr:row>27</xdr:row>
      <xdr:rowOff>180976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0.82238</cdr:x>
      <cdr:y>0.57986</cdr:y>
    </cdr:from>
    <cdr:to>
      <cdr:x>0.99792</cdr:x>
      <cdr:y>0.82292</cdr:y>
    </cdr:to>
    <cdr:pic>
      <cdr:nvPicPr>
        <cdr:cNvPr id="2" name="1 Imagen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759907" y="1590674"/>
          <a:ext cx="802568" cy="666749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umno05/Downloads/Adri&#225;nNodal-GO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2">
          <cell r="D12" t="str">
            <v>y</v>
          </cell>
        </row>
        <row r="13">
          <cell r="C13">
            <v>0</v>
          </cell>
          <cell r="D13">
            <v>0</v>
          </cell>
        </row>
        <row r="14">
          <cell r="C14">
            <v>45.820519420888282</v>
          </cell>
          <cell r="D14">
            <v>40.10515942088827</v>
          </cell>
        </row>
        <row r="15">
          <cell r="C15">
            <v>91.641038841776563</v>
          </cell>
          <cell r="D15">
            <v>68.779598841776547</v>
          </cell>
        </row>
        <row r="16">
          <cell r="C16">
            <v>137.46155826266485</v>
          </cell>
          <cell r="D16">
            <v>86.023318262664816</v>
          </cell>
        </row>
        <row r="17">
          <cell r="C17">
            <v>183.28207768355313</v>
          </cell>
          <cell r="D17">
            <v>91.836317683553077</v>
          </cell>
        </row>
        <row r="18">
          <cell r="C18">
            <v>229.10259710444143</v>
          </cell>
          <cell r="D18">
            <v>86.218597104441358</v>
          </cell>
        </row>
        <row r="19">
          <cell r="C19">
            <v>274.9231165253297</v>
          </cell>
          <cell r="D19">
            <v>69.170156525329588</v>
          </cell>
        </row>
        <row r="20">
          <cell r="C20">
            <v>320.74363594621798</v>
          </cell>
          <cell r="D20">
            <v>40.690995946217924</v>
          </cell>
        </row>
        <row r="21">
          <cell r="C21">
            <v>366.56415536710625</v>
          </cell>
          <cell r="D21">
            <v>0.78111536710611063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9"/>
  <sheetViews>
    <sheetView tabSelected="1" topLeftCell="B1" workbookViewId="0">
      <selection activeCell="J1" sqref="J1"/>
    </sheetView>
  </sheetViews>
  <sheetFormatPr baseColWidth="10" defaultRowHeight="15" x14ac:dyDescent="0.25"/>
  <cols>
    <col min="4" max="4" width="8.85546875" customWidth="1"/>
    <col min="5" max="5" width="20.7109375" bestFit="1" customWidth="1"/>
    <col min="8" max="8" width="21.7109375" bestFit="1" customWidth="1"/>
    <col min="9" max="9" width="6.5703125" bestFit="1" customWidth="1"/>
    <col min="10" max="10" width="12" bestFit="1" customWidth="1"/>
  </cols>
  <sheetData>
    <row r="1" spans="3:17" x14ac:dyDescent="0.25">
      <c r="Q1" s="8"/>
    </row>
    <row r="3" spans="3:17" x14ac:dyDescent="0.25">
      <c r="C3" s="1"/>
      <c r="D3" s="2"/>
      <c r="E3" s="2"/>
      <c r="F3" s="2"/>
      <c r="G3" s="2"/>
      <c r="H3" s="2"/>
      <c r="I3" s="6"/>
      <c r="J3" s="2"/>
      <c r="K3" s="2"/>
      <c r="L3" s="2"/>
    </row>
    <row r="4" spans="3:17" x14ac:dyDescent="0.25">
      <c r="C4" s="1"/>
      <c r="D4" s="2"/>
      <c r="E4" s="2"/>
      <c r="F4" s="2"/>
      <c r="G4" s="2"/>
      <c r="H4" s="2"/>
      <c r="I4" s="6"/>
      <c r="J4" s="2"/>
      <c r="K4" s="2"/>
      <c r="L4" s="1"/>
    </row>
    <row r="5" spans="3:17" x14ac:dyDescent="0.25">
      <c r="C5" s="1"/>
      <c r="D5" s="1"/>
      <c r="E5" s="1"/>
      <c r="F5" s="1"/>
      <c r="G5" s="1"/>
      <c r="H5" s="2"/>
      <c r="I5" s="1"/>
      <c r="J5" s="1"/>
      <c r="K5" s="1"/>
      <c r="L5" s="1"/>
    </row>
    <row r="6" spans="3:17" x14ac:dyDescent="0.25">
      <c r="C6" s="1"/>
      <c r="D6" s="1"/>
      <c r="E6" s="10" t="s">
        <v>4</v>
      </c>
      <c r="F6" s="13">
        <v>55</v>
      </c>
      <c r="G6" s="3"/>
      <c r="H6" s="12" t="s">
        <v>9</v>
      </c>
      <c r="I6" s="15">
        <f>F6*COS(RADIANS(F7))</f>
        <v>35.353318532759666</v>
      </c>
      <c r="J6" s="7"/>
      <c r="K6" s="2"/>
      <c r="L6" s="1"/>
    </row>
    <row r="7" spans="3:17" x14ac:dyDescent="0.25">
      <c r="C7" s="1"/>
      <c r="D7" s="1"/>
      <c r="E7" s="11" t="s">
        <v>10</v>
      </c>
      <c r="F7" s="13">
        <v>50</v>
      </c>
      <c r="G7" s="3"/>
      <c r="H7" s="12" t="s">
        <v>8</v>
      </c>
      <c r="I7" s="15">
        <f>$F$6*SIN(RADIANS($F$7))</f>
        <v>42.132444371543791</v>
      </c>
      <c r="J7" s="7"/>
      <c r="K7" s="2"/>
      <c r="L7" s="1"/>
    </row>
    <row r="8" spans="3:17" x14ac:dyDescent="0.25">
      <c r="C8" s="1"/>
      <c r="D8" s="1"/>
      <c r="E8" s="9" t="s">
        <v>5</v>
      </c>
      <c r="F8" s="14">
        <v>9.8000000000000007</v>
      </c>
      <c r="G8" s="1"/>
      <c r="H8" s="12" t="s">
        <v>0</v>
      </c>
      <c r="I8" s="15">
        <f>(2*I7)/F8</f>
        <v>8.598458035008937</v>
      </c>
      <c r="J8" s="7"/>
      <c r="K8" s="2"/>
      <c r="L8" s="1"/>
    </row>
    <row r="9" spans="3:17" x14ac:dyDescent="0.25">
      <c r="C9" s="1"/>
      <c r="D9" s="1"/>
      <c r="F9" s="6"/>
      <c r="G9" s="2"/>
      <c r="H9" s="12" t="s">
        <v>6</v>
      </c>
      <c r="I9" s="15">
        <f>(I7^2) / (2*F8)</f>
        <v>90.568513710266942</v>
      </c>
      <c r="J9" s="7"/>
      <c r="K9" s="2"/>
      <c r="L9" s="1"/>
    </row>
    <row r="10" spans="3:17" x14ac:dyDescent="0.25">
      <c r="C10" s="1"/>
      <c r="D10" s="1"/>
      <c r="E10" s="1"/>
      <c r="F10" s="1"/>
      <c r="G10" s="1"/>
      <c r="H10" s="12" t="s">
        <v>7</v>
      </c>
      <c r="I10" s="15">
        <f>(2*I6*I7)/F8</f>
        <v>303.98402580223768</v>
      </c>
      <c r="J10" s="7"/>
      <c r="K10" s="2"/>
      <c r="L10" s="1"/>
    </row>
    <row r="11" spans="3:17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3:17" x14ac:dyDescent="0.25">
      <c r="C12" s="1"/>
      <c r="D12" s="9" t="s">
        <v>1</v>
      </c>
      <c r="E12" s="9" t="s">
        <v>2</v>
      </c>
      <c r="F12" s="9" t="s">
        <v>3</v>
      </c>
      <c r="G12" s="1"/>
      <c r="H12" s="1"/>
      <c r="I12" s="1"/>
      <c r="J12" s="1"/>
      <c r="K12" s="1"/>
      <c r="L12" s="1"/>
    </row>
    <row r="13" spans="3:17" x14ac:dyDescent="0.25">
      <c r="C13" s="1"/>
      <c r="D13" s="14">
        <v>0</v>
      </c>
      <c r="E13" s="14">
        <f>$I$6*D13</f>
        <v>0</v>
      </c>
      <c r="F13" s="14">
        <f>($I$7*D13)-(0.5*($F$8*D13^2))</f>
        <v>0</v>
      </c>
      <c r="G13" s="1"/>
      <c r="H13" s="1"/>
      <c r="I13" s="1"/>
      <c r="J13" s="1"/>
      <c r="K13" s="1"/>
      <c r="L13" s="1"/>
    </row>
    <row r="14" spans="3:17" x14ac:dyDescent="0.25">
      <c r="C14" s="1"/>
      <c r="D14" s="14">
        <v>1.08</v>
      </c>
      <c r="E14" s="15">
        <f>$I$6*D14</f>
        <v>38.181584015380444</v>
      </c>
      <c r="F14" s="15">
        <f>($I$7*D14)-(0.5*($F$8*D14^2))</f>
        <v>39.787679921267291</v>
      </c>
      <c r="G14" s="1"/>
      <c r="H14" s="1"/>
      <c r="I14" s="1"/>
      <c r="J14" s="1"/>
      <c r="K14" s="1"/>
      <c r="L14" s="1"/>
    </row>
    <row r="15" spans="3:17" x14ac:dyDescent="0.25">
      <c r="C15" s="1"/>
      <c r="D15" s="14">
        <v>2.16</v>
      </c>
      <c r="E15" s="15">
        <f>$I$6*D15</f>
        <v>76.363168030760889</v>
      </c>
      <c r="F15" s="15">
        <f>($I$7*D15)-(0.5*($F$8*D15^2))</f>
        <v>68.144639842534588</v>
      </c>
      <c r="G15" s="1"/>
      <c r="H15" s="1"/>
      <c r="I15" s="1"/>
      <c r="J15" s="1"/>
      <c r="K15" s="1"/>
      <c r="L15" s="1"/>
    </row>
    <row r="16" spans="3:17" x14ac:dyDescent="0.25">
      <c r="C16" s="1"/>
      <c r="D16" s="14">
        <v>3.24</v>
      </c>
      <c r="E16" s="15">
        <f>$I$6*D16</f>
        <v>114.54475204614133</v>
      </c>
      <c r="F16" s="15">
        <f>($I$7*D16)-(0.5*($F$8*D16^2))</f>
        <v>85.070879763801884</v>
      </c>
      <c r="G16" s="1"/>
      <c r="H16" s="1"/>
      <c r="I16" s="1"/>
      <c r="J16" s="1"/>
      <c r="K16" s="1"/>
      <c r="L16" s="1"/>
    </row>
    <row r="17" spans="3:12" x14ac:dyDescent="0.25">
      <c r="C17" s="1"/>
      <c r="D17" s="14">
        <v>4.32</v>
      </c>
      <c r="E17" s="15">
        <f>$I$6*D17</f>
        <v>152.72633606152178</v>
      </c>
      <c r="F17" s="15">
        <f>($I$7*D17)-(0.5*($F$8*D17^2))</f>
        <v>90.566399685069157</v>
      </c>
      <c r="G17" s="1"/>
      <c r="H17" s="1"/>
      <c r="I17" s="1"/>
      <c r="J17" s="1"/>
      <c r="K17" s="1"/>
      <c r="L17" s="1"/>
    </row>
    <row r="18" spans="3:12" x14ac:dyDescent="0.25">
      <c r="C18" s="1"/>
      <c r="D18" s="14">
        <v>5.4</v>
      </c>
      <c r="E18" s="15">
        <f>$I$6*D18</f>
        <v>190.9079200769022</v>
      </c>
      <c r="F18" s="15">
        <f>($I$7*D18)-(0.5*($F$8*D18^2))</f>
        <v>84.63119960633648</v>
      </c>
      <c r="G18" s="1"/>
      <c r="H18" s="1"/>
      <c r="I18" s="1"/>
      <c r="J18" s="1"/>
      <c r="K18" s="1"/>
      <c r="L18" s="1"/>
    </row>
    <row r="19" spans="3:12" x14ac:dyDescent="0.25">
      <c r="C19" s="1"/>
      <c r="D19" s="14">
        <v>6.48</v>
      </c>
      <c r="E19" s="15">
        <f>$I$6*D19</f>
        <v>229.08950409228265</v>
      </c>
      <c r="F19" s="15">
        <f>($I$7*D19)-(0.5*($F$8*D19^2))</f>
        <v>67.265279527603724</v>
      </c>
      <c r="G19" s="1"/>
      <c r="H19" s="1"/>
      <c r="I19" s="1"/>
      <c r="J19" s="1"/>
      <c r="K19" s="1"/>
      <c r="L19" s="1"/>
    </row>
    <row r="20" spans="3:12" x14ac:dyDescent="0.25">
      <c r="C20" s="1"/>
      <c r="D20" s="14">
        <v>7.56</v>
      </c>
      <c r="E20" s="15">
        <f>$I$6*D20</f>
        <v>267.27108810766305</v>
      </c>
      <c r="F20" s="15">
        <f>($I$7*D20)-(0.5*($F$8*D20^2))</f>
        <v>38.468639448871045</v>
      </c>
      <c r="G20" s="1"/>
      <c r="H20" s="1"/>
      <c r="I20" s="1"/>
      <c r="J20" s="1"/>
      <c r="K20" s="1"/>
      <c r="L20" s="1"/>
    </row>
    <row r="21" spans="3:12" x14ac:dyDescent="0.25">
      <c r="C21" s="1"/>
      <c r="D21" s="14">
        <v>8.64</v>
      </c>
      <c r="E21" s="15">
        <f>$I$6*D21</f>
        <v>305.45267212304356</v>
      </c>
      <c r="F21" s="15">
        <f>($I$7*D21)-(0.5*($F$8*D21^2))</f>
        <v>-1.7587206298617275</v>
      </c>
      <c r="G21" s="1"/>
      <c r="H21" s="1"/>
      <c r="I21" s="1"/>
      <c r="J21" s="1"/>
      <c r="K21" s="1"/>
      <c r="L21" s="1"/>
    </row>
    <row r="22" spans="3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 x14ac:dyDescent="0.25">
      <c r="C24" s="1"/>
      <c r="D24" s="4"/>
      <c r="E24" s="4"/>
      <c r="F24" s="4"/>
      <c r="G24" s="1"/>
      <c r="H24" s="1"/>
      <c r="I24" s="1"/>
      <c r="J24" s="1"/>
      <c r="K24" s="1"/>
      <c r="L24" s="1"/>
    </row>
    <row r="25" spans="3:12" x14ac:dyDescent="0.25">
      <c r="C25" s="1"/>
      <c r="D25" s="4"/>
      <c r="E25" s="5"/>
      <c r="F25" s="4"/>
      <c r="G25" s="1"/>
      <c r="H25" s="1"/>
      <c r="I25" s="1"/>
      <c r="J25" s="1"/>
      <c r="K25" s="1"/>
      <c r="L25" s="1"/>
    </row>
    <row r="26" spans="3:12" x14ac:dyDescent="0.25">
      <c r="C26" s="1"/>
      <c r="D26" s="4"/>
      <c r="E26" s="4"/>
      <c r="F26" s="4"/>
      <c r="G26" s="1"/>
      <c r="H26" s="1"/>
      <c r="I26" s="1"/>
      <c r="J26" s="1"/>
      <c r="K26" s="1"/>
      <c r="L26" s="1"/>
    </row>
    <row r="27" spans="3:1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 x14ac:dyDescent="0.25">
      <c r="C28" s="1"/>
    </row>
    <row r="29" spans="3:12" x14ac:dyDescent="0.25">
      <c r="C29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Alumno05</dc:creator>
  <cp:lastModifiedBy>Alumno05</cp:lastModifiedBy>
  <dcterms:created xsi:type="dcterms:W3CDTF">2019-03-25T08:20:14Z</dcterms:created>
  <dcterms:modified xsi:type="dcterms:W3CDTF">2019-03-28T11:25:44Z</dcterms:modified>
</cp:coreProperties>
</file>