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activeTab="1"/>
  </bookViews>
  <sheets>
    <sheet name="Hoja1" sheetId="1" r:id="rId1"/>
    <sheet name="Hoja2" sheetId="2" r:id="rId2"/>
  </sheets>
  <calcPr calcId="145621"/>
</workbook>
</file>

<file path=xl/calcChain.xml><?xml version="1.0" encoding="utf-8"?>
<calcChain xmlns="http://schemas.openxmlformats.org/spreadsheetml/2006/main">
  <c r="C8" i="2" l="1"/>
  <c r="D12" i="2"/>
  <c r="D13" i="2"/>
  <c r="D14" i="2"/>
  <c r="D15" i="2"/>
  <c r="D16" i="2"/>
  <c r="D21" i="2" l="1"/>
  <c r="D23" i="2" s="1"/>
  <c r="D24" i="2" s="1"/>
  <c r="D22" i="2"/>
  <c r="C9" i="2"/>
  <c r="D20" i="2" s="1"/>
</calcChain>
</file>

<file path=xl/sharedStrings.xml><?xml version="1.0" encoding="utf-8"?>
<sst xmlns="http://schemas.openxmlformats.org/spreadsheetml/2006/main" count="36" uniqueCount="25">
  <si>
    <t>Código</t>
  </si>
  <si>
    <t>Modelo</t>
  </si>
  <si>
    <t>Precio base</t>
  </si>
  <si>
    <t xml:space="preserve">ordenador </t>
  </si>
  <si>
    <t>abs</t>
  </si>
  <si>
    <t>llantas</t>
  </si>
  <si>
    <t>tapicería de cuero</t>
  </si>
  <si>
    <t>cromado</t>
  </si>
  <si>
    <t>Audi TT</t>
  </si>
  <si>
    <t>Audi A1</t>
  </si>
  <si>
    <t>Audi A3</t>
  </si>
  <si>
    <t>Audi Q2</t>
  </si>
  <si>
    <t>Audi Q3</t>
  </si>
  <si>
    <t>Audi Q5</t>
  </si>
  <si>
    <t>Audi A6</t>
  </si>
  <si>
    <t>Audi e-tron</t>
  </si>
  <si>
    <t>Precio Base</t>
  </si>
  <si>
    <t>Extras</t>
  </si>
  <si>
    <t>ordenador</t>
  </si>
  <si>
    <t>si</t>
  </si>
  <si>
    <t>no</t>
  </si>
  <si>
    <t>Pago</t>
  </si>
  <si>
    <t>Descuento</t>
  </si>
  <si>
    <t xml:space="preserve">IVA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</si>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</sst>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theme="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5" xfId="0" applyFill="1" applyBorder="1" applyAlignment="1">
      <alignment horizontal="center"/>
    </xf>
    <xf numFmtId="164" fontId="0" fillId="4" borderId="7" xfId="0" applyNumberFormat="1" applyFill="1" applyBorder="1"/>
    <xf numFmtId="0" fontId="0" fillId="3" borderId="5" xfId="0" applyFill="1" applyBorder="1"/>
    <xf numFmtId="164" fontId="0" fillId="3" borderId="8" xfId="0" applyNumberFormat="1" applyFill="1" applyBorder="1"/>
    <xf numFmtId="0" fontId="0" fillId="3" borderId="6" xfId="0" applyFill="1" applyBorder="1"/>
    <xf numFmtId="164" fontId="0" fillId="3" borderId="9" xfId="0" applyNumberFormat="1" applyFill="1" applyBorder="1"/>
    <xf numFmtId="164" fontId="0" fillId="3" borderId="10" xfId="0" applyNumberFormat="1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16" fontId="0" fillId="0" borderId="0" xfId="0" applyNumberFormat="1"/>
    <xf numFmtId="0" fontId="0" fillId="5" borderId="2" xfId="0" applyFill="1" applyBorder="1"/>
    <xf numFmtId="9" fontId="0" fillId="3" borderId="6" xfId="0" applyNumberFormat="1" applyFill="1" applyBorder="1"/>
    <xf numFmtId="9" fontId="0" fillId="3" borderId="7" xfId="0" applyNumberFormat="1" applyFill="1" applyBorder="1"/>
    <xf numFmtId="164" fontId="0" fillId="3" borderId="11" xfId="0" applyNumberFormat="1" applyFill="1" applyBorder="1"/>
    <xf numFmtId="164" fontId="0" fillId="7" borderId="1" xfId="0" applyNumberFormat="1" applyFill="1" applyBorder="1"/>
  </cellXfs>
  <cellStyles count="1">
    <cellStyle name="Normal" xfId="0" builtinId="0"/>
  </cellStyles>
  <dxfs count="7"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5" formatCode="#,##0.00\ _€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47625</xdr:rowOff>
    </xdr:from>
    <xdr:to>
      <xdr:col>12</xdr:col>
      <xdr:colOff>590550</xdr:colOff>
      <xdr:row>19</xdr:row>
      <xdr:rowOff>16018</xdr:rowOff>
    </xdr:to>
    <xdr:pic>
      <xdr:nvPicPr>
        <xdr:cNvPr id="3" name="2 Imagen" descr="Resultado de imagen de concesionario aud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809625"/>
          <a:ext cx="5924550" cy="2873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F10:M18" totalsRowShown="0">
  <autoFilter ref="F10:M18"/>
  <tableColumns count="8">
    <tableColumn id="1" name="Código" dataDxfId="6"/>
    <tableColumn id="2" name="Modelo"/>
    <tableColumn id="3" name="Precio base" dataDxfId="5"/>
    <tableColumn id="4" name="ordenador " dataDxfId="4"/>
    <tableColumn id="5" name="abs" dataDxfId="3"/>
    <tableColumn id="6" name="llantas" dataDxfId="2"/>
    <tableColumn id="7" name="tapicería de cuero" dataDxfId="1"/>
    <tableColumn id="8" name="crom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M91"/>
  <sheetViews>
    <sheetView workbookViewId="0">
      <selection activeCell="H22" sqref="H22"/>
    </sheetView>
  </sheetViews>
  <sheetFormatPr baseColWidth="10" defaultRowHeight="15" x14ac:dyDescent="0.25"/>
  <cols>
    <col min="6" max="11" width="12" customWidth="1"/>
    <col min="12" max="12" width="19.28515625" bestFit="1" customWidth="1"/>
    <col min="13" max="13" width="12" customWidth="1"/>
  </cols>
  <sheetData>
    <row r="10" spans="6:13" x14ac:dyDescent="0.25">
      <c r="F10" t="s">
        <v>0</v>
      </c>
      <c r="G10" t="s">
        <v>1</v>
      </c>
      <c r="H10" t="s">
        <v>2</v>
      </c>
      <c r="I10" t="s">
        <v>3</v>
      </c>
      <c r="J10" t="s">
        <v>4</v>
      </c>
      <c r="K10" t="s">
        <v>5</v>
      </c>
      <c r="L10" t="s">
        <v>6</v>
      </c>
      <c r="M10" t="s">
        <v>7</v>
      </c>
    </row>
    <row r="11" spans="6:13" x14ac:dyDescent="0.25">
      <c r="F11" s="4">
        <v>1</v>
      </c>
      <c r="G11" t="s">
        <v>8</v>
      </c>
      <c r="H11" s="1">
        <v>42190</v>
      </c>
      <c r="I11" s="2">
        <v>500</v>
      </c>
      <c r="J11" s="2">
        <v>150</v>
      </c>
      <c r="K11" s="2">
        <v>200</v>
      </c>
      <c r="L11" s="2">
        <v>300</v>
      </c>
      <c r="M11" s="2">
        <v>400</v>
      </c>
    </row>
    <row r="12" spans="6:13" x14ac:dyDescent="0.25">
      <c r="F12" s="4">
        <v>2</v>
      </c>
      <c r="G12" t="s">
        <v>9</v>
      </c>
      <c r="H12" s="1">
        <v>21540</v>
      </c>
      <c r="I12" s="2">
        <v>550</v>
      </c>
      <c r="J12" s="2">
        <v>200</v>
      </c>
      <c r="K12" s="2">
        <v>225</v>
      </c>
      <c r="L12" s="2">
        <v>325</v>
      </c>
      <c r="M12" s="2">
        <v>450</v>
      </c>
    </row>
    <row r="13" spans="6:13" x14ac:dyDescent="0.25">
      <c r="F13" s="4">
        <v>3</v>
      </c>
      <c r="G13" t="s">
        <v>10</v>
      </c>
      <c r="H13" s="1">
        <v>28280</v>
      </c>
      <c r="I13" s="2">
        <v>600</v>
      </c>
      <c r="J13" s="2">
        <v>250</v>
      </c>
      <c r="K13" s="2">
        <v>250</v>
      </c>
      <c r="L13" s="2">
        <v>350</v>
      </c>
      <c r="M13" s="2">
        <v>500</v>
      </c>
    </row>
    <row r="14" spans="6:13" ht="15.75" x14ac:dyDescent="0.25">
      <c r="F14" s="4">
        <v>4</v>
      </c>
      <c r="G14" t="s">
        <v>11</v>
      </c>
      <c r="H14" s="3">
        <v>28180</v>
      </c>
      <c r="I14" s="2">
        <v>650</v>
      </c>
      <c r="J14" s="2">
        <v>300</v>
      </c>
      <c r="K14" s="2">
        <v>275</v>
      </c>
      <c r="L14" s="2">
        <v>375</v>
      </c>
      <c r="M14" s="2">
        <v>550</v>
      </c>
    </row>
    <row r="15" spans="6:13" x14ac:dyDescent="0.25">
      <c r="F15" s="4">
        <v>5</v>
      </c>
      <c r="G15" t="s">
        <v>12</v>
      </c>
      <c r="H15" s="1">
        <v>35880</v>
      </c>
      <c r="I15" s="2">
        <v>700</v>
      </c>
      <c r="J15" s="2">
        <v>350</v>
      </c>
      <c r="K15" s="2">
        <v>300</v>
      </c>
      <c r="L15" s="2">
        <v>400</v>
      </c>
      <c r="M15" s="2">
        <v>600</v>
      </c>
    </row>
    <row r="16" spans="6:13" x14ac:dyDescent="0.25">
      <c r="F16" s="4">
        <v>6</v>
      </c>
      <c r="G16" t="s">
        <v>13</v>
      </c>
      <c r="H16" s="1">
        <v>50570</v>
      </c>
      <c r="I16" s="2">
        <v>750</v>
      </c>
      <c r="J16" s="2">
        <v>400</v>
      </c>
      <c r="K16" s="2">
        <v>325</v>
      </c>
      <c r="L16" s="2">
        <v>425</v>
      </c>
      <c r="M16" s="2">
        <v>650</v>
      </c>
    </row>
    <row r="17" spans="6:13" x14ac:dyDescent="0.25">
      <c r="F17" s="4">
        <v>7</v>
      </c>
      <c r="G17" t="s">
        <v>14</v>
      </c>
      <c r="H17" s="1">
        <v>54570</v>
      </c>
      <c r="I17" s="2">
        <v>800</v>
      </c>
      <c r="J17" s="2">
        <v>450</v>
      </c>
      <c r="K17" s="2">
        <v>350</v>
      </c>
      <c r="L17" s="2">
        <v>450</v>
      </c>
      <c r="M17" s="2">
        <v>700</v>
      </c>
    </row>
    <row r="18" spans="6:13" x14ac:dyDescent="0.25">
      <c r="F18" s="4">
        <v>8</v>
      </c>
      <c r="G18" t="s">
        <v>15</v>
      </c>
      <c r="H18" s="1">
        <v>82410</v>
      </c>
      <c r="I18" s="2">
        <v>850</v>
      </c>
      <c r="J18" s="2">
        <v>500</v>
      </c>
      <c r="K18" s="2">
        <v>375</v>
      </c>
      <c r="L18" s="2">
        <v>475</v>
      </c>
      <c r="M18" s="2">
        <v>750</v>
      </c>
    </row>
    <row r="91" spans="3:3" x14ac:dyDescent="0.25">
      <c r="C91"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24"/>
  <sheetViews>
    <sheetView tabSelected="1" workbookViewId="0">
      <selection activeCell="P17" sqref="P17"/>
    </sheetView>
  </sheetViews>
  <sheetFormatPr baseColWidth="10" defaultRowHeight="15" x14ac:dyDescent="0.25"/>
  <cols>
    <col min="2" max="2" width="16.85546875" bestFit="1" customWidth="1"/>
    <col min="3" max="3" width="11.140625" customWidth="1"/>
    <col min="4" max="4" width="15.140625" bestFit="1" customWidth="1"/>
    <col min="5" max="5" width="11.85546875" bestFit="1" customWidth="1"/>
  </cols>
  <sheetData>
    <row r="6" spans="2:6" ht="15.75" thickBot="1" x14ac:dyDescent="0.3"/>
    <row r="7" spans="2:6" x14ac:dyDescent="0.25">
      <c r="B7" s="5" t="s">
        <v>0</v>
      </c>
      <c r="C7" s="8">
        <v>3</v>
      </c>
    </row>
    <row r="8" spans="2:6" x14ac:dyDescent="0.25">
      <c r="B8" s="6" t="s">
        <v>1</v>
      </c>
      <c r="C8" s="15" t="str">
        <f>LOOKUP(C7,Tabla1[Código],Tabla1[Modelo])</f>
        <v>Audi A3</v>
      </c>
    </row>
    <row r="9" spans="2:6" ht="15.75" thickBot="1" x14ac:dyDescent="0.3">
      <c r="B9" s="7" t="s">
        <v>16</v>
      </c>
      <c r="C9" s="9">
        <f>LOOKUP(C7,Tabla1[Código],Tabla1[Precio base])</f>
        <v>28280</v>
      </c>
    </row>
    <row r="10" spans="2:6" ht="15.75" thickBot="1" x14ac:dyDescent="0.3"/>
    <row r="11" spans="2:6" x14ac:dyDescent="0.25">
      <c r="B11" s="22" t="s">
        <v>17</v>
      </c>
    </row>
    <row r="12" spans="2:6" x14ac:dyDescent="0.25">
      <c r="B12" s="19" t="s">
        <v>18</v>
      </c>
      <c r="C12" s="16" t="s">
        <v>19</v>
      </c>
      <c r="D12" s="11">
        <f>IF(OR(C12="si",C12="SI"),(LOOKUP($C$7,Tabla1[Código],Tabla1[[ordenador ]])),0)</f>
        <v>600</v>
      </c>
      <c r="F12" s="21"/>
    </row>
    <row r="13" spans="2:6" x14ac:dyDescent="0.25">
      <c r="B13" s="19" t="s">
        <v>4</v>
      </c>
      <c r="C13" s="17" t="s">
        <v>20</v>
      </c>
      <c r="D13" s="13">
        <f>IF(OR(C13="si",C13="SI"),(LOOKUP($C$7,Tabla1[Código],Tabla1[[ordenador ]])),0)</f>
        <v>0</v>
      </c>
    </row>
    <row r="14" spans="2:6" x14ac:dyDescent="0.25">
      <c r="B14" s="19" t="s">
        <v>5</v>
      </c>
      <c r="C14" s="17" t="s">
        <v>19</v>
      </c>
      <c r="D14" s="13">
        <f>IF(OR(C14="si",C14="SI"),(LOOKUP($C$7,Tabla1[Código],Tabla1[[ordenador ]])),0)</f>
        <v>600</v>
      </c>
    </row>
    <row r="15" spans="2:6" x14ac:dyDescent="0.25">
      <c r="B15" s="19" t="s">
        <v>6</v>
      </c>
      <c r="C15" s="17" t="s">
        <v>20</v>
      </c>
      <c r="D15" s="13">
        <f>IF(OR(C15="si",C15="SI"),(LOOKUP($C$7,Tabla1[Código],Tabla1[[ordenador ]])),0)</f>
        <v>0</v>
      </c>
    </row>
    <row r="16" spans="2:6" ht="15.75" thickBot="1" x14ac:dyDescent="0.3">
      <c r="B16" s="20" t="s">
        <v>7</v>
      </c>
      <c r="C16" s="18" t="s">
        <v>19</v>
      </c>
      <c r="D16" s="14">
        <f>IF(OR(C16="si",C16="SI"),(LOOKUP($C$7,Tabla1[Código],Tabla1[[ordenador ]])),0)</f>
        <v>600</v>
      </c>
    </row>
    <row r="18" spans="2:4" ht="15.75" thickBot="1" x14ac:dyDescent="0.3"/>
    <row r="19" spans="2:4" x14ac:dyDescent="0.25">
      <c r="B19" s="22" t="s">
        <v>21</v>
      </c>
    </row>
    <row r="20" spans="2:4" x14ac:dyDescent="0.25">
      <c r="B20" s="6" t="s">
        <v>2</v>
      </c>
      <c r="C20" s="10"/>
      <c r="D20" s="11">
        <f>C9</f>
        <v>28280</v>
      </c>
    </row>
    <row r="21" spans="2:4" x14ac:dyDescent="0.25">
      <c r="B21" s="6" t="s">
        <v>17</v>
      </c>
      <c r="C21" s="12"/>
      <c r="D21" s="13">
        <f>SUM(D12:D16)</f>
        <v>1800</v>
      </c>
    </row>
    <row r="22" spans="2:4" x14ac:dyDescent="0.25">
      <c r="B22" s="6" t="s">
        <v>23</v>
      </c>
      <c r="C22" s="23">
        <v>0.21</v>
      </c>
      <c r="D22" s="13">
        <f>((D20+D21)*21)/100</f>
        <v>6316.8</v>
      </c>
    </row>
    <row r="23" spans="2:4" ht="15.75" thickBot="1" x14ac:dyDescent="0.3">
      <c r="B23" s="6" t="s">
        <v>22</v>
      </c>
      <c r="C23" s="24">
        <v>0.06</v>
      </c>
      <c r="D23" s="25">
        <f>C23*(D20+D21)</f>
        <v>1804.8</v>
      </c>
    </row>
    <row r="24" spans="2:4" ht="15.75" thickBot="1" x14ac:dyDescent="0.3">
      <c r="B24" s="7" t="s">
        <v>24</v>
      </c>
      <c r="D24" s="26">
        <f>D20+D21-D23+D22</f>
        <v>34592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Alumno09</dc:creator>
  <cp:lastModifiedBy>Alumno09</cp:lastModifiedBy>
  <dcterms:created xsi:type="dcterms:W3CDTF">2019-04-04T09:41:00Z</dcterms:created>
  <dcterms:modified xsi:type="dcterms:W3CDTF">2019-04-05T12:05:50Z</dcterms:modified>
</cp:coreProperties>
</file>