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" i="1" l="1"/>
  <c r="F11" i="1" s="1"/>
  <c r="F5" i="1"/>
  <c r="E18" i="1" s="1"/>
  <c r="B17" i="1" l="1"/>
  <c r="B25" i="1"/>
  <c r="B23" i="1"/>
  <c r="B21" i="1"/>
  <c r="B19" i="1"/>
  <c r="C17" i="1"/>
  <c r="C25" i="1"/>
  <c r="C23" i="1"/>
  <c r="C21" i="1"/>
  <c r="C19" i="1"/>
  <c r="E17" i="1"/>
  <c r="E25" i="1"/>
  <c r="E23" i="1"/>
  <c r="E21" i="1"/>
  <c r="E19" i="1"/>
  <c r="F17" i="1"/>
  <c r="F25" i="1"/>
  <c r="F23" i="1"/>
  <c r="F21" i="1"/>
  <c r="F19" i="1"/>
  <c r="B26" i="1"/>
  <c r="B24" i="1"/>
  <c r="B22" i="1"/>
  <c r="B20" i="1"/>
  <c r="B18" i="1"/>
  <c r="C26" i="1"/>
  <c r="C24" i="1"/>
  <c r="C22" i="1"/>
  <c r="C20" i="1"/>
  <c r="C18" i="1"/>
  <c r="E26" i="1"/>
  <c r="E24" i="1"/>
  <c r="E22" i="1"/>
  <c r="E20" i="1"/>
  <c r="F26" i="1"/>
  <c r="F24" i="1"/>
  <c r="F22" i="1"/>
  <c r="F20" i="1"/>
  <c r="F18" i="1"/>
  <c r="G18" i="1" s="1"/>
  <c r="F13" i="1"/>
  <c r="F9" i="1"/>
  <c r="G21" i="1" l="1"/>
  <c r="G25" i="1"/>
  <c r="G20" i="1"/>
  <c r="G22" i="1"/>
  <c r="G26" i="1"/>
  <c r="G19" i="1"/>
  <c r="G23" i="1"/>
  <c r="G17" i="1"/>
  <c r="G24" i="1"/>
</calcChain>
</file>

<file path=xl/sharedStrings.xml><?xml version="1.0" encoding="utf-8"?>
<sst xmlns="http://schemas.openxmlformats.org/spreadsheetml/2006/main" count="15" uniqueCount="15">
  <si>
    <t>velocidad inicial</t>
  </si>
  <si>
    <t>angulo inicial</t>
  </si>
  <si>
    <t>gravedad</t>
  </si>
  <si>
    <t>velocidad inicial en x</t>
  </si>
  <si>
    <t>velocidad inicial en y</t>
  </si>
  <si>
    <t>tiempo de vuelo</t>
  </si>
  <si>
    <t>altura maxima</t>
  </si>
  <si>
    <t>alcance maximo</t>
  </si>
  <si>
    <t>DATOS INICIALES</t>
  </si>
  <si>
    <t>X</t>
  </si>
  <si>
    <t>Y</t>
  </si>
  <si>
    <t>TIEMPO</t>
  </si>
  <si>
    <t>Velocidad(X)</t>
  </si>
  <si>
    <t>Velocidad(y)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</si>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</sst>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2" borderId="3" xfId="1" applyBorder="1"/>
    <xf numFmtId="0" fontId="1" fillId="2" borderId="5" xfId="1" applyBorder="1"/>
    <xf numFmtId="0" fontId="1" fillId="2" borderId="1" xfId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3" borderId="0" xfId="1" applyFill="1" applyBorder="1" applyAlignment="1">
      <alignment horizont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Trayectoria de la bola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6049222819110229"/>
          <c:w val="0.85202471566054239"/>
          <c:h val="0.72352768987988647"/>
        </c:manualLayout>
      </c:layout>
      <c:scatterChart>
        <c:scatterStyle val="smoothMarker"/>
        <c:varyColors val="0"/>
        <c:ser>
          <c:idx val="0"/>
          <c:order val="0"/>
          <c:tx>
            <c:v>Trayectoria</c:v>
          </c:tx>
          <c:xVal>
            <c:numRef>
              <c:f>Hoja1!$B$17:$B$26</c:f>
              <c:numCache>
                <c:formatCode>General</c:formatCode>
                <c:ptCount val="10"/>
                <c:pt idx="0">
                  <c:v>0</c:v>
                </c:pt>
                <c:pt idx="1">
                  <c:v>707.10678118654755</c:v>
                </c:pt>
                <c:pt idx="2">
                  <c:v>1414.2135623730951</c:v>
                </c:pt>
                <c:pt idx="3">
                  <c:v>2121.3203435596424</c:v>
                </c:pt>
                <c:pt idx="4">
                  <c:v>2828.4271247461902</c:v>
                </c:pt>
                <c:pt idx="5">
                  <c:v>3535.533905932738</c:v>
                </c:pt>
                <c:pt idx="6">
                  <c:v>4242.6406871192848</c:v>
                </c:pt>
                <c:pt idx="7">
                  <c:v>4949.7474683058326</c:v>
                </c:pt>
                <c:pt idx="8">
                  <c:v>5656.8542494923804</c:v>
                </c:pt>
                <c:pt idx="9">
                  <c:v>6371.032098490793</c:v>
                </c:pt>
              </c:numCache>
            </c:numRef>
          </c:xVal>
          <c:yVal>
            <c:numRef>
              <c:f>Hoja1!$C$17:$C$26</c:f>
              <c:numCache>
                <c:formatCode>General</c:formatCode>
                <c:ptCount val="10"/>
                <c:pt idx="0">
                  <c:v>0</c:v>
                </c:pt>
                <c:pt idx="1">
                  <c:v>628.70678118654746</c:v>
                </c:pt>
                <c:pt idx="2">
                  <c:v>1100.6135623730947</c:v>
                </c:pt>
                <c:pt idx="3">
                  <c:v>1415.7203435596425</c:v>
                </c:pt>
                <c:pt idx="4">
                  <c:v>1574.0271247461897</c:v>
                </c:pt>
                <c:pt idx="5">
                  <c:v>1575.5339059327368</c:v>
                </c:pt>
                <c:pt idx="6">
                  <c:v>1420.2406871192848</c:v>
                </c:pt>
                <c:pt idx="7">
                  <c:v>1108.1474683058314</c:v>
                </c:pt>
                <c:pt idx="8">
                  <c:v>639.25424949237913</c:v>
                </c:pt>
                <c:pt idx="9">
                  <c:v>6.5122584907921919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6960"/>
        <c:axId val="21975424"/>
      </c:scatterChart>
      <c:valAx>
        <c:axId val="219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75424"/>
        <c:crosses val="autoZero"/>
        <c:crossBetween val="midCat"/>
      </c:valAx>
      <c:valAx>
        <c:axId val="219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</xdr:row>
      <xdr:rowOff>19050</xdr:rowOff>
    </xdr:from>
    <xdr:to>
      <xdr:col>13</xdr:col>
      <xdr:colOff>238125</xdr:colOff>
      <xdr:row>20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D12" sqref="D12"/>
    </sheetView>
  </sheetViews>
  <sheetFormatPr baseColWidth="10" defaultRowHeight="15" x14ac:dyDescent="0.25"/>
  <cols>
    <col min="2" max="2" width="15.85546875" bestFit="1" customWidth="1"/>
    <col min="3" max="3" width="12" bestFit="1" customWidth="1"/>
    <col min="4" max="4" width="7.85546875" bestFit="1" customWidth="1"/>
    <col min="5" max="6" width="19.5703125" bestFit="1" customWidth="1"/>
    <col min="7" max="7" width="12" bestFit="1" customWidth="1"/>
  </cols>
  <sheetData>
    <row r="3" spans="1:7" x14ac:dyDescent="0.25">
      <c r="B3" s="21" t="s">
        <v>8</v>
      </c>
      <c r="C3" s="22"/>
    </row>
    <row r="4" spans="1:7" ht="15.75" thickBot="1" x14ac:dyDescent="0.3"/>
    <row r="5" spans="1:7" x14ac:dyDescent="0.25">
      <c r="B5" s="9" t="s">
        <v>0</v>
      </c>
      <c r="C5" s="1">
        <v>250</v>
      </c>
      <c r="E5" s="9" t="s">
        <v>3</v>
      </c>
      <c r="F5" s="1">
        <f>C5*COS(RADIANS(C7))</f>
        <v>176.77669529663689</v>
      </c>
    </row>
    <row r="6" spans="1:7" x14ac:dyDescent="0.25">
      <c r="B6" s="2"/>
      <c r="C6" s="3"/>
      <c r="E6" s="2"/>
      <c r="F6" s="3"/>
    </row>
    <row r="7" spans="1:7" x14ac:dyDescent="0.25">
      <c r="B7" s="7" t="s">
        <v>1</v>
      </c>
      <c r="C7" s="3">
        <v>45</v>
      </c>
      <c r="E7" s="7" t="s">
        <v>4</v>
      </c>
      <c r="F7" s="3">
        <f>C5*SIN(RADIANS(C7))</f>
        <v>176.77669529663686</v>
      </c>
    </row>
    <row r="8" spans="1:7" x14ac:dyDescent="0.25">
      <c r="B8" s="2"/>
      <c r="C8" s="3"/>
      <c r="E8" s="2"/>
      <c r="F8" s="3"/>
    </row>
    <row r="9" spans="1:7" ht="15.75" thickBot="1" x14ac:dyDescent="0.3">
      <c r="A9" s="6"/>
      <c r="B9" s="8" t="s">
        <v>2</v>
      </c>
      <c r="C9" s="4">
        <v>9.81</v>
      </c>
      <c r="D9" s="5"/>
      <c r="E9" s="7" t="s">
        <v>5</v>
      </c>
      <c r="F9" s="3">
        <f>(2*F7)/C9</f>
        <v>36.040100977907613</v>
      </c>
    </row>
    <row r="10" spans="1:7" x14ac:dyDescent="0.25">
      <c r="A10" s="6"/>
      <c r="B10" s="6"/>
      <c r="E10" s="2"/>
      <c r="F10" s="3"/>
    </row>
    <row r="11" spans="1:7" x14ac:dyDescent="0.25">
      <c r="E11" s="7" t="s">
        <v>6</v>
      </c>
      <c r="F11" s="3">
        <f>F7^2/(2*C9)</f>
        <v>1592.7624872578997</v>
      </c>
    </row>
    <row r="12" spans="1:7" x14ac:dyDescent="0.25">
      <c r="E12" s="2"/>
      <c r="F12" s="3"/>
    </row>
    <row r="13" spans="1:7" ht="15.75" thickBot="1" x14ac:dyDescent="0.3">
      <c r="E13" s="8" t="s">
        <v>7</v>
      </c>
      <c r="F13" s="4">
        <f>(2*F5*F7)/C9</f>
        <v>6371.0499490315997</v>
      </c>
    </row>
    <row r="15" spans="1:7" ht="15.75" thickBot="1" x14ac:dyDescent="0.3"/>
    <row r="16" spans="1:7" x14ac:dyDescent="0.25">
      <c r="B16" s="18" t="s">
        <v>9</v>
      </c>
      <c r="C16" s="19" t="s">
        <v>10</v>
      </c>
      <c r="D16" s="19" t="s">
        <v>11</v>
      </c>
      <c r="E16" s="19" t="s">
        <v>12</v>
      </c>
      <c r="F16" s="19" t="s">
        <v>13</v>
      </c>
      <c r="G16" s="20" t="s">
        <v>14</v>
      </c>
    </row>
    <row r="17" spans="2:7" x14ac:dyDescent="0.25">
      <c r="B17" s="12">
        <f>$F$5*D17</f>
        <v>0</v>
      </c>
      <c r="C17" s="10">
        <f>$F$7*D17-4.9*(D17^2)</f>
        <v>0</v>
      </c>
      <c r="D17" s="11">
        <v>0</v>
      </c>
      <c r="E17" s="10">
        <f>$F$5</f>
        <v>176.77669529663689</v>
      </c>
      <c r="F17" s="10">
        <f>ABS($F$7-$C$9*D17)</f>
        <v>176.77669529663686</v>
      </c>
      <c r="G17" s="13">
        <f>SQRT(E17^2+F17^2)</f>
        <v>250</v>
      </c>
    </row>
    <row r="18" spans="2:7" x14ac:dyDescent="0.25">
      <c r="B18" s="12">
        <f>$F$5*D18</f>
        <v>707.10678118654755</v>
      </c>
      <c r="C18" s="10">
        <f>$F$7*D18-4.9*(D18^2)</f>
        <v>628.70678118654746</v>
      </c>
      <c r="D18" s="11">
        <v>4</v>
      </c>
      <c r="E18" s="10">
        <f>$F$5</f>
        <v>176.77669529663689</v>
      </c>
      <c r="F18" s="10">
        <f>ABS($F$7-$C$9*D18)</f>
        <v>137.53669529663685</v>
      </c>
      <c r="G18" s="13">
        <f t="shared" ref="G18:G26" si="0">SQRT(E18^2+F18^2)</f>
        <v>223.97844216156145</v>
      </c>
    </row>
    <row r="19" spans="2:7" x14ac:dyDescent="0.25">
      <c r="B19" s="12">
        <f>$F$5*D19</f>
        <v>1414.2135623730951</v>
      </c>
      <c r="C19" s="10">
        <f>$F$7*D19-4.9*(D19^2)</f>
        <v>1100.6135623730947</v>
      </c>
      <c r="D19" s="11">
        <v>8</v>
      </c>
      <c r="E19" s="10">
        <f>$F$5</f>
        <v>176.77669529663689</v>
      </c>
      <c r="F19" s="10">
        <f>ABS($F$7-$C$9*D19)</f>
        <v>98.296695296636855</v>
      </c>
      <c r="G19" s="13">
        <f t="shared" si="0"/>
        <v>202.26774410725966</v>
      </c>
    </row>
    <row r="20" spans="2:7" x14ac:dyDescent="0.25">
      <c r="B20" s="12">
        <f>$F$5*D20</f>
        <v>2121.3203435596424</v>
      </c>
      <c r="C20" s="10">
        <f>$F$7*D20-4.9*(D20^2)</f>
        <v>1415.7203435596425</v>
      </c>
      <c r="D20" s="11">
        <v>12</v>
      </c>
      <c r="E20" s="10">
        <f>$F$5</f>
        <v>176.77669529663689</v>
      </c>
      <c r="F20" s="10">
        <f>ABS($F$7-$C$9*D20)</f>
        <v>59.05669529663686</v>
      </c>
      <c r="G20" s="13">
        <f t="shared" si="0"/>
        <v>186.38050665066831</v>
      </c>
    </row>
    <row r="21" spans="2:7" x14ac:dyDescent="0.25">
      <c r="B21" s="12">
        <f>$F$5*D21</f>
        <v>2828.4271247461902</v>
      </c>
      <c r="C21" s="10">
        <f>$F$7*D21-4.9*(D21^2)</f>
        <v>1574.0271247461897</v>
      </c>
      <c r="D21" s="11">
        <v>16</v>
      </c>
      <c r="E21" s="10">
        <f>$F$5</f>
        <v>176.77669529663689</v>
      </c>
      <c r="F21" s="10">
        <f>ABS($F$7-$C$9*D21)</f>
        <v>19.816695296636851</v>
      </c>
      <c r="G21" s="13">
        <f t="shared" si="0"/>
        <v>177.88395490453811</v>
      </c>
    </row>
    <row r="22" spans="2:7" x14ac:dyDescent="0.25">
      <c r="B22" s="12">
        <f>$F$5*D22</f>
        <v>3535.533905932738</v>
      </c>
      <c r="C22" s="10">
        <f>$F$7*D22-4.9*(D22^2)</f>
        <v>1575.5339059327368</v>
      </c>
      <c r="D22" s="11">
        <v>20</v>
      </c>
      <c r="E22" s="10">
        <f>$F$5</f>
        <v>176.77669529663689</v>
      </c>
      <c r="F22" s="10">
        <f>ABS($F$7-$C$9*D22)</f>
        <v>19.423304703363158</v>
      </c>
      <c r="G22" s="13">
        <f t="shared" si="0"/>
        <v>177.84055995638255</v>
      </c>
    </row>
    <row r="23" spans="2:7" x14ac:dyDescent="0.25">
      <c r="B23" s="12">
        <f>$F$5*D23</f>
        <v>4242.6406871192848</v>
      </c>
      <c r="C23" s="10">
        <f>$F$7*D23-4.9*(D23^2)</f>
        <v>1420.2406871192848</v>
      </c>
      <c r="D23" s="11">
        <v>24</v>
      </c>
      <c r="E23" s="10">
        <f>$F$5</f>
        <v>176.77669529663689</v>
      </c>
      <c r="F23" s="10">
        <f>ABS($F$7-$C$9*D23)</f>
        <v>58.663304703363139</v>
      </c>
      <c r="G23" s="13">
        <f t="shared" si="0"/>
        <v>186.25623028161939</v>
      </c>
    </row>
    <row r="24" spans="2:7" x14ac:dyDescent="0.25">
      <c r="B24" s="12">
        <f>$F$5*D24</f>
        <v>4949.7474683058326</v>
      </c>
      <c r="C24" s="10">
        <f>$F$7*D24-4.9*(D24^2)</f>
        <v>1108.1474683058314</v>
      </c>
      <c r="D24" s="11">
        <v>28</v>
      </c>
      <c r="E24" s="10">
        <f>$F$5</f>
        <v>176.77669529663689</v>
      </c>
      <c r="F24" s="10">
        <f>ABS($F$7-$C$9*D24)</f>
        <v>97.903304703363148</v>
      </c>
      <c r="G24" s="13">
        <f t="shared" si="0"/>
        <v>202.07685931803169</v>
      </c>
    </row>
    <row r="25" spans="2:7" x14ac:dyDescent="0.25">
      <c r="B25" s="12">
        <f>$F$5*D25</f>
        <v>5656.8542494923804</v>
      </c>
      <c r="C25" s="10">
        <f>$F$7*D25-4.9*(D25^2)</f>
        <v>639.25424949237913</v>
      </c>
      <c r="D25" s="11">
        <v>32</v>
      </c>
      <c r="E25" s="10">
        <f>$F$5</f>
        <v>176.77669529663689</v>
      </c>
      <c r="F25" s="10">
        <f>ABS($F$7-$C$9*D25)</f>
        <v>137.14330470336316</v>
      </c>
      <c r="G25" s="13">
        <f t="shared" si="0"/>
        <v>223.73709130351969</v>
      </c>
    </row>
    <row r="26" spans="2:7" ht="15.75" thickBot="1" x14ac:dyDescent="0.3">
      <c r="B26" s="14">
        <f>$F$5*D26</f>
        <v>6371.032098490793</v>
      </c>
      <c r="C26" s="15">
        <f>$F$7*D26-4.9*(D26^2)</f>
        <v>6.5122584907921919</v>
      </c>
      <c r="D26" s="16">
        <v>36.04</v>
      </c>
      <c r="E26" s="15">
        <f>$F$5</f>
        <v>176.77669529663689</v>
      </c>
      <c r="F26" s="15">
        <f>ABS($F$7-$C$9*D26)</f>
        <v>176.77570470336317</v>
      </c>
      <c r="G26" s="17">
        <f t="shared" si="0"/>
        <v>249.99929954576007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Alumno15</dc:creator>
  <cp:lastModifiedBy>Alumno15</cp:lastModifiedBy>
  <dcterms:created xsi:type="dcterms:W3CDTF">2019-03-25T08:28:44Z</dcterms:created>
  <dcterms:modified xsi:type="dcterms:W3CDTF">2019-03-26T10:47:22Z</dcterms:modified>
</cp:coreProperties>
</file>