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activeTab="1"/>
  </bookViews>
  <sheets>
    <sheet name="regresión" sheetId="1" r:id="rId1"/>
    <sheet name="tiro con arco" sheetId="2" r:id="rId2"/>
  </sheets>
  <definedNames>
    <definedName name="TIROS">'tiro con arco'!$B$3:$B$25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H15" i="2"/>
  <c r="H14" i="2"/>
  <c r="H16" i="2"/>
  <c r="H17" i="2"/>
  <c r="H13" i="2"/>
  <c r="I6" i="2"/>
  <c r="I5" i="2"/>
  <c r="I4" i="2"/>
  <c r="E4" i="2"/>
  <c r="E5" i="2"/>
  <c r="E6" i="2"/>
  <c r="E7" i="2"/>
  <c r="E8" i="2"/>
  <c r="E9" i="2"/>
  <c r="E10" i="2"/>
  <c r="E11" i="2"/>
  <c r="E12" i="2"/>
  <c r="E13" i="2"/>
  <c r="E3" i="2"/>
  <c r="B27" i="2"/>
  <c r="F14" i="1" l="1"/>
  <c r="F13" i="1"/>
  <c r="G6" i="1" l="1"/>
  <c r="F9" i="1"/>
  <c r="F10" i="1"/>
  <c r="G8" i="1" l="1"/>
  <c r="G7" i="1"/>
  <c r="G5" i="1"/>
  <c r="G4" i="1"/>
  <c r="G3" i="1"/>
  <c r="G17" i="1" l="1"/>
  <c r="H18" i="2"/>
</calcChain>
</file>

<file path=xl/sharedStrings.xml><?xml version="1.0" encoding="utf-8"?>
<sst xmlns="http://schemas.openxmlformats.org/spreadsheetml/2006/main" count="33" uniqueCount="30">
  <si>
    <t xml:space="preserve">Altura </t>
  </si>
  <si>
    <t>Peso</t>
  </si>
  <si>
    <t>DITRIBUCIONES DIMENSIONALES</t>
  </si>
  <si>
    <t>Media</t>
  </si>
  <si>
    <t>Variable X</t>
  </si>
  <si>
    <t>Desv.típica</t>
  </si>
  <si>
    <t>Varianza</t>
  </si>
  <si>
    <t>Variable Y</t>
  </si>
  <si>
    <t>Desv. Típica</t>
  </si>
  <si>
    <t>Indice de correlacion</t>
  </si>
  <si>
    <t>RECTA DE REGRESIÓN:</t>
  </si>
  <si>
    <t>Pendiente</t>
  </si>
  <si>
    <t>Ordenada en el origen</t>
  </si>
  <si>
    <t>Altura</t>
  </si>
  <si>
    <t xml:space="preserve">Covarianza </t>
  </si>
  <si>
    <t>Peso esperado</t>
  </si>
  <si>
    <t>Totales</t>
  </si>
  <si>
    <t>Serie Blanca</t>
  </si>
  <si>
    <t>Serie Negra</t>
  </si>
  <si>
    <t>Serie Azul</t>
  </si>
  <si>
    <t>Serie Roja</t>
  </si>
  <si>
    <t>Serie Amarilla</t>
  </si>
  <si>
    <t>Aciertos</t>
  </si>
  <si>
    <t>Mínimo</t>
  </si>
  <si>
    <t>Máximo</t>
  </si>
  <si>
    <t>Media de aciertos</t>
  </si>
  <si>
    <t>Frecuencia</t>
  </si>
  <si>
    <t>Intentos</t>
  </si>
  <si>
    <t>Puntos</t>
  </si>
  <si>
    <t>Total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</si>
</sst>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6" borderId="5" xfId="0" applyFill="1" applyBorder="1"/>
    <xf numFmtId="0" fontId="0" fillId="5" borderId="5" xfId="0" applyFill="1" applyBorder="1"/>
    <xf numFmtId="0" fontId="0" fillId="4" borderId="5" xfId="0" applyFill="1" applyBorder="1"/>
    <xf numFmtId="0" fontId="3" fillId="7" borderId="5" xfId="0" applyFont="1" applyFill="1" applyBorder="1"/>
    <xf numFmtId="0" fontId="0" fillId="8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895036350541E-2"/>
          <c:y val="5.2209404057051011E-2"/>
          <c:w val="0.65606206303858039"/>
          <c:h val="0.8131567275020854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pPr>
              <a:solidFill>
                <a:srgbClr val="FFFF00"/>
              </a:solidFill>
            </c:spPr>
          </c:marker>
          <c:trendline>
            <c:spPr>
              <a:ln w="28575" cap="flat" cmpd="sng" algn="ctr">
                <a:solidFill>
                  <a:schemeClr val="accent1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51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32186913803916101"/>
                  <c:y val="2.530997578791023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118,22x - 132,77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regresión!$B$3:$B$22</c:f>
              <c:numCache>
                <c:formatCode>General</c:formatCode>
                <c:ptCount val="20"/>
                <c:pt idx="0">
                  <c:v>1.75</c:v>
                </c:pt>
                <c:pt idx="1">
                  <c:v>1.68</c:v>
                </c:pt>
                <c:pt idx="2">
                  <c:v>1.8</c:v>
                </c:pt>
                <c:pt idx="3">
                  <c:v>1.64</c:v>
                </c:pt>
                <c:pt idx="4">
                  <c:v>1.81</c:v>
                </c:pt>
                <c:pt idx="5">
                  <c:v>1.72</c:v>
                </c:pt>
                <c:pt idx="6">
                  <c:v>1.68</c:v>
                </c:pt>
                <c:pt idx="7">
                  <c:v>1.83</c:v>
                </c:pt>
                <c:pt idx="8">
                  <c:v>1.74</c:v>
                </c:pt>
                <c:pt idx="9">
                  <c:v>1.69</c:v>
                </c:pt>
                <c:pt idx="10">
                  <c:v>1.79</c:v>
                </c:pt>
                <c:pt idx="11">
                  <c:v>1.79</c:v>
                </c:pt>
                <c:pt idx="12">
                  <c:v>1.8</c:v>
                </c:pt>
                <c:pt idx="13">
                  <c:v>1.81</c:v>
                </c:pt>
                <c:pt idx="14">
                  <c:v>1.74</c:v>
                </c:pt>
                <c:pt idx="15">
                  <c:v>1.72</c:v>
                </c:pt>
                <c:pt idx="16">
                  <c:v>1.76</c:v>
                </c:pt>
                <c:pt idx="17">
                  <c:v>1.61</c:v>
                </c:pt>
                <c:pt idx="18">
                  <c:v>1.87</c:v>
                </c:pt>
                <c:pt idx="19">
                  <c:v>1.76</c:v>
                </c:pt>
              </c:numCache>
            </c:numRef>
          </c:xVal>
          <c:yVal>
            <c:numRef>
              <c:f>regresión!$C$3:$C$22</c:f>
              <c:numCache>
                <c:formatCode>General</c:formatCode>
                <c:ptCount val="20"/>
                <c:pt idx="0">
                  <c:v>78</c:v>
                </c:pt>
                <c:pt idx="1">
                  <c:v>63</c:v>
                </c:pt>
                <c:pt idx="2">
                  <c:v>81</c:v>
                </c:pt>
                <c:pt idx="3">
                  <c:v>66</c:v>
                </c:pt>
                <c:pt idx="4">
                  <c:v>79</c:v>
                </c:pt>
                <c:pt idx="5">
                  <c:v>70</c:v>
                </c:pt>
                <c:pt idx="6">
                  <c:v>63</c:v>
                </c:pt>
                <c:pt idx="7">
                  <c:v>81</c:v>
                </c:pt>
                <c:pt idx="8">
                  <c:v>72</c:v>
                </c:pt>
                <c:pt idx="9">
                  <c:v>65</c:v>
                </c:pt>
                <c:pt idx="10">
                  <c:v>79</c:v>
                </c:pt>
                <c:pt idx="11">
                  <c:v>81</c:v>
                </c:pt>
                <c:pt idx="12">
                  <c:v>82</c:v>
                </c:pt>
                <c:pt idx="13">
                  <c:v>79</c:v>
                </c:pt>
                <c:pt idx="14">
                  <c:v>72</c:v>
                </c:pt>
                <c:pt idx="15">
                  <c:v>70</c:v>
                </c:pt>
                <c:pt idx="16">
                  <c:v>78</c:v>
                </c:pt>
                <c:pt idx="17">
                  <c:v>57</c:v>
                </c:pt>
                <c:pt idx="18">
                  <c:v>89</c:v>
                </c:pt>
                <c:pt idx="19">
                  <c:v>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3D-49FE-9D14-B541A97D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9856"/>
        <c:axId val="181451392"/>
      </c:scatterChart>
      <c:valAx>
        <c:axId val="1814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451392"/>
        <c:crosses val="autoZero"/>
        <c:crossBetween val="midCat"/>
      </c:valAx>
      <c:valAx>
        <c:axId val="181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4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4</xdr:row>
      <xdr:rowOff>0</xdr:rowOff>
    </xdr:from>
    <xdr:to>
      <xdr:col>14</xdr:col>
      <xdr:colOff>495301</xdr:colOff>
      <xdr:row>16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3</xdr:row>
      <xdr:rowOff>57150</xdr:rowOff>
    </xdr:from>
    <xdr:to>
      <xdr:col>13</xdr:col>
      <xdr:colOff>723900</xdr:colOff>
      <xdr:row>21</xdr:row>
      <xdr:rowOff>9525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125" y="628650"/>
          <a:ext cx="3381375" cy="338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6.85546875" bestFit="1" customWidth="1"/>
    <col min="2" max="2" width="6.42578125" customWidth="1"/>
    <col min="3" max="3" width="6.28515625" customWidth="1"/>
    <col min="5" max="5" width="20.85546875" bestFit="1" customWidth="1"/>
    <col min="6" max="6" width="14" bestFit="1" customWidth="1"/>
    <col min="7" max="7" width="14.28515625" customWidth="1"/>
    <col min="9" max="9" width="12.5703125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B2" s="3" t="s">
        <v>0</v>
      </c>
      <c r="C2" s="3" t="s">
        <v>1</v>
      </c>
      <c r="D2" s="1"/>
      <c r="E2" s="13" t="s">
        <v>2</v>
      </c>
      <c r="F2" s="13"/>
      <c r="G2" s="13"/>
      <c r="H2" s="2"/>
      <c r="I2" s="2"/>
      <c r="J2" s="1"/>
      <c r="K2" s="1"/>
      <c r="L2" s="1"/>
      <c r="M2" s="1"/>
      <c r="N2" s="1"/>
      <c r="O2" s="1"/>
    </row>
    <row r="3" spans="1:15" x14ac:dyDescent="0.25">
      <c r="B3" s="8">
        <v>1.75</v>
      </c>
      <c r="C3" s="8">
        <v>78</v>
      </c>
      <c r="D3" s="1"/>
      <c r="E3" s="16" t="s">
        <v>4</v>
      </c>
      <c r="F3" s="5" t="s">
        <v>3</v>
      </c>
      <c r="G3" s="6">
        <f>AVERAGE(B3:B22)</f>
        <v>1.7494999999999998</v>
      </c>
      <c r="H3" s="1"/>
      <c r="I3" s="1"/>
      <c r="J3" s="1"/>
      <c r="K3" s="1"/>
      <c r="L3" s="1"/>
      <c r="M3" s="1"/>
      <c r="N3" s="1"/>
      <c r="O3" s="1"/>
    </row>
    <row r="4" spans="1:15" x14ac:dyDescent="0.25">
      <c r="B4" s="8">
        <v>1.68</v>
      </c>
      <c r="C4" s="8">
        <v>63</v>
      </c>
      <c r="D4" s="1"/>
      <c r="E4" s="17"/>
      <c r="F4" s="5" t="s">
        <v>5</v>
      </c>
      <c r="G4" s="6">
        <f>STDEVP(B3:B22)</f>
        <v>6.4612305329557806E-2</v>
      </c>
      <c r="H4" s="1"/>
      <c r="I4" s="1"/>
      <c r="J4" s="1"/>
      <c r="K4" s="1"/>
      <c r="L4" s="1"/>
      <c r="M4" s="1"/>
      <c r="N4" s="1"/>
      <c r="O4" s="1"/>
    </row>
    <row r="5" spans="1:15" x14ac:dyDescent="0.25">
      <c r="B5" s="8">
        <v>1.8</v>
      </c>
      <c r="C5" s="8">
        <v>81</v>
      </c>
      <c r="D5" s="1"/>
      <c r="E5" s="18"/>
      <c r="F5" s="5" t="s">
        <v>6</v>
      </c>
      <c r="G5" s="7">
        <f>VARP(B3:B22)</f>
        <v>4.1747500000000048E-3</v>
      </c>
      <c r="H5" s="1"/>
      <c r="I5" s="1"/>
      <c r="J5" s="1"/>
      <c r="K5" s="1"/>
      <c r="L5" s="1"/>
      <c r="M5" s="1"/>
      <c r="N5" s="1"/>
      <c r="O5" s="1"/>
    </row>
    <row r="6" spans="1:15" x14ac:dyDescent="0.25">
      <c r="B6" s="8">
        <v>1.64</v>
      </c>
      <c r="C6" s="8">
        <v>66</v>
      </c>
      <c r="D6" s="1"/>
      <c r="E6" s="16" t="s">
        <v>7</v>
      </c>
      <c r="F6" s="5" t="s">
        <v>3</v>
      </c>
      <c r="G6" s="6">
        <f>AVERAGE(C3:C22)</f>
        <v>74.05</v>
      </c>
      <c r="H6" s="1"/>
      <c r="I6" s="1"/>
      <c r="J6" s="1"/>
      <c r="K6" s="1"/>
      <c r="L6" s="1"/>
      <c r="M6" s="1"/>
      <c r="N6" s="1"/>
      <c r="O6" s="1"/>
    </row>
    <row r="7" spans="1:15" x14ac:dyDescent="0.25">
      <c r="B7" s="8">
        <v>1.81</v>
      </c>
      <c r="C7" s="8">
        <v>79</v>
      </c>
      <c r="D7" s="1"/>
      <c r="E7" s="17"/>
      <c r="F7" s="5" t="s">
        <v>8</v>
      </c>
      <c r="G7" s="6">
        <f>STDEVP(C3:C22)</f>
        <v>7.9465401276278724</v>
      </c>
      <c r="H7" s="1"/>
      <c r="I7" s="1"/>
      <c r="J7" s="1"/>
      <c r="K7" s="1"/>
      <c r="L7" s="1"/>
      <c r="M7" s="1"/>
      <c r="N7" s="1"/>
      <c r="O7" s="1"/>
    </row>
    <row r="8" spans="1:15" x14ac:dyDescent="0.25">
      <c r="B8" s="8">
        <v>1.72</v>
      </c>
      <c r="C8" s="8">
        <v>70</v>
      </c>
      <c r="D8" s="1"/>
      <c r="E8" s="18"/>
      <c r="F8" s="5" t="s">
        <v>6</v>
      </c>
      <c r="G8" s="6">
        <f>VARP(C3:C22)</f>
        <v>63.147500000000001</v>
      </c>
      <c r="H8" s="1"/>
      <c r="I8" s="1"/>
      <c r="J8" s="1"/>
      <c r="K8" s="1"/>
      <c r="L8" s="1"/>
      <c r="M8" s="1"/>
      <c r="N8" s="1"/>
      <c r="O8" s="1"/>
    </row>
    <row r="9" spans="1:15" x14ac:dyDescent="0.25">
      <c r="B9" s="8">
        <v>1.68</v>
      </c>
      <c r="C9" s="8">
        <v>63</v>
      </c>
      <c r="D9" s="1"/>
      <c r="E9" s="5" t="s">
        <v>14</v>
      </c>
      <c r="F9" s="14">
        <f>COVAR(B3:B22,C3:C22)</f>
        <v>0.49352500000000032</v>
      </c>
      <c r="G9" s="14"/>
      <c r="H9" s="1"/>
      <c r="I9" s="1"/>
      <c r="J9" s="1"/>
      <c r="K9" s="1"/>
      <c r="L9" s="1"/>
      <c r="M9" s="1"/>
      <c r="N9" s="1"/>
      <c r="O9" s="1"/>
    </row>
    <row r="10" spans="1:15" x14ac:dyDescent="0.25">
      <c r="B10" s="8">
        <v>1.83</v>
      </c>
      <c r="C10" s="8">
        <v>81</v>
      </c>
      <c r="D10" s="1"/>
      <c r="E10" s="5" t="s">
        <v>9</v>
      </c>
      <c r="F10" s="14">
        <f>CORREL(B3:B22,C3:C22)</f>
        <v>0.96120459818012915</v>
      </c>
      <c r="G10" s="14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B11" s="8">
        <v>1.74</v>
      </c>
      <c r="C11" s="8">
        <v>72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B12" s="8">
        <v>1.69</v>
      </c>
      <c r="C12" s="8">
        <v>65</v>
      </c>
      <c r="D12" s="1"/>
      <c r="E12" s="15" t="s">
        <v>10</v>
      </c>
      <c r="F12" s="15"/>
      <c r="G12" s="15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B13" s="8">
        <v>1.79</v>
      </c>
      <c r="C13" s="8">
        <v>79</v>
      </c>
      <c r="D13" s="1"/>
      <c r="E13" s="5" t="s">
        <v>11</v>
      </c>
      <c r="F13" s="11">
        <f>F9/G5</f>
        <v>118.21665968022032</v>
      </c>
      <c r="G13" s="12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B14" s="4">
        <v>1.79</v>
      </c>
      <c r="C14" s="4">
        <v>81</v>
      </c>
      <c r="D14" s="1"/>
      <c r="E14" s="5" t="s">
        <v>12</v>
      </c>
      <c r="F14" s="11">
        <f>G6-(F13*G3)</f>
        <v>-132.77004611054542</v>
      </c>
      <c r="G14" s="12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B15" s="4">
        <v>1.8</v>
      </c>
      <c r="C15" s="4">
        <v>82</v>
      </c>
      <c r="D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B16" s="4">
        <v>1.81</v>
      </c>
      <c r="C16" s="4">
        <v>79</v>
      </c>
      <c r="D16" s="1"/>
      <c r="F16" s="10" t="s">
        <v>13</v>
      </c>
      <c r="G16" s="5">
        <v>1.78</v>
      </c>
      <c r="H16" s="1"/>
      <c r="I16" s="1"/>
      <c r="J16" s="1"/>
      <c r="K16" s="1"/>
      <c r="L16" s="1"/>
      <c r="M16" s="1"/>
      <c r="N16" s="1"/>
      <c r="O16" s="1"/>
    </row>
    <row r="17" spans="1:15" x14ac:dyDescent="0.25">
      <c r="B17" s="4">
        <v>1.74</v>
      </c>
      <c r="C17" s="4">
        <v>72</v>
      </c>
      <c r="D17" s="1"/>
      <c r="F17" s="10" t="s">
        <v>15</v>
      </c>
      <c r="G17" s="6">
        <f>F13*G16+F14</f>
        <v>77.65560812024674</v>
      </c>
      <c r="H17" s="1"/>
      <c r="I17" s="1"/>
      <c r="J17" s="1"/>
      <c r="K17" s="1"/>
      <c r="L17" s="1"/>
      <c r="M17" s="1"/>
      <c r="N17" s="1"/>
      <c r="O17" s="1"/>
    </row>
    <row r="18" spans="1:15" x14ac:dyDescent="0.25">
      <c r="B18" s="4">
        <v>1.72</v>
      </c>
      <c r="C18" s="4">
        <v>70</v>
      </c>
      <c r="D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B19" s="4">
        <v>1.76</v>
      </c>
      <c r="C19" s="4">
        <v>78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B20" s="4">
        <v>1.61</v>
      </c>
      <c r="C20" s="4">
        <v>57</v>
      </c>
      <c r="D20" s="1"/>
      <c r="E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B21" s="4">
        <v>1.87</v>
      </c>
      <c r="C21" s="4">
        <v>89</v>
      </c>
      <c r="D21" s="1"/>
      <c r="E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B22" s="4">
        <v>1.76</v>
      </c>
      <c r="C22" s="4">
        <v>76</v>
      </c>
      <c r="D22" s="1"/>
      <c r="E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D23" s="1"/>
      <c r="E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D24" s="1"/>
      <c r="E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C25" s="1"/>
      <c r="D25" s="1"/>
      <c r="E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H30" s="1"/>
      <c r="I30" s="1"/>
      <c r="J30" s="1"/>
      <c r="K30" s="1"/>
      <c r="L30" s="1"/>
      <c r="M30" s="1"/>
      <c r="N30" s="1"/>
      <c r="O30" s="1"/>
    </row>
  </sheetData>
  <mergeCells count="8">
    <mergeCell ref="F13:G13"/>
    <mergeCell ref="F14:G14"/>
    <mergeCell ref="E2:G2"/>
    <mergeCell ref="F9:G9"/>
    <mergeCell ref="F10:G10"/>
    <mergeCell ref="E12:G12"/>
    <mergeCell ref="E3:E5"/>
    <mergeCell ref="E6:E8"/>
  </mergeCells>
  <pageMargins left="0.7" right="0.7" top="0.75" bottom="0.75" header="0.3" footer="0.3"/>
  <pageSetup paperSize="9" orientation="portrait" horizontalDpi="4294967292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11" sqref="I11"/>
    </sheetView>
  </sheetViews>
  <sheetFormatPr baseColWidth="10" defaultColWidth="11.42578125" defaultRowHeight="15" x14ac:dyDescent="0.25"/>
  <cols>
    <col min="1" max="1" width="12.42578125" bestFit="1" customWidth="1"/>
    <col min="8" max="8" width="13.42578125" bestFit="1" customWidth="1"/>
    <col min="9" max="9" width="11.85546875" bestFit="1" customWidth="1"/>
  </cols>
  <sheetData>
    <row r="1" spans="1:9" x14ac:dyDescent="0.25">
      <c r="B1" s="19"/>
      <c r="D1" s="26"/>
      <c r="E1" s="27"/>
      <c r="F1" s="26"/>
      <c r="G1" s="27"/>
      <c r="H1" s="28"/>
    </row>
    <row r="2" spans="1:9" x14ac:dyDescent="0.25">
      <c r="A2" s="29" t="s">
        <v>27</v>
      </c>
      <c r="B2" s="29" t="s">
        <v>28</v>
      </c>
      <c r="D2" s="20"/>
      <c r="E2" s="9" t="s">
        <v>26</v>
      </c>
    </row>
    <row r="3" spans="1:9" x14ac:dyDescent="0.25">
      <c r="A3" s="5">
        <v>1</v>
      </c>
      <c r="B3" s="8">
        <v>8</v>
      </c>
      <c r="D3" s="29">
        <v>10</v>
      </c>
      <c r="E3" s="25">
        <f>FREQUENCY(TIROS,D3:D13)</f>
        <v>2</v>
      </c>
    </row>
    <row r="4" spans="1:9" x14ac:dyDescent="0.25">
      <c r="A4" s="5">
        <v>2</v>
      </c>
      <c r="B4" s="8">
        <v>10</v>
      </c>
      <c r="D4" s="29">
        <v>9</v>
      </c>
      <c r="E4" s="25">
        <f>FREQUENCY(TIROS,D4:D14)</f>
        <v>4</v>
      </c>
      <c r="G4" s="37" t="s">
        <v>25</v>
      </c>
      <c r="H4" s="38"/>
      <c r="I4" s="5">
        <f>AVERAGE(B3:B25)</f>
        <v>6</v>
      </c>
    </row>
    <row r="5" spans="1:9" x14ac:dyDescent="0.25">
      <c r="A5" s="5">
        <v>3</v>
      </c>
      <c r="B5" s="8">
        <v>4</v>
      </c>
      <c r="D5" s="29">
        <v>8</v>
      </c>
      <c r="E5" s="24">
        <f>FREQUENCY(TIROS,D5:D15)</f>
        <v>2</v>
      </c>
      <c r="G5" s="37" t="s">
        <v>24</v>
      </c>
      <c r="H5" s="38"/>
      <c r="I5" s="5">
        <f>MAX(B3:B25)</f>
        <v>10</v>
      </c>
    </row>
    <row r="6" spans="1:9" x14ac:dyDescent="0.25">
      <c r="A6" s="5">
        <v>4</v>
      </c>
      <c r="B6" s="8">
        <v>6</v>
      </c>
      <c r="D6" s="29">
        <v>7</v>
      </c>
      <c r="E6" s="24">
        <f>FREQUENCY(TIROS,D6:D16)</f>
        <v>3</v>
      </c>
      <c r="G6" s="37" t="s">
        <v>23</v>
      </c>
      <c r="H6" s="38"/>
      <c r="I6" s="5">
        <f>MIN(B3:B25)</f>
        <v>1</v>
      </c>
    </row>
    <row r="7" spans="1:9" x14ac:dyDescent="0.25">
      <c r="A7" s="5">
        <v>5</v>
      </c>
      <c r="B7" s="8">
        <v>2</v>
      </c>
      <c r="D7" s="29">
        <v>6</v>
      </c>
      <c r="E7" s="23">
        <f>FREQUENCY(TIROS,D7:D17)</f>
        <v>2</v>
      </c>
      <c r="G7" s="15" t="s">
        <v>6</v>
      </c>
      <c r="H7" s="15"/>
      <c r="I7" s="5">
        <f>VARP(TIROS)</f>
        <v>7.3043478260869561</v>
      </c>
    </row>
    <row r="8" spans="1:9" x14ac:dyDescent="0.25">
      <c r="A8" s="5">
        <v>6</v>
      </c>
      <c r="B8" s="8">
        <v>1</v>
      </c>
      <c r="D8" s="29">
        <v>5</v>
      </c>
      <c r="E8" s="23">
        <f>FREQUENCY(TIROS,D8:D18)</f>
        <v>2</v>
      </c>
    </row>
    <row r="9" spans="1:9" x14ac:dyDescent="0.25">
      <c r="A9" s="5">
        <v>7</v>
      </c>
      <c r="B9" s="8">
        <v>5</v>
      </c>
      <c r="D9" s="29">
        <v>4</v>
      </c>
      <c r="E9" s="30">
        <f>FREQUENCY(TIROS,D9:D19)</f>
        <v>3</v>
      </c>
    </row>
    <row r="10" spans="1:9" x14ac:dyDescent="0.25">
      <c r="A10" s="5">
        <v>8</v>
      </c>
      <c r="B10" s="8">
        <v>7</v>
      </c>
      <c r="D10" s="29">
        <v>3</v>
      </c>
      <c r="E10" s="30">
        <f>FREQUENCY(TIROS,D10:D20)</f>
        <v>2</v>
      </c>
    </row>
    <row r="11" spans="1:9" x14ac:dyDescent="0.25">
      <c r="A11" s="5">
        <v>9</v>
      </c>
      <c r="B11" s="8">
        <v>6</v>
      </c>
      <c r="D11" s="29">
        <v>2</v>
      </c>
      <c r="E11" s="31">
        <f>FREQUENCY(TIROS,D11:D21)</f>
        <v>2</v>
      </c>
    </row>
    <row r="12" spans="1:9" x14ac:dyDescent="0.25">
      <c r="A12" s="5">
        <v>10</v>
      </c>
      <c r="B12" s="8">
        <v>9</v>
      </c>
      <c r="D12" s="29">
        <v>1</v>
      </c>
      <c r="E12" s="31">
        <f>FREQUENCY(TIROS,D12:D22)</f>
        <v>1</v>
      </c>
      <c r="H12" s="9" t="s">
        <v>22</v>
      </c>
    </row>
    <row r="13" spans="1:9" x14ac:dyDescent="0.25">
      <c r="A13" s="5">
        <v>11</v>
      </c>
      <c r="B13" s="8">
        <v>4</v>
      </c>
      <c r="D13" s="29">
        <v>0</v>
      </c>
      <c r="E13" s="31">
        <f>FREQUENCY(TIROS,D13:D23)</f>
        <v>0</v>
      </c>
      <c r="G13" s="32" t="s">
        <v>21</v>
      </c>
      <c r="H13" s="8">
        <f>COUNTIFS(TIROS,"&lt;=10",TIROS,"&gt;=9")</f>
        <v>6</v>
      </c>
    </row>
    <row r="14" spans="1:9" x14ac:dyDescent="0.25">
      <c r="A14" s="5">
        <v>12</v>
      </c>
      <c r="B14" s="8">
        <v>7</v>
      </c>
      <c r="E14" s="22"/>
      <c r="F14" s="1"/>
      <c r="G14" s="33" t="s">
        <v>20</v>
      </c>
      <c r="H14" s="8">
        <f>COUNTIFS(TIROS,"&lt;=8",TIROS,"&gt;=7")</f>
        <v>5</v>
      </c>
    </row>
    <row r="15" spans="1:9" x14ac:dyDescent="0.25">
      <c r="A15" s="5">
        <v>13</v>
      </c>
      <c r="B15" s="8">
        <v>2</v>
      </c>
      <c r="E15" s="22"/>
      <c r="G15" s="34" t="s">
        <v>19</v>
      </c>
      <c r="H15" s="8">
        <f>COUNTIFS(TIROS,"&lt;=6",TIROS,"&gt;=5")</f>
        <v>4</v>
      </c>
    </row>
    <row r="16" spans="1:9" x14ac:dyDescent="0.25">
      <c r="A16" s="5">
        <v>14</v>
      </c>
      <c r="B16" s="8">
        <v>9</v>
      </c>
      <c r="E16" s="22"/>
      <c r="G16" s="35" t="s">
        <v>18</v>
      </c>
      <c r="H16" s="8">
        <f>COUNTIFS(TIROS,"&lt;=4",TIROS,"&gt;=3")</f>
        <v>5</v>
      </c>
    </row>
    <row r="17" spans="1:8" x14ac:dyDescent="0.25">
      <c r="A17" s="5">
        <v>15</v>
      </c>
      <c r="B17" s="8">
        <v>5</v>
      </c>
      <c r="E17" s="20"/>
      <c r="G17" s="36" t="s">
        <v>17</v>
      </c>
      <c r="H17" s="8">
        <f>COUNTIFS(TIROS,"&lt;=2",TIROS,"&gt;=0")</f>
        <v>3</v>
      </c>
    </row>
    <row r="18" spans="1:8" x14ac:dyDescent="0.25">
      <c r="A18" s="5">
        <v>16</v>
      </c>
      <c r="B18" s="8">
        <v>7</v>
      </c>
      <c r="C18" s="20"/>
      <c r="D18" s="21"/>
      <c r="E18" s="20"/>
      <c r="G18" s="39" t="s">
        <v>16</v>
      </c>
      <c r="H18" s="8">
        <f ca="1">SUM(H13:H18)</f>
        <v>23</v>
      </c>
    </row>
    <row r="19" spans="1:8" x14ac:dyDescent="0.25">
      <c r="A19" s="5">
        <v>17</v>
      </c>
      <c r="B19" s="8">
        <v>4</v>
      </c>
      <c r="C19" s="20"/>
      <c r="D19" s="21"/>
      <c r="E19" s="20"/>
    </row>
    <row r="20" spans="1:8" x14ac:dyDescent="0.25">
      <c r="A20" s="5">
        <v>18</v>
      </c>
      <c r="B20" s="8">
        <v>3</v>
      </c>
      <c r="C20" s="20"/>
      <c r="D20" s="21"/>
      <c r="E20" s="20"/>
    </row>
    <row r="21" spans="1:8" x14ac:dyDescent="0.25">
      <c r="A21" s="5">
        <v>19</v>
      </c>
      <c r="B21" s="8">
        <v>9</v>
      </c>
      <c r="C21" s="20"/>
      <c r="D21" s="21"/>
      <c r="E21" s="20"/>
    </row>
    <row r="22" spans="1:8" x14ac:dyDescent="0.25">
      <c r="A22" s="5">
        <v>20</v>
      </c>
      <c r="B22" s="8">
        <v>10</v>
      </c>
      <c r="C22" s="20"/>
      <c r="D22" s="21"/>
      <c r="E22" s="20"/>
    </row>
    <row r="23" spans="1:8" x14ac:dyDescent="0.25">
      <c r="A23" s="5">
        <v>21</v>
      </c>
      <c r="B23" s="8">
        <v>8</v>
      </c>
      <c r="C23" s="20"/>
      <c r="D23" s="21"/>
      <c r="E23" s="20"/>
    </row>
    <row r="24" spans="1:8" x14ac:dyDescent="0.25">
      <c r="A24" s="5">
        <v>22</v>
      </c>
      <c r="B24" s="8">
        <v>9</v>
      </c>
      <c r="C24" s="20"/>
      <c r="D24" s="21"/>
      <c r="E24" s="20"/>
    </row>
    <row r="25" spans="1:8" x14ac:dyDescent="0.25">
      <c r="A25" s="5">
        <v>23</v>
      </c>
      <c r="B25" s="8">
        <v>3</v>
      </c>
      <c r="C25" s="20"/>
      <c r="D25" s="21"/>
      <c r="E25" s="20"/>
    </row>
    <row r="26" spans="1:8" x14ac:dyDescent="0.25">
      <c r="C26" s="20"/>
      <c r="D26" s="21"/>
      <c r="E26" s="20"/>
    </row>
    <row r="27" spans="1:8" x14ac:dyDescent="0.25">
      <c r="A27" s="10" t="s">
        <v>29</v>
      </c>
      <c r="B27" s="8">
        <f>SUM(B3:B25)</f>
        <v>138</v>
      </c>
      <c r="D27" s="19"/>
    </row>
    <row r="28" spans="1:8" x14ac:dyDescent="0.25">
      <c r="B28" s="19"/>
      <c r="D28" s="19"/>
    </row>
  </sheetData>
  <mergeCells count="4">
    <mergeCell ref="G7:H7"/>
    <mergeCell ref="G4:H4"/>
    <mergeCell ref="G5:H5"/>
    <mergeCell ref="G6:H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regresión</vt:lpstr>
      <vt:lpstr>tiro con arco</vt:lpstr>
      <vt:lpstr>TIROS</vt:lpstr>
    </vt:vector>
  </TitlesOfParts>
  <Company>Windows uE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Alumno05</cp:lastModifiedBy>
  <cp:revision/>
  <dcterms:created xsi:type="dcterms:W3CDTF">2013-05-09T06:29:33Z</dcterms:created>
  <dcterms:modified xsi:type="dcterms:W3CDTF">2019-04-25T10:18:06Z</dcterms:modified>
</cp:coreProperties>
</file>