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0515" windowHeight="8010" activeTab="2"/>
  </bookViews>
  <sheets>
    <sheet name="Tabla" sheetId="1" r:id="rId1"/>
    <sheet name="Presupuesto" sheetId="2" r:id="rId2"/>
    <sheet name="Cramer" sheetId="3" r:id="rId3"/>
  </sheets>
  <calcPr calcId="145621"/>
</workbook>
</file>

<file path=xl/calcChain.xml><?xml version="1.0" encoding="utf-8"?>
<calcChain xmlns="http://schemas.openxmlformats.org/spreadsheetml/2006/main">
  <c r="A15" i="3" l="1"/>
  <c r="A16" i="3"/>
  <c r="A17" i="3"/>
  <c r="B15" i="3"/>
  <c r="B16" i="3"/>
  <c r="B17" i="3"/>
  <c r="C15" i="3"/>
  <c r="C16" i="3"/>
  <c r="C17" i="3"/>
  <c r="A21" i="3"/>
  <c r="A22" i="3"/>
  <c r="A23" i="3"/>
  <c r="C29" i="3" l="1"/>
  <c r="B29" i="3"/>
  <c r="A29" i="3"/>
  <c r="C28" i="3"/>
  <c r="B28" i="3"/>
  <c r="A28" i="3"/>
  <c r="C27" i="3"/>
  <c r="B27" i="3"/>
  <c r="A27" i="3"/>
  <c r="C23" i="3"/>
  <c r="B23" i="3"/>
  <c r="C22" i="3"/>
  <c r="B22" i="3"/>
  <c r="C21" i="3"/>
  <c r="B21" i="3"/>
  <c r="L21" i="3"/>
  <c r="K21" i="3"/>
  <c r="J21" i="3"/>
  <c r="L20" i="3"/>
  <c r="K20" i="3"/>
  <c r="J20" i="3"/>
  <c r="L19" i="3"/>
  <c r="K19" i="3"/>
  <c r="J19" i="3"/>
  <c r="H20" i="3"/>
  <c r="H19" i="3"/>
  <c r="E16" i="3" l="1"/>
  <c r="E28" i="3"/>
  <c r="E22" i="3"/>
  <c r="F11" i="2" l="1"/>
  <c r="F8" i="2"/>
  <c r="F4" i="2" l="1"/>
  <c r="C13" i="2"/>
  <c r="C11" i="2"/>
  <c r="C10" i="2"/>
  <c r="C12" i="2"/>
  <c r="C9" i="2"/>
  <c r="C4" i="2" l="1"/>
  <c r="C5" i="2" s="1"/>
  <c r="F5" i="2" s="1"/>
  <c r="F7" i="2" l="1"/>
  <c r="F10" i="2" l="1"/>
</calcChain>
</file>

<file path=xl/sharedStrings.xml><?xml version="1.0" encoding="utf-8"?>
<sst xmlns="http://schemas.openxmlformats.org/spreadsheetml/2006/main" count="51" uniqueCount="42">
  <si>
    <t>Porsche 1911</t>
  </si>
  <si>
    <t>Audi r8</t>
  </si>
  <si>
    <t xml:space="preserve">Lamborghini huracan </t>
  </si>
  <si>
    <t>Pagani Huayra</t>
  </si>
  <si>
    <t>Mustang gt 500</t>
  </si>
  <si>
    <t xml:space="preserve">Extras </t>
  </si>
  <si>
    <t>Modelo</t>
  </si>
  <si>
    <t>Código</t>
  </si>
  <si>
    <t xml:space="preserve">Precio base </t>
  </si>
  <si>
    <t>Ordenador</t>
  </si>
  <si>
    <t>ABS</t>
  </si>
  <si>
    <t>Cuero</t>
  </si>
  <si>
    <t>Alumínio</t>
  </si>
  <si>
    <t>TV</t>
  </si>
  <si>
    <t xml:space="preserve">Código </t>
  </si>
  <si>
    <t>Coche</t>
  </si>
  <si>
    <t>Precio base</t>
  </si>
  <si>
    <t xml:space="preserve">Introduzca el valor de </t>
  </si>
  <si>
    <t>Extras</t>
  </si>
  <si>
    <t xml:space="preserve">Suma extras </t>
  </si>
  <si>
    <t>Precio total</t>
  </si>
  <si>
    <t>SI/NO</t>
  </si>
  <si>
    <t>SÍ</t>
  </si>
  <si>
    <t>NO</t>
  </si>
  <si>
    <t>IVA</t>
  </si>
  <si>
    <t>Precio bruto</t>
  </si>
  <si>
    <t>IVA importe</t>
  </si>
  <si>
    <t>Descuento</t>
  </si>
  <si>
    <t>Importe descuento</t>
  </si>
  <si>
    <t>Matriz</t>
  </si>
  <si>
    <t>Determinante de la matriz</t>
  </si>
  <si>
    <t>Inversa de la matriz</t>
  </si>
  <si>
    <t>X</t>
  </si>
  <si>
    <t>Y</t>
  </si>
  <si>
    <t>Z</t>
  </si>
  <si>
    <t>Matriz X</t>
  </si>
  <si>
    <t>Matriz Y</t>
  </si>
  <si>
    <t>Matriz Z</t>
  </si>
  <si>
    <t>6x-2y+2z=8</t>
  </si>
  <si>
    <t>2x+2y+2z=12</t>
  </si>
  <si>
    <t>4x+2y-4z=-4</t>
  </si>
  <si>
    <t>Traspuesta de la matriz: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</si>
</sst>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4" fillId="5" borderId="1" xfId="3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5" fillId="4" borderId="1" xfId="3" applyFont="1" applyFill="1" applyBorder="1"/>
    <xf numFmtId="164" fontId="5" fillId="4" borderId="1" xfId="1" applyNumberFormat="1" applyFont="1" applyFill="1" applyBorder="1"/>
    <xf numFmtId="0" fontId="5" fillId="0" borderId="0" xfId="0" applyFont="1"/>
    <xf numFmtId="0" fontId="5" fillId="4" borderId="10" xfId="3" applyFont="1" applyFill="1" applyBorder="1" applyAlignment="1">
      <alignment horizontal="center"/>
    </xf>
    <xf numFmtId="0" fontId="5" fillId="4" borderId="2" xfId="0" applyFont="1" applyFill="1" applyBorder="1"/>
    <xf numFmtId="0" fontId="5" fillId="4" borderId="4" xfId="0" applyFont="1" applyFill="1" applyBorder="1"/>
    <xf numFmtId="0" fontId="5" fillId="7" borderId="0" xfId="3" applyFont="1" applyFill="1" applyBorder="1"/>
    <xf numFmtId="0" fontId="5" fillId="5" borderId="12" xfId="3" applyFont="1" applyFill="1" applyBorder="1"/>
    <xf numFmtId="0" fontId="5" fillId="6" borderId="3" xfId="3" applyFont="1" applyFill="1" applyBorder="1" applyAlignment="1">
      <alignment horizontal="center"/>
    </xf>
    <xf numFmtId="0" fontId="5" fillId="5" borderId="8" xfId="3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5" borderId="9" xfId="3" applyFont="1" applyFill="1" applyBorder="1" applyAlignment="1">
      <alignment horizontal="center"/>
    </xf>
    <xf numFmtId="0" fontId="5" fillId="5" borderId="1" xfId="3" applyFont="1" applyFill="1" applyBorder="1" applyAlignment="1">
      <alignment horizontal="center"/>
    </xf>
    <xf numFmtId="0" fontId="5" fillId="5" borderId="11" xfId="3" applyFont="1" applyFill="1" applyBorder="1" applyAlignment="1">
      <alignment horizontal="center"/>
    </xf>
    <xf numFmtId="165" fontId="5" fillId="4" borderId="5" xfId="2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5" xfId="3" applyFont="1" applyFill="1" applyBorder="1" applyAlignment="1">
      <alignment horizontal="center"/>
    </xf>
    <xf numFmtId="0" fontId="5" fillId="4" borderId="8" xfId="0" applyFont="1" applyFill="1" applyBorder="1"/>
    <xf numFmtId="0" fontId="0" fillId="6" borderId="10" xfId="0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9" fontId="5" fillId="6" borderId="3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0" fontId="0" fillId="6" borderId="3" xfId="0" applyNumberFormat="1" applyFill="1" applyBorder="1" applyAlignment="1">
      <alignment horizontal="center"/>
    </xf>
    <xf numFmtId="165" fontId="0" fillId="6" borderId="5" xfId="0" applyNumberForma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5" fillId="0" borderId="0" xfId="0" applyFont="1" applyBorder="1"/>
    <xf numFmtId="0" fontId="5" fillId="0" borderId="16" xfId="0" applyFont="1" applyFill="1" applyBorder="1"/>
    <xf numFmtId="0" fontId="5" fillId="0" borderId="0" xfId="0" applyFont="1" applyFill="1" applyBorder="1" applyAlignment="1">
      <alignment horizontal="center"/>
    </xf>
    <xf numFmtId="0" fontId="4" fillId="5" borderId="1" xfId="3" applyFont="1" applyFill="1" applyBorder="1" applyAlignment="1">
      <alignment horizontal="center" vertical="top"/>
    </xf>
    <xf numFmtId="0" fontId="5" fillId="5" borderId="1" xfId="3" applyFont="1" applyFill="1" applyBorder="1" applyAlignment="1">
      <alignment horizontal="center" vertical="top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7" xfId="0" applyFill="1" applyBorder="1"/>
    <xf numFmtId="0" fontId="0" fillId="0" borderId="0" xfId="0" applyFill="1" applyBorder="1"/>
    <xf numFmtId="0" fontId="0" fillId="0" borderId="19" xfId="0" applyFill="1" applyBorder="1"/>
    <xf numFmtId="0" fontId="0" fillId="0" borderId="1" xfId="0" applyFill="1" applyBorder="1" applyAlignment="1">
      <alignment horizontal="center"/>
    </xf>
  </cellXfs>
  <cellStyles count="4">
    <cellStyle name="Buena" xfId="2" builtinId="26"/>
    <cellStyle name="Moneda" xfId="1" builtinId="4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171450</xdr:rowOff>
    </xdr:from>
    <xdr:to>
      <xdr:col>3</xdr:col>
      <xdr:colOff>104775</xdr:colOff>
      <xdr:row>5</xdr:row>
      <xdr:rowOff>57150</xdr:rowOff>
    </xdr:to>
    <xdr:sp macro="" textlink="">
      <xdr:nvSpPr>
        <xdr:cNvPr id="2" name="1 Abrir llave"/>
        <xdr:cNvSpPr/>
      </xdr:nvSpPr>
      <xdr:spPr>
        <a:xfrm>
          <a:off x="2047875" y="361950"/>
          <a:ext cx="342900" cy="647700"/>
        </a:xfrm>
        <a:prstGeom prst="lef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I5" sqref="I5"/>
    </sheetView>
  </sheetViews>
  <sheetFormatPr baseColWidth="10" defaultRowHeight="15" x14ac:dyDescent="0.25"/>
  <cols>
    <col min="3" max="3" width="20" bestFit="1" customWidth="1"/>
    <col min="4" max="4" width="14.5703125" bestFit="1" customWidth="1"/>
    <col min="5" max="8" width="11" bestFit="1" customWidth="1"/>
    <col min="9" max="9" width="9.42578125" bestFit="1" customWidth="1"/>
  </cols>
  <sheetData>
    <row r="2" spans="1:9" x14ac:dyDescent="0.25">
      <c r="B2" s="1"/>
    </row>
    <row r="3" spans="1:9" x14ac:dyDescent="0.25">
      <c r="A3" s="1"/>
      <c r="B3" s="3"/>
      <c r="C3" s="3"/>
      <c r="D3" s="2"/>
      <c r="E3" s="35" t="s">
        <v>5</v>
      </c>
      <c r="F3" s="36"/>
      <c r="G3" s="36"/>
      <c r="H3" s="36"/>
      <c r="I3" s="36"/>
    </row>
    <row r="4" spans="1:9" x14ac:dyDescent="0.25">
      <c r="B4" s="4" t="s">
        <v>7</v>
      </c>
      <c r="C4" s="4" t="s">
        <v>6</v>
      </c>
      <c r="D4" s="4" t="s">
        <v>8</v>
      </c>
      <c r="E4" s="4" t="s">
        <v>9</v>
      </c>
      <c r="F4" s="4" t="s">
        <v>10</v>
      </c>
      <c r="G4" s="4" t="s">
        <v>12</v>
      </c>
      <c r="H4" s="4" t="s">
        <v>11</v>
      </c>
      <c r="I4" s="4" t="s">
        <v>13</v>
      </c>
    </row>
    <row r="5" spans="1:9" x14ac:dyDescent="0.25">
      <c r="B5" s="5">
        <v>1</v>
      </c>
      <c r="C5" s="6" t="s">
        <v>4</v>
      </c>
      <c r="D5" s="7">
        <v>40350</v>
      </c>
      <c r="E5" s="7">
        <v>420</v>
      </c>
      <c r="F5" s="7">
        <v>850</v>
      </c>
      <c r="G5" s="7">
        <v>500</v>
      </c>
      <c r="H5" s="7">
        <v>400</v>
      </c>
      <c r="I5" s="7">
        <v>210</v>
      </c>
    </row>
    <row r="6" spans="1:9" x14ac:dyDescent="0.25">
      <c r="B6" s="5">
        <v>2</v>
      </c>
      <c r="C6" s="6" t="s">
        <v>0</v>
      </c>
      <c r="D6" s="7">
        <v>224171</v>
      </c>
      <c r="E6" s="7">
        <v>600</v>
      </c>
      <c r="F6" s="7">
        <v>1000</v>
      </c>
      <c r="G6" s="7">
        <v>800</v>
      </c>
      <c r="H6" s="7">
        <v>560</v>
      </c>
      <c r="I6" s="7">
        <v>280</v>
      </c>
    </row>
    <row r="7" spans="1:9" x14ac:dyDescent="0.25">
      <c r="B7" s="5">
        <v>3</v>
      </c>
      <c r="C7" s="6" t="s">
        <v>1</v>
      </c>
      <c r="D7" s="7">
        <v>223560</v>
      </c>
      <c r="E7" s="7">
        <v>750</v>
      </c>
      <c r="F7" s="7">
        <v>1400</v>
      </c>
      <c r="G7" s="7">
        <v>900</v>
      </c>
      <c r="H7" s="7">
        <v>800</v>
      </c>
      <c r="I7" s="7">
        <v>300</v>
      </c>
    </row>
    <row r="8" spans="1:9" x14ac:dyDescent="0.25">
      <c r="B8" s="5">
        <v>4</v>
      </c>
      <c r="C8" s="6" t="s">
        <v>2</v>
      </c>
      <c r="D8" s="7">
        <v>230775</v>
      </c>
      <c r="E8" s="7">
        <v>1000</v>
      </c>
      <c r="F8" s="7">
        <v>1780</v>
      </c>
      <c r="G8" s="7">
        <v>980</v>
      </c>
      <c r="H8" s="7">
        <v>1100</v>
      </c>
      <c r="I8" s="7">
        <v>350</v>
      </c>
    </row>
    <row r="9" spans="1:9" x14ac:dyDescent="0.25">
      <c r="B9" s="5">
        <v>5</v>
      </c>
      <c r="C9" s="6" t="s">
        <v>3</v>
      </c>
      <c r="D9" s="7">
        <v>1056000</v>
      </c>
      <c r="E9" s="7">
        <v>1100</v>
      </c>
      <c r="F9" s="7">
        <v>2000</v>
      </c>
      <c r="G9" s="7">
        <v>1000</v>
      </c>
      <c r="H9" s="7">
        <v>1400</v>
      </c>
      <c r="I9" s="7">
        <v>700</v>
      </c>
    </row>
  </sheetData>
  <mergeCells count="1">
    <mergeCell ref="E3:I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D10" sqref="D10"/>
    </sheetView>
  </sheetViews>
  <sheetFormatPr baseColWidth="10" defaultRowHeight="15" x14ac:dyDescent="0.25"/>
  <cols>
    <col min="1" max="1" width="20.5703125" bestFit="1" customWidth="1"/>
    <col min="2" max="2" width="11.140625" bestFit="1" customWidth="1"/>
    <col min="3" max="3" width="16.28515625" customWidth="1"/>
    <col min="4" max="4" width="12.140625" bestFit="1" customWidth="1"/>
    <col min="5" max="5" width="18" bestFit="1" customWidth="1"/>
    <col min="6" max="6" width="17.85546875" bestFit="1" customWidth="1"/>
  </cols>
  <sheetData>
    <row r="2" spans="1:6" ht="15.75" thickBot="1" x14ac:dyDescent="0.3"/>
    <row r="3" spans="1:6" ht="15.75" thickBot="1" x14ac:dyDescent="0.3">
      <c r="B3" s="17" t="s">
        <v>14</v>
      </c>
      <c r="C3" s="9">
        <v>3</v>
      </c>
    </row>
    <row r="4" spans="1:6" ht="15.75" thickBot="1" x14ac:dyDescent="0.3">
      <c r="A4" s="13" t="s">
        <v>17</v>
      </c>
      <c r="B4" s="18" t="s">
        <v>15</v>
      </c>
      <c r="C4" s="16" t="str">
        <f>LOOKUP(C3,Presupuesto!A3:H7,Tabla!C5:C9)</f>
        <v>Audi r8</v>
      </c>
      <c r="E4" s="24" t="s">
        <v>19</v>
      </c>
      <c r="F4" s="25">
        <f>SUM(C9:C13)</f>
        <v>2050</v>
      </c>
    </row>
    <row r="5" spans="1:6" ht="15.75" thickBot="1" x14ac:dyDescent="0.3">
      <c r="A5" s="12"/>
      <c r="B5" s="19" t="s">
        <v>16</v>
      </c>
      <c r="C5" s="20">
        <f>LOOKUP(C4,Tabla!C5:C9,Tabla!D5:D9)</f>
        <v>223560</v>
      </c>
      <c r="E5" s="10" t="s">
        <v>25</v>
      </c>
      <c r="F5" s="26">
        <f>SUM(C5+F4)</f>
        <v>225610</v>
      </c>
    </row>
    <row r="6" spans="1:6" x14ac:dyDescent="0.25">
      <c r="A6" s="8"/>
      <c r="B6" s="8"/>
      <c r="C6" s="8"/>
      <c r="E6" s="10" t="s">
        <v>27</v>
      </c>
      <c r="F6" s="27">
        <v>7.0000000000000007E-2</v>
      </c>
    </row>
    <row r="7" spans="1:6" ht="15.75" thickBot="1" x14ac:dyDescent="0.3">
      <c r="A7" s="8"/>
      <c r="B7" s="8"/>
      <c r="C7" s="8"/>
      <c r="E7" s="10" t="s">
        <v>24</v>
      </c>
      <c r="F7" s="28">
        <f>PRODUCT(F5:F6)</f>
        <v>15792.7</v>
      </c>
    </row>
    <row r="8" spans="1:6" x14ac:dyDescent="0.25">
      <c r="A8" s="15" t="s">
        <v>18</v>
      </c>
      <c r="B8" s="37" t="s">
        <v>21</v>
      </c>
      <c r="C8" s="38"/>
      <c r="E8" s="10" t="s">
        <v>28</v>
      </c>
      <c r="F8" s="26">
        <f>SUM(F5-F7)</f>
        <v>209817.3</v>
      </c>
    </row>
    <row r="9" spans="1:6" x14ac:dyDescent="0.25">
      <c r="A9" s="10" t="s">
        <v>9</v>
      </c>
      <c r="B9" s="21" t="s">
        <v>22</v>
      </c>
      <c r="C9" s="14">
        <f>IF(OR($B9="sí",$B9="SÍ"),LOOKUP($C$3,Tabla!B5:B9,Tabla!E5:E9),0)</f>
        <v>750</v>
      </c>
      <c r="E9" s="10" t="s">
        <v>26</v>
      </c>
      <c r="F9" s="29">
        <v>0.21</v>
      </c>
    </row>
    <row r="10" spans="1:6" x14ac:dyDescent="0.25">
      <c r="A10" s="10" t="s">
        <v>10</v>
      </c>
      <c r="B10" s="21" t="s">
        <v>22</v>
      </c>
      <c r="C10" s="14">
        <f>IF(OR($B10="sí",$B10="SÍ"),LOOKUP($C$3,Tabla!B6:B10,Tabla!F5:F9),0)</f>
        <v>1000</v>
      </c>
      <c r="E10" s="10" t="s">
        <v>24</v>
      </c>
      <c r="F10" s="26">
        <f>PRODUCT(F8:F9)</f>
        <v>44061.632999999994</v>
      </c>
    </row>
    <row r="11" spans="1:6" ht="15.75" thickBot="1" x14ac:dyDescent="0.3">
      <c r="A11" s="10" t="s">
        <v>12</v>
      </c>
      <c r="B11" s="21" t="s">
        <v>23</v>
      </c>
      <c r="C11" s="14">
        <f>IF(OR($B11="sí",$B11="SÍ"),LOOKUP($C$3,Tabla!B7:B11,Tabla!G5:G9),0)</f>
        <v>0</v>
      </c>
      <c r="E11" s="11" t="s">
        <v>20</v>
      </c>
      <c r="F11" s="30">
        <f>SUM(F8+F10)</f>
        <v>253878.93299999999</v>
      </c>
    </row>
    <row r="12" spans="1:6" x14ac:dyDescent="0.25">
      <c r="A12" s="10" t="s">
        <v>11</v>
      </c>
      <c r="B12" s="21" t="s">
        <v>23</v>
      </c>
      <c r="C12" s="14">
        <f>IF(OR($B12="sí",$B12="SÍ"),LOOKUP($C$3,Tabla!B8:B12,Tabla!E8:E12),0)</f>
        <v>0</v>
      </c>
    </row>
    <row r="13" spans="1:6" ht="15.75" thickBot="1" x14ac:dyDescent="0.3">
      <c r="A13" s="11" t="s">
        <v>13</v>
      </c>
      <c r="B13" s="22" t="s">
        <v>22</v>
      </c>
      <c r="C13" s="23">
        <f>IF(OR($B13="sí",$B13="SÍ"),LOOKUP($C$3,Tabla!B5:B9,Tabla!I5:I9),0)</f>
        <v>300</v>
      </c>
    </row>
    <row r="14" spans="1:6" x14ac:dyDescent="0.25">
      <c r="A14" s="33"/>
      <c r="B14" s="34"/>
      <c r="C14" s="31"/>
      <c r="D14" s="1"/>
    </row>
    <row r="15" spans="1:6" x14ac:dyDescent="0.25">
      <c r="A15" s="1"/>
      <c r="B15" s="1"/>
      <c r="C15" s="8"/>
    </row>
    <row r="16" spans="1:6" x14ac:dyDescent="0.25">
      <c r="C16" s="8"/>
    </row>
    <row r="17" spans="3:3" x14ac:dyDescent="0.25">
      <c r="C17" s="32"/>
    </row>
  </sheetData>
  <mergeCells count="1">
    <mergeCell ref="B8:C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"/>
  <sheetViews>
    <sheetView tabSelected="1" topLeftCell="A4" workbookViewId="0">
      <selection activeCell="B37" sqref="B37"/>
    </sheetView>
  </sheetViews>
  <sheetFormatPr baseColWidth="10" defaultRowHeight="15" x14ac:dyDescent="0.25"/>
  <cols>
    <col min="7" max="7" width="24.42578125" bestFit="1" customWidth="1"/>
  </cols>
  <sheetData>
    <row r="3" spans="1:5" x14ac:dyDescent="0.25">
      <c r="D3" s="1" t="s">
        <v>38</v>
      </c>
    </row>
    <row r="4" spans="1:5" x14ac:dyDescent="0.25">
      <c r="D4" s="1" t="s">
        <v>39</v>
      </c>
    </row>
    <row r="5" spans="1:5" x14ac:dyDescent="0.25">
      <c r="D5" s="1" t="s">
        <v>40</v>
      </c>
    </row>
    <row r="6" spans="1:5" x14ac:dyDescent="0.25">
      <c r="D6" s="1"/>
    </row>
    <row r="8" spans="1:5" x14ac:dyDescent="0.25">
      <c r="A8" s="45" t="s">
        <v>29</v>
      </c>
      <c r="B8" s="44"/>
      <c r="C8" s="44"/>
      <c r="D8" s="44"/>
    </row>
    <row r="9" spans="1:5" x14ac:dyDescent="0.25">
      <c r="A9" s="42">
        <v>6</v>
      </c>
      <c r="B9" s="40">
        <v>-2</v>
      </c>
      <c r="C9" s="40">
        <v>2</v>
      </c>
      <c r="D9" s="43">
        <v>8</v>
      </c>
    </row>
    <row r="10" spans="1:5" x14ac:dyDescent="0.25">
      <c r="A10" s="42">
        <v>2</v>
      </c>
      <c r="B10" s="40">
        <v>2</v>
      </c>
      <c r="C10" s="40">
        <v>2</v>
      </c>
      <c r="D10" s="43">
        <v>12</v>
      </c>
    </row>
    <row r="11" spans="1:5" x14ac:dyDescent="0.25">
      <c r="A11" s="42">
        <v>4</v>
      </c>
      <c r="B11" s="40">
        <v>2</v>
      </c>
      <c r="C11" s="40">
        <v>-4</v>
      </c>
      <c r="D11" s="43">
        <v>4</v>
      </c>
    </row>
    <row r="12" spans="1:5" x14ac:dyDescent="0.25">
      <c r="C12" s="1"/>
      <c r="D12" s="1"/>
    </row>
    <row r="14" spans="1:5" x14ac:dyDescent="0.25">
      <c r="A14" s="44" t="s">
        <v>35</v>
      </c>
      <c r="B14" s="44"/>
      <c r="C14" s="44"/>
    </row>
    <row r="15" spans="1:5" x14ac:dyDescent="0.25">
      <c r="A15" s="42">
        <f t="shared" ref="A15:C17" si="0">B9</f>
        <v>-2</v>
      </c>
      <c r="B15" s="40">
        <f t="shared" si="0"/>
        <v>2</v>
      </c>
      <c r="C15" s="41">
        <f t="shared" si="0"/>
        <v>8</v>
      </c>
      <c r="E15" s="46" t="s">
        <v>32</v>
      </c>
    </row>
    <row r="16" spans="1:5" x14ac:dyDescent="0.25">
      <c r="A16" s="42">
        <f t="shared" si="0"/>
        <v>2</v>
      </c>
      <c r="B16" s="40">
        <f t="shared" si="0"/>
        <v>2</v>
      </c>
      <c r="C16" s="41">
        <f t="shared" si="0"/>
        <v>12</v>
      </c>
      <c r="E16" s="39">
        <f>MDETERM(A15:C17)/MDETERM(A9:C11)</f>
        <v>1.5714285714285714</v>
      </c>
    </row>
    <row r="17" spans="1:12" x14ac:dyDescent="0.25">
      <c r="A17" s="42">
        <f t="shared" si="0"/>
        <v>2</v>
      </c>
      <c r="B17" s="40">
        <f t="shared" si="0"/>
        <v>-4</v>
      </c>
      <c r="C17" s="41">
        <f t="shared" si="0"/>
        <v>4</v>
      </c>
    </row>
    <row r="18" spans="1:12" x14ac:dyDescent="0.25">
      <c r="A18" s="1"/>
      <c r="B18" s="1"/>
      <c r="J18" s="44" t="s">
        <v>41</v>
      </c>
      <c r="K18" s="44"/>
      <c r="L18" s="44"/>
    </row>
    <row r="19" spans="1:12" x14ac:dyDescent="0.25">
      <c r="G19" s="46" t="s">
        <v>30</v>
      </c>
      <c r="H19" s="50">
        <f>MDETERM(A9:C11)</f>
        <v>-112</v>
      </c>
      <c r="J19" s="47">
        <f>A9</f>
        <v>6</v>
      </c>
      <c r="K19" s="48">
        <f>A10</f>
        <v>2</v>
      </c>
      <c r="L19" s="49">
        <f>A11</f>
        <v>4</v>
      </c>
    </row>
    <row r="20" spans="1:12" x14ac:dyDescent="0.25">
      <c r="A20" s="44" t="s">
        <v>36</v>
      </c>
      <c r="B20" s="44"/>
      <c r="C20" s="44"/>
      <c r="G20" s="46" t="s">
        <v>31</v>
      </c>
      <c r="H20" s="50">
        <f>MINVERSE(A9:C11)</f>
        <v>0.10714285714285715</v>
      </c>
      <c r="J20" s="47">
        <f>B9</f>
        <v>-2</v>
      </c>
      <c r="K20" s="48">
        <f>B10</f>
        <v>2</v>
      </c>
      <c r="L20" s="49">
        <f>B11</f>
        <v>2</v>
      </c>
    </row>
    <row r="21" spans="1:12" x14ac:dyDescent="0.25">
      <c r="A21" s="42">
        <f>A9</f>
        <v>6</v>
      </c>
      <c r="B21" s="40">
        <f t="shared" ref="B21:C23" si="1">C9</f>
        <v>2</v>
      </c>
      <c r="C21" s="41">
        <f t="shared" si="1"/>
        <v>8</v>
      </c>
      <c r="E21" s="46" t="s">
        <v>33</v>
      </c>
      <c r="J21" s="47">
        <f>C9</f>
        <v>2</v>
      </c>
      <c r="K21" s="48">
        <f>C10</f>
        <v>2</v>
      </c>
      <c r="L21" s="49">
        <f>C11</f>
        <v>-4</v>
      </c>
    </row>
    <row r="22" spans="1:12" x14ac:dyDescent="0.25">
      <c r="A22" s="42">
        <f>A10</f>
        <v>2</v>
      </c>
      <c r="B22" s="40">
        <f t="shared" si="1"/>
        <v>2</v>
      </c>
      <c r="C22" s="41">
        <f t="shared" si="1"/>
        <v>12</v>
      </c>
      <c r="E22" s="39">
        <f>MDETERM(A21:C23)/MDETERM(A9:C11)</f>
        <v>-2.5714285714285716</v>
      </c>
    </row>
    <row r="23" spans="1:12" x14ac:dyDescent="0.25">
      <c r="A23" s="42">
        <f>A11</f>
        <v>4</v>
      </c>
      <c r="B23" s="40">
        <f t="shared" si="1"/>
        <v>-4</v>
      </c>
      <c r="C23" s="41">
        <f t="shared" si="1"/>
        <v>4</v>
      </c>
    </row>
    <row r="24" spans="1:12" x14ac:dyDescent="0.25">
      <c r="A24" s="1"/>
      <c r="C24" s="1"/>
    </row>
    <row r="26" spans="1:12" x14ac:dyDescent="0.25">
      <c r="A26" s="44" t="s">
        <v>37</v>
      </c>
      <c r="B26" s="44"/>
      <c r="C26" s="44"/>
    </row>
    <row r="27" spans="1:12" x14ac:dyDescent="0.25">
      <c r="A27" s="42">
        <f t="shared" ref="A27:B29" si="2">A9</f>
        <v>6</v>
      </c>
      <c r="B27" s="40">
        <f t="shared" si="2"/>
        <v>-2</v>
      </c>
      <c r="C27" s="41">
        <f>D9</f>
        <v>8</v>
      </c>
      <c r="E27" s="46" t="s">
        <v>34</v>
      </c>
    </row>
    <row r="28" spans="1:12" x14ac:dyDescent="0.25">
      <c r="A28" s="42">
        <f t="shared" si="2"/>
        <v>2</v>
      </c>
      <c r="B28" s="40">
        <f t="shared" si="2"/>
        <v>2</v>
      </c>
      <c r="C28" s="41">
        <f>D10</f>
        <v>12</v>
      </c>
      <c r="E28" s="39">
        <f>MDETERM(A27:C29)/MDETERM(A9:C11)</f>
        <v>1.8571428571428572</v>
      </c>
    </row>
    <row r="29" spans="1:12" x14ac:dyDescent="0.25">
      <c r="A29" s="42">
        <f t="shared" si="2"/>
        <v>4</v>
      </c>
      <c r="B29" s="40">
        <f t="shared" si="2"/>
        <v>2</v>
      </c>
      <c r="C29" s="41">
        <f>D11</f>
        <v>4</v>
      </c>
    </row>
  </sheetData>
  <mergeCells count="5">
    <mergeCell ref="A26:C26"/>
    <mergeCell ref="J18:L18"/>
    <mergeCell ref="A8:D8"/>
    <mergeCell ref="A14:C14"/>
    <mergeCell ref="A20:C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Presupuesto</vt:lpstr>
      <vt:lpstr>Cramer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Alumno15</cp:lastModifiedBy>
  <dcterms:created xsi:type="dcterms:W3CDTF">2019-04-01T10:36:54Z</dcterms:created>
  <dcterms:modified xsi:type="dcterms:W3CDTF">2019-04-08T08:00:11Z</dcterms:modified>
</cp:coreProperties>
</file>