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Hoja1!$B$3:$B$27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K6" i="1"/>
  <c r="K7" i="1"/>
  <c r="K8" i="1"/>
  <c r="K9" i="1"/>
  <c r="K10" i="1"/>
  <c r="K11" i="1"/>
  <c r="B26" i="1"/>
  <c r="K23" i="1"/>
  <c r="K22" i="1"/>
  <c r="K21" i="1"/>
  <c r="K20" i="1"/>
  <c r="K18" i="1"/>
  <c r="K19" i="1"/>
  <c r="D9" i="1"/>
  <c r="D5" i="1"/>
  <c r="K12" i="1"/>
  <c r="K5" i="1"/>
  <c r="K4" i="1"/>
  <c r="D4" i="1" l="1"/>
  <c r="D6" i="1"/>
  <c r="D7" i="1"/>
  <c r="D8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<sst xmlns="http://schemas.openxmlformats.org/spreadsheetml/2006/main" count="23" uniqueCount="23">
  <si>
    <t>CALCULO DE FRECUENCIAS DE ACIERTOS</t>
  </si>
  <si>
    <t>Concursantes</t>
  </si>
  <si>
    <t>Dianas</t>
  </si>
  <si>
    <t>frecuencia</t>
  </si>
  <si>
    <t>Media de aciertos</t>
  </si>
  <si>
    <t>Mínimo</t>
  </si>
  <si>
    <t>Aciertos</t>
  </si>
  <si>
    <t>Serie Amarilla</t>
  </si>
  <si>
    <t>Serie Roja</t>
  </si>
  <si>
    <t>Serie Azul</t>
  </si>
  <si>
    <t>Serie Negra</t>
  </si>
  <si>
    <t>Serie Blanca</t>
  </si>
  <si>
    <t>Totales</t>
  </si>
  <si>
    <t>promedio</t>
  </si>
  <si>
    <t>nªde tiros</t>
  </si>
  <si>
    <t>media</t>
  </si>
  <si>
    <t>varianza</t>
  </si>
  <si>
    <t>desv tip</t>
  </si>
  <si>
    <t>moda</t>
  </si>
  <si>
    <t xml:space="preserve">Máximo      </t>
  </si>
  <si>
    <t>TOTAL PUNTOS</t>
  </si>
  <si>
    <t>Nulo(Verde)</t>
  </si>
  <si>
    <t>Adrián Nodal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</si>
</sst>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8" xfId="0" applyBorder="1"/>
    <xf numFmtId="0" fontId="0" fillId="9" borderId="4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9" xfId="0" applyFill="1" applyBorder="1"/>
    <xf numFmtId="0" fontId="6" fillId="4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1" xfId="0" applyFill="1" applyBorder="1"/>
    <xf numFmtId="0" fontId="0" fillId="14" borderId="7" xfId="0" applyFill="1" applyBorder="1"/>
    <xf numFmtId="0" fontId="0" fillId="13" borderId="11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9" borderId="14" xfId="0" applyFill="1" applyBorder="1"/>
    <xf numFmtId="0" fontId="0" fillId="0" borderId="0" xfId="0" applyFill="1" applyBorder="1" applyAlignment="1">
      <alignment horizontal="right"/>
    </xf>
    <xf numFmtId="0" fontId="0" fillId="0" borderId="10" xfId="0" applyBorder="1"/>
    <xf numFmtId="0" fontId="5" fillId="10" borderId="15" xfId="0" applyFont="1" applyFill="1" applyBorder="1" applyAlignment="1">
      <alignment horizontal="center"/>
    </xf>
    <xf numFmtId="0" fontId="5" fillId="10" borderId="9" xfId="0" applyFont="1" applyFill="1" applyBorder="1"/>
    <xf numFmtId="0" fontId="2" fillId="9" borderId="1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5" fillId="10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31985207065864335"/>
          <c:y val="8.0540808003976417E-4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8.3861184018664339E-2"/>
          <c:y val="0.11297528669131413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3-4D18-8208-2B7F8F680FC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3-4D18-8208-2B7F8F680FC6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3-4D18-8208-2B7F8F680FC6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3-4D18-8208-2B7F8F680FC6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3-4D18-8208-2B7F8F680FC6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3-4D18-8208-2B7F8F680FC6}"/>
              </c:ext>
            </c:extLst>
          </c:dPt>
          <c:dLbls>
            <c:delete val="1"/>
          </c:dLbls>
          <c:val>
            <c:numRef>
              <c:f>Hoja1!$I$7:$I$12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53-4D18-8208-2B7F8F680FC6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81652096"/>
        <c:axId val="182411264"/>
        <c:axId val="0"/>
      </c:bar3DChart>
      <c:catAx>
        <c:axId val="1816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241126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8241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165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Hoja1!$K$18:$K$23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23-4551-91D7-ED3D5812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82428032"/>
        <c:axId val="182429568"/>
        <c:axId val="0"/>
      </c:bar3DChart>
      <c:catAx>
        <c:axId val="18242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429568"/>
        <c:crosses val="autoZero"/>
        <c:auto val="1"/>
        <c:lblAlgn val="ctr"/>
        <c:lblOffset val="100"/>
        <c:noMultiLvlLbl val="0"/>
      </c:catAx>
      <c:valAx>
        <c:axId val="1824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28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47625</xdr:rowOff>
    </xdr:from>
    <xdr:to>
      <xdr:col>7</xdr:col>
      <xdr:colOff>333375</xdr:colOff>
      <xdr:row>13</xdr:row>
      <xdr:rowOff>9525</xdr:rowOff>
    </xdr:to>
    <xdr:graphicFrame macro="">
      <xdr:nvGraphicFramePr>
        <xdr:cNvPr id="1037" name="Chart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7328</xdr:colOff>
      <xdr:row>15</xdr:row>
      <xdr:rowOff>41031</xdr:rowOff>
    </xdr:from>
    <xdr:to>
      <xdr:col>6</xdr:col>
      <xdr:colOff>369277</xdr:colOff>
      <xdr:row>25</xdr:row>
      <xdr:rowOff>6594</xdr:rowOff>
    </xdr:to>
    <xdr:graphicFrame macro="">
      <xdr:nvGraphicFramePr>
        <xdr:cNvPr id="1038" name="4 Gráfico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388327</xdr:colOff>
      <xdr:row>23</xdr:row>
      <xdr:rowOff>102577</xdr:rowOff>
    </xdr:from>
    <xdr:to>
      <xdr:col>5</xdr:col>
      <xdr:colOff>109904</xdr:colOff>
      <xdr:row>24</xdr:row>
      <xdr:rowOff>29309</xdr:rowOff>
    </xdr:to>
    <xdr:sp macro="" textlink="">
      <xdr:nvSpPr>
        <xdr:cNvPr id="2" name="1 CuadroTexto"/>
        <xdr:cNvSpPr txBox="1"/>
      </xdr:nvSpPr>
      <xdr:spPr>
        <a:xfrm>
          <a:off x="3128596" y="3912577"/>
          <a:ext cx="190500" cy="9525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256441</xdr:colOff>
      <xdr:row>23</xdr:row>
      <xdr:rowOff>109904</xdr:rowOff>
    </xdr:from>
    <xdr:to>
      <xdr:col>5</xdr:col>
      <xdr:colOff>446942</xdr:colOff>
      <xdr:row>24</xdr:row>
      <xdr:rowOff>36635</xdr:rowOff>
    </xdr:to>
    <xdr:sp macro="" textlink="">
      <xdr:nvSpPr>
        <xdr:cNvPr id="5" name="4 CuadroTexto"/>
        <xdr:cNvSpPr txBox="1"/>
      </xdr:nvSpPr>
      <xdr:spPr>
        <a:xfrm>
          <a:off x="3465633" y="3919904"/>
          <a:ext cx="190501" cy="9525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600808</xdr:colOff>
      <xdr:row>23</xdr:row>
      <xdr:rowOff>109905</xdr:rowOff>
    </xdr:from>
    <xdr:to>
      <xdr:col>5</xdr:col>
      <xdr:colOff>783981</xdr:colOff>
      <xdr:row>24</xdr:row>
      <xdr:rowOff>43963</xdr:rowOff>
    </xdr:to>
    <xdr:sp macro="" textlink="">
      <xdr:nvSpPr>
        <xdr:cNvPr id="6" name="5 CuadroTexto"/>
        <xdr:cNvSpPr txBox="1"/>
      </xdr:nvSpPr>
      <xdr:spPr>
        <a:xfrm>
          <a:off x="3810000" y="3919905"/>
          <a:ext cx="183173" cy="10257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930520</xdr:colOff>
      <xdr:row>23</xdr:row>
      <xdr:rowOff>117232</xdr:rowOff>
    </xdr:from>
    <xdr:to>
      <xdr:col>5</xdr:col>
      <xdr:colOff>1091712</xdr:colOff>
      <xdr:row>24</xdr:row>
      <xdr:rowOff>36636</xdr:rowOff>
    </xdr:to>
    <xdr:sp macro="" textlink="">
      <xdr:nvSpPr>
        <xdr:cNvPr id="7" name="6 CuadroTexto"/>
        <xdr:cNvSpPr txBox="1"/>
      </xdr:nvSpPr>
      <xdr:spPr>
        <a:xfrm>
          <a:off x="4139712" y="3927232"/>
          <a:ext cx="161192" cy="8792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1238251</xdr:colOff>
      <xdr:row>23</xdr:row>
      <xdr:rowOff>102577</xdr:rowOff>
    </xdr:from>
    <xdr:to>
      <xdr:col>5</xdr:col>
      <xdr:colOff>1443404</xdr:colOff>
      <xdr:row>24</xdr:row>
      <xdr:rowOff>43962</xdr:rowOff>
    </xdr:to>
    <xdr:sp macro="" textlink="">
      <xdr:nvSpPr>
        <xdr:cNvPr id="8" name="7 CuadroTexto"/>
        <xdr:cNvSpPr txBox="1"/>
      </xdr:nvSpPr>
      <xdr:spPr>
        <a:xfrm>
          <a:off x="4447443" y="3912577"/>
          <a:ext cx="205153" cy="10990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5</xdr:col>
      <xdr:colOff>1538654</xdr:colOff>
      <xdr:row>23</xdr:row>
      <xdr:rowOff>95250</xdr:rowOff>
    </xdr:from>
    <xdr:to>
      <xdr:col>5</xdr:col>
      <xdr:colOff>1736482</xdr:colOff>
      <xdr:row>24</xdr:row>
      <xdr:rowOff>36635</xdr:rowOff>
    </xdr:to>
    <xdr:sp macro="" textlink="">
      <xdr:nvSpPr>
        <xdr:cNvPr id="9" name="8 CuadroTexto"/>
        <xdr:cNvSpPr txBox="1"/>
      </xdr:nvSpPr>
      <xdr:spPr>
        <a:xfrm>
          <a:off x="4747846" y="3905250"/>
          <a:ext cx="197828" cy="109904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130" zoomScaleNormal="130" workbookViewId="0">
      <selection activeCell="J26" sqref="J26"/>
    </sheetView>
  </sheetViews>
  <sheetFormatPr baseColWidth="10" defaultColWidth="9.140625" defaultRowHeight="12.75" x14ac:dyDescent="0.2"/>
  <cols>
    <col min="1" max="1" width="12.42578125" bestFit="1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26.42578125" customWidth="1"/>
    <col min="7" max="256" width="11.42578125" customWidth="1"/>
  </cols>
  <sheetData>
    <row r="1" spans="1:31" ht="14.25" x14ac:dyDescent="0.2">
      <c r="D1" s="7"/>
      <c r="E1" s="6"/>
      <c r="F1" s="7" t="s">
        <v>0</v>
      </c>
      <c r="G1" s="6"/>
    </row>
    <row r="2" spans="1:31" x14ac:dyDescent="0.2">
      <c r="A2" s="9" t="s">
        <v>1</v>
      </c>
      <c r="B2" s="9" t="s">
        <v>2</v>
      </c>
      <c r="C2" s="2"/>
      <c r="D2" s="4" t="s">
        <v>3</v>
      </c>
      <c r="E2" s="4"/>
    </row>
    <row r="3" spans="1:31" ht="13.5" thickBot="1" x14ac:dyDescent="0.25">
      <c r="A3" s="10">
        <v>1</v>
      </c>
      <c r="B3" s="10">
        <v>8</v>
      </c>
      <c r="C3" s="38">
        <v>11</v>
      </c>
      <c r="D3" s="8">
        <f>FREQUENCY($B$3:$B$25,C3:C20)</f>
        <v>1</v>
      </c>
      <c r="E3" s="3"/>
    </row>
    <row r="4" spans="1:31" x14ac:dyDescent="0.2">
      <c r="A4" s="11">
        <v>2</v>
      </c>
      <c r="B4" s="11">
        <v>10</v>
      </c>
      <c r="C4" s="38">
        <v>10</v>
      </c>
      <c r="D4" s="8">
        <f t="shared" ref="D3:D14" si="0">FREQUENCY($B$3:$B$25,C4:C21)</f>
        <v>1</v>
      </c>
      <c r="E4" s="3"/>
      <c r="I4" s="17" t="s">
        <v>4</v>
      </c>
      <c r="J4" s="18"/>
      <c r="K4" s="19">
        <f>AVERAGE(B3:B25)</f>
        <v>6</v>
      </c>
    </row>
    <row r="5" spans="1:31" ht="13.5" thickBot="1" x14ac:dyDescent="0.25">
      <c r="A5" s="10">
        <v>3</v>
      </c>
      <c r="B5" s="10">
        <v>3</v>
      </c>
      <c r="C5" s="38">
        <v>9</v>
      </c>
      <c r="D5" s="8">
        <f>FREQUENCY($B$3:$B$25,C5:C22)</f>
        <v>3</v>
      </c>
      <c r="E5" s="16"/>
      <c r="I5" s="26" t="s">
        <v>19</v>
      </c>
      <c r="J5" s="27"/>
      <c r="K5" s="28">
        <f>MAX(B3:B25)</f>
        <v>11</v>
      </c>
    </row>
    <row r="6" spans="1:31" x14ac:dyDescent="0.2">
      <c r="A6" s="11">
        <v>4</v>
      </c>
      <c r="B6" s="11">
        <v>7</v>
      </c>
      <c r="C6" s="38">
        <v>8</v>
      </c>
      <c r="D6" s="21">
        <f t="shared" si="0"/>
        <v>4</v>
      </c>
      <c r="E6" s="3"/>
      <c r="I6" s="17" t="s">
        <v>5</v>
      </c>
      <c r="J6" s="18"/>
      <c r="K6" s="19">
        <f>MIN(B3:B25)</f>
        <v>0</v>
      </c>
    </row>
    <row r="7" spans="1:31" ht="13.5" thickBot="1" x14ac:dyDescent="0.25">
      <c r="A7" s="10">
        <v>5</v>
      </c>
      <c r="B7" s="10">
        <v>6</v>
      </c>
      <c r="C7" s="38">
        <v>7</v>
      </c>
      <c r="D7" s="21">
        <f t="shared" si="0"/>
        <v>3</v>
      </c>
      <c r="E7" s="3"/>
      <c r="I7" s="26" t="s">
        <v>13</v>
      </c>
      <c r="J7" s="27"/>
      <c r="K7" s="28">
        <f>AVERAGE(B3:B25)</f>
        <v>6</v>
      </c>
    </row>
    <row r="8" spans="1:31" x14ac:dyDescent="0.2">
      <c r="A8" s="11">
        <v>6</v>
      </c>
      <c r="B8" s="11">
        <v>7</v>
      </c>
      <c r="C8" s="38">
        <v>6</v>
      </c>
      <c r="D8" s="22">
        <f t="shared" si="0"/>
        <v>2</v>
      </c>
      <c r="E8" s="3"/>
      <c r="I8" s="17" t="s">
        <v>15</v>
      </c>
      <c r="J8" s="18"/>
      <c r="K8" s="19">
        <f>MEDIAN(B3:B24)</f>
        <v>7</v>
      </c>
    </row>
    <row r="9" spans="1:31" ht="13.5" thickBot="1" x14ac:dyDescent="0.25">
      <c r="A9" s="10">
        <v>7</v>
      </c>
      <c r="B9" s="10">
        <v>9</v>
      </c>
      <c r="C9" s="38">
        <v>5</v>
      </c>
      <c r="D9" s="22">
        <f>FREQUENCY($B$3:$B$25,C9:C26)</f>
        <v>3</v>
      </c>
      <c r="E9" s="3"/>
      <c r="I9" s="26" t="s">
        <v>14</v>
      </c>
      <c r="J9" s="27"/>
      <c r="K9" s="28">
        <f>COUNT(A3:A27)</f>
        <v>23</v>
      </c>
      <c r="AE9" s="1"/>
    </row>
    <row r="10" spans="1:31" x14ac:dyDescent="0.2">
      <c r="A10" s="11">
        <v>8</v>
      </c>
      <c r="B10" s="11">
        <v>9</v>
      </c>
      <c r="C10" s="38">
        <v>4</v>
      </c>
      <c r="D10" s="23">
        <f t="shared" si="0"/>
        <v>0</v>
      </c>
      <c r="E10" s="3"/>
      <c r="I10" s="17" t="s">
        <v>16</v>
      </c>
      <c r="J10" s="18"/>
      <c r="K10" s="19">
        <f>VAR(B3:B25)</f>
        <v>9.545454545454545</v>
      </c>
    </row>
    <row r="11" spans="1:31" ht="13.5" thickBot="1" x14ac:dyDescent="0.25">
      <c r="A11" s="10">
        <v>9</v>
      </c>
      <c r="B11" s="10">
        <v>8</v>
      </c>
      <c r="C11" s="38">
        <v>3</v>
      </c>
      <c r="D11" s="23">
        <f t="shared" si="0"/>
        <v>2</v>
      </c>
      <c r="E11" s="3"/>
      <c r="I11" s="26" t="s">
        <v>17</v>
      </c>
      <c r="J11" s="27"/>
      <c r="K11" s="28">
        <f>STDEV(B3:B25)</f>
        <v>3.0895719032666231</v>
      </c>
    </row>
    <row r="12" spans="1:31" ht="13.5" thickBot="1" x14ac:dyDescent="0.25">
      <c r="A12" s="11">
        <v>10</v>
      </c>
      <c r="B12" s="11">
        <v>0</v>
      </c>
      <c r="C12" s="38">
        <v>2</v>
      </c>
      <c r="D12" s="24">
        <f t="shared" si="0"/>
        <v>1</v>
      </c>
      <c r="E12" s="3"/>
      <c r="I12" s="30" t="s">
        <v>18</v>
      </c>
      <c r="J12" s="31"/>
      <c r="K12" s="32">
        <f>MODE(B3:B25)</f>
        <v>8</v>
      </c>
    </row>
    <row r="13" spans="1:31" x14ac:dyDescent="0.2">
      <c r="A13" s="10">
        <v>11</v>
      </c>
      <c r="B13" s="10">
        <v>5</v>
      </c>
      <c r="C13" s="38">
        <v>1</v>
      </c>
      <c r="D13" s="24">
        <f t="shared" si="0"/>
        <v>2</v>
      </c>
      <c r="E13" s="3"/>
      <c r="I13" s="15"/>
      <c r="J13" s="15"/>
    </row>
    <row r="14" spans="1:31" x14ac:dyDescent="0.2">
      <c r="A14" s="11">
        <v>12</v>
      </c>
      <c r="B14" s="11">
        <v>2</v>
      </c>
      <c r="C14" s="38">
        <v>0</v>
      </c>
      <c r="D14" s="25">
        <f t="shared" si="0"/>
        <v>1</v>
      </c>
      <c r="E14" s="5"/>
      <c r="F14" s="3"/>
    </row>
    <row r="15" spans="1:31" x14ac:dyDescent="0.2">
      <c r="A15" s="10">
        <v>13</v>
      </c>
      <c r="B15" s="10">
        <v>8</v>
      </c>
      <c r="E15" s="5"/>
    </row>
    <row r="16" spans="1:31" ht="13.5" thickBot="1" x14ac:dyDescent="0.25">
      <c r="A16" s="11">
        <v>14</v>
      </c>
      <c r="B16" s="11">
        <v>6</v>
      </c>
      <c r="E16" s="5"/>
    </row>
    <row r="17" spans="1:13" x14ac:dyDescent="0.2">
      <c r="A17" s="10">
        <v>15</v>
      </c>
      <c r="B17" s="10">
        <v>3</v>
      </c>
      <c r="E17" s="2"/>
      <c r="I17" s="39"/>
      <c r="J17" s="35" t="s">
        <v>6</v>
      </c>
      <c r="K17" s="36"/>
    </row>
    <row r="18" spans="1:13" ht="13.5" thickBot="1" x14ac:dyDescent="0.25">
      <c r="A18" s="11">
        <v>16</v>
      </c>
      <c r="B18" s="11">
        <v>5</v>
      </c>
      <c r="C18" s="2"/>
      <c r="D18" s="4"/>
      <c r="E18" s="2"/>
      <c r="I18" s="26" t="s">
        <v>7</v>
      </c>
      <c r="J18" s="27"/>
      <c r="K18" s="28">
        <f>COUNTIFS($B$3:$B$25,"&lt;11",$B$3:$B$25,"&gt;=9")</f>
        <v>4</v>
      </c>
    </row>
    <row r="19" spans="1:13" x14ac:dyDescent="0.2">
      <c r="A19" s="10">
        <v>17</v>
      </c>
      <c r="B19" s="10">
        <v>1</v>
      </c>
      <c r="C19" s="2"/>
      <c r="D19" s="4"/>
      <c r="E19" s="2"/>
      <c r="I19" s="17" t="s">
        <v>8</v>
      </c>
      <c r="J19" s="18"/>
      <c r="K19" s="19">
        <f>COUNTIFS($B$3:$B$25,"&lt;8",$B$3:$B$25,"&gt;=6")</f>
        <v>5</v>
      </c>
    </row>
    <row r="20" spans="1:13" ht="13.5" thickBot="1" x14ac:dyDescent="0.25">
      <c r="A20" s="11">
        <v>18</v>
      </c>
      <c r="B20" s="11">
        <v>11</v>
      </c>
      <c r="C20" s="2"/>
      <c r="D20" s="4"/>
      <c r="E20" s="2"/>
      <c r="I20" s="26" t="s">
        <v>9</v>
      </c>
      <c r="J20" s="27"/>
      <c r="K20" s="28">
        <f>COUNTIFS($B$3:$B$25,"&lt;6",$B$3:$B$25,"&gt;=4")</f>
        <v>3</v>
      </c>
    </row>
    <row r="21" spans="1:13" x14ac:dyDescent="0.2">
      <c r="A21" s="10">
        <v>19</v>
      </c>
      <c r="B21" s="10">
        <v>8</v>
      </c>
      <c r="C21" s="2"/>
      <c r="D21" s="4"/>
      <c r="E21" s="2"/>
      <c r="I21" s="17" t="s">
        <v>10</v>
      </c>
      <c r="J21" s="18"/>
      <c r="K21" s="19">
        <f>COUNTIFS($B$3:$B$25,"&lt;4",$B$3:$B$25,"&gt;=2")</f>
        <v>3</v>
      </c>
    </row>
    <row r="22" spans="1:13" ht="13.5" thickBot="1" x14ac:dyDescent="0.25">
      <c r="A22" s="11">
        <v>20</v>
      </c>
      <c r="B22" s="11">
        <v>1</v>
      </c>
      <c r="C22" s="2"/>
      <c r="D22" s="4"/>
      <c r="E22" s="2"/>
      <c r="I22" s="26" t="s">
        <v>11</v>
      </c>
      <c r="J22" s="27"/>
      <c r="K22" s="28">
        <f>COUNTIFS($B$3:$B$25,"&lt;2",$B$3:$B$25,"&gt;=0")</f>
        <v>3</v>
      </c>
    </row>
    <row r="23" spans="1:13" ht="13.5" thickBot="1" x14ac:dyDescent="0.25">
      <c r="A23" s="10">
        <v>21</v>
      </c>
      <c r="B23" s="10">
        <v>7</v>
      </c>
      <c r="C23" s="2"/>
      <c r="D23" s="4"/>
      <c r="E23" s="2"/>
      <c r="I23" s="37" t="s">
        <v>21</v>
      </c>
      <c r="J23" s="31"/>
      <c r="K23" s="32">
        <f>COUNTIF($B$3:$B$25,"&lt;0")</f>
        <v>0</v>
      </c>
    </row>
    <row r="24" spans="1:13" ht="13.5" thickBot="1" x14ac:dyDescent="0.25">
      <c r="A24" s="11">
        <v>22</v>
      </c>
      <c r="B24" s="11">
        <v>9</v>
      </c>
      <c r="C24" s="2"/>
      <c r="D24" s="4"/>
      <c r="E24" s="2"/>
      <c r="I24" s="33"/>
      <c r="J24" s="34"/>
      <c r="K24" s="29" t="s">
        <v>12</v>
      </c>
      <c r="M24" s="3"/>
    </row>
    <row r="25" spans="1:13" x14ac:dyDescent="0.2">
      <c r="A25" s="11">
        <v>23</v>
      </c>
      <c r="B25" s="11">
        <v>5</v>
      </c>
      <c r="C25" s="2"/>
      <c r="D25" s="4"/>
      <c r="E25" s="2"/>
    </row>
    <row r="26" spans="1:13" x14ac:dyDescent="0.2">
      <c r="A26" s="20" t="s">
        <v>20</v>
      </c>
      <c r="B26" s="9">
        <f>SUM(B3:B25)</f>
        <v>138</v>
      </c>
      <c r="C26" s="2"/>
      <c r="D26" s="4"/>
      <c r="E26" s="2"/>
      <c r="H26" s="9" t="s">
        <v>22</v>
      </c>
    </row>
    <row r="27" spans="1:13" x14ac:dyDescent="0.2">
      <c r="A27" s="12"/>
      <c r="B27" s="14"/>
      <c r="C27" s="3"/>
    </row>
    <row r="28" spans="1:13" x14ac:dyDescent="0.2">
      <c r="B28" s="13"/>
    </row>
  </sheetData>
  <mergeCells count="8">
    <mergeCell ref="I23:J23"/>
    <mergeCell ref="I19:J19"/>
    <mergeCell ref="I21:J21"/>
    <mergeCell ref="I4:J4"/>
    <mergeCell ref="I6:J6"/>
    <mergeCell ref="I8:J8"/>
    <mergeCell ref="I10:J10"/>
    <mergeCell ref="I12:J12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Alumno_14</cp:lastModifiedBy>
  <cp:revision/>
  <dcterms:created xsi:type="dcterms:W3CDTF">2009-04-27T07:29:06Z</dcterms:created>
  <dcterms:modified xsi:type="dcterms:W3CDTF">2019-04-26T11:59:02Z</dcterms:modified>
</cp:coreProperties>
</file>