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l\Desktop\Projekty\ARTIQ\"/>
    </mc:Choice>
  </mc:AlternateContent>
  <bookViews>
    <workbookView xWindow="0" yWindow="0" windowWidth="15345" windowHeight="4455" activeTab="2"/>
  </bookViews>
  <sheets>
    <sheet name="Metlino" sheetId="1" r:id="rId1"/>
    <sheet name="Sayma_AMC" sheetId="2" r:id="rId2"/>
    <sheet name="Sayma_RT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L26" i="3"/>
  <c r="L28" i="3" s="1"/>
  <c r="M23" i="3"/>
  <c r="M26" i="3" s="1"/>
  <c r="M28" i="3" s="1"/>
  <c r="L23" i="3"/>
  <c r="J23" i="3" l="1"/>
  <c r="J26" i="3" s="1"/>
  <c r="J28" i="3" s="1"/>
  <c r="K23" i="3"/>
  <c r="K26" i="3" s="1"/>
  <c r="K28" i="3" s="1"/>
  <c r="I23" i="3"/>
  <c r="I26" i="3" s="1"/>
  <c r="I28" i="3" s="1"/>
  <c r="H23" i="3"/>
  <c r="H26" i="3" s="1"/>
  <c r="H28" i="3" s="1"/>
  <c r="N28" i="3" s="1"/>
  <c r="G23" i="3"/>
  <c r="G26" i="3" s="1"/>
  <c r="F23" i="3"/>
  <c r="F26" i="3" s="1"/>
  <c r="F28" i="3" s="1"/>
  <c r="E23" i="3"/>
  <c r="E26" i="3" s="1"/>
  <c r="D23" i="3"/>
  <c r="D26" i="3" s="1"/>
  <c r="C23" i="3"/>
  <c r="C26" i="3" s="1"/>
  <c r="C28" i="3" s="1"/>
  <c r="B23" i="3"/>
  <c r="B26" i="3" s="1"/>
  <c r="F23" i="2"/>
  <c r="D28" i="3" l="1"/>
  <c r="N26" i="3"/>
  <c r="G28" i="3"/>
  <c r="E28" i="3"/>
  <c r="L25" i="1"/>
  <c r="L30" i="2"/>
  <c r="D30" i="2"/>
  <c r="E30" i="2"/>
  <c r="F30" i="2"/>
  <c r="G30" i="2"/>
  <c r="H30" i="2"/>
  <c r="I30" i="2"/>
  <c r="J30" i="2"/>
  <c r="C30" i="2"/>
  <c r="D28" i="2"/>
  <c r="E28" i="2"/>
  <c r="F28" i="2"/>
  <c r="G28" i="2"/>
  <c r="H28" i="2"/>
  <c r="I28" i="2"/>
  <c r="J28" i="2"/>
  <c r="C28" i="2"/>
  <c r="B28" i="2"/>
  <c r="D24" i="2"/>
  <c r="J25" i="2"/>
  <c r="I25" i="2"/>
  <c r="H25" i="2"/>
  <c r="G25" i="2"/>
  <c r="F25" i="2"/>
  <c r="E25" i="2"/>
  <c r="D25" i="2"/>
  <c r="C25" i="2"/>
  <c r="B25" i="2"/>
  <c r="J22" i="1" l="1"/>
  <c r="J25" i="1" s="1"/>
  <c r="J27" i="1" s="1"/>
  <c r="I22" i="1"/>
  <c r="H22" i="1"/>
  <c r="H25" i="1" s="1"/>
  <c r="H27" i="1" s="1"/>
  <c r="G22" i="1"/>
  <c r="E22" i="1"/>
  <c r="E25" i="1" s="1"/>
  <c r="E27" i="1" s="1"/>
  <c r="C22" i="1"/>
  <c r="B22" i="1"/>
  <c r="B25" i="1" s="1"/>
  <c r="C25" i="1" l="1"/>
  <c r="C27" i="1" s="1"/>
  <c r="F20" i="1"/>
  <c r="F22" i="1" s="1"/>
  <c r="F25" i="1" s="1"/>
  <c r="F27" i="1" s="1"/>
  <c r="G25" i="1"/>
  <c r="G27" i="1" s="1"/>
  <c r="I25" i="1"/>
  <c r="I27" i="1" s="1"/>
  <c r="D21" i="1"/>
  <c r="D22" i="1" l="1"/>
  <c r="D25" i="1" s="1"/>
  <c r="D27" i="1" s="1"/>
  <c r="L27" i="1" s="1"/>
</calcChain>
</file>

<file path=xl/sharedStrings.xml><?xml version="1.0" encoding="utf-8"?>
<sst xmlns="http://schemas.openxmlformats.org/spreadsheetml/2006/main" count="122" uniqueCount="67">
  <si>
    <t>3V3MP</t>
  </si>
  <si>
    <t>P3V3</t>
  </si>
  <si>
    <t>P1V8</t>
  </si>
  <si>
    <t>P1V5</t>
  </si>
  <si>
    <t>P1V2</t>
  </si>
  <si>
    <t>P1V0</t>
  </si>
  <si>
    <t>P0V95</t>
  </si>
  <si>
    <t>P5V0</t>
  </si>
  <si>
    <t>P0V9</t>
  </si>
  <si>
    <t>INA219 2x</t>
  </si>
  <si>
    <t>SCANSTA112SM/NOPB</t>
  </si>
  <si>
    <t>MT41J128M16HA-15E  2x</t>
  </si>
  <si>
    <t>MT41J128M16HA-15E  4x</t>
  </si>
  <si>
    <t>TCA9548ARGER</t>
  </si>
  <si>
    <t>AT24MAC402-XHM</t>
  </si>
  <si>
    <t>LM75AIMM/NOPB 4x</t>
  </si>
  <si>
    <t>MAX6642ATT90+T</t>
  </si>
  <si>
    <t>LPC1776FET180,551</t>
  </si>
  <si>
    <t>FT4232H-56Q</t>
  </si>
  <si>
    <t>M93C46-WMN6TP</t>
  </si>
  <si>
    <t>SN74CB3Q32245ZKE</t>
  </si>
  <si>
    <t>MAX24287ETK+</t>
  </si>
  <si>
    <t>SN65MLVD040RGZT  2x</t>
  </si>
  <si>
    <t>Si5324C-C-GM</t>
  </si>
  <si>
    <t>LTC6957IDD-1#PBF</t>
  </si>
  <si>
    <t>N25Q256A13ESF40 2x</t>
  </si>
  <si>
    <t>FPGA</t>
  </si>
  <si>
    <t>TPS3808G33DBVT 2x</t>
  </si>
  <si>
    <t>SFP+ 10gb 2x</t>
  </si>
  <si>
    <t>LDO 0V95</t>
  </si>
  <si>
    <t>LDO 1V2</t>
  </si>
  <si>
    <t>LDO</t>
  </si>
  <si>
    <t>EXAR</t>
  </si>
  <si>
    <t>SW</t>
  </si>
  <si>
    <t>POWER [W]</t>
  </si>
  <si>
    <t>Total power</t>
  </si>
  <si>
    <t>SFP+ 10gb 3x</t>
  </si>
  <si>
    <t>MAX6604AATA+ 2x</t>
  </si>
  <si>
    <t>ATMEGA1284P-MU</t>
  </si>
  <si>
    <t>PCA9548</t>
  </si>
  <si>
    <t>Total power [W]</t>
  </si>
  <si>
    <t>FPGA [W]</t>
  </si>
  <si>
    <t>SUM [A]</t>
  </si>
  <si>
    <t>Efficiency</t>
  </si>
  <si>
    <t>AD7194BCPZ</t>
  </si>
  <si>
    <t>LM4140ACM-1.2/NOPB</t>
  </si>
  <si>
    <t>LM75AIMM/NOPB 2x</t>
  </si>
  <si>
    <t>TCA9517DGKR</t>
  </si>
  <si>
    <t>PCA9554PW</t>
  </si>
  <si>
    <t>24LC64-I/MS</t>
  </si>
  <si>
    <t>LTC6957IDD-1#PBF 2x</t>
  </si>
  <si>
    <t>AD9154BCPZ 2x</t>
  </si>
  <si>
    <t>AD9656BCPZ-125 2x</t>
  </si>
  <si>
    <t>Si53307</t>
  </si>
  <si>
    <t>P6V0</t>
  </si>
  <si>
    <t>P2V0</t>
  </si>
  <si>
    <t>P4V0</t>
  </si>
  <si>
    <t>N6V0</t>
  </si>
  <si>
    <t>ADCLK948BCPZ 4x</t>
  </si>
  <si>
    <t>HMC830LP6GE</t>
  </si>
  <si>
    <t>HMC7043LP7FE</t>
  </si>
  <si>
    <t>XC7A15T - FPGA</t>
  </si>
  <si>
    <t>Mezzanine Board 4x</t>
  </si>
  <si>
    <t>P12V0A</t>
  </si>
  <si>
    <t>N12V0A</t>
  </si>
  <si>
    <t>Current available [A]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</si>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</sst>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right"/>
    </xf>
    <xf numFmtId="0" fontId="0" fillId="0" borderId="0" xfId="0" applyBorder="1"/>
    <xf numFmtId="0" fontId="1" fillId="5" borderId="2" xfId="1" applyFill="1" applyBorder="1"/>
    <xf numFmtId="0" fontId="3" fillId="0" borderId="1" xfId="1" applyFont="1" applyFill="1" applyBorder="1"/>
    <xf numFmtId="0" fontId="3" fillId="5" borderId="2" xfId="1" applyFont="1" applyFill="1" applyBorder="1"/>
    <xf numFmtId="0" fontId="0" fillId="6" borderId="0" xfId="0" applyFill="1"/>
    <xf numFmtId="0" fontId="2" fillId="6" borderId="0" xfId="0" applyFont="1" applyFill="1"/>
    <xf numFmtId="0" fontId="0" fillId="3" borderId="0" xfId="0" applyFont="1" applyFill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2" fillId="7" borderId="0" xfId="0" applyFont="1" applyFill="1"/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7" zoomScaleNormal="100" workbookViewId="0">
      <selection activeCell="L19" sqref="L19"/>
    </sheetView>
  </sheetViews>
  <sheetFormatPr defaultRowHeight="15" x14ac:dyDescent="0.25"/>
  <cols>
    <col min="1" max="1" width="22.28515625" customWidth="1"/>
    <col min="2" max="2" width="9.140625" customWidth="1"/>
    <col min="12" max="12" width="15.140625" customWidth="1"/>
  </cols>
  <sheetData>
    <row r="2" spans="1:11" x14ac:dyDescent="0.25">
      <c r="B2" s="1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8</v>
      </c>
    </row>
    <row r="3" spans="1:11" x14ac:dyDescent="0.25">
      <c r="A3" s="2" t="s">
        <v>9</v>
      </c>
      <c r="D3">
        <v>2E-3</v>
      </c>
    </row>
    <row r="4" spans="1:11" x14ac:dyDescent="0.25">
      <c r="A4" s="2" t="s">
        <v>39</v>
      </c>
      <c r="C4">
        <v>0.1</v>
      </c>
    </row>
    <row r="5" spans="1:11" x14ac:dyDescent="0.25">
      <c r="A5" t="s">
        <v>16</v>
      </c>
      <c r="C5">
        <v>1E-3</v>
      </c>
    </row>
    <row r="6" spans="1:11" x14ac:dyDescent="0.25">
      <c r="A6" t="s">
        <v>15</v>
      </c>
      <c r="C6">
        <v>4.0000000000000001E-3</v>
      </c>
    </row>
    <row r="7" spans="1:11" x14ac:dyDescent="0.25">
      <c r="A7" t="s">
        <v>10</v>
      </c>
      <c r="D7">
        <v>0.08</v>
      </c>
    </row>
    <row r="8" spans="1:11" x14ac:dyDescent="0.25">
      <c r="A8" s="2" t="s">
        <v>37</v>
      </c>
      <c r="D8">
        <v>1E-3</v>
      </c>
    </row>
    <row r="9" spans="1:11" x14ac:dyDescent="0.25">
      <c r="A9" s="2" t="s">
        <v>38</v>
      </c>
      <c r="D9">
        <v>0.02</v>
      </c>
    </row>
    <row r="10" spans="1:11" x14ac:dyDescent="0.25">
      <c r="A10" t="s">
        <v>18</v>
      </c>
      <c r="D10">
        <v>0.1</v>
      </c>
    </row>
    <row r="11" spans="1:11" x14ac:dyDescent="0.25">
      <c r="A11" t="s">
        <v>12</v>
      </c>
      <c r="F11">
        <v>1</v>
      </c>
    </row>
    <row r="12" spans="1:11" x14ac:dyDescent="0.25">
      <c r="A12" s="8" t="s">
        <v>36</v>
      </c>
      <c r="B12" s="9"/>
      <c r="C12" s="9"/>
      <c r="D12" s="9">
        <v>1.2</v>
      </c>
      <c r="E12" s="7"/>
      <c r="F12" s="7"/>
      <c r="G12" s="7"/>
      <c r="H12" s="7"/>
      <c r="I12" s="7"/>
      <c r="J12" s="7"/>
      <c r="K12" s="6"/>
    </row>
    <row r="13" spans="1:11" x14ac:dyDescent="0.25">
      <c r="A13" t="s">
        <v>20</v>
      </c>
      <c r="D13">
        <v>0.2</v>
      </c>
    </row>
    <row r="14" spans="1:11" x14ac:dyDescent="0.25">
      <c r="A14" t="s">
        <v>21</v>
      </c>
      <c r="D14">
        <v>0.4</v>
      </c>
    </row>
    <row r="15" spans="1:11" x14ac:dyDescent="0.25">
      <c r="A15" t="s">
        <v>25</v>
      </c>
      <c r="D15">
        <v>0.04</v>
      </c>
    </row>
    <row r="16" spans="1:11" x14ac:dyDescent="0.25">
      <c r="A16" s="2" t="s">
        <v>24</v>
      </c>
      <c r="D16">
        <v>0.06</v>
      </c>
    </row>
    <row r="17" spans="1:12" x14ac:dyDescent="0.25">
      <c r="A17" t="s">
        <v>23</v>
      </c>
      <c r="D17">
        <v>0.3</v>
      </c>
    </row>
    <row r="18" spans="1:12" x14ac:dyDescent="0.25">
      <c r="A18" s="2" t="s">
        <v>19</v>
      </c>
      <c r="D18">
        <v>2E-3</v>
      </c>
    </row>
    <row r="19" spans="1:12" x14ac:dyDescent="0.25">
      <c r="A19" t="s">
        <v>26</v>
      </c>
      <c r="E19">
        <v>1.7</v>
      </c>
      <c r="F19">
        <v>1</v>
      </c>
      <c r="G19">
        <v>0.6</v>
      </c>
      <c r="H19">
        <v>3.04</v>
      </c>
      <c r="I19">
        <v>3.1E-2</v>
      </c>
      <c r="J19">
        <v>9.7850000000000001</v>
      </c>
    </row>
    <row r="20" spans="1:12" x14ac:dyDescent="0.25">
      <c r="A20" t="s">
        <v>30</v>
      </c>
      <c r="F20">
        <f>G22</f>
        <v>0.6</v>
      </c>
    </row>
    <row r="21" spans="1:12" x14ac:dyDescent="0.25">
      <c r="A21" t="s">
        <v>29</v>
      </c>
      <c r="D21">
        <f>I22</f>
        <v>3.1E-2</v>
      </c>
    </row>
    <row r="22" spans="1:12" x14ac:dyDescent="0.25">
      <c r="A22" s="4" t="s">
        <v>42</v>
      </c>
      <c r="B22" s="4">
        <f t="shared" ref="B22:J22" si="0">SUM(B3:B21)</f>
        <v>0</v>
      </c>
      <c r="C22" s="4">
        <f t="shared" si="0"/>
        <v>0.10500000000000001</v>
      </c>
      <c r="D22" s="4">
        <f t="shared" si="0"/>
        <v>2.4359999999999999</v>
      </c>
      <c r="E22" s="4">
        <f t="shared" si="0"/>
        <v>1.7</v>
      </c>
      <c r="F22" s="4">
        <f t="shared" si="0"/>
        <v>2.6</v>
      </c>
      <c r="G22" s="4">
        <f t="shared" si="0"/>
        <v>0.6</v>
      </c>
      <c r="H22" s="4">
        <f t="shared" si="0"/>
        <v>3.04</v>
      </c>
      <c r="I22" s="4">
        <f t="shared" si="0"/>
        <v>3.1E-2</v>
      </c>
      <c r="J22" s="4">
        <f t="shared" si="0"/>
        <v>9.7850000000000001</v>
      </c>
    </row>
    <row r="23" spans="1:12" x14ac:dyDescent="0.25">
      <c r="A23" t="s">
        <v>65</v>
      </c>
      <c r="B23" s="5"/>
      <c r="C23" s="5">
        <v>0.5</v>
      </c>
      <c r="D23" s="5">
        <v>3.2</v>
      </c>
      <c r="E23" s="5">
        <v>3.2</v>
      </c>
      <c r="F23" s="5">
        <v>3.2</v>
      </c>
      <c r="G23" s="5">
        <v>3</v>
      </c>
      <c r="H23" s="5">
        <v>3.2</v>
      </c>
      <c r="I23" s="5">
        <v>3</v>
      </c>
      <c r="J23" s="5">
        <v>20</v>
      </c>
    </row>
    <row r="24" spans="1:12" x14ac:dyDescent="0.25">
      <c r="A24" t="s">
        <v>66</v>
      </c>
      <c r="B24">
        <v>5</v>
      </c>
      <c r="C24">
        <v>3.3</v>
      </c>
      <c r="D24">
        <v>3.3</v>
      </c>
      <c r="E24">
        <v>1.8</v>
      </c>
      <c r="F24">
        <v>1.5</v>
      </c>
      <c r="G24">
        <v>1.2</v>
      </c>
      <c r="H24">
        <v>1</v>
      </c>
      <c r="I24">
        <v>0.95</v>
      </c>
      <c r="J24">
        <v>0.9</v>
      </c>
      <c r="L24" s="3" t="s">
        <v>41</v>
      </c>
    </row>
    <row r="25" spans="1:12" x14ac:dyDescent="0.25">
      <c r="A25" s="3" t="s">
        <v>34</v>
      </c>
      <c r="B25" s="3">
        <f>B24*B22</f>
        <v>0</v>
      </c>
      <c r="C25" s="3">
        <f>C24*C22</f>
        <v>0.34650000000000003</v>
      </c>
      <c r="D25" s="3">
        <f>D24*D22</f>
        <v>8.0388000000000002</v>
      </c>
      <c r="E25" s="3">
        <f t="shared" ref="E25:J25" si="1">E24*E22</f>
        <v>3.06</v>
      </c>
      <c r="F25" s="3">
        <f t="shared" si="1"/>
        <v>3.9000000000000004</v>
      </c>
      <c r="G25" s="3">
        <f t="shared" si="1"/>
        <v>0.72</v>
      </c>
      <c r="H25" s="3">
        <f t="shared" si="1"/>
        <v>3.04</v>
      </c>
      <c r="I25" s="3">
        <f t="shared" si="1"/>
        <v>2.9449999999999997E-2</v>
      </c>
      <c r="J25" s="3">
        <f t="shared" si="1"/>
        <v>8.8064999999999998</v>
      </c>
      <c r="L25" s="3">
        <f>SUM(E25:J25)</f>
        <v>19.555950000000003</v>
      </c>
    </row>
    <row r="26" spans="1:12" ht="15.75" thickBot="1" x14ac:dyDescent="0.3">
      <c r="A26" t="s">
        <v>43</v>
      </c>
      <c r="C26">
        <v>1</v>
      </c>
      <c r="D26">
        <v>0.85</v>
      </c>
      <c r="E26">
        <v>0.85</v>
      </c>
      <c r="F26">
        <v>0.85</v>
      </c>
      <c r="G26">
        <v>1</v>
      </c>
      <c r="H26">
        <v>0.85</v>
      </c>
      <c r="I26">
        <v>1</v>
      </c>
      <c r="J26">
        <v>0.9</v>
      </c>
      <c r="L26" s="11" t="s">
        <v>35</v>
      </c>
    </row>
    <row r="27" spans="1:12" ht="15.75" thickBot="1" x14ac:dyDescent="0.3">
      <c r="A27" s="13" t="s">
        <v>34</v>
      </c>
      <c r="B27" s="14"/>
      <c r="C27" s="14">
        <f>C25/C26</f>
        <v>0.34650000000000003</v>
      </c>
      <c r="D27" s="14">
        <f t="shared" ref="D27:J27" si="2">D25/D26</f>
        <v>9.4574117647058831</v>
      </c>
      <c r="E27" s="14">
        <f t="shared" si="2"/>
        <v>3.6</v>
      </c>
      <c r="F27" s="14">
        <f t="shared" si="2"/>
        <v>4.5882352941176476</v>
      </c>
      <c r="G27" s="14">
        <f t="shared" si="2"/>
        <v>0.72</v>
      </c>
      <c r="H27" s="14">
        <f t="shared" si="2"/>
        <v>3.5764705882352943</v>
      </c>
      <c r="I27" s="14">
        <f t="shared" si="2"/>
        <v>2.9449999999999997E-2</v>
      </c>
      <c r="J27" s="15">
        <f t="shared" si="2"/>
        <v>9.7850000000000001</v>
      </c>
      <c r="L27" s="10">
        <f>SUM(C27:J27)</f>
        <v>32.103067647058822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zoomScaleNormal="100" workbookViewId="0">
      <selection activeCell="D26" sqref="D26"/>
    </sheetView>
  </sheetViews>
  <sheetFormatPr defaultRowHeight="15" x14ac:dyDescent="0.25"/>
  <cols>
    <col min="1" max="1" width="27.7109375" customWidth="1"/>
    <col min="2" max="2" width="8" customWidth="1"/>
    <col min="12" max="12" width="16" customWidth="1"/>
  </cols>
  <sheetData>
    <row r="1" spans="1:10" x14ac:dyDescent="0.25">
      <c r="C1" t="s">
        <v>31</v>
      </c>
      <c r="D1" t="s">
        <v>32</v>
      </c>
      <c r="E1" t="s">
        <v>32</v>
      </c>
      <c r="F1" t="s">
        <v>32</v>
      </c>
      <c r="G1" t="s">
        <v>31</v>
      </c>
      <c r="H1" t="s">
        <v>32</v>
      </c>
      <c r="I1" t="s">
        <v>31</v>
      </c>
      <c r="J1" t="s">
        <v>33</v>
      </c>
    </row>
    <row r="2" spans="1:10" x14ac:dyDescent="0.25">
      <c r="B2" s="1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8</v>
      </c>
    </row>
    <row r="3" spans="1:10" x14ac:dyDescent="0.25">
      <c r="A3" t="s">
        <v>27</v>
      </c>
      <c r="C3">
        <v>1E-4</v>
      </c>
      <c r="D3">
        <v>1E-4</v>
      </c>
    </row>
    <row r="4" spans="1:10" x14ac:dyDescent="0.25">
      <c r="A4" t="s">
        <v>9</v>
      </c>
      <c r="C4">
        <v>2E-3</v>
      </c>
    </row>
    <row r="5" spans="1:10" x14ac:dyDescent="0.25">
      <c r="A5" t="s">
        <v>10</v>
      </c>
      <c r="E5">
        <v>0.08</v>
      </c>
    </row>
    <row r="6" spans="1:10" x14ac:dyDescent="0.25">
      <c r="A6" t="s">
        <v>11</v>
      </c>
      <c r="F6">
        <v>0.5</v>
      </c>
    </row>
    <row r="7" spans="1:10" x14ac:dyDescent="0.25">
      <c r="A7" t="s">
        <v>12</v>
      </c>
      <c r="F7">
        <v>1</v>
      </c>
    </row>
    <row r="8" spans="1:10" x14ac:dyDescent="0.25">
      <c r="A8" t="s">
        <v>13</v>
      </c>
      <c r="C8">
        <v>0.1</v>
      </c>
    </row>
    <row r="9" spans="1:10" x14ac:dyDescent="0.25">
      <c r="A9" t="s">
        <v>14</v>
      </c>
      <c r="C9">
        <v>3.0000000000000001E-3</v>
      </c>
    </row>
    <row r="10" spans="1:10" x14ac:dyDescent="0.25">
      <c r="A10" t="s">
        <v>15</v>
      </c>
      <c r="C10">
        <v>4.0000000000000001E-3</v>
      </c>
    </row>
    <row r="11" spans="1:10" x14ac:dyDescent="0.25">
      <c r="A11" t="s">
        <v>16</v>
      </c>
      <c r="C11">
        <v>1E-3</v>
      </c>
    </row>
    <row r="12" spans="1:10" x14ac:dyDescent="0.25">
      <c r="A12" t="s">
        <v>28</v>
      </c>
      <c r="D12">
        <v>0.8</v>
      </c>
    </row>
    <row r="13" spans="1:10" x14ac:dyDescent="0.25">
      <c r="A13" t="s">
        <v>17</v>
      </c>
      <c r="C13">
        <v>0.1</v>
      </c>
    </row>
    <row r="14" spans="1:10" x14ac:dyDescent="0.25">
      <c r="A14" t="s">
        <v>18</v>
      </c>
      <c r="D14">
        <v>0.1</v>
      </c>
    </row>
    <row r="15" spans="1:10" x14ac:dyDescent="0.25">
      <c r="A15" t="s">
        <v>19</v>
      </c>
      <c r="D15">
        <v>2E-3</v>
      </c>
    </row>
    <row r="16" spans="1:10" x14ac:dyDescent="0.25">
      <c r="A16" t="s">
        <v>20</v>
      </c>
      <c r="D16">
        <v>0.2</v>
      </c>
    </row>
    <row r="17" spans="1:12" x14ac:dyDescent="0.25">
      <c r="A17" t="s">
        <v>21</v>
      </c>
      <c r="D17">
        <v>0.4</v>
      </c>
    </row>
    <row r="18" spans="1:12" x14ac:dyDescent="0.25">
      <c r="A18" t="s">
        <v>22</v>
      </c>
      <c r="D18">
        <v>0.33</v>
      </c>
    </row>
    <row r="19" spans="1:12" x14ac:dyDescent="0.25">
      <c r="A19" t="s">
        <v>23</v>
      </c>
      <c r="D19">
        <v>0.3</v>
      </c>
    </row>
    <row r="20" spans="1:12" x14ac:dyDescent="0.25">
      <c r="A20" t="s">
        <v>24</v>
      </c>
      <c r="D20">
        <v>0.06</v>
      </c>
    </row>
    <row r="21" spans="1:12" x14ac:dyDescent="0.25">
      <c r="A21" t="s">
        <v>25</v>
      </c>
      <c r="D21">
        <v>0.04</v>
      </c>
    </row>
    <row r="22" spans="1:12" x14ac:dyDescent="0.25">
      <c r="A22" t="s">
        <v>26</v>
      </c>
      <c r="E22">
        <v>1.7</v>
      </c>
      <c r="F22">
        <v>1</v>
      </c>
      <c r="G22">
        <v>0.6</v>
      </c>
      <c r="H22">
        <v>3.04</v>
      </c>
      <c r="I22">
        <v>3.1E-2</v>
      </c>
      <c r="J22">
        <v>9.7850000000000001</v>
      </c>
    </row>
    <row r="23" spans="1:12" x14ac:dyDescent="0.25">
      <c r="A23" t="s">
        <v>30</v>
      </c>
      <c r="F23">
        <f>G25</f>
        <v>0.6</v>
      </c>
    </row>
    <row r="24" spans="1:12" x14ac:dyDescent="0.25">
      <c r="A24" t="s">
        <v>29</v>
      </c>
      <c r="D24">
        <f>I25</f>
        <v>3.1E-2</v>
      </c>
    </row>
    <row r="25" spans="1:12" x14ac:dyDescent="0.25">
      <c r="A25" s="4" t="s">
        <v>42</v>
      </c>
      <c r="B25" s="4">
        <f>SUM(B3:B22)</f>
        <v>0</v>
      </c>
      <c r="C25" s="4">
        <f t="shared" ref="C25:J25" si="0">SUM(C3:C24)</f>
        <v>0.21010000000000001</v>
      </c>
      <c r="D25" s="4">
        <f t="shared" si="0"/>
        <v>2.2631000000000001</v>
      </c>
      <c r="E25" s="4">
        <f t="shared" si="0"/>
        <v>1.78</v>
      </c>
      <c r="F25" s="4">
        <f t="shared" si="0"/>
        <v>3.1</v>
      </c>
      <c r="G25" s="4">
        <f t="shared" si="0"/>
        <v>0.6</v>
      </c>
      <c r="H25" s="4">
        <f t="shared" si="0"/>
        <v>3.04</v>
      </c>
      <c r="I25" s="4">
        <f t="shared" si="0"/>
        <v>3.1E-2</v>
      </c>
      <c r="J25" s="4">
        <f t="shared" si="0"/>
        <v>9.7850000000000001</v>
      </c>
    </row>
    <row r="26" spans="1:12" x14ac:dyDescent="0.25">
      <c r="A26" t="s">
        <v>65</v>
      </c>
      <c r="B26" s="5"/>
      <c r="C26" s="5">
        <v>0.5</v>
      </c>
      <c r="D26" s="5">
        <v>3.2</v>
      </c>
      <c r="E26" s="5">
        <v>3.2</v>
      </c>
      <c r="F26" s="5">
        <v>3.2</v>
      </c>
      <c r="G26" s="5">
        <v>3</v>
      </c>
      <c r="H26" s="5">
        <v>3.2</v>
      </c>
      <c r="I26" s="5">
        <v>3</v>
      </c>
      <c r="J26" s="5">
        <v>20</v>
      </c>
    </row>
    <row r="27" spans="1:12" x14ac:dyDescent="0.25">
      <c r="A27" t="s">
        <v>66</v>
      </c>
      <c r="B27">
        <v>5</v>
      </c>
      <c r="C27">
        <v>3.3</v>
      </c>
      <c r="D27">
        <v>3.3</v>
      </c>
      <c r="E27">
        <v>1.8</v>
      </c>
      <c r="F27">
        <v>1.5</v>
      </c>
      <c r="G27">
        <v>1.2</v>
      </c>
      <c r="H27">
        <v>1</v>
      </c>
      <c r="I27">
        <v>0.95</v>
      </c>
      <c r="J27">
        <v>0.9</v>
      </c>
      <c r="L27" s="3" t="s">
        <v>41</v>
      </c>
    </row>
    <row r="28" spans="1:12" x14ac:dyDescent="0.25">
      <c r="A28" s="12" t="s">
        <v>34</v>
      </c>
      <c r="B28" s="12">
        <f>B27*B25</f>
        <v>0</v>
      </c>
      <c r="C28" s="12">
        <f>C27*C25</f>
        <v>0.69333</v>
      </c>
      <c r="D28" s="12">
        <f t="shared" ref="D28:J28" si="1">D27*D25</f>
        <v>7.4682300000000001</v>
      </c>
      <c r="E28" s="12">
        <f t="shared" si="1"/>
        <v>3.2040000000000002</v>
      </c>
      <c r="F28" s="12">
        <f t="shared" si="1"/>
        <v>4.6500000000000004</v>
      </c>
      <c r="G28" s="12">
        <f t="shared" si="1"/>
        <v>0.72</v>
      </c>
      <c r="H28" s="12">
        <f t="shared" si="1"/>
        <v>3.04</v>
      </c>
      <c r="I28" s="12">
        <f t="shared" si="1"/>
        <v>2.9449999999999997E-2</v>
      </c>
      <c r="J28" s="12">
        <f t="shared" si="1"/>
        <v>8.8064999999999998</v>
      </c>
      <c r="L28" s="3">
        <f>SUM(E28:J28)</f>
        <v>20.449950000000001</v>
      </c>
    </row>
    <row r="29" spans="1:12" ht="15.75" thickBot="1" x14ac:dyDescent="0.3">
      <c r="A29" t="s">
        <v>43</v>
      </c>
      <c r="C29">
        <v>1</v>
      </c>
      <c r="D29">
        <v>0.85</v>
      </c>
      <c r="E29">
        <v>0.85</v>
      </c>
      <c r="F29">
        <v>0.85</v>
      </c>
      <c r="G29">
        <v>1</v>
      </c>
      <c r="H29">
        <v>0.85</v>
      </c>
      <c r="I29">
        <v>1</v>
      </c>
      <c r="J29">
        <v>0.9</v>
      </c>
      <c r="L29" s="11" t="s">
        <v>40</v>
      </c>
    </row>
    <row r="30" spans="1:12" ht="15.75" thickBot="1" x14ac:dyDescent="0.3">
      <c r="A30" s="13" t="s">
        <v>34</v>
      </c>
      <c r="B30" s="14"/>
      <c r="C30" s="14">
        <f>C28/C29</f>
        <v>0.69333</v>
      </c>
      <c r="D30" s="14">
        <f t="shared" ref="D30:J30" si="2">D28/D29</f>
        <v>8.7861529411764714</v>
      </c>
      <c r="E30" s="14">
        <f t="shared" si="2"/>
        <v>3.7694117647058825</v>
      </c>
      <c r="F30" s="14">
        <f t="shared" si="2"/>
        <v>5.4705882352941186</v>
      </c>
      <c r="G30" s="14">
        <f t="shared" si="2"/>
        <v>0.72</v>
      </c>
      <c r="H30" s="14">
        <f t="shared" si="2"/>
        <v>3.5764705882352943</v>
      </c>
      <c r="I30" s="14">
        <f t="shared" si="2"/>
        <v>2.9449999999999997E-2</v>
      </c>
      <c r="J30" s="15">
        <f t="shared" si="2"/>
        <v>9.7850000000000001</v>
      </c>
      <c r="L30" s="10">
        <f>SUM(C30:J30)</f>
        <v>32.830403529411768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topLeftCell="A4" zoomScaleNormal="100" workbookViewId="0">
      <selection activeCell="F35" sqref="F35"/>
    </sheetView>
  </sheetViews>
  <sheetFormatPr defaultRowHeight="15" x14ac:dyDescent="0.25"/>
  <cols>
    <col min="1" max="1" width="24.5703125" customWidth="1"/>
    <col min="11" max="11" width="8.85546875" customWidth="1"/>
    <col min="13" max="13" width="9.85546875" customWidth="1"/>
    <col min="14" max="14" width="15.42578125" customWidth="1"/>
  </cols>
  <sheetData>
    <row r="2" spans="1:13" x14ac:dyDescent="0.25">
      <c r="B2" s="1" t="s">
        <v>7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57</v>
      </c>
      <c r="I2" s="1" t="s">
        <v>54</v>
      </c>
      <c r="J2" s="1" t="s">
        <v>55</v>
      </c>
      <c r="K2" s="1" t="s">
        <v>56</v>
      </c>
      <c r="L2" s="1" t="s">
        <v>63</v>
      </c>
      <c r="M2" s="1" t="s">
        <v>64</v>
      </c>
    </row>
    <row r="3" spans="1:13" x14ac:dyDescent="0.25">
      <c r="A3" t="s">
        <v>13</v>
      </c>
      <c r="D3">
        <v>0.1</v>
      </c>
    </row>
    <row r="4" spans="1:13" x14ac:dyDescent="0.25">
      <c r="A4" t="s">
        <v>24</v>
      </c>
      <c r="D4">
        <v>0.06</v>
      </c>
    </row>
    <row r="5" spans="1:13" x14ac:dyDescent="0.25">
      <c r="A5" t="s">
        <v>23</v>
      </c>
      <c r="D5">
        <v>0.3</v>
      </c>
    </row>
    <row r="6" spans="1:13" x14ac:dyDescent="0.25">
      <c r="A6" t="s">
        <v>52</v>
      </c>
      <c r="K6">
        <v>1</v>
      </c>
    </row>
    <row r="7" spans="1:13" x14ac:dyDescent="0.25">
      <c r="A7" t="s">
        <v>51</v>
      </c>
      <c r="J7">
        <v>3.4</v>
      </c>
      <c r="K7">
        <v>0.4</v>
      </c>
    </row>
    <row r="8" spans="1:13" x14ac:dyDescent="0.25">
      <c r="A8" t="s">
        <v>44</v>
      </c>
      <c r="D8">
        <v>5.0000000000000001E-3</v>
      </c>
      <c r="K8">
        <v>5.0000000000000001E-3</v>
      </c>
    </row>
    <row r="9" spans="1:13" x14ac:dyDescent="0.25">
      <c r="A9" t="s">
        <v>45</v>
      </c>
      <c r="E9">
        <v>2E-3</v>
      </c>
    </row>
    <row r="10" spans="1:13" x14ac:dyDescent="0.25">
      <c r="A10" t="s">
        <v>16</v>
      </c>
      <c r="C10">
        <v>1E-3</v>
      </c>
    </row>
    <row r="11" spans="1:13" x14ac:dyDescent="0.25">
      <c r="A11" t="s">
        <v>46</v>
      </c>
      <c r="C11">
        <v>2E-3</v>
      </c>
    </row>
    <row r="12" spans="1:13" x14ac:dyDescent="0.25">
      <c r="A12" t="s">
        <v>47</v>
      </c>
      <c r="C12">
        <v>5.0000000000000001E-3</v>
      </c>
      <c r="D12">
        <v>5.0000000000000001E-3</v>
      </c>
    </row>
    <row r="13" spans="1:13" x14ac:dyDescent="0.25">
      <c r="A13" t="s">
        <v>48</v>
      </c>
      <c r="C13">
        <v>0.05</v>
      </c>
    </row>
    <row r="14" spans="1:13" x14ac:dyDescent="0.25">
      <c r="A14" t="s">
        <v>49</v>
      </c>
      <c r="C14">
        <v>3.0000000000000001E-3</v>
      </c>
    </row>
    <row r="15" spans="1:13" x14ac:dyDescent="0.25">
      <c r="A15" t="s">
        <v>50</v>
      </c>
      <c r="I15">
        <v>2.1999999999999999E-2</v>
      </c>
    </row>
    <row r="16" spans="1:13" x14ac:dyDescent="0.25">
      <c r="A16" t="s">
        <v>58</v>
      </c>
      <c r="K16">
        <v>1.2</v>
      </c>
    </row>
    <row r="17" spans="1:14" x14ac:dyDescent="0.25">
      <c r="A17" t="s">
        <v>53</v>
      </c>
      <c r="K17">
        <v>0.1</v>
      </c>
    </row>
    <row r="18" spans="1:14" x14ac:dyDescent="0.25">
      <c r="A18" t="s">
        <v>59</v>
      </c>
      <c r="I18">
        <v>0.26</v>
      </c>
    </row>
    <row r="19" spans="1:14" x14ac:dyDescent="0.25">
      <c r="A19" t="s">
        <v>60</v>
      </c>
      <c r="K19">
        <v>0.5</v>
      </c>
    </row>
    <row r="20" spans="1:14" x14ac:dyDescent="0.25">
      <c r="A20" t="s">
        <v>61</v>
      </c>
      <c r="D20">
        <v>0.15</v>
      </c>
      <c r="E20">
        <v>0.5</v>
      </c>
      <c r="F20">
        <v>0.5</v>
      </c>
      <c r="G20">
        <v>1</v>
      </c>
    </row>
    <row r="21" spans="1:14" x14ac:dyDescent="0.25">
      <c r="A21" t="s">
        <v>62</v>
      </c>
      <c r="D21">
        <v>4</v>
      </c>
      <c r="H21">
        <v>0.4</v>
      </c>
      <c r="I21">
        <v>6</v>
      </c>
      <c r="L21">
        <v>0.8</v>
      </c>
      <c r="M21">
        <v>0.2</v>
      </c>
    </row>
    <row r="23" spans="1:14" x14ac:dyDescent="0.25">
      <c r="A23" s="4" t="s">
        <v>42</v>
      </c>
      <c r="B23" s="4">
        <f t="shared" ref="B23:K23" si="0">SUM(B3:B22)</f>
        <v>0</v>
      </c>
      <c r="C23" s="4">
        <f t="shared" si="0"/>
        <v>6.1000000000000006E-2</v>
      </c>
      <c r="D23" s="16">
        <f t="shared" si="0"/>
        <v>4.62</v>
      </c>
      <c r="E23" s="4">
        <f t="shared" si="0"/>
        <v>0.502</v>
      </c>
      <c r="F23" s="4">
        <f t="shared" si="0"/>
        <v>0.5</v>
      </c>
      <c r="G23" s="4">
        <f t="shared" si="0"/>
        <v>1</v>
      </c>
      <c r="H23" s="4">
        <f t="shared" si="0"/>
        <v>0.4</v>
      </c>
      <c r="I23" s="4">
        <f t="shared" si="0"/>
        <v>6.282</v>
      </c>
      <c r="J23" s="4">
        <f t="shared" si="0"/>
        <v>3.4</v>
      </c>
      <c r="K23" s="4">
        <f t="shared" si="0"/>
        <v>3.2049999999999996</v>
      </c>
      <c r="L23" s="4">
        <f>SUM(L3:L22)</f>
        <v>0.8</v>
      </c>
      <c r="M23" s="4">
        <f>SUM(M3:M22)</f>
        <v>0.2</v>
      </c>
    </row>
    <row r="24" spans="1:14" x14ac:dyDescent="0.25">
      <c r="A24" t="s">
        <v>65</v>
      </c>
      <c r="B24" s="5"/>
      <c r="C24" s="5"/>
      <c r="D24" s="5">
        <v>4</v>
      </c>
      <c r="E24" s="5">
        <v>2</v>
      </c>
      <c r="F24" s="5">
        <v>2</v>
      </c>
      <c r="G24" s="5">
        <v>4</v>
      </c>
      <c r="H24" s="5">
        <v>2</v>
      </c>
      <c r="I24" s="5">
        <v>8</v>
      </c>
      <c r="J24">
        <v>4</v>
      </c>
      <c r="K24">
        <v>4</v>
      </c>
      <c r="L24" s="5">
        <v>1</v>
      </c>
      <c r="M24">
        <v>1</v>
      </c>
    </row>
    <row r="25" spans="1:14" x14ac:dyDescent="0.25">
      <c r="A25" t="s">
        <v>66</v>
      </c>
      <c r="B25">
        <v>5</v>
      </c>
      <c r="C25">
        <v>3.3</v>
      </c>
      <c r="D25">
        <v>3.3</v>
      </c>
      <c r="E25">
        <v>1.8</v>
      </c>
      <c r="F25">
        <v>1.2</v>
      </c>
      <c r="G25">
        <v>1</v>
      </c>
      <c r="H25">
        <v>6</v>
      </c>
      <c r="I25">
        <v>6</v>
      </c>
      <c r="J25">
        <v>2</v>
      </c>
      <c r="K25">
        <v>4</v>
      </c>
      <c r="L25">
        <v>12</v>
      </c>
      <c r="M25">
        <v>12</v>
      </c>
      <c r="N25" s="3" t="s">
        <v>41</v>
      </c>
    </row>
    <row r="26" spans="1:14" x14ac:dyDescent="0.25">
      <c r="A26" s="12" t="s">
        <v>34</v>
      </c>
      <c r="B26" s="12">
        <f>B25*B23</f>
        <v>0</v>
      </c>
      <c r="C26" s="12">
        <f>C25*C23</f>
        <v>0.20130000000000001</v>
      </c>
      <c r="D26" s="12">
        <f t="shared" ref="D26:M26" si="1">D25*D23</f>
        <v>15.245999999999999</v>
      </c>
      <c r="E26" s="12">
        <f t="shared" si="1"/>
        <v>0.90360000000000007</v>
      </c>
      <c r="F26" s="12">
        <f t="shared" si="1"/>
        <v>0.6</v>
      </c>
      <c r="G26" s="12">
        <f t="shared" si="1"/>
        <v>1</v>
      </c>
      <c r="H26" s="12">
        <f t="shared" si="1"/>
        <v>2.4000000000000004</v>
      </c>
      <c r="I26" s="12">
        <f t="shared" si="1"/>
        <v>37.692</v>
      </c>
      <c r="J26" s="12">
        <f t="shared" si="1"/>
        <v>6.8</v>
      </c>
      <c r="K26" s="12">
        <f t="shared" si="1"/>
        <v>12.819999999999999</v>
      </c>
      <c r="L26" s="12">
        <f t="shared" si="1"/>
        <v>9.6000000000000014</v>
      </c>
      <c r="M26" s="12">
        <f t="shared" si="1"/>
        <v>2.4000000000000004</v>
      </c>
      <c r="N26" s="3">
        <f>SUM(D26:G26)</f>
        <v>17.749600000000001</v>
      </c>
    </row>
    <row r="27" spans="1:14" ht="15.75" thickBot="1" x14ac:dyDescent="0.3">
      <c r="A27" t="s">
        <v>43</v>
      </c>
      <c r="C27">
        <v>1</v>
      </c>
      <c r="D27">
        <v>0.85</v>
      </c>
      <c r="E27">
        <v>0.85</v>
      </c>
      <c r="F27">
        <v>0.85</v>
      </c>
      <c r="G27">
        <v>0.85</v>
      </c>
      <c r="H27">
        <v>0.8</v>
      </c>
      <c r="I27">
        <v>0.9</v>
      </c>
      <c r="J27">
        <v>0.85</v>
      </c>
      <c r="K27">
        <v>0.85</v>
      </c>
      <c r="L27">
        <v>0.8</v>
      </c>
      <c r="M27">
        <v>0.8</v>
      </c>
      <c r="N27" s="11" t="s">
        <v>40</v>
      </c>
    </row>
    <row r="28" spans="1:14" ht="15.75" thickBot="1" x14ac:dyDescent="0.3">
      <c r="A28" s="13" t="s">
        <v>34</v>
      </c>
      <c r="B28" s="14"/>
      <c r="C28" s="14">
        <f>C26/C27</f>
        <v>0.20130000000000001</v>
      </c>
      <c r="D28" s="14">
        <f t="shared" ref="D28:M28" si="2">D26/D27</f>
        <v>17.936470588235292</v>
      </c>
      <c r="E28" s="14">
        <f t="shared" si="2"/>
        <v>1.0630588235294118</v>
      </c>
      <c r="F28" s="14">
        <f t="shared" si="2"/>
        <v>0.70588235294117652</v>
      </c>
      <c r="G28" s="14">
        <f t="shared" si="2"/>
        <v>1.1764705882352942</v>
      </c>
      <c r="H28" s="14">
        <f t="shared" si="2"/>
        <v>3.0000000000000004</v>
      </c>
      <c r="I28" s="14">
        <f t="shared" si="2"/>
        <v>41.88</v>
      </c>
      <c r="J28" s="14">
        <f t="shared" si="2"/>
        <v>8</v>
      </c>
      <c r="K28" s="14">
        <f t="shared" si="2"/>
        <v>15.082352941176469</v>
      </c>
      <c r="L28" s="14">
        <f t="shared" si="2"/>
        <v>12.000000000000002</v>
      </c>
      <c r="M28" s="15">
        <f t="shared" si="2"/>
        <v>3.0000000000000004</v>
      </c>
      <c r="N28" s="10">
        <f>SUM(C28:M28)</f>
        <v>104.04553529411764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Metlino</vt:lpstr>
      <vt:lpstr>Sayma_AMC</vt:lpstr>
      <vt:lpstr>Sayma_RTM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Gaska</dc:creator>
  <cp:lastModifiedBy>Michal Gaska</cp:lastModifiedBy>
  <dcterms:created xsi:type="dcterms:W3CDTF">2016-11-02T14:03:07Z</dcterms:created>
  <dcterms:modified xsi:type="dcterms:W3CDTF">2016-12-07T12:13:17Z</dcterms:modified>
</cp:coreProperties>
</file>