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55" tabRatio="444" activeTab="1"/>
  </bookViews>
  <sheets>
    <sheet name="Parte 1" sheetId="1" r:id="rId1"/>
    <sheet name="CÁLCULO " sheetId="2" r:id="rId2"/>
  </sheets>
  <definedNames>
    <definedName name="_Toc46248739_2">'CÁLCULO '!$C$38</definedName>
    <definedName name="_Toc46248744_2">'CÁLCULO '!$N$37</definedName>
  </definedNames>
  <calcPr calcId="144525"/>
</workbook>
</file>

<file path=xl/calcChain.xml><?xml version="1.0" encoding="utf-8"?>
<calcChain xmlns="http://schemas.openxmlformats.org/spreadsheetml/2006/main">
  <c r="G6" i="2" l="1"/>
  <c r="S6" i="2"/>
  <c r="G7" i="2"/>
  <c r="S7" i="2"/>
  <c r="U8" i="2" s="1"/>
  <c r="G8" i="2"/>
  <c r="S8" i="2"/>
  <c r="G11" i="2"/>
  <c r="I13" i="2" s="1"/>
  <c r="S11" i="2"/>
  <c r="U13" i="2" s="1"/>
  <c r="G12" i="2"/>
  <c r="S12" i="2"/>
  <c r="G13" i="2"/>
  <c r="S13" i="2"/>
  <c r="G16" i="2"/>
  <c r="I18" i="2" s="1"/>
  <c r="S16" i="2"/>
  <c r="U18" i="2" s="1"/>
  <c r="G17" i="2"/>
  <c r="S17" i="2"/>
  <c r="G18" i="2"/>
  <c r="S18" i="2"/>
  <c r="G21" i="2"/>
  <c r="I23" i="2" s="1"/>
  <c r="S21" i="2"/>
  <c r="U23" i="2" s="1"/>
  <c r="G22" i="2"/>
  <c r="S22" i="2"/>
  <c r="G23" i="2"/>
  <c r="S23" i="2"/>
  <c r="G26" i="2"/>
  <c r="S26" i="2"/>
  <c r="G27" i="2"/>
  <c r="I28" i="2" s="1"/>
  <c r="S27" i="2"/>
  <c r="U28" i="2" s="1"/>
  <c r="G28" i="2"/>
  <c r="S28" i="2"/>
  <c r="B50" i="1"/>
  <c r="B52" i="1" s="1"/>
  <c r="N44" i="2" l="1"/>
  <c r="C40" i="2"/>
  <c r="N56" i="2"/>
  <c r="N42" i="2"/>
  <c r="N45" i="2" s="1"/>
  <c r="U31" i="2"/>
  <c r="I8" i="2"/>
  <c r="I31" i="2" s="1"/>
  <c r="N51" i="2" s="1"/>
  <c r="N57" i="2" s="1"/>
  <c r="C39" i="2" l="1"/>
  <c r="C42" i="2" s="1"/>
</calcChain>
</file>

<file path=xl/comments1.xml><?xml version="1.0" encoding="utf-8"?>
<comments xmlns="http://schemas.openxmlformats.org/spreadsheetml/2006/main">
  <authors>
    <author/>
  </authors>
  <commentList>
    <comment ref="A10" authorId="0">
      <text>
        <r>
          <rPr>
            <sz val="10"/>
            <rFont val="Arial"/>
            <family val="2"/>
          </rPr>
          <t>cassio:
Colocar o nome e quais tabelas compõem</t>
        </r>
      </text>
    </comment>
    <comment ref="C10" authorId="0">
      <text>
        <r>
          <rPr>
            <sz val="10"/>
            <rFont val="Arial"/>
            <family val="2"/>
          </rPr>
          <t>cassio:
Colocar as tabelas de cada função de dados. Ex.: 1 ALI - Cliente; 1 AIE - CEP</t>
        </r>
      </text>
    </comment>
    <comment ref="D10" authorId="0">
      <text>
        <r>
          <rPr>
            <sz val="10"/>
            <rFont val="Arial"/>
            <family val="2"/>
          </rPr>
          <t>cassio:
Colocar os itens que compõem. Ex.: Nome, sobrenome</t>
        </r>
      </text>
    </comment>
    <comment ref="I10" authorId="0">
      <text>
        <r>
          <rPr>
            <sz val="10"/>
            <rFont val="Arial"/>
            <family val="2"/>
          </rPr>
          <t>cassio:
Colocar as tabelas de cada função de dados. Ex.: 1 ALI - Cliente; 1 AIE - CEP</t>
        </r>
      </text>
    </comment>
    <comment ref="J10" authorId="0">
      <text>
        <r>
          <rPr>
            <sz val="10"/>
            <rFont val="Arial"/>
            <family val="2"/>
          </rPr>
          <t>cassio:
Colocar os itens que compõem. Ex.: Nome, sobrenome</t>
        </r>
      </text>
    </comment>
  </commentList>
</comments>
</file>

<file path=xl/sharedStrings.xml><?xml version="1.0" encoding="utf-8"?>
<sst xmlns="http://schemas.openxmlformats.org/spreadsheetml/2006/main" count="196" uniqueCount="98">
  <si>
    <t>Projeto:</t>
  </si>
  <si>
    <t>Equipe:</t>
  </si>
  <si>
    <t>Data</t>
  </si>
  <si>
    <t>Proposito Contagem:</t>
  </si>
  <si>
    <t>Processos Elementares ou Grupo de Dados</t>
  </si>
  <si>
    <t>Projeto Desenvolvimento</t>
  </si>
  <si>
    <t>Projeto Melhoria</t>
  </si>
  <si>
    <t>Tipo</t>
  </si>
  <si>
    <t>TR/AR</t>
  </si>
  <si>
    <t>TD</t>
  </si>
  <si>
    <t>Complexidade</t>
  </si>
  <si>
    <t>PF</t>
  </si>
  <si>
    <t>Funções de Dados</t>
  </si>
  <si>
    <t>ALI</t>
  </si>
  <si>
    <t>Baixa</t>
  </si>
  <si>
    <t>AIE</t>
  </si>
  <si>
    <t>Grupo Função Transacional Cidade</t>
  </si>
  <si>
    <t>EE</t>
  </si>
  <si>
    <t>SE</t>
  </si>
  <si>
    <t xml:space="preserve">Cidades - Listar na Caixa de Seleção 
(drop-down)
</t>
  </si>
  <si>
    <t>CE</t>
  </si>
  <si>
    <t>Grupo Função Transacional Cliente</t>
  </si>
  <si>
    <t xml:space="preserve">Cliente - Listar na Caixa de Seleção 
(drop-down)
</t>
  </si>
  <si>
    <t>Grupo Função Transacional Nota Fiscal</t>
  </si>
  <si>
    <t>Alta</t>
  </si>
  <si>
    <t xml:space="preserve">Nota Fiscal - Listar na Caixa de Seleção 
(drop-down)
</t>
  </si>
  <si>
    <t>Gráfico faturamento mensal</t>
  </si>
  <si>
    <t>Fator de ajuste</t>
  </si>
  <si>
    <t>01 - Comunicação de Dados</t>
  </si>
  <si>
    <t xml:space="preserve">02 - Processamento Distribuido </t>
  </si>
  <si>
    <t>03 - Performace</t>
  </si>
  <si>
    <t>04 - Configuração altamente Utilizada</t>
  </si>
  <si>
    <t>05 - Volume de transaçoes</t>
  </si>
  <si>
    <t>06 - Entrada de Dados On-line</t>
  </si>
  <si>
    <t>07 - Eficiencia do Usuario Final</t>
  </si>
  <si>
    <t>08 - Atualização On-Line</t>
  </si>
  <si>
    <t>09 - Complexidade de Process</t>
  </si>
  <si>
    <t>10 - Reusabilidade</t>
  </si>
  <si>
    <t>11 - Facilidade de Instalação</t>
  </si>
  <si>
    <t>12 - Facilidade de Operação</t>
  </si>
  <si>
    <t>13 - Multiplos Locais</t>
  </si>
  <si>
    <t>14 - Facilidade de Mudanças</t>
  </si>
  <si>
    <t>Total</t>
  </si>
  <si>
    <t xml:space="preserve">Fator de Ajuste </t>
  </si>
  <si>
    <t>VAF = (TDI * 0,01) + 0,65</t>
  </si>
  <si>
    <t>Pontos de Função Não-Ajustados Projeto Desenvolvimento</t>
  </si>
  <si>
    <t>Pontos de Função Não-Ajustados Projeto Melhoria</t>
  </si>
  <si>
    <t>Apuração dos Pontos de Função Não-Ajustados</t>
  </si>
  <si>
    <t>Tipo de Função</t>
  </si>
  <si>
    <t>Totais por Complexidade</t>
  </si>
  <si>
    <t>Totais por Tipo</t>
  </si>
  <si>
    <t>Funcional</t>
  </si>
  <si>
    <t>de Função</t>
  </si>
  <si>
    <t>x 3</t>
  </si>
  <si>
    <t>Média</t>
  </si>
  <si>
    <t>x 4</t>
  </si>
  <si>
    <t>x 6</t>
  </si>
  <si>
    <t>x 5</t>
  </si>
  <si>
    <t>x 7</t>
  </si>
  <si>
    <t>x 10</t>
  </si>
  <si>
    <t>x 15</t>
  </si>
  <si>
    <t>Total de Pontos de Função Não-Ajustados (UFP)</t>
  </si>
  <si>
    <t>Total de Pontos de Função Não-Ajustados</t>
  </si>
  <si>
    <t>Projeto de Desenvolvimento</t>
  </si>
  <si>
    <t>Projeto de Melhoria</t>
  </si>
  <si>
    <t xml:space="preserve">DFP = (UFP + CFP) x VAF
</t>
  </si>
  <si>
    <t xml:space="preserve">EFP = [(ADD + CHGA + CFP) X VAFA] + (DEL x VAFB)
</t>
  </si>
  <si>
    <t>UFP</t>
  </si>
  <si>
    <t>ADD</t>
  </si>
  <si>
    <t>VAF</t>
  </si>
  <si>
    <t>CHGA</t>
  </si>
  <si>
    <t>CFP</t>
  </si>
  <si>
    <t>DFP</t>
  </si>
  <si>
    <t>VAFA</t>
  </si>
  <si>
    <t>DEL</t>
  </si>
  <si>
    <t>VAFB</t>
  </si>
  <si>
    <t>APF</t>
  </si>
  <si>
    <t>Aplicação após o projeto de melhoria:</t>
  </si>
  <si>
    <t xml:space="preserve">AFP = [(UFPB + ADD + CHGA) - (CHGB + DEL)] x VAF </t>
  </si>
  <si>
    <t>UFPB</t>
  </si>
  <si>
    <t>CHGB</t>
  </si>
  <si>
    <t xml:space="preserve">Tipo de Contagem:
</t>
  </si>
  <si>
    <t>Baixo</t>
  </si>
  <si>
    <t>José André/ Ricardo Brendhon</t>
  </si>
  <si>
    <t>Estimativa SW</t>
  </si>
  <si>
    <t>Onibus</t>
  </si>
  <si>
    <t>Mapa</t>
  </si>
  <si>
    <t>Rotas</t>
  </si>
  <si>
    <t xml:space="preserve">Onibus - Localizar </t>
  </si>
  <si>
    <t>Onibus - Marcar</t>
  </si>
  <si>
    <t>Onibus - Consultar</t>
  </si>
  <si>
    <t>Onibus - Desmarcar</t>
  </si>
  <si>
    <t>Mapa - Opcoes</t>
  </si>
  <si>
    <t>Mapa - Visualizacao</t>
  </si>
  <si>
    <t>Rota - Favoritar</t>
  </si>
  <si>
    <t>Rota - Escolher</t>
  </si>
  <si>
    <t>Rota - Marcar</t>
  </si>
  <si>
    <t>LocBus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</si>
</sst>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9"/>
      <color indexed="8"/>
      <name val="Times New Roman"/>
      <family val="1"/>
    </font>
    <font>
      <b/>
      <sz val="14"/>
      <name val="Times New Roman"/>
      <family val="1"/>
    </font>
    <font>
      <b/>
      <u/>
      <sz val="12"/>
      <name val="Times New Roman"/>
      <family val="1"/>
    </font>
    <font>
      <b/>
      <sz val="9"/>
      <color indexed="8"/>
      <name val="Times New Roman"/>
      <family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0" fillId="0" borderId="0" xfId="0" applyNumberFormat="1" applyFont="1" applyFill="1" applyAlignment="1"/>
    <xf numFmtId="14" fontId="0" fillId="0" borderId="0" xfId="0" applyNumberFormat="1" applyAlignment="1">
      <alignment horizontal="left" vertical="center"/>
    </xf>
    <xf numFmtId="0" fontId="0" fillId="0" borderId="1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wrapText="1"/>
    </xf>
    <xf numFmtId="0" fontId="1" fillId="0" borderId="3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/>
    <xf numFmtId="0" fontId="1" fillId="0" borderId="4" xfId="0" applyNumberFormat="1" applyFont="1" applyFill="1" applyBorder="1" applyAlignment="1"/>
    <xf numFmtId="0" fontId="2" fillId="0" borderId="2" xfId="0" applyNumberFormat="1" applyFont="1" applyFill="1" applyBorder="1" applyAlignment="1"/>
    <xf numFmtId="0" fontId="2" fillId="0" borderId="5" xfId="0" applyNumberFormat="1" applyFont="1" applyFill="1" applyBorder="1" applyAlignment="1"/>
    <xf numFmtId="0" fontId="0" fillId="0" borderId="6" xfId="0" applyNumberFormat="1" applyFont="1" applyFill="1" applyBorder="1" applyAlignment="1">
      <alignment wrapText="1"/>
    </xf>
    <xf numFmtId="0" fontId="2" fillId="2" borderId="2" xfId="0" applyNumberFormat="1" applyFont="1" applyFill="1" applyBorder="1" applyAlignment="1"/>
    <xf numFmtId="0" fontId="0" fillId="0" borderId="7" xfId="0" applyNumberFormat="1" applyFont="1" applyFill="1" applyBorder="1" applyAlignment="1">
      <alignment wrapText="1"/>
    </xf>
    <xf numFmtId="0" fontId="2" fillId="2" borderId="5" xfId="0" applyNumberFormat="1" applyFont="1" applyFill="1" applyBorder="1" applyAlignment="1"/>
    <xf numFmtId="0" fontId="0" fillId="0" borderId="8" xfId="0" applyNumberFormat="1" applyFont="1" applyFill="1" applyBorder="1" applyAlignment="1">
      <alignment wrapText="1"/>
    </xf>
    <xf numFmtId="0" fontId="0" fillId="0" borderId="9" xfId="0" applyNumberFormat="1" applyFont="1" applyFill="1" applyBorder="1" applyAlignment="1">
      <alignment wrapText="1"/>
    </xf>
    <xf numFmtId="0" fontId="2" fillId="0" borderId="2" xfId="0" applyNumberFormat="1" applyFont="1" applyFill="1" applyBorder="1" applyAlignment="1">
      <alignment wrapText="1"/>
    </xf>
    <xf numFmtId="0" fontId="0" fillId="0" borderId="10" xfId="0" applyNumberFormat="1" applyFont="1" applyFill="1" applyBorder="1" applyAlignment="1">
      <alignment wrapText="1"/>
    </xf>
    <xf numFmtId="0" fontId="0" fillId="2" borderId="8" xfId="0" applyNumberFormat="1" applyFont="1" applyFill="1" applyBorder="1" applyAlignment="1">
      <alignment wrapText="1"/>
    </xf>
    <xf numFmtId="0" fontId="0" fillId="2" borderId="2" xfId="0" applyNumberFormat="1" applyFont="1" applyFill="1" applyBorder="1" applyAlignment="1">
      <alignment wrapText="1"/>
    </xf>
    <xf numFmtId="0" fontId="0" fillId="2" borderId="5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0" fillId="0" borderId="11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/>
    <xf numFmtId="0" fontId="0" fillId="0" borderId="0" xfId="0" applyBorder="1">
      <alignment vertical="center"/>
    </xf>
    <xf numFmtId="0" fontId="4" fillId="0" borderId="12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15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16" xfId="0" applyFont="1" applyBorder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0" fontId="4" fillId="0" borderId="17" xfId="0" applyFont="1" applyBorder="1" applyAlignment="1">
      <alignment horizontal="right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0" fontId="0" fillId="0" borderId="0" xfId="0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8" fillId="3" borderId="21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0" borderId="21" xfId="0" applyFont="1" applyBorder="1">
      <alignment vertical="center"/>
    </xf>
    <xf numFmtId="0" fontId="1" fillId="0" borderId="1" xfId="0" applyNumberFormat="1" applyFont="1" applyFill="1" applyBorder="1" applyAlignment="1">
      <alignment wrapText="1"/>
    </xf>
    <xf numFmtId="0" fontId="3" fillId="0" borderId="22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 vertical="top" wrapText="1"/>
    </xf>
    <xf numFmtId="0" fontId="7" fillId="2" borderId="26" xfId="0" applyFont="1" applyFill="1" applyBorder="1" applyAlignment="1">
      <alignment horizontal="center" vertical="top" wrapText="1"/>
    </xf>
    <xf numFmtId="0" fontId="7" fillId="2" borderId="23" xfId="0" applyFont="1" applyFill="1" applyBorder="1" applyAlignment="1">
      <alignment horizontal="center" vertical="top" wrapText="1"/>
    </xf>
    <xf numFmtId="0" fontId="7" fillId="2" borderId="24" xfId="0" applyFont="1" applyFill="1" applyBorder="1" applyAlignment="1">
      <alignment horizontal="center" vertical="top" wrapText="1"/>
    </xf>
    <xf numFmtId="0" fontId="7" fillId="2" borderId="18" xfId="0" applyFont="1" applyFill="1" applyBorder="1" applyAlignment="1">
      <alignment horizontal="center" vertical="top" wrapText="1"/>
    </xf>
    <xf numFmtId="0" fontId="7" fillId="2" borderId="20" xfId="0" applyFont="1" applyFill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top" wrapText="1"/>
    </xf>
    <xf numFmtId="0" fontId="8" fillId="0" borderId="21" xfId="0" applyFont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topLeftCell="A7" workbookViewId="0">
      <selection activeCell="A32" sqref="A32"/>
    </sheetView>
  </sheetViews>
  <sheetFormatPr defaultRowHeight="15" customHeight="1" x14ac:dyDescent="0.2"/>
  <cols>
    <col min="1" max="1" width="40.5703125" customWidth="1"/>
    <col min="2" max="2" width="17" customWidth="1"/>
    <col min="4" max="4" width="9.7109375" customWidth="1"/>
    <col min="5" max="5" width="21.42578125" customWidth="1"/>
    <col min="7" max="7" width="6.5703125" customWidth="1"/>
    <col min="8" max="8" width="9.140625" customWidth="1"/>
    <col min="9" max="9" width="8.85546875" customWidth="1"/>
    <col min="10" max="10" width="9.42578125" customWidth="1"/>
    <col min="11" max="11" width="21.7109375" customWidth="1"/>
    <col min="12" max="12" width="8" customWidth="1"/>
  </cols>
  <sheetData>
    <row r="1" spans="1:12" ht="15.75" customHeight="1" x14ac:dyDescent="0.25">
      <c r="A1" s="1" t="s">
        <v>0</v>
      </c>
      <c r="B1" s="2" t="s">
        <v>97</v>
      </c>
    </row>
    <row r="2" spans="1:12" ht="15.75" customHeight="1" x14ac:dyDescent="0.25">
      <c r="A2" s="1" t="s">
        <v>1</v>
      </c>
      <c r="B2" t="s">
        <v>83</v>
      </c>
    </row>
    <row r="3" spans="1:12" ht="15.75" customHeight="1" x14ac:dyDescent="0.25">
      <c r="A3" s="1" t="s">
        <v>2</v>
      </c>
      <c r="B3" s="3">
        <v>43208</v>
      </c>
    </row>
    <row r="4" spans="1:12" ht="15.75" customHeight="1" x14ac:dyDescent="0.25">
      <c r="A4" s="1" t="s">
        <v>3</v>
      </c>
      <c r="B4" t="s">
        <v>84</v>
      </c>
    </row>
    <row r="5" spans="1:12" ht="16.5" customHeight="1" x14ac:dyDescent="0.25">
      <c r="A5" s="52" t="s">
        <v>81</v>
      </c>
      <c r="C5" s="4"/>
      <c r="D5" s="4"/>
      <c r="E5" s="4"/>
      <c r="F5" s="4"/>
      <c r="H5" s="4"/>
      <c r="I5" s="4"/>
      <c r="J5" s="4"/>
      <c r="K5" s="4"/>
      <c r="L5" s="4"/>
    </row>
    <row r="6" spans="1:12" ht="31.5" customHeight="1" x14ac:dyDescent="0.25">
      <c r="A6" s="5" t="s">
        <v>4</v>
      </c>
      <c r="B6" s="56" t="s">
        <v>5</v>
      </c>
      <c r="C6" s="56"/>
      <c r="D6" s="56"/>
      <c r="E6" s="56"/>
      <c r="F6" s="56"/>
      <c r="G6" s="6"/>
      <c r="H6" s="56" t="s">
        <v>6</v>
      </c>
      <c r="I6" s="56"/>
      <c r="J6" s="56"/>
      <c r="K6" s="56"/>
      <c r="L6" s="56"/>
    </row>
    <row r="7" spans="1:12" ht="15.75" customHeight="1" x14ac:dyDescent="0.25">
      <c r="A7" s="5"/>
      <c r="B7" s="7" t="s">
        <v>7</v>
      </c>
      <c r="C7" s="7" t="s">
        <v>8</v>
      </c>
      <c r="D7" s="7" t="s">
        <v>9</v>
      </c>
      <c r="E7" s="7" t="s">
        <v>10</v>
      </c>
      <c r="F7" s="7" t="s">
        <v>11</v>
      </c>
      <c r="G7" s="8"/>
      <c r="H7" s="7" t="s">
        <v>7</v>
      </c>
      <c r="I7" s="7" t="s">
        <v>8</v>
      </c>
      <c r="J7" s="7" t="s">
        <v>9</v>
      </c>
      <c r="K7" s="7" t="s">
        <v>10</v>
      </c>
      <c r="L7" s="7" t="s">
        <v>11</v>
      </c>
    </row>
    <row r="8" spans="1:12" ht="15" customHeight="1" x14ac:dyDescent="0.2">
      <c r="A8" s="9"/>
      <c r="B8" s="9"/>
      <c r="C8" s="9"/>
      <c r="D8" s="9"/>
      <c r="E8" s="9"/>
      <c r="F8" s="10"/>
      <c r="G8" s="11"/>
      <c r="H8" s="11"/>
      <c r="I8" s="11"/>
      <c r="J8" s="11"/>
      <c r="K8" s="11"/>
      <c r="L8" s="11"/>
    </row>
    <row r="9" spans="1:12" ht="15" customHeight="1" x14ac:dyDescent="0.25">
      <c r="A9" s="57" t="s">
        <v>12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</row>
    <row r="10" spans="1:12" ht="15" customHeight="1" x14ac:dyDescent="0.2">
      <c r="A10" s="9" t="s">
        <v>85</v>
      </c>
      <c r="B10" s="9" t="s">
        <v>15</v>
      </c>
      <c r="C10" s="9">
        <v>5</v>
      </c>
      <c r="D10" s="9">
        <v>3</v>
      </c>
      <c r="E10" s="9" t="s">
        <v>54</v>
      </c>
      <c r="F10" s="12">
        <v>7</v>
      </c>
      <c r="G10" s="13"/>
      <c r="H10" s="9"/>
      <c r="I10" s="9"/>
      <c r="J10" s="9"/>
      <c r="K10" s="9"/>
      <c r="L10" s="12"/>
    </row>
    <row r="11" spans="1:12" ht="15" customHeight="1" x14ac:dyDescent="0.2">
      <c r="A11" s="9" t="s">
        <v>86</v>
      </c>
      <c r="B11" s="9" t="s">
        <v>15</v>
      </c>
      <c r="C11" s="9">
        <v>3</v>
      </c>
      <c r="D11" s="9">
        <v>2</v>
      </c>
      <c r="E11" s="9" t="s">
        <v>54</v>
      </c>
      <c r="F11" s="14">
        <v>7</v>
      </c>
      <c r="G11" s="15"/>
      <c r="H11" s="9"/>
      <c r="I11" s="9"/>
      <c r="J11" s="9"/>
      <c r="K11" s="9"/>
      <c r="L11" s="14"/>
    </row>
    <row r="12" spans="1:12" ht="15" customHeight="1" x14ac:dyDescent="0.2">
      <c r="A12" s="9" t="s">
        <v>87</v>
      </c>
      <c r="B12" s="9" t="s">
        <v>15</v>
      </c>
      <c r="C12" s="9">
        <v>3</v>
      </c>
      <c r="D12" s="9">
        <v>2</v>
      </c>
      <c r="E12" s="9" t="s">
        <v>54</v>
      </c>
      <c r="F12" s="14">
        <v>7</v>
      </c>
      <c r="G12" s="15"/>
      <c r="H12" s="9"/>
      <c r="I12" s="9"/>
      <c r="J12" s="9"/>
      <c r="K12" s="9"/>
      <c r="L12" s="14"/>
    </row>
    <row r="13" spans="1:12" ht="15" customHeight="1" x14ac:dyDescent="0.2">
      <c r="A13" s="9"/>
      <c r="B13" s="9"/>
      <c r="C13" s="9"/>
      <c r="D13" s="9"/>
      <c r="E13" s="9"/>
      <c r="F13" s="14"/>
      <c r="G13" s="15"/>
      <c r="H13" s="9"/>
      <c r="I13" s="9"/>
      <c r="J13" s="9"/>
      <c r="K13" s="9"/>
      <c r="L13" s="14"/>
    </row>
    <row r="14" spans="1:12" ht="15" customHeight="1" x14ac:dyDescent="0.25">
      <c r="A14" s="57" t="s">
        <v>16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</row>
    <row r="15" spans="1:12" ht="15" customHeight="1" x14ac:dyDescent="0.2">
      <c r="A15" s="9" t="s">
        <v>88</v>
      </c>
      <c r="B15" s="9" t="s">
        <v>17</v>
      </c>
      <c r="C15" s="9">
        <v>3</v>
      </c>
      <c r="D15" s="9">
        <v>2</v>
      </c>
      <c r="E15" s="9" t="s">
        <v>54</v>
      </c>
      <c r="F15" s="14">
        <v>4</v>
      </c>
      <c r="G15" s="16"/>
      <c r="H15" s="9"/>
      <c r="I15" s="9"/>
      <c r="J15" s="9"/>
      <c r="K15" s="9"/>
      <c r="L15" s="14"/>
    </row>
    <row r="16" spans="1:12" ht="15" customHeight="1" x14ac:dyDescent="0.2">
      <c r="A16" s="9" t="s">
        <v>89</v>
      </c>
      <c r="B16" s="9" t="s">
        <v>17</v>
      </c>
      <c r="C16" s="9">
        <v>2</v>
      </c>
      <c r="D16" s="9">
        <v>2</v>
      </c>
      <c r="E16" s="9" t="s">
        <v>82</v>
      </c>
      <c r="F16" s="14">
        <v>3</v>
      </c>
      <c r="G16" s="15"/>
      <c r="H16" s="9"/>
      <c r="I16" s="9"/>
      <c r="J16" s="9"/>
      <c r="K16" s="9"/>
      <c r="L16" s="14"/>
    </row>
    <row r="17" spans="1:12" ht="15" customHeight="1" x14ac:dyDescent="0.2">
      <c r="A17" s="9" t="s">
        <v>90</v>
      </c>
      <c r="B17" s="9" t="s">
        <v>20</v>
      </c>
      <c r="C17" s="9">
        <v>1</v>
      </c>
      <c r="D17" s="9">
        <v>2</v>
      </c>
      <c r="E17" s="9" t="s">
        <v>82</v>
      </c>
      <c r="F17" s="14">
        <v>3</v>
      </c>
      <c r="G17" s="15"/>
      <c r="H17" s="9"/>
      <c r="I17" s="9"/>
      <c r="J17" s="9"/>
      <c r="K17" s="9"/>
      <c r="L17" s="14"/>
    </row>
    <row r="18" spans="1:12" ht="15" customHeight="1" x14ac:dyDescent="0.2">
      <c r="A18" s="9" t="s">
        <v>91</v>
      </c>
      <c r="B18" s="9" t="s">
        <v>17</v>
      </c>
      <c r="C18" s="9">
        <v>2</v>
      </c>
      <c r="D18" s="9">
        <v>3</v>
      </c>
      <c r="E18" s="9" t="s">
        <v>82</v>
      </c>
      <c r="F18" s="14">
        <v>3</v>
      </c>
      <c r="G18" s="15"/>
      <c r="H18" s="9"/>
      <c r="I18" s="9"/>
      <c r="J18" s="9"/>
      <c r="K18" s="9"/>
      <c r="L18" s="14"/>
    </row>
    <row r="19" spans="1:12" ht="15" customHeight="1" x14ac:dyDescent="0.2">
      <c r="A19" s="17" t="s">
        <v>19</v>
      </c>
      <c r="B19" s="9"/>
      <c r="C19" s="9"/>
      <c r="D19" s="9"/>
      <c r="E19" s="9"/>
      <c r="F19" s="14"/>
      <c r="G19" s="18"/>
      <c r="H19" s="9"/>
      <c r="I19" s="9"/>
      <c r="J19" s="9"/>
      <c r="K19" s="9"/>
      <c r="L19" s="14"/>
    </row>
    <row r="20" spans="1:12" ht="15" customHeight="1" x14ac:dyDescent="0.25">
      <c r="A20" s="57" t="s">
        <v>21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</row>
    <row r="21" spans="1:12" ht="15" customHeight="1" x14ac:dyDescent="0.2">
      <c r="A21" s="9" t="s">
        <v>92</v>
      </c>
      <c r="B21" s="9" t="s">
        <v>17</v>
      </c>
      <c r="C21" s="9">
        <v>5</v>
      </c>
      <c r="D21" s="9">
        <v>3</v>
      </c>
      <c r="E21" s="9" t="s">
        <v>54</v>
      </c>
      <c r="F21" s="14">
        <v>4</v>
      </c>
      <c r="G21" s="16"/>
      <c r="H21" s="9"/>
      <c r="I21" s="9"/>
      <c r="J21" s="9"/>
      <c r="K21" s="9"/>
      <c r="L21" s="14"/>
    </row>
    <row r="22" spans="1:12" ht="15" customHeight="1" x14ac:dyDescent="0.2">
      <c r="A22" s="9" t="s">
        <v>93</v>
      </c>
      <c r="B22" s="9" t="s">
        <v>17</v>
      </c>
      <c r="C22" s="9">
        <v>2</v>
      </c>
      <c r="D22" s="9">
        <v>2</v>
      </c>
      <c r="E22" s="9" t="s">
        <v>82</v>
      </c>
      <c r="F22" s="14">
        <v>3</v>
      </c>
      <c r="G22" s="15"/>
      <c r="H22" s="9"/>
      <c r="I22" s="9"/>
      <c r="J22" s="9"/>
      <c r="K22" s="9"/>
      <c r="L22" s="14"/>
    </row>
    <row r="23" spans="1:12" ht="15" customHeight="1" x14ac:dyDescent="0.2">
      <c r="A23" s="9"/>
      <c r="B23" s="9"/>
      <c r="C23" s="9"/>
      <c r="D23" s="9"/>
      <c r="E23" s="9"/>
      <c r="F23" s="14"/>
      <c r="G23" s="15"/>
      <c r="H23" s="9"/>
      <c r="I23" s="9"/>
      <c r="J23" s="9"/>
      <c r="K23" s="9"/>
      <c r="L23" s="14"/>
    </row>
    <row r="24" spans="1:12" ht="15" customHeight="1" x14ac:dyDescent="0.2">
      <c r="A24" s="9"/>
      <c r="B24" s="9"/>
      <c r="C24" s="9"/>
      <c r="D24" s="9"/>
      <c r="E24" s="9"/>
      <c r="F24" s="14"/>
      <c r="G24" s="15"/>
      <c r="H24" s="9"/>
      <c r="I24" s="9"/>
      <c r="J24" s="9"/>
      <c r="K24" s="9"/>
      <c r="L24" s="14"/>
    </row>
    <row r="25" spans="1:12" ht="15" customHeight="1" x14ac:dyDescent="0.2">
      <c r="A25" s="17" t="s">
        <v>22</v>
      </c>
      <c r="B25" s="9"/>
      <c r="C25" s="9"/>
      <c r="D25" s="9"/>
      <c r="E25" s="9"/>
      <c r="F25" s="14"/>
      <c r="G25" s="18"/>
      <c r="H25" s="9"/>
      <c r="I25" s="9"/>
      <c r="J25" s="9"/>
      <c r="K25" s="9"/>
      <c r="L25" s="14"/>
    </row>
    <row r="26" spans="1:12" ht="15" customHeight="1" x14ac:dyDescent="0.25">
      <c r="A26" s="57" t="s">
        <v>23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</row>
    <row r="27" spans="1:12" ht="15" customHeight="1" x14ac:dyDescent="0.2">
      <c r="A27" s="9" t="s">
        <v>94</v>
      </c>
      <c r="B27" s="9" t="s">
        <v>17</v>
      </c>
      <c r="C27" s="9">
        <v>3</v>
      </c>
      <c r="D27" s="9">
        <v>2</v>
      </c>
      <c r="E27" s="9" t="s">
        <v>54</v>
      </c>
      <c r="F27" s="14">
        <v>4</v>
      </c>
      <c r="G27" s="16"/>
      <c r="H27" s="9"/>
      <c r="I27" s="9"/>
      <c r="J27" s="9"/>
      <c r="K27" s="9"/>
      <c r="L27" s="14"/>
    </row>
    <row r="28" spans="1:12" ht="15" customHeight="1" x14ac:dyDescent="0.2">
      <c r="A28" s="9" t="s">
        <v>95</v>
      </c>
      <c r="B28" s="9" t="s">
        <v>17</v>
      </c>
      <c r="C28" s="9">
        <v>3</v>
      </c>
      <c r="D28" s="9">
        <v>3</v>
      </c>
      <c r="E28" s="9" t="s">
        <v>54</v>
      </c>
      <c r="F28" s="14">
        <v>4</v>
      </c>
      <c r="G28" s="15"/>
      <c r="H28" s="9"/>
      <c r="I28" s="9"/>
      <c r="J28" s="9"/>
      <c r="K28" s="9"/>
      <c r="L28" s="14"/>
    </row>
    <row r="29" spans="1:12" ht="15" customHeight="1" x14ac:dyDescent="0.2">
      <c r="A29" s="9" t="s">
        <v>96</v>
      </c>
      <c r="B29" s="9" t="s">
        <v>17</v>
      </c>
      <c r="C29" s="9">
        <v>3</v>
      </c>
      <c r="D29" s="9">
        <v>2</v>
      </c>
      <c r="E29" s="9" t="s">
        <v>54</v>
      </c>
      <c r="F29" s="14">
        <v>4</v>
      </c>
      <c r="G29" s="15"/>
      <c r="H29" s="9"/>
      <c r="I29" s="9"/>
      <c r="J29" s="9"/>
      <c r="K29" s="9"/>
      <c r="L29" s="14"/>
    </row>
    <row r="30" spans="1:12" ht="15" customHeight="1" x14ac:dyDescent="0.2">
      <c r="A30" s="9"/>
      <c r="B30" s="9"/>
      <c r="C30" s="9"/>
      <c r="D30" s="9"/>
      <c r="E30" s="9"/>
      <c r="F30" s="14"/>
      <c r="G30" s="15"/>
      <c r="H30" s="9"/>
      <c r="I30" s="9"/>
      <c r="J30" s="9"/>
      <c r="K30" s="9"/>
      <c r="L30" s="14"/>
    </row>
    <row r="31" spans="1:12" ht="15" customHeight="1" x14ac:dyDescent="0.2">
      <c r="A31" s="9"/>
      <c r="B31" s="9"/>
      <c r="C31" s="9"/>
      <c r="D31" s="9"/>
      <c r="E31" s="9"/>
      <c r="F31" s="14"/>
      <c r="G31" s="15"/>
      <c r="H31" s="9"/>
      <c r="I31" s="9"/>
      <c r="J31" s="9"/>
      <c r="K31" s="9"/>
      <c r="L31" s="14"/>
    </row>
    <row r="32" spans="1:12" ht="15" customHeight="1" x14ac:dyDescent="0.2">
      <c r="A32" s="17" t="s">
        <v>25</v>
      </c>
      <c r="B32" s="9"/>
      <c r="C32" s="9"/>
      <c r="D32" s="9"/>
      <c r="E32" s="9"/>
      <c r="F32" s="14"/>
      <c r="G32" s="15"/>
      <c r="H32" s="9"/>
      <c r="I32" s="9"/>
      <c r="J32" s="9"/>
      <c r="K32" s="9"/>
      <c r="L32" s="14"/>
    </row>
    <row r="33" spans="1:12" ht="15" customHeight="1" x14ac:dyDescent="0.2">
      <c r="A33" s="12" t="s">
        <v>26</v>
      </c>
      <c r="B33" s="12"/>
      <c r="C33" s="12"/>
      <c r="D33" s="12"/>
      <c r="E33" s="12"/>
      <c r="F33" s="14"/>
      <c r="G33" s="19"/>
      <c r="H33" s="20"/>
      <c r="I33" s="20"/>
      <c r="J33" s="20"/>
      <c r="K33" s="20"/>
      <c r="L33" s="21"/>
    </row>
    <row r="34" spans="1:12" ht="15" customHeight="1" x14ac:dyDescent="0.25">
      <c r="A34" s="53"/>
      <c r="B34" s="53"/>
      <c r="C34" s="53"/>
      <c r="D34" s="53"/>
      <c r="E34" s="53"/>
      <c r="F34" s="53"/>
      <c r="G34" s="22"/>
      <c r="H34" s="23"/>
      <c r="I34" s="23"/>
      <c r="J34" s="23"/>
      <c r="K34" s="23"/>
      <c r="L34" s="23"/>
    </row>
    <row r="35" spans="1:12" s="26" customFormat="1" ht="15" customHeight="1" x14ac:dyDescent="0.25">
      <c r="A35" s="24" t="s">
        <v>27</v>
      </c>
      <c r="B35" s="25"/>
      <c r="C35" s="25"/>
      <c r="D35" s="25"/>
      <c r="E35" s="25"/>
      <c r="F35" s="25"/>
      <c r="G35" s="22"/>
      <c r="H35" s="22"/>
      <c r="I35" s="22"/>
      <c r="J35" s="22"/>
      <c r="K35" s="22"/>
      <c r="L35" s="22"/>
    </row>
    <row r="36" spans="1:12" s="26" customFormat="1" ht="15" customHeight="1" x14ac:dyDescent="0.2">
      <c r="A36" s="25" t="s">
        <v>28</v>
      </c>
      <c r="B36" s="27">
        <v>0</v>
      </c>
      <c r="C36" s="25"/>
      <c r="D36" s="25"/>
      <c r="E36" s="25"/>
      <c r="F36" s="25"/>
      <c r="G36" s="22"/>
      <c r="H36" s="22"/>
      <c r="I36" s="22"/>
      <c r="J36" s="22"/>
      <c r="K36" s="22"/>
      <c r="L36" s="22"/>
    </row>
    <row r="37" spans="1:12" s="26" customFormat="1" ht="15" customHeight="1" x14ac:dyDescent="0.2">
      <c r="A37" s="25" t="s">
        <v>29</v>
      </c>
      <c r="B37" s="28">
        <v>0</v>
      </c>
      <c r="C37" s="25"/>
      <c r="D37" s="25"/>
      <c r="E37" s="25"/>
      <c r="F37" s="25"/>
      <c r="G37" s="22"/>
      <c r="H37" s="22"/>
      <c r="I37" s="22"/>
      <c r="J37" s="22"/>
      <c r="K37" s="22"/>
      <c r="L37" s="22"/>
    </row>
    <row r="38" spans="1:12" s="26" customFormat="1" ht="15" customHeight="1" x14ac:dyDescent="0.2">
      <c r="A38" s="25" t="s">
        <v>30</v>
      </c>
      <c r="B38" s="28">
        <v>3</v>
      </c>
      <c r="C38" s="25"/>
      <c r="D38" s="25"/>
      <c r="E38" s="25"/>
      <c r="F38" s="25"/>
      <c r="G38" s="22"/>
      <c r="H38" s="22"/>
      <c r="I38" s="22"/>
      <c r="J38" s="22"/>
      <c r="K38" s="22"/>
      <c r="L38" s="22"/>
    </row>
    <row r="39" spans="1:12" ht="15" customHeight="1" x14ac:dyDescent="0.2">
      <c r="A39" s="25" t="s">
        <v>31</v>
      </c>
      <c r="B39" s="28">
        <v>4</v>
      </c>
    </row>
    <row r="40" spans="1:12" ht="15" customHeight="1" x14ac:dyDescent="0.2">
      <c r="A40" s="25" t="s">
        <v>32</v>
      </c>
      <c r="B40" s="28">
        <v>3</v>
      </c>
    </row>
    <row r="41" spans="1:12" ht="15" customHeight="1" x14ac:dyDescent="0.2">
      <c r="A41" s="25" t="s">
        <v>33</v>
      </c>
      <c r="B41" s="28">
        <v>4</v>
      </c>
    </row>
    <row r="42" spans="1:12" ht="15" customHeight="1" x14ac:dyDescent="0.2">
      <c r="A42" s="25" t="s">
        <v>34</v>
      </c>
      <c r="B42" s="28">
        <v>4</v>
      </c>
    </row>
    <row r="43" spans="1:12" ht="15" customHeight="1" x14ac:dyDescent="0.2">
      <c r="A43" s="25" t="s">
        <v>35</v>
      </c>
      <c r="B43" s="28">
        <v>5</v>
      </c>
    </row>
    <row r="44" spans="1:12" ht="15" customHeight="1" x14ac:dyDescent="0.2">
      <c r="A44" s="25" t="s">
        <v>36</v>
      </c>
      <c r="B44" s="28">
        <v>5</v>
      </c>
    </row>
    <row r="45" spans="1:12" ht="15" customHeight="1" x14ac:dyDescent="0.2">
      <c r="A45" s="25" t="s">
        <v>37</v>
      </c>
      <c r="B45" s="28">
        <v>2</v>
      </c>
    </row>
    <row r="46" spans="1:12" ht="15" customHeight="1" x14ac:dyDescent="0.2">
      <c r="A46" s="25" t="s">
        <v>38</v>
      </c>
      <c r="B46" s="28">
        <v>3</v>
      </c>
    </row>
    <row r="47" spans="1:12" ht="15" customHeight="1" x14ac:dyDescent="0.2">
      <c r="A47" s="25" t="s">
        <v>39</v>
      </c>
      <c r="B47" s="28">
        <v>4</v>
      </c>
    </row>
    <row r="48" spans="1:12" ht="15" customHeight="1" x14ac:dyDescent="0.2">
      <c r="A48" s="25" t="s">
        <v>40</v>
      </c>
      <c r="B48" s="28">
        <v>0</v>
      </c>
    </row>
    <row r="49" spans="1:6" ht="15" customHeight="1" x14ac:dyDescent="0.2">
      <c r="A49" s="25" t="s">
        <v>41</v>
      </c>
      <c r="B49" s="29">
        <v>2</v>
      </c>
    </row>
    <row r="50" spans="1:6" ht="15" customHeight="1" x14ac:dyDescent="0.2">
      <c r="A50" s="25" t="s">
        <v>42</v>
      </c>
      <c r="B50" s="29">
        <f>SUM(B36:B49)</f>
        <v>39</v>
      </c>
    </row>
    <row r="51" spans="1:6" ht="15" customHeight="1" x14ac:dyDescent="0.2">
      <c r="B51" s="30"/>
    </row>
    <row r="52" spans="1:6" ht="15" customHeight="1" x14ac:dyDescent="0.2">
      <c r="A52" s="25" t="s">
        <v>43</v>
      </c>
      <c r="B52" s="31">
        <f>(B50*0.01)+0.65</f>
        <v>1.04</v>
      </c>
    </row>
    <row r="53" spans="1:6" ht="15" customHeight="1" x14ac:dyDescent="0.2">
      <c r="A53" s="25" t="s">
        <v>44</v>
      </c>
    </row>
    <row r="54" spans="1:6" ht="15" customHeight="1" x14ac:dyDescent="0.2">
      <c r="A54" s="54"/>
      <c r="B54" s="54"/>
      <c r="C54" s="54"/>
      <c r="D54" s="54"/>
      <c r="E54" s="54"/>
      <c r="F54" s="54"/>
    </row>
    <row r="55" spans="1:6" ht="15" customHeight="1" x14ac:dyDescent="0.2">
      <c r="A55" s="32"/>
      <c r="B55" s="33"/>
      <c r="C55" s="34"/>
      <c r="D55" s="33"/>
      <c r="E55" s="33"/>
    </row>
    <row r="56" spans="1:6" ht="15" customHeight="1" x14ac:dyDescent="0.2">
      <c r="A56" s="55"/>
      <c r="B56" s="55"/>
      <c r="C56" s="55"/>
      <c r="D56" s="55"/>
      <c r="E56" s="55"/>
      <c r="F56" s="55"/>
    </row>
  </sheetData>
  <sheetProtection selectLockedCells="1" selectUnlockedCells="1"/>
  <mergeCells count="9">
    <mergeCell ref="A34:F34"/>
    <mergeCell ref="A54:F54"/>
    <mergeCell ref="A56:F56"/>
    <mergeCell ref="B6:F6"/>
    <mergeCell ref="H6:L6"/>
    <mergeCell ref="A9:L9"/>
    <mergeCell ref="A14:L14"/>
    <mergeCell ref="A20:L20"/>
    <mergeCell ref="A26:L26"/>
  </mergeCells>
  <pageMargins left="0.78749999999999998" right="0.78749999999999998" top="0.98402777777777772" bottom="0.98402777777777772" header="0.51180555555555551" footer="0.51180555555555551"/>
  <pageSetup paperSize="9" scale="70" firstPageNumber="0" orientation="landscape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abSelected="1" workbookViewId="0">
      <selection activeCell="C28" sqref="C28"/>
    </sheetView>
  </sheetViews>
  <sheetFormatPr defaultRowHeight="12.75" x14ac:dyDescent="0.2"/>
  <cols>
    <col min="14" max="14" width="10" customWidth="1"/>
  </cols>
  <sheetData>
    <row r="1" spans="1:22" ht="18.75" x14ac:dyDescent="0.2">
      <c r="A1" s="36" t="s">
        <v>45</v>
      </c>
      <c r="M1" s="36" t="s">
        <v>46</v>
      </c>
    </row>
    <row r="2" spans="1:22" ht="15.75" x14ac:dyDescent="0.2">
      <c r="A2" s="37" t="s">
        <v>47</v>
      </c>
      <c r="M2" s="37" t="s">
        <v>47</v>
      </c>
    </row>
    <row r="3" spans="1:22" ht="22.5" customHeight="1" x14ac:dyDescent="0.2">
      <c r="A3" s="58" t="s">
        <v>48</v>
      </c>
      <c r="B3" s="58"/>
      <c r="C3" s="59" t="s">
        <v>10</v>
      </c>
      <c r="D3" s="59"/>
      <c r="E3" s="59"/>
      <c r="F3" s="59"/>
      <c r="G3" s="60" t="s">
        <v>49</v>
      </c>
      <c r="H3" s="61" t="s">
        <v>50</v>
      </c>
      <c r="I3" s="61"/>
      <c r="J3" s="61"/>
      <c r="M3" s="58" t="s">
        <v>48</v>
      </c>
      <c r="N3" s="58"/>
      <c r="O3" s="59" t="s">
        <v>10</v>
      </c>
      <c r="P3" s="59"/>
      <c r="Q3" s="59"/>
      <c r="R3" s="59"/>
      <c r="S3" s="60" t="s">
        <v>49</v>
      </c>
      <c r="T3" s="61" t="s">
        <v>50</v>
      </c>
      <c r="U3" s="61"/>
      <c r="V3" s="61"/>
    </row>
    <row r="4" spans="1:22" ht="12.95" customHeight="1" x14ac:dyDescent="0.2">
      <c r="A4" s="58"/>
      <c r="B4" s="58"/>
      <c r="C4" s="62" t="s">
        <v>51</v>
      </c>
      <c r="D4" s="62"/>
      <c r="E4" s="62"/>
      <c r="F4" s="62"/>
      <c r="G4" s="60"/>
      <c r="H4" s="63" t="s">
        <v>52</v>
      </c>
      <c r="I4" s="63"/>
      <c r="J4" s="63"/>
      <c r="M4" s="58"/>
      <c r="N4" s="58"/>
      <c r="O4" s="62" t="s">
        <v>51</v>
      </c>
      <c r="P4" s="62"/>
      <c r="Q4" s="62"/>
      <c r="R4" s="62"/>
      <c r="S4" s="60"/>
      <c r="T4" s="63" t="s">
        <v>52</v>
      </c>
      <c r="U4" s="63"/>
      <c r="V4" s="63"/>
    </row>
    <row r="5" spans="1:22" x14ac:dyDescent="0.2">
      <c r="A5" s="38"/>
      <c r="B5" s="39"/>
      <c r="C5" s="39"/>
      <c r="D5" s="39"/>
      <c r="E5" s="39"/>
      <c r="F5" s="39"/>
      <c r="G5" s="39"/>
      <c r="H5" s="39"/>
      <c r="I5" s="39"/>
      <c r="J5" s="40"/>
      <c r="M5" s="38"/>
      <c r="N5" s="39"/>
      <c r="O5" s="39"/>
      <c r="P5" s="39"/>
      <c r="Q5" s="39"/>
      <c r="R5" s="39"/>
      <c r="S5" s="39"/>
      <c r="T5" s="39"/>
      <c r="U5" s="39"/>
      <c r="V5" s="40"/>
    </row>
    <row r="6" spans="1:22" x14ac:dyDescent="0.2">
      <c r="A6" s="41"/>
      <c r="B6" s="30" t="s">
        <v>17</v>
      </c>
      <c r="C6" s="42">
        <v>3</v>
      </c>
      <c r="D6" s="30"/>
      <c r="E6" s="30" t="s">
        <v>14</v>
      </c>
      <c r="F6" s="30" t="s">
        <v>53</v>
      </c>
      <c r="G6" s="42">
        <f>C6*3</f>
        <v>9</v>
      </c>
      <c r="H6" s="30"/>
      <c r="I6" s="30"/>
      <c r="J6" s="43"/>
      <c r="M6" s="41"/>
      <c r="N6" s="30" t="s">
        <v>17</v>
      </c>
      <c r="O6" s="42">
        <v>0</v>
      </c>
      <c r="P6" s="30"/>
      <c r="Q6" s="30" t="s">
        <v>14</v>
      </c>
      <c r="R6" s="30" t="s">
        <v>53</v>
      </c>
      <c r="S6" s="42">
        <f>O6*3</f>
        <v>0</v>
      </c>
      <c r="T6" s="30"/>
      <c r="U6" s="30"/>
      <c r="V6" s="43"/>
    </row>
    <row r="7" spans="1:22" x14ac:dyDescent="0.2">
      <c r="A7" s="41"/>
      <c r="B7" s="30"/>
      <c r="C7" s="42">
        <v>5</v>
      </c>
      <c r="D7" s="30"/>
      <c r="E7" s="30" t="s">
        <v>54</v>
      </c>
      <c r="F7" s="30" t="s">
        <v>55</v>
      </c>
      <c r="G7" s="42">
        <f>C7*4</f>
        <v>20</v>
      </c>
      <c r="H7" s="30"/>
      <c r="I7" s="30"/>
      <c r="J7" s="43"/>
      <c r="M7" s="41"/>
      <c r="N7" s="30"/>
      <c r="O7" s="42">
        <v>0</v>
      </c>
      <c r="P7" s="30"/>
      <c r="Q7" s="30" t="s">
        <v>54</v>
      </c>
      <c r="R7" s="30" t="s">
        <v>55</v>
      </c>
      <c r="S7" s="42">
        <f>O7*4</f>
        <v>0</v>
      </c>
      <c r="T7" s="30"/>
      <c r="U7" s="30"/>
      <c r="V7" s="43"/>
    </row>
    <row r="8" spans="1:22" x14ac:dyDescent="0.2">
      <c r="A8" s="41"/>
      <c r="B8" s="30"/>
      <c r="C8" s="42">
        <v>0</v>
      </c>
      <c r="D8" s="30"/>
      <c r="E8" s="30" t="s">
        <v>24</v>
      </c>
      <c r="F8" s="30" t="s">
        <v>56</v>
      </c>
      <c r="G8" s="42">
        <f>C8*6</f>
        <v>0</v>
      </c>
      <c r="H8" s="30"/>
      <c r="I8" s="42">
        <f>SUM(G6:G8)</f>
        <v>29</v>
      </c>
      <c r="J8" s="43"/>
      <c r="M8" s="41"/>
      <c r="N8" s="30"/>
      <c r="O8" s="42">
        <v>0</v>
      </c>
      <c r="P8" s="30"/>
      <c r="Q8" s="30" t="s">
        <v>24</v>
      </c>
      <c r="R8" s="30" t="s">
        <v>56</v>
      </c>
      <c r="S8" s="42">
        <f>O8*6</f>
        <v>0</v>
      </c>
      <c r="T8" s="30"/>
      <c r="U8" s="42">
        <f>SUM(S6:S8)</f>
        <v>0</v>
      </c>
      <c r="V8" s="43"/>
    </row>
    <row r="9" spans="1:22" x14ac:dyDescent="0.2">
      <c r="A9" s="44"/>
      <c r="B9" s="42"/>
      <c r="C9" s="42"/>
      <c r="D9" s="42"/>
      <c r="E9" s="42"/>
      <c r="F9" s="42"/>
      <c r="G9" s="42"/>
      <c r="H9" s="42"/>
      <c r="I9" s="42"/>
      <c r="J9" s="45"/>
      <c r="M9" s="44"/>
      <c r="N9" s="42"/>
      <c r="O9" s="42"/>
      <c r="P9" s="42"/>
      <c r="Q9" s="42"/>
      <c r="R9" s="42"/>
      <c r="S9" s="42"/>
      <c r="T9" s="42"/>
      <c r="U9" s="42"/>
      <c r="V9" s="45"/>
    </row>
    <row r="10" spans="1:22" x14ac:dyDescent="0.2">
      <c r="A10" s="41"/>
      <c r="B10" s="30"/>
      <c r="C10" s="30"/>
      <c r="D10" s="30"/>
      <c r="E10" s="30"/>
      <c r="F10" s="30"/>
      <c r="G10" s="30"/>
      <c r="H10" s="30"/>
      <c r="I10" s="30"/>
      <c r="J10" s="43"/>
      <c r="M10" s="41"/>
      <c r="N10" s="30"/>
      <c r="O10" s="30"/>
      <c r="P10" s="30"/>
      <c r="Q10" s="30"/>
      <c r="R10" s="30"/>
      <c r="S10" s="30"/>
      <c r="T10" s="30"/>
      <c r="U10" s="30"/>
      <c r="V10" s="43"/>
    </row>
    <row r="11" spans="1:22" x14ac:dyDescent="0.2">
      <c r="A11" s="41"/>
      <c r="B11" s="30" t="s">
        <v>18</v>
      </c>
      <c r="C11" s="42">
        <v>0</v>
      </c>
      <c r="D11" s="30"/>
      <c r="E11" s="30" t="s">
        <v>14</v>
      </c>
      <c r="F11" s="30" t="s">
        <v>55</v>
      </c>
      <c r="G11" s="42">
        <f>C11*4</f>
        <v>0</v>
      </c>
      <c r="H11" s="30"/>
      <c r="I11" s="30"/>
      <c r="J11" s="43"/>
      <c r="M11" s="41"/>
      <c r="N11" s="30" t="s">
        <v>18</v>
      </c>
      <c r="O11" s="42">
        <v>0</v>
      </c>
      <c r="P11" s="30"/>
      <c r="Q11" s="30" t="s">
        <v>14</v>
      </c>
      <c r="R11" s="30" t="s">
        <v>55</v>
      </c>
      <c r="S11" s="42">
        <f>O11*4</f>
        <v>0</v>
      </c>
      <c r="T11" s="30"/>
      <c r="U11" s="30"/>
      <c r="V11" s="43"/>
    </row>
    <row r="12" spans="1:22" x14ac:dyDescent="0.2">
      <c r="A12" s="41"/>
      <c r="B12" s="30"/>
      <c r="C12" s="42">
        <v>0</v>
      </c>
      <c r="D12" s="30"/>
      <c r="E12" s="30" t="s">
        <v>54</v>
      </c>
      <c r="F12" s="30" t="s">
        <v>57</v>
      </c>
      <c r="G12" s="42">
        <f>C12*5</f>
        <v>0</v>
      </c>
      <c r="H12" s="30"/>
      <c r="I12" s="30"/>
      <c r="J12" s="43"/>
      <c r="M12" s="41"/>
      <c r="N12" s="30"/>
      <c r="O12" s="42">
        <v>0</v>
      </c>
      <c r="P12" s="30"/>
      <c r="Q12" s="30" t="s">
        <v>54</v>
      </c>
      <c r="R12" s="30" t="s">
        <v>57</v>
      </c>
      <c r="S12" s="42">
        <f>O12*5</f>
        <v>0</v>
      </c>
      <c r="T12" s="30"/>
      <c r="U12" s="30"/>
      <c r="V12" s="43"/>
    </row>
    <row r="13" spans="1:22" x14ac:dyDescent="0.2">
      <c r="A13" s="41"/>
      <c r="B13" s="30"/>
      <c r="C13" s="42">
        <v>0</v>
      </c>
      <c r="D13" s="30"/>
      <c r="E13" s="30" t="s">
        <v>24</v>
      </c>
      <c r="F13" s="30" t="s">
        <v>58</v>
      </c>
      <c r="G13" s="42">
        <f>C13*7</f>
        <v>0</v>
      </c>
      <c r="H13" s="30"/>
      <c r="I13" s="42">
        <f>SUM(G11:G13)</f>
        <v>0</v>
      </c>
      <c r="J13" s="43"/>
      <c r="M13" s="41"/>
      <c r="N13" s="30"/>
      <c r="O13" s="42">
        <v>0</v>
      </c>
      <c r="P13" s="30"/>
      <c r="Q13" s="30" t="s">
        <v>24</v>
      </c>
      <c r="R13" s="30" t="s">
        <v>58</v>
      </c>
      <c r="S13" s="42">
        <f>O13*7</f>
        <v>0</v>
      </c>
      <c r="T13" s="30"/>
      <c r="U13" s="42">
        <f>SUM(S11:S13)</f>
        <v>0</v>
      </c>
      <c r="V13" s="43"/>
    </row>
    <row r="14" spans="1:22" x14ac:dyDescent="0.2">
      <c r="A14" s="44"/>
      <c r="B14" s="42"/>
      <c r="C14" s="42"/>
      <c r="D14" s="42"/>
      <c r="E14" s="42"/>
      <c r="F14" s="42"/>
      <c r="G14" s="42"/>
      <c r="H14" s="42"/>
      <c r="I14" s="42"/>
      <c r="J14" s="45"/>
      <c r="M14" s="44"/>
      <c r="N14" s="42"/>
      <c r="O14" s="42"/>
      <c r="P14" s="42"/>
      <c r="Q14" s="42"/>
      <c r="R14" s="42"/>
      <c r="S14" s="42"/>
      <c r="T14" s="42"/>
      <c r="U14" s="42"/>
      <c r="V14" s="45"/>
    </row>
    <row r="15" spans="1:22" x14ac:dyDescent="0.2">
      <c r="A15" s="41"/>
      <c r="B15" s="30"/>
      <c r="C15" s="30"/>
      <c r="D15" s="30"/>
      <c r="E15" s="30"/>
      <c r="F15" s="30"/>
      <c r="G15" s="30"/>
      <c r="H15" s="30"/>
      <c r="I15" s="30"/>
      <c r="J15" s="43"/>
      <c r="M15" s="41"/>
      <c r="N15" s="30"/>
      <c r="O15" s="30"/>
      <c r="P15" s="30"/>
      <c r="Q15" s="30"/>
      <c r="R15" s="30"/>
      <c r="S15" s="30"/>
      <c r="T15" s="30"/>
      <c r="U15" s="30"/>
      <c r="V15" s="43"/>
    </row>
    <row r="16" spans="1:22" x14ac:dyDescent="0.2">
      <c r="A16" s="41"/>
      <c r="B16" s="30" t="s">
        <v>20</v>
      </c>
      <c r="C16" s="42">
        <v>1</v>
      </c>
      <c r="D16" s="30"/>
      <c r="E16" s="30" t="s">
        <v>14</v>
      </c>
      <c r="F16" s="30" t="s">
        <v>53</v>
      </c>
      <c r="G16" s="42">
        <f>C16*3</f>
        <v>3</v>
      </c>
      <c r="H16" s="30"/>
      <c r="I16" s="30"/>
      <c r="J16" s="43"/>
      <c r="M16" s="41"/>
      <c r="N16" s="30" t="s">
        <v>20</v>
      </c>
      <c r="O16" s="42">
        <v>0</v>
      </c>
      <c r="P16" s="30"/>
      <c r="Q16" s="30" t="s">
        <v>14</v>
      </c>
      <c r="R16" s="30" t="s">
        <v>53</v>
      </c>
      <c r="S16" s="42">
        <f>O16*3</f>
        <v>0</v>
      </c>
      <c r="T16" s="30"/>
      <c r="U16" s="30"/>
      <c r="V16" s="43"/>
    </row>
    <row r="17" spans="1:22" x14ac:dyDescent="0.2">
      <c r="A17" s="41"/>
      <c r="B17" s="30"/>
      <c r="C17" s="42">
        <v>0</v>
      </c>
      <c r="D17" s="30"/>
      <c r="E17" s="30" t="s">
        <v>54</v>
      </c>
      <c r="F17" s="30" t="s">
        <v>55</v>
      </c>
      <c r="G17" s="42">
        <f>C17*4</f>
        <v>0</v>
      </c>
      <c r="H17" s="30"/>
      <c r="I17" s="30"/>
      <c r="J17" s="43"/>
      <c r="M17" s="41"/>
      <c r="N17" s="30"/>
      <c r="O17" s="42">
        <v>0</v>
      </c>
      <c r="P17" s="30"/>
      <c r="Q17" s="30" t="s">
        <v>54</v>
      </c>
      <c r="R17" s="30" t="s">
        <v>55</v>
      </c>
      <c r="S17" s="42">
        <f>O17*4</f>
        <v>0</v>
      </c>
      <c r="T17" s="30"/>
      <c r="U17" s="30"/>
      <c r="V17" s="43"/>
    </row>
    <row r="18" spans="1:22" x14ac:dyDescent="0.2">
      <c r="A18" s="41"/>
      <c r="B18" s="30"/>
      <c r="C18" s="42">
        <v>0</v>
      </c>
      <c r="D18" s="30"/>
      <c r="E18" s="30" t="s">
        <v>24</v>
      </c>
      <c r="F18" s="30" t="s">
        <v>56</v>
      </c>
      <c r="G18" s="42">
        <f>C18*6</f>
        <v>0</v>
      </c>
      <c r="H18" s="30"/>
      <c r="I18" s="42">
        <f>SUM(G16:G18)</f>
        <v>3</v>
      </c>
      <c r="J18" s="43"/>
      <c r="M18" s="41"/>
      <c r="N18" s="30"/>
      <c r="O18" s="42">
        <v>0</v>
      </c>
      <c r="P18" s="30"/>
      <c r="Q18" s="30" t="s">
        <v>24</v>
      </c>
      <c r="R18" s="30" t="s">
        <v>56</v>
      </c>
      <c r="S18" s="42">
        <f>O18*6</f>
        <v>0</v>
      </c>
      <c r="T18" s="30"/>
      <c r="U18" s="42">
        <f>SUM(S16:S18)</f>
        <v>0</v>
      </c>
      <c r="V18" s="43"/>
    </row>
    <row r="19" spans="1:22" x14ac:dyDescent="0.2">
      <c r="A19" s="44"/>
      <c r="B19" s="42"/>
      <c r="C19" s="42"/>
      <c r="D19" s="42"/>
      <c r="E19" s="42"/>
      <c r="F19" s="42"/>
      <c r="G19" s="42"/>
      <c r="H19" s="42"/>
      <c r="I19" s="42"/>
      <c r="J19" s="45"/>
      <c r="M19" s="44"/>
      <c r="N19" s="42"/>
      <c r="O19" s="42"/>
      <c r="P19" s="42"/>
      <c r="Q19" s="42"/>
      <c r="R19" s="42"/>
      <c r="S19" s="42"/>
      <c r="T19" s="42"/>
      <c r="U19" s="42"/>
      <c r="V19" s="45"/>
    </row>
    <row r="20" spans="1:22" x14ac:dyDescent="0.2">
      <c r="A20" s="41"/>
      <c r="B20" s="30"/>
      <c r="C20" s="30"/>
      <c r="D20" s="30"/>
      <c r="E20" s="30"/>
      <c r="F20" s="30"/>
      <c r="G20" s="30"/>
      <c r="H20" s="30"/>
      <c r="I20" s="30"/>
      <c r="J20" s="43"/>
      <c r="M20" s="41"/>
      <c r="N20" s="30"/>
      <c r="O20" s="30"/>
      <c r="P20" s="30"/>
      <c r="Q20" s="30"/>
      <c r="R20" s="30"/>
      <c r="S20" s="30"/>
      <c r="T20" s="30"/>
      <c r="U20" s="30"/>
      <c r="V20" s="43"/>
    </row>
    <row r="21" spans="1:22" x14ac:dyDescent="0.2">
      <c r="A21" s="41"/>
      <c r="B21" s="30" t="s">
        <v>13</v>
      </c>
      <c r="C21" s="42">
        <v>0</v>
      </c>
      <c r="D21" s="30"/>
      <c r="E21" s="30" t="s">
        <v>14</v>
      </c>
      <c r="F21" s="30" t="s">
        <v>58</v>
      </c>
      <c r="G21" s="42">
        <f>C21*7</f>
        <v>0</v>
      </c>
      <c r="H21" s="30"/>
      <c r="I21" s="30"/>
      <c r="J21" s="43"/>
      <c r="M21" s="41"/>
      <c r="N21" s="30" t="s">
        <v>13</v>
      </c>
      <c r="O21" s="42">
        <v>0</v>
      </c>
      <c r="P21" s="30"/>
      <c r="Q21" s="30" t="s">
        <v>14</v>
      </c>
      <c r="R21" s="30" t="s">
        <v>58</v>
      </c>
      <c r="S21" s="42">
        <f>O21*7</f>
        <v>0</v>
      </c>
      <c r="T21" s="30"/>
      <c r="U21" s="30"/>
      <c r="V21" s="43"/>
    </row>
    <row r="22" spans="1:22" x14ac:dyDescent="0.2">
      <c r="A22" s="41"/>
      <c r="B22" s="30"/>
      <c r="C22" s="42">
        <v>0</v>
      </c>
      <c r="D22" s="30"/>
      <c r="E22" s="30" t="s">
        <v>54</v>
      </c>
      <c r="F22" s="30" t="s">
        <v>59</v>
      </c>
      <c r="G22" s="42">
        <f>C22*10</f>
        <v>0</v>
      </c>
      <c r="H22" s="30"/>
      <c r="I22" s="30"/>
      <c r="J22" s="43"/>
      <c r="M22" s="41"/>
      <c r="N22" s="30"/>
      <c r="O22" s="42">
        <v>0</v>
      </c>
      <c r="P22" s="30"/>
      <c r="Q22" s="30" t="s">
        <v>54</v>
      </c>
      <c r="R22" s="30" t="s">
        <v>59</v>
      </c>
      <c r="S22" s="42">
        <f>O22*10</f>
        <v>0</v>
      </c>
      <c r="T22" s="30"/>
      <c r="U22" s="30"/>
      <c r="V22" s="43"/>
    </row>
    <row r="23" spans="1:22" x14ac:dyDescent="0.2">
      <c r="A23" s="41"/>
      <c r="B23" s="30"/>
      <c r="C23" s="42">
        <v>0</v>
      </c>
      <c r="D23" s="30"/>
      <c r="E23" s="30" t="s">
        <v>24</v>
      </c>
      <c r="F23" s="30" t="s">
        <v>60</v>
      </c>
      <c r="G23" s="42">
        <f>C23*15</f>
        <v>0</v>
      </c>
      <c r="H23" s="30"/>
      <c r="I23" s="42">
        <f>SUM(G21:G23)</f>
        <v>0</v>
      </c>
      <c r="J23" s="43"/>
      <c r="M23" s="41"/>
      <c r="N23" s="30"/>
      <c r="O23" s="42">
        <v>0</v>
      </c>
      <c r="P23" s="30"/>
      <c r="Q23" s="30" t="s">
        <v>24</v>
      </c>
      <c r="R23" s="30" t="s">
        <v>60</v>
      </c>
      <c r="S23" s="42">
        <f>O23*15</f>
        <v>0</v>
      </c>
      <c r="T23" s="30"/>
      <c r="U23" s="42">
        <f>SUM(S21:S23)</f>
        <v>0</v>
      </c>
      <c r="V23" s="43"/>
    </row>
    <row r="24" spans="1:22" x14ac:dyDescent="0.2">
      <c r="A24" s="44"/>
      <c r="B24" s="42"/>
      <c r="C24" s="42"/>
      <c r="D24" s="42"/>
      <c r="E24" s="42"/>
      <c r="F24" s="42"/>
      <c r="G24" s="42"/>
      <c r="H24" s="42"/>
      <c r="I24" s="42"/>
      <c r="J24" s="45"/>
      <c r="M24" s="44"/>
      <c r="N24" s="42"/>
      <c r="O24" s="42"/>
      <c r="P24" s="42"/>
      <c r="Q24" s="42"/>
      <c r="R24" s="42"/>
      <c r="S24" s="42"/>
      <c r="T24" s="42"/>
      <c r="U24" s="42"/>
      <c r="V24" s="45"/>
    </row>
    <row r="25" spans="1:22" x14ac:dyDescent="0.2">
      <c r="A25" s="41"/>
      <c r="B25" s="30"/>
      <c r="C25" s="30"/>
      <c r="D25" s="30"/>
      <c r="E25" s="30"/>
      <c r="F25" s="30"/>
      <c r="G25" s="30"/>
      <c r="H25" s="30"/>
      <c r="I25" s="30"/>
      <c r="J25" s="43"/>
      <c r="M25" s="41"/>
      <c r="N25" s="30"/>
      <c r="O25" s="30"/>
      <c r="P25" s="30"/>
      <c r="Q25" s="30"/>
      <c r="R25" s="30"/>
      <c r="S25" s="30"/>
      <c r="T25" s="30"/>
      <c r="U25" s="30"/>
      <c r="V25" s="43"/>
    </row>
    <row r="26" spans="1:22" x14ac:dyDescent="0.2">
      <c r="A26" s="41"/>
      <c r="B26" s="30" t="s">
        <v>15</v>
      </c>
      <c r="C26" s="42">
        <v>0</v>
      </c>
      <c r="D26" s="30"/>
      <c r="E26" s="30" t="s">
        <v>14</v>
      </c>
      <c r="F26" s="30" t="s">
        <v>57</v>
      </c>
      <c r="G26" s="42">
        <f>C26*5</f>
        <v>0</v>
      </c>
      <c r="H26" s="30"/>
      <c r="I26" s="30"/>
      <c r="J26" s="43"/>
      <c r="M26" s="41"/>
      <c r="N26" s="30" t="s">
        <v>15</v>
      </c>
      <c r="O26" s="42">
        <v>0</v>
      </c>
      <c r="P26" s="30"/>
      <c r="Q26" s="30" t="s">
        <v>14</v>
      </c>
      <c r="R26" s="30" t="s">
        <v>57</v>
      </c>
      <c r="S26" s="42">
        <f>O26*5</f>
        <v>0</v>
      </c>
      <c r="T26" s="30"/>
      <c r="U26" s="30"/>
      <c r="V26" s="43"/>
    </row>
    <row r="27" spans="1:22" x14ac:dyDescent="0.2">
      <c r="A27" s="41"/>
      <c r="B27" s="30"/>
      <c r="C27" s="42">
        <v>3</v>
      </c>
      <c r="D27" s="30"/>
      <c r="E27" s="30" t="s">
        <v>54</v>
      </c>
      <c r="F27" s="30" t="s">
        <v>58</v>
      </c>
      <c r="G27" s="42">
        <f>C27*7</f>
        <v>21</v>
      </c>
      <c r="H27" s="30"/>
      <c r="I27" s="30"/>
      <c r="J27" s="43"/>
      <c r="M27" s="41"/>
      <c r="N27" s="30"/>
      <c r="O27" s="42">
        <v>0</v>
      </c>
      <c r="P27" s="30"/>
      <c r="Q27" s="30" t="s">
        <v>54</v>
      </c>
      <c r="R27" s="30" t="s">
        <v>58</v>
      </c>
      <c r="S27" s="42">
        <f>O27*7</f>
        <v>0</v>
      </c>
      <c r="T27" s="30"/>
      <c r="U27" s="30"/>
      <c r="V27" s="43"/>
    </row>
    <row r="28" spans="1:22" x14ac:dyDescent="0.2">
      <c r="A28" s="41"/>
      <c r="B28" s="30"/>
      <c r="C28" s="42">
        <v>0</v>
      </c>
      <c r="D28" s="30"/>
      <c r="E28" s="30" t="s">
        <v>24</v>
      </c>
      <c r="F28" s="30" t="s">
        <v>59</v>
      </c>
      <c r="G28" s="42">
        <f>C28*10</f>
        <v>0</v>
      </c>
      <c r="H28" s="30"/>
      <c r="I28" s="42">
        <f>SUM(G26:G28)</f>
        <v>21</v>
      </c>
      <c r="J28" s="43"/>
      <c r="M28" s="41"/>
      <c r="N28" s="30"/>
      <c r="O28" s="42">
        <v>0</v>
      </c>
      <c r="P28" s="30"/>
      <c r="Q28" s="30" t="s">
        <v>24</v>
      </c>
      <c r="R28" s="30" t="s">
        <v>59</v>
      </c>
      <c r="S28" s="42">
        <f>O28*10</f>
        <v>0</v>
      </c>
      <c r="T28" s="30"/>
      <c r="U28" s="42">
        <f>SUM(S26:S28)</f>
        <v>0</v>
      </c>
      <c r="V28" s="43"/>
    </row>
    <row r="29" spans="1:22" x14ac:dyDescent="0.2">
      <c r="A29" s="44"/>
      <c r="B29" s="42"/>
      <c r="C29" s="42"/>
      <c r="D29" s="42"/>
      <c r="E29" s="42"/>
      <c r="F29" s="42"/>
      <c r="G29" s="42"/>
      <c r="H29" s="42"/>
      <c r="I29" s="42"/>
      <c r="J29" s="45"/>
      <c r="M29" s="44"/>
      <c r="N29" s="42"/>
      <c r="O29" s="42"/>
      <c r="P29" s="42"/>
      <c r="Q29" s="42"/>
      <c r="R29" s="42"/>
      <c r="S29" s="42"/>
      <c r="T29" s="42"/>
      <c r="U29" s="42"/>
      <c r="V29" s="45"/>
    </row>
    <row r="30" spans="1:22" x14ac:dyDescent="0.2">
      <c r="A30" s="41"/>
      <c r="B30" s="30"/>
      <c r="C30" s="30"/>
      <c r="D30" s="30"/>
      <c r="E30" s="30"/>
      <c r="F30" s="30"/>
      <c r="G30" s="30"/>
      <c r="H30" s="30"/>
      <c r="I30" s="30"/>
      <c r="J30" s="43"/>
      <c r="M30" s="41"/>
      <c r="N30" s="30"/>
      <c r="O30" s="30"/>
      <c r="P30" s="30"/>
      <c r="Q30" s="30"/>
      <c r="R30" s="30"/>
      <c r="S30" s="30"/>
      <c r="T30" s="30"/>
      <c r="U30" s="30"/>
      <c r="V30" s="43"/>
    </row>
    <row r="31" spans="1:22" ht="12.95" customHeight="1" x14ac:dyDescent="0.2">
      <c r="A31" s="44"/>
      <c r="B31" s="64" t="s">
        <v>61</v>
      </c>
      <c r="C31" s="64"/>
      <c r="D31" s="64"/>
      <c r="E31" s="64"/>
      <c r="F31" s="64"/>
      <c r="G31" s="64"/>
      <c r="H31" s="42"/>
      <c r="I31" s="42">
        <f>SUM(I8+I13+I18+I23+I28)</f>
        <v>53</v>
      </c>
      <c r="J31" s="45"/>
      <c r="M31" s="44"/>
      <c r="N31" s="64" t="s">
        <v>62</v>
      </c>
      <c r="O31" s="64"/>
      <c r="P31" s="64"/>
      <c r="Q31" s="64"/>
      <c r="R31" s="64"/>
      <c r="S31" s="64"/>
      <c r="T31" s="42"/>
      <c r="U31" s="42">
        <f>SUM(U8+U13+U18+U23+U28)</f>
        <v>0</v>
      </c>
      <c r="V31" s="45"/>
    </row>
    <row r="36" spans="2:24" ht="12.95" customHeight="1" x14ac:dyDescent="0.2">
      <c r="B36" s="65" t="s">
        <v>63</v>
      </c>
      <c r="C36" s="65"/>
      <c r="D36" s="65"/>
      <c r="E36" s="65"/>
      <c r="F36" s="65"/>
      <c r="G36" s="65"/>
      <c r="M36" s="65" t="s">
        <v>64</v>
      </c>
      <c r="N36" s="65"/>
      <c r="O36" s="65"/>
      <c r="P36" s="65"/>
      <c r="Q36" s="65"/>
      <c r="R36" s="65"/>
    </row>
    <row r="37" spans="2:24" ht="12.75" customHeight="1" x14ac:dyDescent="0.2">
      <c r="B37" s="66" t="s">
        <v>65</v>
      </c>
      <c r="C37" s="66"/>
      <c r="D37" s="66"/>
      <c r="E37" s="66"/>
      <c r="F37" s="66"/>
      <c r="G37" s="66"/>
      <c r="M37" s="66" t="s">
        <v>66</v>
      </c>
      <c r="N37" s="66"/>
      <c r="O37" s="66"/>
      <c r="P37" s="66"/>
      <c r="Q37" s="66"/>
      <c r="R37" s="66"/>
      <c r="S37" s="46"/>
      <c r="T37" s="46"/>
      <c r="U37" s="46"/>
      <c r="V37" s="46"/>
      <c r="W37" s="46"/>
      <c r="X37" s="46"/>
    </row>
    <row r="38" spans="2:24" x14ac:dyDescent="0.2">
      <c r="B38" s="66"/>
      <c r="C38" s="66"/>
      <c r="D38" s="66"/>
      <c r="E38" s="66"/>
      <c r="F38" s="66"/>
      <c r="G38" s="66"/>
      <c r="M38" s="66"/>
      <c r="N38" s="66"/>
      <c r="O38" s="66"/>
      <c r="P38" s="66"/>
      <c r="Q38" s="66"/>
      <c r="R38" s="66"/>
      <c r="S38" s="46"/>
      <c r="T38" s="46"/>
      <c r="U38" s="46"/>
      <c r="V38" s="46"/>
      <c r="W38" s="46"/>
      <c r="X38" s="46"/>
    </row>
    <row r="39" spans="2:24" x14ac:dyDescent="0.2">
      <c r="B39" s="47" t="s">
        <v>67</v>
      </c>
      <c r="C39" s="67">
        <f>I31</f>
        <v>53</v>
      </c>
      <c r="D39" s="67"/>
      <c r="E39" s="67"/>
      <c r="F39" s="67"/>
      <c r="G39" s="67"/>
      <c r="M39" s="47" t="s">
        <v>68</v>
      </c>
      <c r="N39" s="67">
        <v>9</v>
      </c>
      <c r="O39" s="67"/>
      <c r="P39" s="67"/>
      <c r="Q39" s="67"/>
      <c r="R39" s="67"/>
      <c r="V39" s="48"/>
      <c r="W39" s="48"/>
      <c r="X39" s="48"/>
    </row>
    <row r="40" spans="2:24" x14ac:dyDescent="0.2">
      <c r="B40" s="47" t="s">
        <v>69</v>
      </c>
      <c r="C40" s="67">
        <f>'Parte 1'!B52</f>
        <v>1.04</v>
      </c>
      <c r="D40" s="67"/>
      <c r="E40" s="67"/>
      <c r="F40" s="67"/>
      <c r="G40" s="67"/>
      <c r="M40" s="47" t="s">
        <v>70</v>
      </c>
      <c r="N40" s="67">
        <v>12</v>
      </c>
      <c r="O40" s="67"/>
      <c r="P40" s="67"/>
      <c r="Q40" s="67"/>
      <c r="R40" s="67"/>
      <c r="V40" s="48"/>
      <c r="W40" s="48"/>
      <c r="X40" s="48"/>
    </row>
    <row r="41" spans="2:24" x14ac:dyDescent="0.2">
      <c r="B41" s="47" t="s">
        <v>71</v>
      </c>
      <c r="C41" s="67">
        <v>0</v>
      </c>
      <c r="D41" s="67"/>
      <c r="E41" s="67"/>
      <c r="F41" s="67"/>
      <c r="G41" s="67"/>
      <c r="M41" s="47" t="s">
        <v>71</v>
      </c>
      <c r="N41" s="67">
        <v>0</v>
      </c>
      <c r="O41" s="67"/>
      <c r="P41" s="67"/>
      <c r="Q41" s="67"/>
      <c r="R41" s="67"/>
      <c r="V41" s="32"/>
      <c r="W41" s="32"/>
      <c r="X41" s="32"/>
    </row>
    <row r="42" spans="2:24" x14ac:dyDescent="0.2">
      <c r="B42" s="49" t="s">
        <v>72</v>
      </c>
      <c r="C42" s="68">
        <f>(C39+C41)*C40</f>
        <v>55.120000000000005</v>
      </c>
      <c r="D42" s="68"/>
      <c r="E42" s="68"/>
      <c r="F42" s="68"/>
      <c r="G42" s="50" t="s">
        <v>11</v>
      </c>
      <c r="M42" s="47" t="s">
        <v>73</v>
      </c>
      <c r="N42" s="67">
        <f>'Parte 1'!B52</f>
        <v>1.04</v>
      </c>
      <c r="O42" s="67"/>
      <c r="P42" s="67"/>
      <c r="Q42" s="67"/>
      <c r="R42" s="67"/>
      <c r="V42" s="32"/>
      <c r="W42" s="32"/>
      <c r="X42" s="32"/>
    </row>
    <row r="43" spans="2:24" x14ac:dyDescent="0.2">
      <c r="M43" s="47" t="s">
        <v>74</v>
      </c>
      <c r="N43" s="67">
        <v>15</v>
      </c>
      <c r="O43" s="67"/>
      <c r="P43" s="67"/>
      <c r="Q43" s="67"/>
      <c r="R43" s="67"/>
      <c r="V43" s="48"/>
      <c r="W43" s="48"/>
      <c r="X43" s="48"/>
    </row>
    <row r="44" spans="2:24" x14ac:dyDescent="0.2">
      <c r="M44" s="47" t="s">
        <v>75</v>
      </c>
      <c r="N44" s="67">
        <f>'Parte 1'!B52</f>
        <v>1.04</v>
      </c>
      <c r="O44" s="67"/>
      <c r="P44" s="67"/>
      <c r="Q44" s="67"/>
      <c r="R44" s="67"/>
      <c r="V44" s="48"/>
      <c r="W44" s="48"/>
      <c r="X44" s="48"/>
    </row>
    <row r="45" spans="2:24" x14ac:dyDescent="0.2">
      <c r="M45" s="49" t="s">
        <v>76</v>
      </c>
      <c r="N45" s="68">
        <f>(N39+N40+N41)*N42+(N43*N44)</f>
        <v>37.44</v>
      </c>
      <c r="O45" s="68"/>
      <c r="P45" s="68"/>
      <c r="Q45" s="68"/>
      <c r="R45" s="68"/>
      <c r="V45" s="46"/>
      <c r="W45" s="46"/>
      <c r="X45" s="46"/>
    </row>
    <row r="46" spans="2:24" x14ac:dyDescent="0.2">
      <c r="V46" s="46"/>
      <c r="W46" s="46"/>
      <c r="X46" s="46"/>
    </row>
    <row r="48" spans="2:24" x14ac:dyDescent="0.2">
      <c r="M48" s="65" t="s">
        <v>77</v>
      </c>
      <c r="N48" s="65"/>
      <c r="O48" s="65"/>
      <c r="P48" s="65"/>
      <c r="Q48" s="65"/>
      <c r="R48" s="65"/>
    </row>
    <row r="49" spans="13:21" ht="12.95" customHeight="1" x14ac:dyDescent="0.2">
      <c r="M49" s="66" t="s">
        <v>78</v>
      </c>
      <c r="N49" s="66"/>
      <c r="O49" s="66"/>
      <c r="P49" s="66"/>
      <c r="Q49" s="66"/>
      <c r="R49" s="66"/>
    </row>
    <row r="50" spans="13:21" x14ac:dyDescent="0.2">
      <c r="M50" s="66"/>
      <c r="N50" s="66"/>
      <c r="O50" s="66"/>
      <c r="P50" s="66"/>
      <c r="Q50" s="66"/>
      <c r="R50" s="66"/>
    </row>
    <row r="51" spans="13:21" x14ac:dyDescent="0.2">
      <c r="M51" s="51" t="s">
        <v>79</v>
      </c>
      <c r="N51" s="67">
        <f>I31</f>
        <v>53</v>
      </c>
      <c r="O51" s="67"/>
      <c r="P51" s="67"/>
      <c r="Q51" s="67"/>
      <c r="R51" s="67"/>
    </row>
    <row r="52" spans="13:21" x14ac:dyDescent="0.2">
      <c r="M52" s="51" t="s">
        <v>68</v>
      </c>
      <c r="N52" s="67">
        <v>9</v>
      </c>
      <c r="O52" s="67"/>
      <c r="P52" s="67"/>
      <c r="Q52" s="67"/>
      <c r="R52" s="67"/>
    </row>
    <row r="53" spans="13:21" x14ac:dyDescent="0.2">
      <c r="M53" s="51" t="s">
        <v>70</v>
      </c>
      <c r="N53" s="67">
        <v>12</v>
      </c>
      <c r="O53" s="67"/>
      <c r="P53" s="67"/>
      <c r="Q53" s="67"/>
      <c r="R53" s="67"/>
    </row>
    <row r="54" spans="13:21" x14ac:dyDescent="0.2">
      <c r="M54" s="51" t="s">
        <v>80</v>
      </c>
      <c r="N54" s="67">
        <v>0</v>
      </c>
      <c r="O54" s="67"/>
      <c r="P54" s="67"/>
      <c r="Q54" s="67"/>
      <c r="R54" s="67"/>
    </row>
    <row r="55" spans="13:21" x14ac:dyDescent="0.2">
      <c r="M55" s="51" t="s">
        <v>74</v>
      </c>
      <c r="N55" s="67">
        <v>15</v>
      </c>
      <c r="O55" s="67"/>
      <c r="P55" s="67"/>
      <c r="Q55" s="67"/>
      <c r="R55" s="67"/>
    </row>
    <row r="56" spans="13:21" x14ac:dyDescent="0.2">
      <c r="M56" s="51" t="s">
        <v>69</v>
      </c>
      <c r="N56" s="67">
        <f>'Parte 1'!B52</f>
        <v>1.04</v>
      </c>
      <c r="O56" s="67"/>
      <c r="P56" s="67"/>
      <c r="Q56" s="67"/>
      <c r="R56" s="67"/>
      <c r="S56" s="32"/>
      <c r="T56" s="32"/>
      <c r="U56" s="32"/>
    </row>
    <row r="57" spans="13:21" x14ac:dyDescent="0.2">
      <c r="M57" s="49" t="s">
        <v>76</v>
      </c>
      <c r="N57" s="68">
        <f>(N51+N52+N53)-(N54+N55)*N56</f>
        <v>58.4</v>
      </c>
      <c r="O57" s="68"/>
      <c r="P57" s="68"/>
      <c r="Q57" s="68"/>
      <c r="R57" s="68"/>
      <c r="S57" s="32"/>
      <c r="T57" s="32"/>
      <c r="U57" s="32"/>
    </row>
    <row r="58" spans="13:21" x14ac:dyDescent="0.2">
      <c r="R58" s="48"/>
      <c r="S58" s="48"/>
      <c r="T58" s="48"/>
      <c r="U58" s="48"/>
    </row>
    <row r="59" spans="13:21" x14ac:dyDescent="0.2">
      <c r="Q59" s="35"/>
      <c r="R59" s="48"/>
      <c r="S59" s="48"/>
      <c r="T59" s="48"/>
      <c r="U59" s="48"/>
    </row>
    <row r="60" spans="13:21" x14ac:dyDescent="0.2">
      <c r="Q60" s="48"/>
      <c r="R60" s="48"/>
      <c r="S60" s="48"/>
      <c r="T60" s="48"/>
      <c r="U60" s="48"/>
    </row>
  </sheetData>
  <sheetProtection selectLockedCells="1" selectUnlockedCells="1"/>
  <mergeCells count="38">
    <mergeCell ref="N56:R56"/>
    <mergeCell ref="N57:R57"/>
    <mergeCell ref="M49:R50"/>
    <mergeCell ref="N51:R51"/>
    <mergeCell ref="N52:R52"/>
    <mergeCell ref="N53:R53"/>
    <mergeCell ref="N54:R54"/>
    <mergeCell ref="N55:R55"/>
    <mergeCell ref="C42:F42"/>
    <mergeCell ref="N42:R42"/>
    <mergeCell ref="N43:R43"/>
    <mergeCell ref="N44:R44"/>
    <mergeCell ref="N45:R45"/>
    <mergeCell ref="M48:R48"/>
    <mergeCell ref="C39:G39"/>
    <mergeCell ref="N39:R39"/>
    <mergeCell ref="C40:G40"/>
    <mergeCell ref="N40:R40"/>
    <mergeCell ref="C41:G41"/>
    <mergeCell ref="N41:R41"/>
    <mergeCell ref="B31:G31"/>
    <mergeCell ref="N31:S31"/>
    <mergeCell ref="B36:G36"/>
    <mergeCell ref="M36:R36"/>
    <mergeCell ref="B37:G38"/>
    <mergeCell ref="M37:R38"/>
    <mergeCell ref="S3:S4"/>
    <mergeCell ref="T3:V3"/>
    <mergeCell ref="C4:F4"/>
    <mergeCell ref="H4:J4"/>
    <mergeCell ref="O4:R4"/>
    <mergeCell ref="T4:V4"/>
    <mergeCell ref="A3:B4"/>
    <mergeCell ref="C3:F3"/>
    <mergeCell ref="G3:G4"/>
    <mergeCell ref="H3:J3"/>
    <mergeCell ref="M3:N4"/>
    <mergeCell ref="O3:R3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Parte 1</vt:lpstr>
      <vt:lpstr>CÁLCULO </vt:lpstr>
      <vt:lpstr>_Toc46248739_2</vt:lpstr>
      <vt:lpstr>_Toc46248744_2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</dc:creator>
  <cp:lastModifiedBy>Ricardo</cp:lastModifiedBy>
  <dcterms:created xsi:type="dcterms:W3CDTF">2015-03-27T13:36:44Z</dcterms:created>
  <dcterms:modified xsi:type="dcterms:W3CDTF">2018-04-18T20:34:40Z</dcterms:modified>
</cp:coreProperties>
</file>