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V:\Abteilungen\SaoPaulo\PQK-M\Extern\Config_BA\Teste gerador 2\"/>
    </mc:Choice>
  </mc:AlternateContent>
  <xr:revisionPtr revIDLastSave="0" documentId="13_ncr:1_{835F447C-D288-4CE8-A61E-32078CF3A534}" xr6:coauthVersionLast="45" xr6:coauthVersionMax="45" xr10:uidLastSave="{00000000-0000-0000-0000-000000000000}"/>
  <bookViews>
    <workbookView xWindow="-25320" yWindow="1485" windowWidth="25440" windowHeight="15390" xr2:uid="{00000000-000D-0000-FFFF-FFFF00000000}"/>
  </bookViews>
  <sheets>
    <sheet name="Informações Gerais" sheetId="11" r:id="rId1"/>
    <sheet name="Componentes integrados" sheetId="12" r:id="rId2"/>
    <sheet name="Dispositivos gerais" sheetId="13" r:id="rId3"/>
    <sheet name="Estrutura" sheetId="29" r:id="rId4"/>
    <sheet name="Dados Técnicos" sheetId="30" r:id="rId5"/>
    <sheet name="Dispositivos Elétricos" sheetId="31" r:id="rId6"/>
    <sheet name="Tipo de  IHM" sheetId="17" r:id="rId7"/>
    <sheet name="Exceções" sheetId="27" r:id="rId8"/>
    <sheet name="Gerador" sheetId="18" r:id="rId9"/>
    <sheet name="Substituir conteúdo" sheetId="32" state="hidden" r:id="rId10"/>
    <sheet name="Base de dados" sheetId="8" state="hidden" r:id="rId11"/>
  </sheets>
  <functionGroups builtInGroupCount="19"/>
  <definedNames>
    <definedName name="_xlnm._FilterDatabase" localSheetId="5" hidden="1">'Dispositivos Elétricos'!$A$1:$D$10</definedName>
    <definedName name="_xlnm._FilterDatabase" localSheetId="3" hidden="1">Estrutura!$A$1:$D$7</definedName>
    <definedName name="_xlnm._FilterDatabase" localSheetId="6" hidden="1">'Tipo de  IHM'!$A$1:$C$11</definedName>
    <definedName name="diretorio">#REF!</definedName>
    <definedName name="familias">#REF!</definedName>
    <definedName name="modelos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3" i="31" l="1"/>
  <c r="B2" i="31"/>
  <c r="A2" i="31"/>
  <c r="B1" i="31"/>
  <c r="A1" i="31"/>
  <c r="A3" i="30"/>
  <c r="B2" i="30"/>
  <c r="A2" i="30"/>
  <c r="B1" i="30"/>
  <c r="A1" i="30"/>
  <c r="A3" i="29"/>
  <c r="B2" i="29"/>
  <c r="A2" i="29"/>
  <c r="B1" i="29"/>
  <c r="A1" i="29"/>
  <c r="B31" i="8" l="1"/>
  <c r="B32" i="8"/>
  <c r="B33" i="8"/>
  <c r="B34" i="8"/>
  <c r="B35" i="8"/>
  <c r="B36" i="8"/>
  <c r="B37" i="8"/>
  <c r="B38" i="8"/>
  <c r="B39" i="8"/>
  <c r="B40" i="8"/>
  <c r="B41" i="8"/>
  <c r="B42" i="8"/>
  <c r="B43" i="8"/>
  <c r="B30" i="8"/>
  <c r="B11" i="8"/>
  <c r="B12" i="8"/>
  <c r="B10" i="8"/>
  <c r="B25" i="8" l="1"/>
  <c r="B26" i="8"/>
  <c r="B50" i="8" s="1"/>
  <c r="B29" i="8"/>
  <c r="B28" i="8"/>
  <c r="B48" i="8"/>
  <c r="C6" i="17" a="1"/>
  <c r="C6" i="17" s="1"/>
  <c r="B47" i="8" s="1" a="1"/>
  <c r="B47" i="8" s="1"/>
  <c r="B53" i="8"/>
  <c r="B57" i="8"/>
  <c r="B52" i="8" s="1"/>
  <c r="B70" i="8"/>
  <c r="B71" i="8" s="1"/>
  <c r="B73" i="8"/>
  <c r="B74" i="8" s="1"/>
  <c r="B16" i="8"/>
  <c r="B14" i="8"/>
  <c r="B21" i="8" s="1"/>
  <c r="B13" i="8"/>
  <c r="B8" i="8"/>
  <c r="B7" i="8" s="1"/>
  <c r="B5" i="8"/>
  <c r="B6" i="8" s="1"/>
  <c r="B4" i="8"/>
  <c r="B23" i="8" l="1"/>
  <c r="B24" i="8"/>
  <c r="B63" i="8"/>
  <c r="B66" i="8" s="1"/>
  <c r="B56" i="8"/>
  <c r="B61" i="8"/>
  <c r="B62" i="8" s="1"/>
  <c r="B22" i="8"/>
  <c r="B59" i="8"/>
  <c r="B60" i="8" s="1"/>
  <c r="B20" i="8"/>
  <c r="B55" i="8" a="1"/>
  <c r="B55" i="8" s="1"/>
  <c r="B54" i="8" a="1"/>
  <c r="B54" i="8" s="1"/>
  <c r="B65" i="8"/>
  <c r="B64" i="8" l="1"/>
  <c r="B4" i="17"/>
  <c r="A3" i="17"/>
  <c r="B2" i="17"/>
  <c r="A2" i="17"/>
  <c r="B1" i="17"/>
  <c r="A1" i="17"/>
  <c r="B4" i="12"/>
  <c r="A3" i="12"/>
  <c r="B2" i="12"/>
  <c r="A2" i="12"/>
  <c r="B1" i="12"/>
  <c r="A1" i="12"/>
  <c r="A3" i="13"/>
  <c r="A2" i="13"/>
  <c r="A1" i="13"/>
  <c r="B1" i="13" l="1"/>
  <c r="B2" i="13"/>
  <c r="B4" i="1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<sst xmlns="http://schemas.openxmlformats.org/spreadsheetml/2006/main" count="259" uniqueCount="199">
  <si>
    <t xml:space="preserve">Algumas planilhas apresentam arquivos linkados, os mesmos são exclusivamente para conferência de conteúdo. </t>
  </si>
  <si>
    <t>Projeto:</t>
  </si>
  <si>
    <t>Cliente:</t>
  </si>
  <si>
    <t>*ABAS - LEGENDA</t>
  </si>
  <si>
    <t>Geral</t>
  </si>
  <si>
    <t>Ano de Fabricação:</t>
  </si>
  <si>
    <t>Mecânica</t>
  </si>
  <si>
    <t>Elétrica</t>
  </si>
  <si>
    <t>Automação / Software</t>
  </si>
  <si>
    <t>Número de encomenda da KHS / Número de posição da KHS</t>
  </si>
  <si>
    <t>Fabricante / Identificação</t>
  </si>
  <si>
    <t>Componente</t>
  </si>
  <si>
    <t>Componentes integrados</t>
  </si>
  <si>
    <t>Data de preenchimento: dd/mm/aaaa</t>
  </si>
  <si>
    <t>Responsável:</t>
  </si>
  <si>
    <t>Dispositivos</t>
  </si>
  <si>
    <t>4. Falhas</t>
  </si>
  <si>
    <t>3. Descritivo de operação (Produção e setup)</t>
  </si>
  <si>
    <t>2. Estados de operação e modos do operação</t>
  </si>
  <si>
    <t>1. Interface IHM</t>
  </si>
  <si>
    <t>Divisões de Descritivo</t>
  </si>
  <si>
    <t>Modelo de IHM - Preview</t>
  </si>
  <si>
    <t>Aplicável ?
 (Selecione uma opção valida)</t>
  </si>
  <si>
    <t>Modelo:</t>
  </si>
  <si>
    <t>Tipo:</t>
  </si>
  <si>
    <t>Revisão:</t>
  </si>
  <si>
    <t>Número da máquina:</t>
  </si>
  <si>
    <t>Máquina:</t>
  </si>
  <si>
    <t>Conteúdo</t>
  </si>
  <si>
    <t>Yes/No</t>
  </si>
  <si>
    <t>Local da base</t>
  </si>
  <si>
    <t>**EXEMPLO DE PREENCHIMENTO**</t>
  </si>
  <si>
    <t>SAP Nr.:</t>
  </si>
  <si>
    <t>IHM UTILIZADA</t>
  </si>
  <si>
    <t>KHS CLEARLINE HMI 3.0 - 21,5 inch full hd panel</t>
  </si>
  <si>
    <t>Yes</t>
  </si>
  <si>
    <t>Exceções/Gerador</t>
  </si>
  <si>
    <t>Cognitas</t>
  </si>
  <si>
    <t>Está planilha relaciona as exceções técnicas do manual de instruções, não é necessário o preenchimento</t>
  </si>
  <si>
    <t>Exceção</t>
  </si>
  <si>
    <t>Aplicável</t>
  </si>
  <si>
    <t>ReDiS</t>
  </si>
  <si>
    <t>Interruptor UPS</t>
  </si>
  <si>
    <t>Layout dos isolamentos de energia</t>
  </si>
  <si>
    <t>Direcionar para normas KHS</t>
  </si>
  <si>
    <t>Sem lista de falhas</t>
  </si>
  <si>
    <t>894xxxxx-xxxxxx</t>
  </si>
  <si>
    <t>V:\Abteilungen\SaoPaulo\PQK-M\Extern\Config_BA\CMX\PT\CAPA\Capa - innopro.docx</t>
  </si>
  <si>
    <t>V:\Abteilungen\SaoPaulo\PQK-M\Extern\Config_BA\CMX\PT\SUMÁRIO\Indice.doc</t>
  </si>
  <si>
    <t>V:\Abteilungen\SaoPaulo\PQK-M\Extern\Config_BA\CMX\PT\C1 - Informações Gerais\P1 -Informações Gerais\S001 - Atualização de IHM\PTC1P1S001.docx</t>
  </si>
  <si>
    <t>V:\Abteilungen\SaoPaulo\PQK-M\Extern\Config_BA\CMX\PT\C1 - Informações Gerais\P1 -Informações Gerais\S001 - Com componentes Integrados\PTC1P1S001.docx</t>
  </si>
  <si>
    <t>V:\Abteilungen\SaoPaulo\PQK-M\Extern\Config_BA\CMX\PT\C1 - Informações Gerais\P1 -Informações Gerais\S001 - Sem Componentes Integrados\PTC1P1S001.docx</t>
  </si>
  <si>
    <t>V:\Abteilungen\SaoPaulo\PQK-M\Extern\Config_BA\CMX\PT\C2 - Segurança\P1 - Descritivo Padrão\S001 - (BR - Manualtech)\PTC2P1S001.docx</t>
  </si>
  <si>
    <t>V:\Abteilungen\SaoPaulo\PQK-M\Extern\Config_BA\CMX\PT\C2 - Segurança\P1 - Descritivo Padrão\S001 - (DE - Cognitas)\PTC2P1S001.docx</t>
  </si>
  <si>
    <t>V:\Abteilungen\SaoPaulo\PQK-M\Extern\Config_BA\CMX\PT\C2 - Segurança\P2 - Dispositivos de Proteção\S001 - Interruptor parada de emergência\PTC2P2S001.docx</t>
  </si>
  <si>
    <t>V:\Abteilungen\SaoPaulo\PQK-M\Extern\Config_BA\CMX\PT\C2 - Segurança\P2 - Dispositivos de Proteção\S002 - Válvula de segurança\PTC2P2S002.docx</t>
  </si>
  <si>
    <t>V:\Abteilungen\SaoPaulo\PQK-M\Extern\Config_BA\CMX\PT\C2 - Segurança\P2 - Dispositivos de Proteção\S003 - Enclausuramento de proteção\PTC2P2S003.docx</t>
  </si>
  <si>
    <t>V:\Abteilungen\SaoPaulo\PQK-M\Extern\Config_BA\CMX\PT\C2 - Segurança\P2 - Dispositivos de Proteção\S004 - Isolamento\PTC2P2S004.docx</t>
  </si>
  <si>
    <t>V:\Abteilungen\SaoPaulo\PQK-M\Extern\Config_BA\CMX\PT\C2 - Segurança\P2 - Dispositivos de Proteção\S005 - Dispositivos para desligar e proteger\PTC2P2S005.docx</t>
  </si>
  <si>
    <t>V:\Abteilungen\SaoPaulo\PQK-M\Extern\Config_BA\CMX\PT\C2 - Segurança\P2 - Dispositivos de Proteção\S006 - Interruptor UPS\PTC2P2S006.docx</t>
  </si>
  <si>
    <t>V:\Abteilungen\SaoPaulo\PQK-M\Extern\Config_BA\CMX\PT\C2 - Segurança\P2 - Dispositivos de Proteção\S007 - Válvulas de bloqueio manual\PTC2P2S007.docx</t>
  </si>
  <si>
    <t>V:\Abteilungen\SaoPaulo\PQK-M\Extern\Config_BA\CMX\PT\C2 - Segurança\P2 - Dispositivos de Proteção\S008 - Interruptor para reparações\PTC2P2S008.docx</t>
  </si>
  <si>
    <t>V:\Abteilungen\SaoPaulo\PQK-M\Extern\Config_BA\CMX\PT\C2 - Segurança\P3 - Conduta e Estados Operacionais\S001 - Padrão\PTC2P3S001.docx</t>
  </si>
  <si>
    <t>V:\Abteilungen\SaoPaulo\PQK-M\Extern\Config_BA\CMX\PT\C3 - Estrutura e Funcionamento\P1 - Descritivo padrão\S001 - Descritivo padrão\PTC3P1S001.docx</t>
  </si>
  <si>
    <t>V:\Abteilungen\SaoPaulo\PQK-M\Extern\Config_BA\CMX\PT\C3 - Estrutura e Funcionamento\P2 - Postos e dispositivos\S001 - Controle e avisos\PTC3P2S001.docx</t>
  </si>
  <si>
    <t>V:\Abteilungen\SaoPaulo\PQK-M\Extern\Config_BA\CMX\PT\C3 - Estrutura e Funcionamento\P3 - Armário de distribuição\S001 - (IHM, PE, ATS, ARC)\PTC3P7S001.docx</t>
  </si>
  <si>
    <t>V:\Abteilungen\SaoPaulo\PQK-M\Extern\Config_BA\CMX\PT\C3 - Estrutura e Funcionamento\P3 - Armário de distribuição\S001 - (IHM, PE, ATS, RGD, ARC)\PTC3P7S001.docx</t>
  </si>
  <si>
    <t>V:\Abteilungen\SaoPaulo\PQK-M\Extern\Config_BA\CMX\PT\C3 - Estrutura e Funcionamento\P3 - Armário de distribuição\S001 - (IHM, PE, ATS, UPS, ARC)\PTC3P7S001.docx</t>
  </si>
  <si>
    <t>V:\Abteilungen\SaoPaulo\PQK-M\Extern\Config_BA\CMX\PT\C3 - Estrutura e Funcionamento\P3 - Armário de distribuição\S001 - (IHM, PE, ATS, UPS, RGD, ARC)\PTC3P7S001.docx</t>
  </si>
  <si>
    <t>V:\Abteilungen\SaoPaulo\PQK-M\Extern\Config_BA\CMX\PT\C3 - Estrutura e Funcionamento\P3 - Armário de distribuição\S001 - (IHM, PE, ATS, UPS, RGD, TOM, ARC)\PTC3P7S001.docx</t>
  </si>
  <si>
    <t>V:\Abteilungen\SaoPaulo\PQK-M\Extern\Config_BA\CMX\PT\C3 - Estrutura e Funcionamento\P4 - Distribuição de fluído\S001 - Manifold de válvulas\PTC3P4S001.docx</t>
  </si>
  <si>
    <t>V:\Abteilungen\SaoPaulo\PQK-M\Extern\Config_BA\CMX\PT\C3 - Estrutura e Funcionamento\P4 - Distribuição de fluído\S001 - Placa de distribuição\PTC3P4S001.docx</t>
  </si>
  <si>
    <t>V:\Abteilungen\SaoPaulo\PQK-M\Extern\Config_BA\CMX\PT\C3 - Estrutura e Funcionamento\P5 - Sistema pneumático\S001 - Unidade de Manutenção\PTC3P8S001.docx</t>
  </si>
  <si>
    <t>V:\Abteilungen\SaoPaulo\PQK-M\Extern\Config_BA\CMX\PT\C3 - Estrutura e Funcionamento\P5 - Sistema pneumático\S002 -  Ilha de Válvula\PTC3P8S001.docx</t>
  </si>
  <si>
    <t>V:\Abteilungen\SaoPaulo\PQK-M\Extern\Config_BA\CMX\PT\C3 - Estrutura e Funcionamento\P5 - Sistema pneumático\S003 -  Válvulas Pneumáticas\PTC3P8S001.docx</t>
  </si>
  <si>
    <t>V:\Abteilungen\SaoPaulo\PQK-M\Extern\Config_BA\CMX\PT\C3 - Estrutura e Funcionamento\P6 - Equipamentos de medição\S001 - Sensor de pressão\PTC3P9S001.docx</t>
  </si>
  <si>
    <t>V:\Abteilungen\SaoPaulo\PQK-M\Extern\Config_BA\CMX\PT\C3 - Estrutura e Funcionamento\P6 - Equipamentos de medição\S002 - Manômetro\PTC3P9S002.docx</t>
  </si>
  <si>
    <t>V:\Abteilungen\SaoPaulo\PQK-M\Extern\Config_BA\CMX\PT\C3 - Estrutura e Funcionamento\P6 - Equipamentos de medição\S003 - Medidor de vazão\PTC3P9S003.docx</t>
  </si>
  <si>
    <t>V:\Abteilungen\SaoPaulo\PQK-M\Extern\Config_BA\CMX\PT\C3 - Estrutura e Funcionamento\P6 - Equipamentos de medição\S004 - Medidor de fluxo Coriolis\PTC3P9S003.docx</t>
  </si>
  <si>
    <t>V:\Abteilungen\SaoPaulo\PQK-M\Extern\Config_BA\CMX\PT\C3 - Estrutura e Funcionamento\P6 - Equipamentos de medição\S005 - Medidor de fluxo indutivo-magnético\PTC3P9S003.docx</t>
  </si>
  <si>
    <t>V:\Abteilungen\SaoPaulo\PQK-M\Extern\Config_BA\CMX\PT\C3 - Estrutura e Funcionamento\P6 - Equipamentos de medição\S006 - Medidor de condutividade\PTC3P9S005.docx</t>
  </si>
  <si>
    <t>V:\Abteilungen\SaoPaulo\PQK-M\Extern\Config_BA\CMX\PT\C3 - Estrutura e Funcionamento\P6 - Equipamentos de medição\S007 - Válvula de coleta de amostra\PTC3P9S006.docx</t>
  </si>
  <si>
    <t>V:\Abteilungen\SaoPaulo\PQK-M\Extern\Config_BA\CMX\PT\C3 - Estrutura e Funcionamento\P6 - Equipamentos de medição\S008 - Visor de inspeção\PTC3P9S007.docx</t>
  </si>
  <si>
    <t>V:\Abteilungen\SaoPaulo\PQK-M\Extern\Config_BA\CMX\PT\C3 - Estrutura e Funcionamento\P6 - Equipamentos de medição\S009 - Sensor de temperatura\PTC3P9S008.docx</t>
  </si>
  <si>
    <t>V:\Abteilungen\SaoPaulo\PQK-M\Extern\Config_BA\CMX\PT\C3 - Estrutura e Funcionamento\P6 - Equipamentos de medição\S010 - Termômetro\PTC3P9S009.docx</t>
  </si>
  <si>
    <t>V:\Abteilungen\SaoPaulo\PQK-M\Extern\Config_BA\CMX\PT\C3 - Estrutura e Funcionamento\P6 - Equipamentos de medição\S011 - Controlador de fluxo\PTC3P9S010.docx</t>
  </si>
  <si>
    <t>V:\Abteilungen\SaoPaulo\PQK-M\Extern\Config_BA\CMX\PT\C3 - Estrutura e Funcionamento\P6 - Equipamentos de medição\S012 - Sensor de nível\PTC3P9S010.docx</t>
  </si>
  <si>
    <t>V:\Abteilungen\SaoPaulo\PQK-M\Extern\Config_BA\CMX\PT\C3 - Estrutura e Funcionamento\P6 - Equipamentos de medição\S013 - Transdutor de pressão\PTC3P9S010.docx</t>
  </si>
  <si>
    <t>V:\Abteilungen\SaoPaulo\PQK-M\Extern\Config_BA\CMX\PT\C3 - Estrutura e Funcionamento\P6 - Equipamentos de medição\S014 - Sensor de presença de líquido\PTC3P9S004.docx</t>
  </si>
  <si>
    <t>V:\Abteilungen\SaoPaulo\PQK-M\Extern\Config_BA\CMX\PT\C3 - Estrutura e Funcionamento\P6 - Equipamentos de medição\S015 - Alimentação elétrica\PTC3P9S011.docx</t>
  </si>
  <si>
    <t>V:\Abteilungen\SaoPaulo\PQK-M\Extern\Config_BA\CMX\PT\C4 - Montagem\P1 - Montagem padrão\S001 - Padrão\PTC4P1S001.docx</t>
  </si>
  <si>
    <t>V:\Abteilungen\SaoPaulo\PQK-M\Extern\Config_BA\CMX\PT\C5 - Operação\P1 - Descritivo padrão\S001 - Botão parada de emergência\PTC5P1S001.docx</t>
  </si>
  <si>
    <t>V:\Abteilungen\SaoPaulo\PQK-M\Extern\Config_BA\CMX\PT\C5 - Operação\P2 - Dispositivo de comando (IHM)\S001 - CLEARLINE 21,5\PTC5P3S001 PDF.docx</t>
  </si>
  <si>
    <t>V:\Abteilungen\SaoPaulo\PQK-M\Extern\Config_BA\CMX\PT\C5 - Operação\P3 - Dispositivo de comando (Diversos)\S001 - ReDiS\PTC5P4S001.docx</t>
  </si>
  <si>
    <t>V:\Abteilungen\SaoPaulo\PQK-M\Extern\Config_BA\CMX\PT\C5 - Operação\P3 - Dispositivo de comando (Diversos)\S002 - Válvulas de bloqueio manual\PTC5P4S002.docx</t>
  </si>
  <si>
    <t>V:\Abteilungen\SaoPaulo\PQK-M\Extern\Config_BA\CMX\PT\C5 - Operação\P3 - Dispositivo de comando (Diversos)\S003 - Placa de distribuição\PTC5P3S004 - Traduzido.docx</t>
  </si>
  <si>
    <t>V:\Abteilungen\SaoPaulo\PQK-M\Extern\Config_BA\CMX\PT\C5 - Operação\P4 - Dispositivos de aviso\S001 - Sinalizador tipo coluna + Buzina\PTC5P5S001.docx</t>
  </si>
  <si>
    <t>V:\Abteilungen\SaoPaulo\PQK-M\Extern\Config_BA\CMX\PT\C5 - Operação\P5 - Estabelecer prontidão operacional\S001 - INP\PTC5P6S001.docx</t>
  </si>
  <si>
    <t>V:\Abteilungen\SaoPaulo\PQK-M\Extern\Config_BA\CMX\PT\C5 - Operação\P5 - Estabelecer prontidão operacional\S001 - INP, UPS\PTC5P6S001.docx</t>
  </si>
  <si>
    <t>V:\Abteilungen\SaoPaulo\PQK-M\Extern\Config_BA\CMX\PT\C5 - Operação\P6 - Produção\S001 - Clearline 21,5\PTC5P7S003.docx</t>
  </si>
  <si>
    <t>V:\Abteilungen\SaoPaulo\PQK-M\Extern\Config_BA\CMX\PT\C5 - Operação\P7 - Limpeza\S001 - Clearline 21,5\PTC5P7S001.docx</t>
  </si>
  <si>
    <t>V:\Abteilungen\SaoPaulo\PQK-M\Extern\Config_BA\CMX\PT\C5 - Operação\P8 - Cancelar prontidão operacional\S001 - INP\PTC5P8S001.docx</t>
  </si>
  <si>
    <t>V:\Abteilungen\SaoPaulo\PQK-M\Extern\Config_BA\CMX\PT\C5 - Operação\P8 - Cancelar prontidão operacional\S001 - INP, UPS\PTC5P8S001.docx</t>
  </si>
  <si>
    <t>V:\Abteilungen\SaoPaulo\PQK-M\Extern\Config_BA\CMX\PT\C6 - Manutenção\P1 - Normas e segurança\S001 - Padrão\PTC6P1S001.docx</t>
  </si>
  <si>
    <t>V:\Abteilungen\SaoPaulo\PQK-M\Extern\Config_BA\CMX\PT\C6 - Manutenção\P2 - Isolamento e bloqueio de energias\S001 - INP\PTC6P2S003.docx</t>
  </si>
  <si>
    <t>V:\Abteilungen\SaoPaulo\PQK-M\Extern\Config_BA\CMX\PT\C6 - Manutenção\P2 - Isolamento e bloqueio de energias\S001 - INP - Sem imagem\PTC6P2S003.docx</t>
  </si>
  <si>
    <t>V:\Abteilungen\SaoPaulo\PQK-M\Extern\Config_BA\CMX\PT\C6 - Manutenção\P2 - Isolamento e bloqueio de energias\S001 - INP, ET\PTC6P2S003.docx</t>
  </si>
  <si>
    <t>V:\Abteilungen\SaoPaulo\PQK-M\Extern\Config_BA\CMX\PT\C6 - Manutenção\P2 - Isolamento e bloqueio de energias\S001 - INP, ET - Sem imagem\PTC6P2S003.docx</t>
  </si>
  <si>
    <t>V:\Abteilungen\SaoPaulo\PQK-M\Extern\Config_BA\CMX\PT\C6 - Manutenção\P2 - Isolamento e bloqueio de energias\S001 - INP, UPS\PTC6P2S003.docx</t>
  </si>
  <si>
    <t>V:\Abteilungen\SaoPaulo\PQK-M\Extern\Config_BA\CMX\PT\C6 - Manutenção\P2 - Isolamento e bloqueio de energias\S001 - INP, UPS - Sem imagem\PTC6P2S003.docx</t>
  </si>
  <si>
    <t>V:\Abteilungen\SaoPaulo\PQK-M\Extern\Config_BA\CMX\PT\C6 - Manutenção\P2 - Isolamento e bloqueio de energias\S001 - INP, UPS, ET\PTC6P2S003.docx</t>
  </si>
  <si>
    <t>V:\Abteilungen\SaoPaulo\PQK-M\Extern\Config_BA\CMX\PT\C6 - Manutenção\P2 - Isolamento e bloqueio de energias\S001 - INP, UPS, ET - Sem imagem\PTC6P2S003.docx</t>
  </si>
  <si>
    <t>V:\Abteilungen\SaoPaulo\PQK-M\Extern\Config_BA\CMX\PT\C6 - Manutenção\P3 - Manutenção preventiva\S001 - Padrão\PTC6P3S001.docx</t>
  </si>
  <si>
    <t>V:\Abteilungen\SaoPaulo\PQK-M\Extern\Config_BA\CMX\PT\C7 - Falhas\P1 - Sem lista\S001 - Padrão\PTC7P1S001.docx</t>
  </si>
  <si>
    <t>V:\Abteilungen\SaoPaulo\PQK-M\Extern\Config_BA\CMX\PT\C8 - Dados técnicos\P1 - Exigências Relativas ao meio\S001 - Padrão\PTC8P1S001.docx</t>
  </si>
  <si>
    <t>V:\Abteilungen\SaoPaulo\PQK-M\Extern\Config_BA\CMX\PT\C8 - Dados técnicos\P2 - Requisitos para fluidos\S001 - Norma K0255, Energia elétrica\PTC8P2S001.docx</t>
  </si>
  <si>
    <t>V:\Abteilungen\SaoPaulo\PQK-M\Extern\Config_BA\CMX\PT\C8 - Dados técnicos\P2 - Requisitos para fluidos\S001 - Requisitos gerais\PTC8P2S001.docx</t>
  </si>
  <si>
    <t>V:\Abteilungen\SaoPaulo\PQK-M\Extern\Config_BA\CMX\PT\C8 - Dados técnicos\P3 - Operação\S001 - Padrão\PTC8P3S001.docx</t>
  </si>
  <si>
    <t>V:\Abteilungen\SaoPaulo\PQK-M\Extern\Config_BA\CMX\PT\C8 - Dados técnicos\P4 - Sinalização dos dispositivos de isolamento\S001 - Direciona a leitura para a norma  adicional KHS K0357\PTC8P4S002.docx</t>
  </si>
  <si>
    <t>V:\Abteilungen\SaoPaulo\PQK-M\Extern\Config_BA\CMX\PT\C8 - Dados técnicos\P4 - Sinalização dos dispositivos de isolamento\S001 - Identificação padrão (2019)\PTC8P4S001.docx</t>
  </si>
  <si>
    <t>V:\Abteilungen\SaoPaulo\PQK-M\Extern\Config_BA\CMX\PT\C8 - Dados técnicos\P5 - Limpeza\S001 - Produtos de Limpeza\PTC8P5S002.docx</t>
  </si>
  <si>
    <t>V:\Abteilungen\SaoPaulo\PQK-M\Extern\Config_BA\CMX\PT\CONTRA CAPA\Contra Capa.docx</t>
  </si>
  <si>
    <t>CMX</t>
  </si>
  <si>
    <t xml:space="preserve"> Válvula de segurança</t>
  </si>
  <si>
    <t>Protege o sistema pressurizado e os módulos contra um excesso de pressão não permitido.</t>
  </si>
  <si>
    <t>Enclausuramento de proteção</t>
  </si>
  <si>
    <t>Painéis de revestimento fixados nas partes externas da armação da máquina.</t>
  </si>
  <si>
    <t>Isolamento</t>
  </si>
  <si>
    <t>Envolve as tubulações, através das quais fluem fluidos quentes. Protege os operadores contra queimaduras.</t>
  </si>
  <si>
    <t>Descrição</t>
  </si>
  <si>
    <t>Sensor de pressão</t>
  </si>
  <si>
    <t>Determina a pressão do meio no tubo</t>
  </si>
  <si>
    <t>Manômetro</t>
  </si>
  <si>
    <t>Registra a pressão dos meios na tubulação.</t>
  </si>
  <si>
    <t>Medidor de vazão</t>
  </si>
  <si>
    <t>Determina a quantidade do meio fluindo pela tubulação em um período definido</t>
  </si>
  <si>
    <t>Medidor de fluxo Coriolis</t>
  </si>
  <si>
    <t>Mede o fluxo de massa de líquidos e gases. Ao mesmo tempo, são medidas a espessura e a temperatura, a partir das quais pode ser calculado a taxa de fluxo volumétrico.</t>
  </si>
  <si>
    <t>Medidor de fluxo indutivo-magnético</t>
  </si>
  <si>
    <t>Mede a taxa de fluxo volumétrico dos líquidos.</t>
  </si>
  <si>
    <t>Medidor de condutividade</t>
  </si>
  <si>
    <t>Determina a condutividade elétrica dos meios na tubulação.</t>
  </si>
  <si>
    <t>Válvula de coleta de amostra</t>
  </si>
  <si>
    <t>Usada para coletar amostras do tanque ou da tubulação como parte do controle de qualidade.</t>
  </si>
  <si>
    <t>Visor de inspeção</t>
  </si>
  <si>
    <t>Usado para controlar os fluidos que passam pelo tubo.</t>
  </si>
  <si>
    <t>Sensor de temperatura</t>
  </si>
  <si>
    <t>Registra a temperatura do meio no tubo.</t>
  </si>
  <si>
    <t>Termômetro</t>
  </si>
  <si>
    <t>Mostra a temperatura do meio no tubo ou no recipiente.</t>
  </si>
  <si>
    <t>Controlador de fluxo</t>
  </si>
  <si>
    <t>Detecta se há ou não fluxo disponível em uma área definida.</t>
  </si>
  <si>
    <t>Sensor de nível</t>
  </si>
  <si>
    <t xml:space="preserve">O interruptor de nível na posição superior avisa o nível de enchimento máximo. O interruptor de nível na posição inferior avisa o nível de enchimento mínimo. </t>
  </si>
  <si>
    <t>Transdutor de pressão</t>
  </si>
  <si>
    <t>Montado um transdutor de pressão na posição inferior do tanque. Transmite a pressão medida ao controle.</t>
  </si>
  <si>
    <t>Sensor de presença de líquido</t>
  </si>
  <si>
    <t xml:space="preserve">Módulos </t>
  </si>
  <si>
    <t>Definição (Selecione uma opção válida)</t>
  </si>
  <si>
    <t>Distribuição de fluidos</t>
  </si>
  <si>
    <t>Sistema pneumático</t>
  </si>
  <si>
    <t>KHS Plant IT</t>
  </si>
  <si>
    <t>KHS Proleit</t>
  </si>
  <si>
    <t>Exemplo de tabela - Projeto 89407064</t>
  </si>
  <si>
    <t>Dimensões gerais</t>
  </si>
  <si>
    <t>Peso</t>
  </si>
  <si>
    <t>Especificação</t>
  </si>
  <si>
    <t>Valor</t>
  </si>
  <si>
    <t>Unidade</t>
  </si>
  <si>
    <t>Comprimento</t>
  </si>
  <si>
    <t>mm</t>
  </si>
  <si>
    <t>Vazio</t>
  </si>
  <si>
    <t>Kg</t>
  </si>
  <si>
    <t>Largura</t>
  </si>
  <si>
    <t>Cheio</t>
  </si>
  <si>
    <t>Altura</t>
  </si>
  <si>
    <t>Capacidades</t>
  </si>
  <si>
    <t>m³/h</t>
  </si>
  <si>
    <t>bar (g)</t>
  </si>
  <si>
    <t>Temperatura máxima do produto de limpeza no avanço dos circuitos</t>
  </si>
  <si>
    <t>°C</t>
  </si>
  <si>
    <t>Pressão exigida do vapor</t>
  </si>
  <si>
    <t>Tanques - Volume</t>
  </si>
  <si>
    <t>Fluido</t>
  </si>
  <si>
    <t>Estrutura</t>
  </si>
  <si>
    <t>Interruptor Principal (Chave geral)</t>
  </si>
  <si>
    <t>Dispositivo de registro de dados</t>
  </si>
  <si>
    <t>Tomada no armário de distribuição</t>
  </si>
  <si>
    <t>Chave seccionadora (Interruptor de manutenção das bombas)</t>
  </si>
  <si>
    <t>Vazão nominal</t>
  </si>
  <si>
    <t>Tanque pulmão</t>
  </si>
  <si>
    <t>Tanque desaerador</t>
  </si>
  <si>
    <t>Tanque de xarope</t>
  </si>
  <si>
    <t>Litros</t>
  </si>
  <si>
    <t>Volume</t>
  </si>
  <si>
    <t/>
  </si>
  <si>
    <t>Evita que a bomba funcione a seco, pois isso pode danificar ou destruir a bomba. 
Se não detectar líquido no tubo de sucção, bloqueia a bomba desde que ela esteja ligada.</t>
  </si>
  <si>
    <t>INNOPRO CMX
Desenvolvimento  de Manuais de Instruções (BA)</t>
  </si>
  <si>
    <t>Aplicável (X)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</si>
</sst>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1"/>
      <color rgb="FF00B050"/>
      <name val="Calibri"/>
      <family val="2"/>
      <scheme val="minor"/>
    </font>
    <font>
      <b/>
      <sz val="11"/>
      <color rgb="FF00B050"/>
      <name val="Arial"/>
      <family val="2"/>
    </font>
    <font>
      <sz val="11"/>
      <name val="Arial"/>
      <family val="2"/>
    </font>
    <font>
      <b/>
      <sz val="11"/>
      <name val="Arial"/>
      <family val="2"/>
    </font>
    <font>
      <b/>
      <sz val="13"/>
      <color theme="1"/>
      <name val="Calibri"/>
      <family val="2"/>
      <scheme val="minor"/>
    </font>
    <font>
      <sz val="11"/>
      <color rgb="FF000000"/>
      <name val="Arial"/>
      <family val="2"/>
    </font>
    <font>
      <b/>
      <sz val="16"/>
      <color theme="1"/>
      <name val="Calibri"/>
      <family val="2"/>
      <scheme val="minor"/>
    </font>
    <font>
      <sz val="11"/>
      <color rgb="FFFF0000"/>
      <name val="Arial"/>
      <family val="2"/>
    </font>
    <font>
      <u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4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theme="9"/>
      <name val="Calibri"/>
      <family val="2"/>
      <scheme val="minor"/>
    </font>
    <font>
      <b/>
      <sz val="11"/>
      <color theme="9"/>
      <name val="Calibri"/>
      <family val="2"/>
      <scheme val="minor"/>
    </font>
    <font>
      <b/>
      <sz val="14"/>
      <color theme="1"/>
      <name val="Arial"/>
      <family val="2"/>
    </font>
    <font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rgb="FFA141C7"/>
        <bgColor indexed="64"/>
      </patternFill>
    </fill>
    <fill>
      <patternFill patternType="solid">
        <fgColor theme="0" tint="-4.9989318521683403E-2"/>
        <bgColor indexed="64"/>
      </patternFill>
    </fill>
  </fills>
  <borders count="6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theme="0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theme="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theme="0"/>
      </left>
      <right style="thin">
        <color indexed="64"/>
      </right>
      <top/>
      <bottom/>
      <diagonal/>
    </border>
    <border>
      <left style="medium">
        <color theme="0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thick">
        <color rgb="FFFFFFFF"/>
      </right>
      <top/>
      <bottom style="thick">
        <color rgb="FFFFFFFF"/>
      </bottom>
      <diagonal/>
    </border>
    <border>
      <left style="thick">
        <color rgb="FFFFFFFF"/>
      </left>
      <right style="thick">
        <color rgb="FFFFFFFF"/>
      </right>
      <top/>
      <bottom style="thick">
        <color rgb="FFFFFFFF"/>
      </bottom>
      <diagonal/>
    </border>
    <border>
      <left/>
      <right style="thick">
        <color rgb="FFFFFFFF"/>
      </right>
      <top style="thick">
        <color rgb="FFFFFFFF"/>
      </top>
      <bottom style="thick">
        <color rgb="FFFFFFFF"/>
      </bottom>
      <diagonal/>
    </border>
    <border>
      <left style="thick">
        <color rgb="FFFFFFFF"/>
      </left>
      <right style="thick">
        <color rgb="FFFFFFFF"/>
      </right>
      <top style="thick">
        <color rgb="FFFFFFFF"/>
      </top>
      <bottom style="thick">
        <color rgb="FFFFFFFF"/>
      </bottom>
      <diagonal/>
    </border>
    <border>
      <left style="medium">
        <color theme="0"/>
      </left>
      <right/>
      <top/>
      <bottom/>
      <diagonal/>
    </border>
    <border>
      <left/>
      <right/>
      <top style="thick">
        <color rgb="FFFFFFFF"/>
      </top>
      <bottom style="thick">
        <color rgb="FFFFFFFF"/>
      </bottom>
      <diagonal/>
    </border>
    <border>
      <left style="thick">
        <color theme="0"/>
      </left>
      <right style="thick">
        <color theme="0"/>
      </right>
      <top style="thick">
        <color theme="0"/>
      </top>
      <bottom style="thick">
        <color theme="0"/>
      </bottom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 style="thick">
        <color theme="0"/>
      </bottom>
      <diagonal/>
    </border>
    <border>
      <left style="thick">
        <color rgb="FFFFFFFF"/>
      </left>
      <right style="thick">
        <color rgb="FFFFFFFF"/>
      </right>
      <top/>
      <bottom/>
      <diagonal/>
    </border>
    <border>
      <left/>
      <right/>
      <top style="thick">
        <color theme="0"/>
      </top>
      <bottom style="thick">
        <color theme="0"/>
      </bottom>
      <diagonal/>
    </border>
    <border>
      <left style="thick">
        <color rgb="FFFFFFFF"/>
      </left>
      <right/>
      <top/>
      <bottom style="thick">
        <color rgb="FFFFFFFF"/>
      </bottom>
      <diagonal/>
    </border>
    <border>
      <left style="thick">
        <color rgb="FFFFFFFF"/>
      </left>
      <right style="thick">
        <color rgb="FFFFFFFF"/>
      </right>
      <top style="thick">
        <color rgb="FFFFFFFF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rgb="FFFFFFFF"/>
      </left>
      <right/>
      <top style="thick">
        <color rgb="FFFFFFFF"/>
      </top>
      <bottom style="thick">
        <color rgb="FFFFFFFF"/>
      </bottom>
      <diagonal/>
    </border>
    <border>
      <left style="thick">
        <color theme="0"/>
      </left>
      <right style="thick">
        <color theme="0"/>
      </right>
      <top/>
      <bottom style="thick">
        <color theme="0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/>
      <right style="thick">
        <color theme="0"/>
      </right>
      <top style="thick">
        <color theme="0"/>
      </top>
      <bottom style="thick">
        <color theme="0"/>
      </bottom>
      <diagonal/>
    </border>
    <border>
      <left style="thick">
        <color theme="0"/>
      </left>
      <right style="thin">
        <color indexed="64"/>
      </right>
      <top style="thick">
        <color theme="0"/>
      </top>
      <bottom style="thick">
        <color theme="0"/>
      </bottom>
      <diagonal/>
    </border>
    <border>
      <left style="thin">
        <color indexed="64"/>
      </left>
      <right/>
      <top style="thick">
        <color theme="0"/>
      </top>
      <bottom style="thick">
        <color theme="0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ck">
        <color rgb="FFFFFFFF"/>
      </left>
      <right/>
      <top style="thick">
        <color theme="0"/>
      </top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 style="thick">
        <color rgb="FFFFFFFF"/>
      </left>
      <right/>
      <top style="thick">
        <color rgb="FFFFFFFF"/>
      </top>
      <bottom/>
      <diagonal/>
    </border>
    <border>
      <left/>
      <right/>
      <top style="thick">
        <color rgb="FFFFFFFF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 style="thin">
        <color indexed="64"/>
      </bottom>
      <diagonal/>
    </border>
    <border>
      <left style="thick">
        <color rgb="FFFFFFFF"/>
      </left>
      <right/>
      <top/>
      <bottom/>
      <diagonal/>
    </border>
    <border>
      <left style="thick">
        <color theme="0"/>
      </left>
      <right style="thick">
        <color theme="0"/>
      </right>
      <top style="thin">
        <color indexed="64"/>
      </top>
      <bottom/>
      <diagonal/>
    </border>
    <border>
      <left style="thick">
        <color theme="0"/>
      </left>
      <right/>
      <top/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 style="thick">
        <color rgb="FFFFFFFF"/>
      </bottom>
      <diagonal/>
    </border>
    <border>
      <left style="thick">
        <color theme="0"/>
      </left>
      <right style="thick">
        <color theme="0"/>
      </right>
      <top style="thick">
        <color rgb="FFFFFFFF"/>
      </top>
      <bottom style="thick">
        <color rgb="FFFFFFFF"/>
      </bottom>
      <diagonal/>
    </border>
    <border>
      <left/>
      <right/>
      <top style="thick">
        <color theme="0"/>
      </top>
      <bottom/>
      <diagonal/>
    </border>
    <border>
      <left/>
      <right style="thick">
        <color theme="0"/>
      </right>
      <top style="thick">
        <color rgb="FFFFFFFF"/>
      </top>
      <bottom style="thick">
        <color rgb="FFFFFFFF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 style="thick">
        <color theme="0"/>
      </bottom>
      <diagonal/>
    </border>
  </borders>
  <cellStyleXfs count="1">
    <xf numFmtId="0" fontId="0" fillId="0" borderId="0"/>
  </cellStyleXfs>
  <cellXfs count="204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/>
    <xf numFmtId="0" fontId="0" fillId="0" borderId="2" xfId="0" applyBorder="1"/>
    <xf numFmtId="0" fontId="2" fillId="0" borderId="7" xfId="0" applyFont="1" applyBorder="1" applyAlignment="1">
      <alignment horizontal="left" vertical="center"/>
    </xf>
    <xf numFmtId="0" fontId="3" fillId="0" borderId="8" xfId="0" applyFont="1" applyBorder="1" applyAlignment="1">
      <alignment horizontal="left" vertical="center"/>
    </xf>
    <xf numFmtId="0" fontId="2" fillId="0" borderId="10" xfId="0" applyFont="1" applyBorder="1" applyAlignment="1">
      <alignment horizontal="left" vertical="center"/>
    </xf>
    <xf numFmtId="0" fontId="0" fillId="5" borderId="12" xfId="0" applyFill="1" applyBorder="1"/>
    <xf numFmtId="0" fontId="0" fillId="0" borderId="8" xfId="0" applyBorder="1"/>
    <xf numFmtId="0" fontId="0" fillId="6" borderId="13" xfId="0" applyFill="1" applyBorder="1"/>
    <xf numFmtId="0" fontId="0" fillId="0" borderId="11" xfId="0" applyBorder="1"/>
    <xf numFmtId="3" fontId="3" fillId="0" borderId="8" xfId="0" applyNumberFormat="1" applyFont="1" applyBorder="1" applyAlignment="1">
      <alignment horizontal="left" vertical="center"/>
    </xf>
    <xf numFmtId="0" fontId="0" fillId="7" borderId="13" xfId="0" applyFill="1" applyBorder="1"/>
    <xf numFmtId="0" fontId="0" fillId="0" borderId="14" xfId="0" applyBorder="1"/>
    <xf numFmtId="0" fontId="2" fillId="0" borderId="15" xfId="0" applyFont="1" applyBorder="1" applyAlignment="1">
      <alignment horizontal="left" vertical="center"/>
    </xf>
    <xf numFmtId="0" fontId="2" fillId="0" borderId="16" xfId="0" applyFont="1" applyBorder="1" applyAlignment="1">
      <alignment horizontal="left" vertical="center"/>
    </xf>
    <xf numFmtId="0" fontId="3" fillId="0" borderId="17" xfId="0" applyFont="1" applyBorder="1" applyAlignment="1">
      <alignment horizontal="left" vertical="center"/>
    </xf>
    <xf numFmtId="0" fontId="0" fillId="0" borderId="18" xfId="0" applyBorder="1"/>
    <xf numFmtId="0" fontId="0" fillId="0" borderId="19" xfId="0" applyBorder="1"/>
    <xf numFmtId="0" fontId="0" fillId="0" borderId="24" xfId="0" applyBorder="1"/>
    <xf numFmtId="0" fontId="2" fillId="0" borderId="0" xfId="0" applyFont="1" applyAlignment="1">
      <alignment horizontal="left" vertical="top"/>
    </xf>
    <xf numFmtId="0" fontId="2" fillId="0" borderId="0" xfId="0" applyFont="1"/>
    <xf numFmtId="0" fontId="6" fillId="0" borderId="0" xfId="0" applyFont="1"/>
    <xf numFmtId="0" fontId="6" fillId="11" borderId="26" xfId="0" applyFont="1" applyFill="1" applyBorder="1"/>
    <xf numFmtId="0" fontId="7" fillId="11" borderId="26" xfId="0" applyFont="1" applyFill="1" applyBorder="1" applyAlignment="1">
      <alignment horizontal="center" vertical="center" wrapText="1"/>
    </xf>
    <xf numFmtId="0" fontId="7" fillId="11" borderId="28" xfId="0" applyFont="1" applyFill="1" applyBorder="1" applyAlignment="1">
      <alignment horizontal="center" vertical="center" wrapText="1"/>
    </xf>
    <xf numFmtId="0" fontId="0" fillId="11" borderId="26" xfId="0" applyFill="1" applyBorder="1"/>
    <xf numFmtId="0" fontId="0" fillId="12" borderId="0" xfId="0" applyFill="1" applyAlignment="1">
      <alignment vertical="center"/>
    </xf>
    <xf numFmtId="0" fontId="1" fillId="12" borderId="0" xfId="0" applyFont="1" applyFill="1"/>
    <xf numFmtId="0" fontId="10" fillId="0" borderId="0" xfId="0" applyFont="1"/>
    <xf numFmtId="0" fontId="4" fillId="0" borderId="21" xfId="0" applyFont="1" applyBorder="1" applyAlignment="1">
      <alignment horizontal="center" vertical="center" wrapText="1"/>
    </xf>
    <xf numFmtId="0" fontId="4" fillId="12" borderId="21" xfId="0" applyFont="1" applyFill="1" applyBorder="1" applyAlignment="1">
      <alignment horizontal="justify" vertical="center" wrapText="1"/>
    </xf>
    <xf numFmtId="0" fontId="13" fillId="12" borderId="21" xfId="0" applyFont="1" applyFill="1" applyBorder="1" applyAlignment="1">
      <alignment wrapText="1"/>
    </xf>
    <xf numFmtId="0" fontId="5" fillId="12" borderId="21" xfId="0" applyFont="1" applyFill="1" applyBorder="1" applyAlignment="1">
      <alignment vertical="center" wrapText="1"/>
    </xf>
    <xf numFmtId="0" fontId="13" fillId="12" borderId="29" xfId="0" applyFont="1" applyFill="1" applyBorder="1" applyAlignment="1">
      <alignment wrapText="1"/>
    </xf>
    <xf numFmtId="0" fontId="5" fillId="12" borderId="29" xfId="0" applyFont="1" applyFill="1" applyBorder="1" applyAlignment="1">
      <alignment vertical="center" wrapText="1"/>
    </xf>
    <xf numFmtId="0" fontId="4" fillId="12" borderId="20" xfId="0" applyFont="1" applyFill="1" applyBorder="1" applyAlignment="1">
      <alignment horizontal="justify" vertical="center" wrapText="1"/>
    </xf>
    <xf numFmtId="0" fontId="4" fillId="9" borderId="26" xfId="0" applyFont="1" applyFill="1" applyBorder="1" applyAlignment="1">
      <alignment horizontal="left" vertical="center" wrapText="1" indent="1"/>
    </xf>
    <xf numFmtId="0" fontId="4" fillId="0" borderId="21" xfId="0" applyFont="1" applyBorder="1" applyAlignment="1">
      <alignment horizontal="justify" vertical="center" wrapText="1"/>
    </xf>
    <xf numFmtId="0" fontId="4" fillId="0" borderId="20" xfId="0" applyFont="1" applyBorder="1" applyAlignment="1">
      <alignment horizontal="justify" vertical="center" wrapText="1"/>
    </xf>
    <xf numFmtId="0" fontId="14" fillId="0" borderId="0" xfId="0" applyFont="1"/>
    <xf numFmtId="0" fontId="8" fillId="12" borderId="21" xfId="0" applyFont="1" applyFill="1" applyBorder="1" applyAlignment="1">
      <alignment horizontal="justify" vertical="center" wrapText="1"/>
    </xf>
    <xf numFmtId="0" fontId="5" fillId="10" borderId="26" xfId="0" applyFont="1" applyFill="1" applyBorder="1" applyAlignment="1">
      <alignment horizontal="left" vertical="center" wrapText="1" indent="1"/>
    </xf>
    <xf numFmtId="0" fontId="5" fillId="10" borderId="26" xfId="0" applyFont="1" applyFill="1" applyBorder="1" applyAlignment="1">
      <alignment horizontal="center" vertical="center" wrapText="1"/>
    </xf>
    <xf numFmtId="0" fontId="2" fillId="0" borderId="0" xfId="0" applyFont="1" applyAlignment="1">
      <alignment horizontal="left"/>
    </xf>
    <xf numFmtId="0" fontId="15" fillId="0" borderId="0" xfId="0" applyFont="1"/>
    <xf numFmtId="0" fontId="16" fillId="0" borderId="0" xfId="0" applyFont="1"/>
    <xf numFmtId="1" fontId="3" fillId="0" borderId="8" xfId="0" quotePrefix="1" applyNumberFormat="1" applyFont="1" applyBorder="1" applyAlignment="1">
      <alignment horizontal="left" vertical="center"/>
    </xf>
    <xf numFmtId="0" fontId="1" fillId="0" borderId="0" xfId="0" applyFont="1" applyAlignment="1">
      <alignment horizontal="center"/>
    </xf>
    <xf numFmtId="0" fontId="17" fillId="0" borderId="0" xfId="0" applyFont="1"/>
    <xf numFmtId="0" fontId="4" fillId="0" borderId="26" xfId="0" applyFont="1" applyFill="1" applyBorder="1" applyAlignment="1">
      <alignment horizontal="left" vertical="center" wrapText="1" indent="1"/>
    </xf>
    <xf numFmtId="0" fontId="0" fillId="0" borderId="0" xfId="0" applyFill="1"/>
    <xf numFmtId="0" fontId="11" fillId="0" borderId="26" xfId="0" applyFont="1" applyFill="1" applyBorder="1" applyAlignment="1">
      <alignment horizontal="center" vertical="center" wrapText="1"/>
    </xf>
    <xf numFmtId="0" fontId="5" fillId="9" borderId="26" xfId="0" applyFont="1" applyFill="1" applyBorder="1" applyAlignment="1">
      <alignment horizontal="left" vertical="center" wrapText="1" indent="1"/>
    </xf>
    <xf numFmtId="0" fontId="0" fillId="13" borderId="36" xfId="0" applyNumberFormat="1" applyFont="1" applyFill="1" applyBorder="1"/>
    <xf numFmtId="0" fontId="0" fillId="0" borderId="36" xfId="0" applyNumberFormat="1" applyFont="1" applyBorder="1"/>
    <xf numFmtId="0" fontId="0" fillId="0" borderId="38" xfId="0" applyBorder="1"/>
    <xf numFmtId="0" fontId="0" fillId="8" borderId="13" xfId="0" applyFill="1" applyBorder="1"/>
    <xf numFmtId="0" fontId="0" fillId="14" borderId="37" xfId="0" applyFill="1" applyBorder="1"/>
    <xf numFmtId="0" fontId="1" fillId="0" borderId="0" xfId="0" applyFont="1"/>
    <xf numFmtId="0" fontId="0" fillId="0" borderId="39" xfId="0" applyBorder="1"/>
    <xf numFmtId="0" fontId="0" fillId="0" borderId="40" xfId="0" applyBorder="1"/>
    <xf numFmtId="0" fontId="0" fillId="0" borderId="30" xfId="0" applyBorder="1"/>
    <xf numFmtId="0" fontId="1" fillId="3" borderId="26" xfId="0" applyFont="1" applyFill="1" applyBorder="1" applyAlignment="1">
      <alignment horizontal="center" vertical="center"/>
    </xf>
    <xf numFmtId="0" fontId="1" fillId="3" borderId="35" xfId="0" applyFont="1" applyFill="1" applyBorder="1" applyAlignment="1">
      <alignment horizontal="center" vertical="center"/>
    </xf>
    <xf numFmtId="0" fontId="0" fillId="15" borderId="26" xfId="0" applyFill="1" applyBorder="1" applyAlignment="1">
      <alignment horizontal="left" vertical="center" indent="1"/>
    </xf>
    <xf numFmtId="0" fontId="19" fillId="15" borderId="26" xfId="0" applyFont="1" applyFill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5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0" fillId="0" borderId="26" xfId="0" applyFill="1" applyBorder="1" applyAlignment="1">
      <alignment horizontal="left" vertical="center" indent="1"/>
    </xf>
    <xf numFmtId="0" fontId="19" fillId="0" borderId="26" xfId="0" applyFont="1" applyFill="1" applyBorder="1" applyAlignment="1">
      <alignment horizontal="center" vertical="center"/>
    </xf>
    <xf numFmtId="0" fontId="19" fillId="0" borderId="0" xfId="0" applyFont="1" applyFill="1" applyAlignment="1">
      <alignment horizontal="center" vertical="center"/>
    </xf>
    <xf numFmtId="0" fontId="0" fillId="0" borderId="0" xfId="0" applyFill="1" applyAlignment="1">
      <alignment horizontal="center"/>
    </xf>
    <xf numFmtId="0" fontId="0" fillId="0" borderId="0" xfId="0" applyAlignment="1">
      <alignment horizontal="left" indent="2"/>
    </xf>
    <xf numFmtId="0" fontId="0" fillId="0" borderId="36" xfId="0" applyNumberFormat="1" applyFont="1" applyFill="1" applyBorder="1"/>
    <xf numFmtId="0" fontId="8" fillId="9" borderId="21" xfId="0" applyFont="1" applyFill="1" applyBorder="1" applyAlignment="1">
      <alignment horizontal="left" vertical="center" wrapText="1" indent="1"/>
    </xf>
    <xf numFmtId="0" fontId="4" fillId="11" borderId="26" xfId="0" applyFont="1" applyFill="1" applyBorder="1" applyAlignment="1">
      <alignment horizontal="left" vertical="center" wrapText="1" indent="1"/>
    </xf>
    <xf numFmtId="0" fontId="4" fillId="11" borderId="25" xfId="0" applyFont="1" applyFill="1" applyBorder="1" applyAlignment="1">
      <alignment horizontal="left" vertical="center" wrapText="1" indent="1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left" vertical="center"/>
    </xf>
    <xf numFmtId="0" fontId="0" fillId="0" borderId="0" xfId="0" applyAlignment="1">
      <alignment vertical="center"/>
    </xf>
    <xf numFmtId="0" fontId="20" fillId="2" borderId="26" xfId="0" applyFont="1" applyFill="1" applyBorder="1" applyAlignment="1">
      <alignment horizontal="center" vertical="center" wrapText="1"/>
    </xf>
    <xf numFmtId="0" fontId="2" fillId="2" borderId="26" xfId="0" applyFont="1" applyFill="1" applyBorder="1" applyAlignment="1">
      <alignment horizontal="center" vertical="center"/>
    </xf>
    <xf numFmtId="0" fontId="3" fillId="0" borderId="0" xfId="0" applyFont="1" applyAlignment="1">
      <alignment vertical="center"/>
    </xf>
    <xf numFmtId="0" fontId="11" fillId="0" borderId="26" xfId="0" applyFont="1" applyBorder="1" applyAlignment="1">
      <alignment vertical="center" wrapText="1"/>
    </xf>
    <xf numFmtId="0" fontId="11" fillId="0" borderId="26" xfId="0" applyFont="1" applyBorder="1" applyAlignment="1">
      <alignment horizontal="center" vertical="center" wrapText="1"/>
    </xf>
    <xf numFmtId="0" fontId="11" fillId="0" borderId="35" xfId="0" applyFont="1" applyBorder="1" applyAlignment="1">
      <alignment horizontal="left" vertical="center" wrapText="1" indent="2"/>
    </xf>
    <xf numFmtId="0" fontId="11" fillId="0" borderId="35" xfId="0" applyFont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21" fillId="0" borderId="0" xfId="0" applyFont="1" applyAlignment="1">
      <alignment horizontal="center"/>
    </xf>
    <xf numFmtId="0" fontId="20" fillId="0" borderId="26" xfId="0" applyFont="1" applyFill="1" applyBorder="1" applyAlignment="1">
      <alignment horizontal="center" vertical="center" wrapText="1"/>
    </xf>
    <xf numFmtId="0" fontId="2" fillId="0" borderId="26" xfId="0" applyFont="1" applyFill="1" applyBorder="1" applyAlignment="1">
      <alignment horizontal="center" vertical="center"/>
    </xf>
    <xf numFmtId="3" fontId="11" fillId="0" borderId="26" xfId="0" applyNumberFormat="1" applyFont="1" applyFill="1" applyBorder="1" applyAlignment="1">
      <alignment horizontal="center" vertical="center" wrapText="1"/>
    </xf>
    <xf numFmtId="0" fontId="4" fillId="0" borderId="26" xfId="0" applyFont="1" applyFill="1" applyBorder="1" applyAlignment="1">
      <alignment horizontal="center" vertical="center" wrapText="1"/>
    </xf>
    <xf numFmtId="0" fontId="4" fillId="9" borderId="51" xfId="0" applyFont="1" applyFill="1" applyBorder="1" applyAlignment="1">
      <alignment horizontal="left" vertical="center" wrapText="1" indent="1"/>
    </xf>
    <xf numFmtId="0" fontId="7" fillId="11" borderId="53" xfId="0" applyFont="1" applyFill="1" applyBorder="1" applyAlignment="1">
      <alignment horizontal="left" vertical="center" wrapText="1" indent="1"/>
    </xf>
    <xf numFmtId="0" fontId="8" fillId="9" borderId="31" xfId="0" applyFont="1" applyFill="1" applyBorder="1" applyAlignment="1">
      <alignment horizontal="left" vertical="center" wrapText="1" indent="1"/>
    </xf>
    <xf numFmtId="0" fontId="7" fillId="11" borderId="28" xfId="0" applyFont="1" applyFill="1" applyBorder="1" applyAlignment="1">
      <alignment horizontal="left" vertical="center" wrapText="1" indent="1"/>
    </xf>
    <xf numFmtId="0" fontId="4" fillId="11" borderId="49" xfId="0" applyFont="1" applyFill="1" applyBorder="1" applyAlignment="1">
      <alignment horizontal="left" vertical="center" wrapText="1" indent="1"/>
    </xf>
    <xf numFmtId="0" fontId="7" fillId="11" borderId="54" xfId="0" applyFont="1" applyFill="1" applyBorder="1" applyAlignment="1">
      <alignment horizontal="left" vertical="center" wrapText="1" indent="1"/>
    </xf>
    <xf numFmtId="0" fontId="4" fillId="11" borderId="34" xfId="0" applyFont="1" applyFill="1" applyBorder="1" applyAlignment="1">
      <alignment horizontal="left" vertical="center" wrapText="1" indent="1"/>
    </xf>
    <xf numFmtId="0" fontId="4" fillId="11" borderId="55" xfId="0" applyFont="1" applyFill="1" applyBorder="1" applyAlignment="1">
      <alignment vertical="center" wrapText="1"/>
    </xf>
    <xf numFmtId="0" fontId="4" fillId="11" borderId="56" xfId="0" applyFont="1" applyFill="1" applyBorder="1" applyAlignment="1">
      <alignment vertical="center" wrapText="1"/>
    </xf>
    <xf numFmtId="0" fontId="8" fillId="0" borderId="21" xfId="0" applyFont="1" applyFill="1" applyBorder="1" applyAlignment="1">
      <alignment horizontal="left" vertical="center" wrapText="1" indent="1"/>
    </xf>
    <xf numFmtId="0" fontId="0" fillId="0" borderId="0" xfId="0" applyFont="1"/>
    <xf numFmtId="0" fontId="0" fillId="11" borderId="26" xfId="0" applyFont="1" applyFill="1" applyBorder="1"/>
    <xf numFmtId="0" fontId="4" fillId="11" borderId="28" xfId="0" applyFont="1" applyFill="1" applyBorder="1" applyAlignment="1">
      <alignment horizontal="left" vertical="center" wrapText="1" indent="1"/>
    </xf>
    <xf numFmtId="0" fontId="4" fillId="11" borderId="31" xfId="0" applyFont="1" applyFill="1" applyBorder="1" applyAlignment="1">
      <alignment horizontal="left" vertical="center" wrapText="1" indent="1"/>
    </xf>
    <xf numFmtId="0" fontId="4" fillId="9" borderId="26" xfId="0" applyFont="1" applyFill="1" applyBorder="1" applyAlignment="1">
      <alignment horizontal="center" vertical="center" wrapText="1"/>
    </xf>
    <xf numFmtId="0" fontId="5" fillId="2" borderId="23" xfId="0" applyFont="1" applyFill="1" applyBorder="1" applyAlignment="1">
      <alignment horizontal="center" vertical="center" wrapText="1"/>
    </xf>
    <xf numFmtId="0" fontId="5" fillId="2" borderId="22" xfId="0" applyFont="1" applyFill="1" applyBorder="1" applyAlignment="1">
      <alignment horizontal="center" vertical="center" wrapText="1"/>
    </xf>
    <xf numFmtId="0" fontId="4" fillId="15" borderId="21" xfId="0" applyFont="1" applyFill="1" applyBorder="1" applyAlignment="1">
      <alignment horizontal="center" vertical="center" wrapText="1"/>
    </xf>
    <xf numFmtId="0" fontId="4" fillId="15" borderId="20" xfId="0" applyFont="1" applyFill="1" applyBorder="1" applyAlignment="1">
      <alignment horizontal="center" vertical="center" wrapText="1"/>
    </xf>
    <xf numFmtId="0" fontId="4" fillId="15" borderId="20" xfId="0" applyFont="1" applyFill="1" applyBorder="1" applyAlignment="1">
      <alignment horizontal="left" vertical="center" wrapText="1"/>
    </xf>
    <xf numFmtId="0" fontId="20" fillId="2" borderId="26" xfId="0" applyFont="1" applyFill="1" applyBorder="1" applyAlignment="1">
      <alignment vertical="center" wrapText="1"/>
    </xf>
    <xf numFmtId="0" fontId="12" fillId="0" borderId="26" xfId="0" applyFont="1" applyFill="1" applyBorder="1" applyAlignment="1">
      <alignment vertical="center"/>
    </xf>
    <xf numFmtId="0" fontId="4" fillId="15" borderId="26" xfId="0" applyFont="1" applyFill="1" applyBorder="1" applyAlignment="1">
      <alignment vertical="center" wrapText="1"/>
    </xf>
    <xf numFmtId="3" fontId="11" fillId="15" borderId="26" xfId="0" applyNumberFormat="1" applyFont="1" applyFill="1" applyBorder="1" applyAlignment="1">
      <alignment horizontal="center" vertical="center" wrapText="1"/>
    </xf>
    <xf numFmtId="0" fontId="11" fillId="15" borderId="26" xfId="0" applyFont="1" applyFill="1" applyBorder="1" applyAlignment="1">
      <alignment horizontal="center" vertical="center" wrapText="1"/>
    </xf>
    <xf numFmtId="0" fontId="11" fillId="15" borderId="26" xfId="0" applyFont="1" applyFill="1" applyBorder="1" applyAlignment="1">
      <alignment vertical="center" wrapText="1"/>
    </xf>
    <xf numFmtId="0" fontId="4" fillId="15" borderId="26" xfId="0" applyFont="1" applyFill="1" applyBorder="1" applyAlignment="1">
      <alignment horizontal="center" vertical="center" wrapText="1"/>
    </xf>
    <xf numFmtId="0" fontId="4" fillId="15" borderId="26" xfId="0" applyFont="1" applyFill="1" applyBorder="1" applyAlignment="1">
      <alignment horizontal="left" vertical="center" wrapText="1" indent="1"/>
    </xf>
    <xf numFmtId="0" fontId="20" fillId="2" borderId="26" xfId="0" applyFont="1" applyFill="1" applyBorder="1" applyAlignment="1">
      <alignment horizontal="left" vertical="center" wrapText="1" indent="1"/>
    </xf>
    <xf numFmtId="0" fontId="4" fillId="15" borderId="28" xfId="0" applyFont="1" applyFill="1" applyBorder="1" applyAlignment="1">
      <alignment horizontal="left" vertical="center" wrapText="1" indent="1"/>
    </xf>
    <xf numFmtId="0" fontId="11" fillId="15" borderId="28" xfId="0" applyFont="1" applyFill="1" applyBorder="1" applyAlignment="1">
      <alignment horizontal="left" vertical="center" wrapText="1" indent="1"/>
    </xf>
    <xf numFmtId="0" fontId="1" fillId="0" borderId="0" xfId="0" applyFont="1" applyAlignment="1">
      <alignment vertical="center"/>
    </xf>
    <xf numFmtId="0" fontId="22" fillId="0" borderId="0" xfId="0" applyFont="1"/>
    <xf numFmtId="0" fontId="22" fillId="0" borderId="0" xfId="0" applyFont="1" applyAlignment="1">
      <alignment horizontal="left" vertical="top"/>
    </xf>
    <xf numFmtId="0" fontId="23" fillId="0" borderId="0" xfId="0" applyFont="1"/>
    <xf numFmtId="0" fontId="2" fillId="3" borderId="3" xfId="0" applyFont="1" applyFill="1" applyBorder="1" applyAlignment="1">
      <alignment horizontal="center" vertical="top" wrapText="1"/>
    </xf>
    <xf numFmtId="0" fontId="2" fillId="3" borderId="4" xfId="0" applyFont="1" applyFill="1" applyBorder="1" applyAlignment="1">
      <alignment horizontal="center" vertical="top" wrapText="1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0" fillId="4" borderId="6" xfId="0" applyFill="1" applyBorder="1" applyAlignment="1">
      <alignment horizontal="left" vertical="center" wrapText="1"/>
    </xf>
    <xf numFmtId="0" fontId="0" fillId="4" borderId="4" xfId="0" applyFill="1" applyBorder="1" applyAlignment="1">
      <alignment horizontal="left" vertical="center" wrapText="1"/>
    </xf>
    <xf numFmtId="0" fontId="0" fillId="4" borderId="5" xfId="0" applyFill="1" applyBorder="1" applyAlignment="1">
      <alignment horizontal="center"/>
    </xf>
    <xf numFmtId="0" fontId="0" fillId="4" borderId="9" xfId="0" applyFill="1" applyBorder="1" applyAlignment="1">
      <alignment horizontal="center"/>
    </xf>
    <xf numFmtId="0" fontId="5" fillId="2" borderId="25" xfId="0" applyFont="1" applyFill="1" applyBorder="1" applyAlignment="1">
      <alignment horizontal="center" vertical="center" wrapText="1"/>
    </xf>
    <xf numFmtId="0" fontId="4" fillId="9" borderId="26" xfId="0" applyFont="1" applyFill="1" applyBorder="1" applyAlignment="1">
      <alignment horizontal="left" vertical="center" wrapText="1" indent="1"/>
    </xf>
    <xf numFmtId="0" fontId="4" fillId="9" borderId="51" xfId="0" applyFont="1" applyFill="1" applyBorder="1" applyAlignment="1">
      <alignment horizontal="left" vertical="center" wrapText="1" indent="1"/>
    </xf>
    <xf numFmtId="0" fontId="4" fillId="9" borderId="40" xfId="0" applyFont="1" applyFill="1" applyBorder="1" applyAlignment="1">
      <alignment horizontal="left" vertical="center" wrapText="1" indent="1"/>
    </xf>
    <xf numFmtId="0" fontId="4" fillId="11" borderId="26" xfId="0" applyFont="1" applyFill="1" applyBorder="1" applyAlignment="1">
      <alignment horizontal="left" vertical="center" wrapText="1" indent="1"/>
    </xf>
    <xf numFmtId="0" fontId="4" fillId="11" borderId="53" xfId="0" applyFont="1" applyFill="1" applyBorder="1" applyAlignment="1">
      <alignment horizontal="left" vertical="center" wrapText="1" indent="1"/>
    </xf>
    <xf numFmtId="0" fontId="4" fillId="11" borderId="40" xfId="0" applyFont="1" applyFill="1" applyBorder="1" applyAlignment="1">
      <alignment horizontal="left" vertical="center" wrapText="1" indent="1"/>
    </xf>
    <xf numFmtId="0" fontId="5" fillId="10" borderId="48" xfId="0" applyFont="1" applyFill="1" applyBorder="1" applyAlignment="1">
      <alignment horizontal="center" vertical="center" wrapText="1"/>
    </xf>
    <xf numFmtId="0" fontId="5" fillId="10" borderId="31" xfId="0" applyFont="1" applyFill="1" applyBorder="1" applyAlignment="1">
      <alignment horizontal="center" vertical="center" wrapText="1"/>
    </xf>
    <xf numFmtId="0" fontId="5" fillId="0" borderId="32" xfId="0" applyFont="1" applyFill="1" applyBorder="1" applyAlignment="1">
      <alignment horizontal="center" vertical="center" wrapText="1"/>
    </xf>
    <xf numFmtId="0" fontId="5" fillId="0" borderId="21" xfId="0" applyFont="1" applyFill="1" applyBorder="1" applyAlignment="1">
      <alignment horizontal="center" vertical="center" wrapText="1"/>
    </xf>
    <xf numFmtId="0" fontId="9" fillId="10" borderId="26" xfId="0" applyFont="1" applyFill="1" applyBorder="1" applyAlignment="1">
      <alignment horizontal="center" vertical="center" wrapText="1"/>
    </xf>
    <xf numFmtId="0" fontId="5" fillId="10" borderId="26" xfId="0" applyFont="1" applyFill="1" applyBorder="1" applyAlignment="1">
      <alignment horizontal="center" vertical="center" wrapText="1"/>
    </xf>
    <xf numFmtId="0" fontId="1" fillId="2" borderId="26" xfId="0" applyFont="1" applyFill="1" applyBorder="1" applyAlignment="1">
      <alignment horizontal="center"/>
    </xf>
    <xf numFmtId="0" fontId="1" fillId="2" borderId="27" xfId="0" applyFont="1" applyFill="1" applyBorder="1" applyAlignment="1">
      <alignment horizontal="center"/>
    </xf>
    <xf numFmtId="0" fontId="1" fillId="2" borderId="35" xfId="0" applyFont="1" applyFill="1" applyBorder="1" applyAlignment="1">
      <alignment horizontal="center"/>
    </xf>
    <xf numFmtId="0" fontId="4" fillId="11" borderId="34" xfId="0" applyFont="1" applyFill="1" applyBorder="1" applyAlignment="1">
      <alignment horizontal="center" vertical="center" wrapText="1"/>
    </xf>
    <xf numFmtId="0" fontId="4" fillId="11" borderId="58" xfId="0" applyFont="1" applyFill="1" applyBorder="1" applyAlignment="1">
      <alignment horizontal="center" vertical="center" wrapText="1"/>
    </xf>
    <xf numFmtId="0" fontId="4" fillId="11" borderId="42" xfId="0" applyFont="1" applyFill="1" applyBorder="1" applyAlignment="1">
      <alignment horizontal="center" vertical="center" wrapText="1"/>
    </xf>
    <xf numFmtId="0" fontId="4" fillId="11" borderId="43" xfId="0" applyFont="1" applyFill="1" applyBorder="1" applyAlignment="1">
      <alignment horizontal="center" vertical="center" wrapText="1"/>
    </xf>
    <xf numFmtId="0" fontId="5" fillId="10" borderId="54" xfId="0" applyFont="1" applyFill="1" applyBorder="1" applyAlignment="1">
      <alignment horizontal="center" vertical="center" wrapText="1"/>
    </xf>
    <xf numFmtId="0" fontId="5" fillId="10" borderId="47" xfId="0" applyFont="1" applyFill="1" applyBorder="1" applyAlignment="1">
      <alignment horizontal="center" vertical="center" wrapText="1"/>
    </xf>
    <xf numFmtId="0" fontId="5" fillId="10" borderId="59" xfId="0" applyFont="1" applyFill="1" applyBorder="1" applyAlignment="1">
      <alignment horizontal="center" vertical="center" wrapText="1"/>
    </xf>
    <xf numFmtId="0" fontId="5" fillId="10" borderId="60" xfId="0" applyFont="1" applyFill="1" applyBorder="1" applyAlignment="1">
      <alignment horizontal="center" vertical="center" wrapText="1"/>
    </xf>
    <xf numFmtId="0" fontId="9" fillId="10" borderId="54" xfId="0" applyFont="1" applyFill="1" applyBorder="1" applyAlignment="1">
      <alignment horizontal="center" vertical="center" wrapText="1"/>
    </xf>
    <xf numFmtId="0" fontId="9" fillId="10" borderId="57" xfId="0" applyFont="1" applyFill="1" applyBorder="1" applyAlignment="1">
      <alignment horizontal="center" vertical="center" wrapText="1"/>
    </xf>
    <xf numFmtId="0" fontId="9" fillId="10" borderId="47" xfId="0" applyFont="1" applyFill="1" applyBorder="1" applyAlignment="1">
      <alignment horizontal="center" vertical="center" wrapText="1"/>
    </xf>
    <xf numFmtId="0" fontId="9" fillId="10" borderId="53" xfId="0" applyFont="1" applyFill="1" applyBorder="1" applyAlignment="1">
      <alignment horizontal="center" vertical="center" wrapText="1"/>
    </xf>
    <xf numFmtId="0" fontId="9" fillId="10" borderId="0" xfId="0" applyFont="1" applyFill="1" applyBorder="1" applyAlignment="1">
      <alignment horizontal="center" vertical="center" wrapText="1"/>
    </xf>
    <xf numFmtId="0" fontId="9" fillId="10" borderId="40" xfId="0" applyFont="1" applyFill="1" applyBorder="1" applyAlignment="1">
      <alignment horizontal="center" vertical="center" wrapText="1"/>
    </xf>
    <xf numFmtId="0" fontId="4" fillId="0" borderId="34" xfId="0" applyFont="1" applyBorder="1" applyAlignment="1">
      <alignment horizontal="center" vertical="center" wrapText="1"/>
    </xf>
    <xf numFmtId="0" fontId="4" fillId="0" borderId="22" xfId="0" applyFont="1" applyBorder="1" applyAlignment="1">
      <alignment horizontal="center" vertical="center" wrapText="1"/>
    </xf>
    <xf numFmtId="0" fontId="4" fillId="0" borderId="46" xfId="0" applyFont="1" applyFill="1" applyBorder="1" applyAlignment="1">
      <alignment horizontal="left" vertical="center" wrapText="1" indent="2"/>
    </xf>
    <xf numFmtId="0" fontId="4" fillId="0" borderId="47" xfId="0" applyFont="1" applyFill="1" applyBorder="1" applyAlignment="1">
      <alignment horizontal="left" vertical="center" wrapText="1" indent="2"/>
    </xf>
    <xf numFmtId="0" fontId="11" fillId="15" borderId="28" xfId="0" applyFont="1" applyFill="1" applyBorder="1" applyAlignment="1">
      <alignment horizontal="left" vertical="center" wrapText="1" indent="2"/>
    </xf>
    <xf numFmtId="0" fontId="11" fillId="15" borderId="41" xfId="0" applyFont="1" applyFill="1" applyBorder="1" applyAlignment="1">
      <alignment horizontal="left" vertical="center" wrapText="1" indent="2"/>
    </xf>
    <xf numFmtId="0" fontId="0" fillId="0" borderId="0" xfId="0" applyFill="1" applyBorder="1" applyAlignment="1">
      <alignment horizontal="left" vertical="center" wrapText="1" indent="7"/>
    </xf>
    <xf numFmtId="0" fontId="4" fillId="0" borderId="28" xfId="0" applyFont="1" applyFill="1" applyBorder="1" applyAlignment="1">
      <alignment horizontal="left" vertical="center" wrapText="1" indent="2"/>
    </xf>
    <xf numFmtId="0" fontId="4" fillId="0" borderId="41" xfId="0" applyFont="1" applyFill="1" applyBorder="1" applyAlignment="1">
      <alignment horizontal="left" vertical="center" wrapText="1" indent="2"/>
    </xf>
    <xf numFmtId="0" fontId="20" fillId="0" borderId="26" xfId="0" applyFont="1" applyFill="1" applyBorder="1" applyAlignment="1">
      <alignment horizontal="center" vertical="center" wrapText="1"/>
    </xf>
    <xf numFmtId="0" fontId="12" fillId="2" borderId="26" xfId="0" applyFont="1" applyFill="1" applyBorder="1" applyAlignment="1">
      <alignment horizontal="center" vertical="center"/>
    </xf>
    <xf numFmtId="0" fontId="12" fillId="0" borderId="26" xfId="0" applyFont="1" applyFill="1" applyBorder="1" applyAlignment="1">
      <alignment horizontal="center" vertical="center"/>
    </xf>
    <xf numFmtId="0" fontId="20" fillId="2" borderId="26" xfId="0" applyFont="1" applyFill="1" applyBorder="1" applyAlignment="1">
      <alignment horizontal="center" vertical="center" wrapText="1"/>
    </xf>
    <xf numFmtId="0" fontId="4" fillId="15" borderId="28" xfId="0" applyFont="1" applyFill="1" applyBorder="1" applyAlignment="1">
      <alignment horizontal="left" vertical="center" wrapText="1" indent="2"/>
    </xf>
    <xf numFmtId="0" fontId="4" fillId="15" borderId="41" xfId="0" applyFont="1" applyFill="1" applyBorder="1" applyAlignment="1">
      <alignment horizontal="left" vertical="center" wrapText="1" indent="2"/>
    </xf>
    <xf numFmtId="0" fontId="2" fillId="0" borderId="0" xfId="0" applyFont="1" applyAlignment="1">
      <alignment horizontal="left" vertical="center"/>
    </xf>
    <xf numFmtId="0" fontId="0" fillId="0" borderId="44" xfId="0" applyBorder="1" applyAlignment="1">
      <alignment horizontal="center"/>
    </xf>
    <xf numFmtId="0" fontId="0" fillId="0" borderId="37" xfId="0" applyBorder="1" applyAlignment="1">
      <alignment horizontal="center"/>
    </xf>
    <xf numFmtId="0" fontId="3" fillId="0" borderId="19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45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12" fillId="2" borderId="28" xfId="0" applyFont="1" applyFill="1" applyBorder="1" applyAlignment="1">
      <alignment horizontal="center" vertical="center"/>
    </xf>
    <xf numFmtId="0" fontId="12" fillId="2" borderId="30" xfId="0" applyFont="1" applyFill="1" applyBorder="1" applyAlignment="1">
      <alignment horizontal="center" vertical="center"/>
    </xf>
    <xf numFmtId="0" fontId="12" fillId="2" borderId="41" xfId="0" applyFont="1" applyFill="1" applyBorder="1" applyAlignment="1">
      <alignment horizontal="center" vertical="center"/>
    </xf>
    <xf numFmtId="0" fontId="1" fillId="2" borderId="50" xfId="0" applyFont="1" applyFill="1" applyBorder="1" applyAlignment="1">
      <alignment horizontal="center"/>
    </xf>
    <xf numFmtId="0" fontId="1" fillId="2" borderId="52" xfId="0" applyFont="1" applyFill="1" applyBorder="1" applyAlignment="1">
      <alignment horizontal="center"/>
    </xf>
    <xf numFmtId="0" fontId="4" fillId="9" borderId="26" xfId="0" applyFont="1" applyFill="1" applyBorder="1" applyAlignment="1">
      <alignment horizontal="center" vertical="center" wrapText="1"/>
    </xf>
    <xf numFmtId="0" fontId="4" fillId="11" borderId="28" xfId="0" applyFont="1" applyFill="1" applyBorder="1" applyAlignment="1">
      <alignment horizontal="center" vertical="center" wrapText="1"/>
    </xf>
    <xf numFmtId="0" fontId="4" fillId="11" borderId="41" xfId="0" applyFont="1" applyFill="1" applyBorder="1" applyAlignment="1">
      <alignment horizontal="center" vertical="center" wrapText="1"/>
    </xf>
    <xf numFmtId="0" fontId="4" fillId="11" borderId="26" xfId="0" applyFont="1" applyFill="1" applyBorder="1" applyAlignment="1">
      <alignment horizontal="center" vertical="center" wrapText="1"/>
    </xf>
    <xf numFmtId="0" fontId="5" fillId="9" borderId="26" xfId="0" applyFont="1" applyFill="1" applyBorder="1" applyAlignment="1">
      <alignment horizontal="center" wrapText="1"/>
    </xf>
    <xf numFmtId="0" fontId="7" fillId="9" borderId="27" xfId="0" applyFont="1" applyFill="1" applyBorder="1" applyAlignment="1">
      <alignment horizontal="center" vertical="center" wrapText="1"/>
    </xf>
    <xf numFmtId="0" fontId="7" fillId="9" borderId="33" xfId="0" applyFont="1" applyFill="1" applyBorder="1" applyAlignment="1">
      <alignment horizontal="center" vertical="center" wrapText="1"/>
    </xf>
    <xf numFmtId="0" fontId="7" fillId="9" borderId="35" xfId="0" applyFont="1" applyFill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A141C7"/>
      <color rgb="FF000099"/>
      <color rgb="FF660033"/>
      <color rgb="FF660066"/>
      <color rgb="FF8000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sv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sv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svg"/><Relationship Id="rId2" Type="http://schemas.openxmlformats.org/officeDocument/2006/relationships/image" Target="../media/image4.png"/><Relationship Id="rId1" Type="http://schemas.openxmlformats.org/officeDocument/2006/relationships/image" Target="../media/image8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file:///\\uac.xorb.net\vdfs\Abteilungen\SaoPaulo\PQK-M\Extern\Config_BA\Links\CIP\Man&#244;metro.pdf" TargetMode="External"/><Relationship Id="rId13" Type="http://schemas.openxmlformats.org/officeDocument/2006/relationships/hyperlink" Target="file:///\\uac.xorb.net\vdfs\Abteilungen\SaoPaulo\PQK-M\Extern\Config_BA\Links\CIP\V&#225;lvula%2520de%2520coleta%2520de%2520amostra.pdf" TargetMode="External"/><Relationship Id="rId18" Type="http://schemas.openxmlformats.org/officeDocument/2006/relationships/hyperlink" Target="file:///\\uac.xorb.net\vdfs\Abteilungen\SaoPaulo\PQK-M\Extern\Config_BA\Links\CIP\Sensor%2520de%2520n&#237;vel.pdf" TargetMode="External"/><Relationship Id="rId26" Type="http://schemas.openxmlformats.org/officeDocument/2006/relationships/image" Target="../media/image15.png"/><Relationship Id="rId3" Type="http://schemas.openxmlformats.org/officeDocument/2006/relationships/hyperlink" Target="file:///\\uac.xorb.net\vdfs\Abteilungen\SaoPaulo\PQK-M\Extern\Config_BA\Links\CIP\V&#225;lvula%2520de%2520seguran&#231;a.pdf" TargetMode="External"/><Relationship Id="rId21" Type="http://schemas.openxmlformats.org/officeDocument/2006/relationships/image" Target="../media/image10.png"/><Relationship Id="rId7" Type="http://schemas.openxmlformats.org/officeDocument/2006/relationships/hyperlink" Target="file:///\\uac.xorb.net\vdfs\Abteilungen\SaoPaulo\PQK-M\Extern\Config_BA\Links\CIP\Sensor%2520de%2520press&#227;o.pdf" TargetMode="External"/><Relationship Id="rId12" Type="http://schemas.openxmlformats.org/officeDocument/2006/relationships/hyperlink" Target="file:///\\uac.xorb.net\vdfs\Abteilungen\SaoPaulo\PQK-M\Extern\Config_BA\Links\CIP\Medidor%2520de%2520condutividade.pdf" TargetMode="External"/><Relationship Id="rId17" Type="http://schemas.openxmlformats.org/officeDocument/2006/relationships/hyperlink" Target="file:///\\uac.xorb.net\vdfs\Abteilungen\SaoPaulo\PQK-M\Extern\Config_BA\Links\CIP\Controlador%2520de%2520fluxo.pdf" TargetMode="External"/><Relationship Id="rId25" Type="http://schemas.openxmlformats.org/officeDocument/2006/relationships/image" Target="../media/image14.png"/><Relationship Id="rId2" Type="http://schemas.openxmlformats.org/officeDocument/2006/relationships/image" Target="../media/image5.svg"/><Relationship Id="rId16" Type="http://schemas.openxmlformats.org/officeDocument/2006/relationships/hyperlink" Target="file:///\\uac.xorb.net\vdfs\Abteilungen\SaoPaulo\PQK-M\Extern\Config_BA\Links\CIP\Term&#244;metro.pdf" TargetMode="External"/><Relationship Id="rId20" Type="http://schemas.openxmlformats.org/officeDocument/2006/relationships/hyperlink" Target="file:///\\uac.xorb.net\vdfs\Abteilungen\SaoPaulo\PQK-M\Extern\Config_BA\Links\CIP\Sensor%2520de%2520presen&#231;a%2520de%2520l&#237;quido.pdf" TargetMode="External"/><Relationship Id="rId1" Type="http://schemas.openxmlformats.org/officeDocument/2006/relationships/image" Target="../media/image4.png"/><Relationship Id="rId6" Type="http://schemas.openxmlformats.org/officeDocument/2006/relationships/hyperlink" Target="file:///\\uac.xorb.net\vdfs\Abteilungen\SaoPaulo\PQK-M\Extern\Config_BA\Links\CIP\Isolamento.pdf" TargetMode="External"/><Relationship Id="rId11" Type="http://schemas.openxmlformats.org/officeDocument/2006/relationships/hyperlink" Target="file:///\\uac.xorb.net\vdfs\Abteilungen\SaoPaulo\PQK-M\Extern\Config_BA\Links\CIP\Medidor%2520de%2520fluxo%2520indutivo-magn&#233;tico.pdf" TargetMode="External"/><Relationship Id="rId24" Type="http://schemas.openxmlformats.org/officeDocument/2006/relationships/image" Target="../media/image13.png"/><Relationship Id="rId5" Type="http://schemas.openxmlformats.org/officeDocument/2006/relationships/hyperlink" Target="file:///\\uac.xorb.net\vdfs\Abteilungen\SaoPaulo\PQK-M\Extern\Config_BA\Links\CIP\Revestimento.pdf" TargetMode="External"/><Relationship Id="rId15" Type="http://schemas.openxmlformats.org/officeDocument/2006/relationships/hyperlink" Target="file:///\\uac.xorb.net\vdfs\Abteilungen\SaoPaulo\PQK-M\Extern\Config_BA\Links\CIP\Sensor%2520de%2520temperatura.pdf" TargetMode="External"/><Relationship Id="rId23" Type="http://schemas.openxmlformats.org/officeDocument/2006/relationships/image" Target="../media/image12.png"/><Relationship Id="rId28" Type="http://schemas.openxmlformats.org/officeDocument/2006/relationships/image" Target="../media/image17.png"/><Relationship Id="rId10" Type="http://schemas.openxmlformats.org/officeDocument/2006/relationships/hyperlink" Target="file:///\\uac.xorb.net\vdfs\Abteilungen\SaoPaulo\PQK-M\Extern\Config_BA\Links\CIP\Medidor%2520de%2520fluxo%2520coriolis.pdf" TargetMode="External"/><Relationship Id="rId19" Type="http://schemas.openxmlformats.org/officeDocument/2006/relationships/hyperlink" Target="file:///\\uac.xorb.net\vdfs\Abteilungen\SaoPaulo\PQK-M\Extern\Config_BA\Links\CIP\Transdutor%2520de%2520press&#227;o.pdf" TargetMode="External"/><Relationship Id="rId4" Type="http://schemas.openxmlformats.org/officeDocument/2006/relationships/image" Target="../media/image9.png"/><Relationship Id="rId9" Type="http://schemas.openxmlformats.org/officeDocument/2006/relationships/hyperlink" Target="file:///\\uac.xorb.net\vdfs\Abteilungen\SaoPaulo\PQK-M\Extern\Config_BA\Links\CIP\Medidor%2520de%2520vaz&#227;o.pdf" TargetMode="External"/><Relationship Id="rId14" Type="http://schemas.openxmlformats.org/officeDocument/2006/relationships/hyperlink" Target="file:///\\uac.xorb.net\vdfs\Abteilungen\SaoPaulo\PQK-M\Extern\Config_BA\Links\CIP\Visor%2520de%2520inspe&#231;&#227;o.pdf" TargetMode="External"/><Relationship Id="rId22" Type="http://schemas.openxmlformats.org/officeDocument/2006/relationships/image" Target="../media/image11.png"/><Relationship Id="rId27" Type="http://schemas.openxmlformats.org/officeDocument/2006/relationships/image" Target="../media/image16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20.png"/><Relationship Id="rId3" Type="http://schemas.openxmlformats.org/officeDocument/2006/relationships/hyperlink" Target="file:///\\uac.xorb.net\vdfs\Abteilungen\SaoPaulo\PQK-M\Extern\Config_BA\Links\CIP\Distribui&#231;&#227;o%2520de%2520fluidos.pdf" TargetMode="External"/><Relationship Id="rId7" Type="http://schemas.openxmlformats.org/officeDocument/2006/relationships/image" Target="../media/image19.pn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18.png"/><Relationship Id="rId5" Type="http://schemas.openxmlformats.org/officeDocument/2006/relationships/hyperlink" Target="file:///\\uac.xorb.net\vdfs\Abteilungen\SaoPaulo\PQK-M\Extern\Config_BA\Links\CIP\Sistema%2520pneum&#225;tico.pdf" TargetMode="External"/><Relationship Id="rId4" Type="http://schemas.openxmlformats.org/officeDocument/2006/relationships/image" Target="../media/image9.png"/><Relationship Id="rId9" Type="http://schemas.openxmlformats.org/officeDocument/2006/relationships/image" Target="../media/image21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9.png"/><Relationship Id="rId1" Type="http://schemas.openxmlformats.org/officeDocument/2006/relationships/hyperlink" Target="file:///\\uac.xorb.net\vdfs\Abteilungen\SaoPaulo\PQK-M\Extern\Config_BA\Links\CIP\Dados%2520-%2520Exemplo.pdf" TargetMode="External"/><Relationship Id="rId4" Type="http://schemas.openxmlformats.org/officeDocument/2006/relationships/image" Target="../media/image5.svg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23.emf"/><Relationship Id="rId13" Type="http://schemas.openxmlformats.org/officeDocument/2006/relationships/image" Target="../media/image25.png"/><Relationship Id="rId3" Type="http://schemas.openxmlformats.org/officeDocument/2006/relationships/hyperlink" Target="file:///\\uac.xorb.net\vdfs\Abteilungen\SaoPaulo\PQK-M\Extern\Config_BA\Links\CIP\Interruptor%2520de%2520repara&#231;&#245;es.pdf" TargetMode="External"/><Relationship Id="rId7" Type="http://schemas.openxmlformats.org/officeDocument/2006/relationships/image" Target="../media/image22.png"/><Relationship Id="rId12" Type="http://schemas.openxmlformats.org/officeDocument/2006/relationships/image" Target="../media/image24.pn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hyperlink" Target="file:///\\uac.xorb.net\vdfs\Abteilungen\SaoPaulo\PQK-M\Extern\Config_BA\Links\CIP\INP.pdf" TargetMode="External"/><Relationship Id="rId11" Type="http://schemas.openxmlformats.org/officeDocument/2006/relationships/hyperlink" Target="file:///\\uac.xorb.net\vdfs\Abteilungen\SaoPaulo\PQK-M\Extern\Config_BA\Links\CIP\Tomada.pdf" TargetMode="External"/><Relationship Id="rId5" Type="http://schemas.openxmlformats.org/officeDocument/2006/relationships/hyperlink" Target="file:///\\uac.xorb.net\vdfs\Abteilungen\SaoPaulo\PQK-M\Extern\Config_BA\Links\CIP\UPS.pdf" TargetMode="External"/><Relationship Id="rId10" Type="http://schemas.openxmlformats.org/officeDocument/2006/relationships/hyperlink" Target="file:///\\uac.xorb.net\vdfs\Abteilungen\SaoPaulo\PQK-M\Extern\Config_BA\Links\CIP\ReDis.pdf" TargetMode="External"/><Relationship Id="rId4" Type="http://schemas.openxmlformats.org/officeDocument/2006/relationships/image" Target="../media/image9.png"/><Relationship Id="rId9" Type="http://schemas.openxmlformats.org/officeDocument/2006/relationships/hyperlink" Target="file:///\\uac.xorb.net\vdfs\Abteilungen\SaoPaulo\PQK-M\Extern\Config_BA\Links\CIP\RGD.pdf" TargetMode="Externa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svg"/><Relationship Id="rId2" Type="http://schemas.openxmlformats.org/officeDocument/2006/relationships/image" Target="../media/image4.png"/><Relationship Id="rId1" Type="http://schemas.openxmlformats.org/officeDocument/2006/relationships/image" Target="../media/image26.png"/><Relationship Id="rId5" Type="http://schemas.openxmlformats.org/officeDocument/2006/relationships/image" Target="../media/image28.png"/><Relationship Id="rId4" Type="http://schemas.openxmlformats.org/officeDocument/2006/relationships/image" Target="../media/image27.pn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svg"/><Relationship Id="rId1" Type="http://schemas.openxmlformats.org/officeDocument/2006/relationships/image" Target="../media/image4.pn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31.png"/><Relationship Id="rId2" Type="http://schemas.openxmlformats.org/officeDocument/2006/relationships/image" Target="../media/image30.svg"/><Relationship Id="rId1" Type="http://schemas.openxmlformats.org/officeDocument/2006/relationships/image" Target="../media/image29.png"/><Relationship Id="rId6" Type="http://schemas.openxmlformats.org/officeDocument/2006/relationships/image" Target="../media/image34.svg"/><Relationship Id="rId5" Type="http://schemas.openxmlformats.org/officeDocument/2006/relationships/image" Target="../media/image33.png"/><Relationship Id="rId4" Type="http://schemas.openxmlformats.org/officeDocument/2006/relationships/image" Target="../media/image32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762000</xdr:colOff>
      <xdr:row>0</xdr:row>
      <xdr:rowOff>228600</xdr:rowOff>
    </xdr:from>
    <xdr:to>
      <xdr:col>1</xdr:col>
      <xdr:colOff>1647375</xdr:colOff>
      <xdr:row>0</xdr:row>
      <xdr:rowOff>1219200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/>
      </xdr:nvGrpSpPr>
      <xdr:grpSpPr>
        <a:xfrm>
          <a:off x="762000" y="228600"/>
          <a:ext cx="3600000" cy="990600"/>
          <a:chOff x="7496175" y="5476875"/>
          <a:chExt cx="3219450" cy="990600"/>
        </a:xfrm>
      </xdr:grpSpPr>
      <xdr:pic>
        <xdr:nvPicPr>
          <xdr:cNvPr id="3" name="Picture 1" descr="image005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39350" y="5476875"/>
            <a:ext cx="676275" cy="99060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4" name="Imagem 3" descr="cid:image001.png@01D3E2C0.0356E160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PicPr/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7496175" y="5553075"/>
            <a:ext cx="2533650" cy="781050"/>
          </a:xfrm>
          <a:prstGeom prst="rect">
            <a:avLst/>
          </a:prstGeom>
          <a:noFill/>
        </xdr:spPr>
      </xdr:pic>
    </xdr:grpSp>
    <xdr:clientData/>
  </xdr:twoCellAnchor>
  <xdr:oneCellAnchor>
    <xdr:from>
      <xdr:col>8</xdr:col>
      <xdr:colOff>178594</xdr:colOff>
      <xdr:row>1</xdr:row>
      <xdr:rowOff>166687</xdr:rowOff>
    </xdr:from>
    <xdr:ext cx="114316" cy="433448"/>
    <xdr:pic>
      <xdr:nvPicPr>
        <xdr:cNvPr id="6" name="Imagem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055394" y="357187"/>
          <a:ext cx="114316" cy="433448"/>
        </a:xfrm>
        <a:prstGeom prst="rect">
          <a:avLst/>
        </a:prstGeom>
      </xdr:spPr>
    </xdr:pic>
    <xdr:clientData/>
  </xdr:oneCellAnchor>
  <xdr:twoCellAnchor>
    <xdr:from>
      <xdr:col>4</xdr:col>
      <xdr:colOff>130969</xdr:colOff>
      <xdr:row>1</xdr:row>
      <xdr:rowOff>11907</xdr:rowOff>
    </xdr:from>
    <xdr:to>
      <xdr:col>5</xdr:col>
      <xdr:colOff>1405571</xdr:colOff>
      <xdr:row>1</xdr:row>
      <xdr:rowOff>481691</xdr:rowOff>
    </xdr:to>
    <xdr:grpSp>
      <xdr:nvGrpSpPr>
        <xdr:cNvPr id="12" name="Agrupar 11">
          <a:extLst>
            <a:ext uri="{FF2B5EF4-FFF2-40B4-BE49-F238E27FC236}">
              <a16:creationId xmlns:a16="http://schemas.microsoft.com/office/drawing/2014/main" id="{B21BBA1D-0381-4CA5-AA6A-DD5B1C8DEEC4}"/>
            </a:ext>
          </a:extLst>
        </xdr:cNvPr>
        <xdr:cNvGrpSpPr/>
      </xdr:nvGrpSpPr>
      <xdr:grpSpPr>
        <a:xfrm>
          <a:off x="6774657" y="1535907"/>
          <a:ext cx="1560352" cy="469784"/>
          <a:chOff x="3682768" y="3204594"/>
          <a:chExt cx="1560352" cy="469784"/>
        </a:xfrm>
      </xdr:grpSpPr>
      <xdr:sp macro="[0]!Limpar_Informações" textlink="">
        <xdr:nvSpPr>
          <xdr:cNvPr id="13" name="Retângulo: Cantos Diagonais Recortados 12">
            <a:extLst>
              <a:ext uri="{FF2B5EF4-FFF2-40B4-BE49-F238E27FC236}">
                <a16:creationId xmlns:a16="http://schemas.microsoft.com/office/drawing/2014/main" id="{3D5EB12D-F718-4FB1-9B62-592351C3CE4E}"/>
              </a:ext>
            </a:extLst>
          </xdr:cNvPr>
          <xdr:cNvSpPr/>
        </xdr:nvSpPr>
        <xdr:spPr>
          <a:xfrm>
            <a:off x="3682768" y="3204594"/>
            <a:ext cx="1560352" cy="469784"/>
          </a:xfrm>
          <a:prstGeom prst="snip2DiagRect">
            <a:avLst>
              <a:gd name="adj1" fmla="val 50000"/>
              <a:gd name="adj2" fmla="val 16667"/>
            </a:avLst>
          </a:prstGeom>
          <a:solidFill>
            <a:schemeClr val="bg1">
              <a:lumMod val="95000"/>
            </a:schemeClr>
          </a:solidFill>
          <a:ln>
            <a:solidFill>
              <a:schemeClr val="accent3">
                <a:lumMod val="75000"/>
              </a:schemeClr>
            </a:solidFill>
          </a:ln>
          <a:scene3d>
            <a:camera prst="orthographicFront"/>
            <a:lightRig rig="threePt" dir="t"/>
          </a:scene3d>
          <a:sp3d>
            <a:bevelT w="165100" prst="coolSlant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r"/>
            <a:r>
              <a:rPr lang="pt-BR" b="1">
                <a:solidFill>
                  <a:schemeClr val="accent3">
                    <a:lumMod val="75000"/>
                  </a:schemeClr>
                </a:solidFill>
              </a:rPr>
              <a:t>Limpar</a:t>
            </a:r>
          </a:p>
        </xdr:txBody>
      </xdr:sp>
      <xdr:pic macro="[0]!Limpar_Informações">
        <xdr:nvPicPr>
          <xdr:cNvPr id="17" name="Gráfico 3" descr="Borracha">
            <a:extLst>
              <a:ext uri="{FF2B5EF4-FFF2-40B4-BE49-F238E27FC236}">
                <a16:creationId xmlns:a16="http://schemas.microsoft.com/office/drawing/2014/main" id="{2DC93311-6073-4D7D-8275-27E739275D7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3832878" y="3241309"/>
            <a:ext cx="375382" cy="375382"/>
          </a:xfrm>
          <a:prstGeom prst="rect">
            <a:avLst/>
          </a:prstGeom>
          <a:effectLst>
            <a:outerShdw blurRad="50800" dist="38100" algn="l" rotWithShape="0">
              <a:prstClr val="black">
                <a:alpha val="40000"/>
              </a:prstClr>
            </a:outerShdw>
          </a:effectLst>
        </xdr:spPr>
      </xdr:pic>
    </xdr:grpSp>
    <xdr:clientData/>
  </xdr:twoCellAnchor>
  <xdr:twoCellAnchor>
    <xdr:from>
      <xdr:col>8</xdr:col>
      <xdr:colOff>226219</xdr:colOff>
      <xdr:row>10</xdr:row>
      <xdr:rowOff>47625</xdr:rowOff>
    </xdr:from>
    <xdr:to>
      <xdr:col>11</xdr:col>
      <xdr:colOff>391225</xdr:colOff>
      <xdr:row>16</xdr:row>
      <xdr:rowOff>106960</xdr:rowOff>
    </xdr:to>
    <xdr:grpSp>
      <xdr:nvGrpSpPr>
        <xdr:cNvPr id="21" name="Agrupar 20">
          <a:extLst>
            <a:ext uri="{FF2B5EF4-FFF2-40B4-BE49-F238E27FC236}">
              <a16:creationId xmlns:a16="http://schemas.microsoft.com/office/drawing/2014/main" id="{DC2C2210-9B0B-41DF-B69D-9A4DD2320051}"/>
            </a:ext>
          </a:extLst>
        </xdr:cNvPr>
        <xdr:cNvGrpSpPr/>
      </xdr:nvGrpSpPr>
      <xdr:grpSpPr>
        <a:xfrm>
          <a:off x="9917907" y="4048125"/>
          <a:ext cx="3582099" cy="1249960"/>
          <a:chOff x="5670958" y="1602297"/>
          <a:chExt cx="3582099" cy="1249960"/>
        </a:xfrm>
      </xdr:grpSpPr>
      <xdr:sp macro="[0]!Limpar_tudo" textlink="">
        <xdr:nvSpPr>
          <xdr:cNvPr id="22" name="Seta: Pentágono 21">
            <a:extLst>
              <a:ext uri="{FF2B5EF4-FFF2-40B4-BE49-F238E27FC236}">
                <a16:creationId xmlns:a16="http://schemas.microsoft.com/office/drawing/2014/main" id="{D94104F1-7E9A-43E4-A1E8-F51D4EC7FEDE}"/>
              </a:ext>
            </a:extLst>
          </xdr:cNvPr>
          <xdr:cNvSpPr/>
        </xdr:nvSpPr>
        <xdr:spPr>
          <a:xfrm>
            <a:off x="5670958" y="1602297"/>
            <a:ext cx="3582099" cy="1249960"/>
          </a:xfrm>
          <a:prstGeom prst="homePlate">
            <a:avLst>
              <a:gd name="adj" fmla="val 45638"/>
            </a:avLst>
          </a:prstGeom>
          <a:solidFill>
            <a:srgbClr val="FF0000"/>
          </a:solidFill>
          <a:ln>
            <a:solidFill>
              <a:schemeClr val="accent4">
                <a:lumMod val="60000"/>
                <a:lumOff val="40000"/>
              </a:schemeClr>
            </a:solidFill>
          </a:ln>
          <a:effectLst>
            <a:glow rad="101600">
              <a:srgbClr val="FF0000">
                <a:alpha val="60000"/>
              </a:srgbClr>
            </a:glow>
            <a:reflection endPos="0" dir="5400000" sy="-100000" algn="bl" rotWithShape="0"/>
          </a:effectLst>
          <a:scene3d>
            <a:camera prst="orthographicFront"/>
            <a:lightRig rig="threePt" dir="t"/>
          </a:scene3d>
          <a:sp3d>
            <a:bevelT w="114300" prst="hardEdge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r"/>
            <a:r>
              <a:rPr lang="pt-BR" b="1"/>
              <a:t>Limpar todo conteúdo</a:t>
            </a:r>
          </a:p>
        </xdr:txBody>
      </xdr:sp>
      <xdr:pic macro="[0]!Limpar_tudo">
        <xdr:nvPicPr>
          <xdr:cNvPr id="23" name="Gráfico 6" descr="Sem sinal">
            <a:extLst>
              <a:ext uri="{FF2B5EF4-FFF2-40B4-BE49-F238E27FC236}">
                <a16:creationId xmlns:a16="http://schemas.microsoft.com/office/drawing/2014/main" id="{46A17F92-BC71-4B2E-BEC7-C0F7C474EFB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5789802" y="1770077"/>
            <a:ext cx="914400" cy="914400"/>
          </a:xfrm>
          <a:prstGeom prst="rect">
            <a:avLst/>
          </a:prstGeom>
          <a:effectLst>
            <a:glow rad="101600">
              <a:schemeClr val="accent4">
                <a:satMod val="175000"/>
                <a:alpha val="40000"/>
              </a:schemeClr>
            </a:glow>
          </a:effectLst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559594</xdr:colOff>
      <xdr:row>1</xdr:row>
      <xdr:rowOff>226218</xdr:rowOff>
    </xdr:from>
    <xdr:to>
      <xdr:col>14</xdr:col>
      <xdr:colOff>497234</xdr:colOff>
      <xdr:row>5</xdr:row>
      <xdr:rowOff>535781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7E6BC385-9B9E-49D3-B154-58D9F920B19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b="22642"/>
        <a:stretch/>
      </xdr:blipFill>
      <xdr:spPr>
        <a:xfrm>
          <a:off x="14263688" y="464343"/>
          <a:ext cx="3580952" cy="1666876"/>
        </a:xfrm>
        <a:prstGeom prst="roundRect">
          <a:avLst>
            <a:gd name="adj" fmla="val 8594"/>
          </a:avLst>
        </a:prstGeom>
        <a:solidFill>
          <a:srgbClr val="FFFFFF">
            <a:shade val="85000"/>
          </a:srgbClr>
        </a:solidFill>
        <a:ln>
          <a:noFill/>
        </a:ln>
        <a:effectLst>
          <a:outerShdw blurRad="76200" dir="13500000" sy="23000" kx="1200000" algn="br" rotWithShape="0">
            <a:prstClr val="black">
              <a:alpha val="20000"/>
            </a:prstClr>
          </a:outerShdw>
        </a:effectLst>
      </xdr:spPr>
    </xdr:pic>
    <xdr:clientData/>
  </xdr:twoCellAnchor>
  <xdr:twoCellAnchor>
    <xdr:from>
      <xdr:col>4</xdr:col>
      <xdr:colOff>238125</xdr:colOff>
      <xdr:row>4</xdr:row>
      <xdr:rowOff>83344</xdr:rowOff>
    </xdr:from>
    <xdr:to>
      <xdr:col>6</xdr:col>
      <xdr:colOff>584040</xdr:colOff>
      <xdr:row>4</xdr:row>
      <xdr:rowOff>553128</xdr:rowOff>
    </xdr:to>
    <xdr:grpSp>
      <xdr:nvGrpSpPr>
        <xdr:cNvPr id="6" name="Agrupar 5">
          <a:extLst>
            <a:ext uri="{FF2B5EF4-FFF2-40B4-BE49-F238E27FC236}">
              <a16:creationId xmlns:a16="http://schemas.microsoft.com/office/drawing/2014/main" id="{F3C602C8-8B7A-47F7-9797-C30FCE910A95}"/>
            </a:ext>
          </a:extLst>
        </xdr:cNvPr>
        <xdr:cNvGrpSpPr/>
      </xdr:nvGrpSpPr>
      <xdr:grpSpPr>
        <a:xfrm>
          <a:off x="12120563" y="1047750"/>
          <a:ext cx="1560352" cy="469784"/>
          <a:chOff x="3682768" y="3204594"/>
          <a:chExt cx="1560352" cy="469784"/>
        </a:xfrm>
      </xdr:grpSpPr>
      <xdr:sp macro="[0]!Limpar_Componentes" textlink="">
        <xdr:nvSpPr>
          <xdr:cNvPr id="10" name="Retângulo: Cantos Diagonais Recortados 9">
            <a:extLst>
              <a:ext uri="{FF2B5EF4-FFF2-40B4-BE49-F238E27FC236}">
                <a16:creationId xmlns:a16="http://schemas.microsoft.com/office/drawing/2014/main" id="{9881DF71-CF11-4324-AF9A-D22EED462E2E}"/>
              </a:ext>
            </a:extLst>
          </xdr:cNvPr>
          <xdr:cNvSpPr/>
        </xdr:nvSpPr>
        <xdr:spPr>
          <a:xfrm>
            <a:off x="3682768" y="3204594"/>
            <a:ext cx="1560352" cy="469784"/>
          </a:xfrm>
          <a:prstGeom prst="snip2DiagRect">
            <a:avLst>
              <a:gd name="adj1" fmla="val 50000"/>
              <a:gd name="adj2" fmla="val 16667"/>
            </a:avLst>
          </a:prstGeom>
          <a:solidFill>
            <a:schemeClr val="bg1">
              <a:lumMod val="95000"/>
            </a:schemeClr>
          </a:solidFill>
          <a:ln>
            <a:solidFill>
              <a:schemeClr val="accent3">
                <a:lumMod val="75000"/>
              </a:schemeClr>
            </a:solidFill>
          </a:ln>
          <a:scene3d>
            <a:camera prst="orthographicFront"/>
            <a:lightRig rig="threePt" dir="t"/>
          </a:scene3d>
          <a:sp3d>
            <a:bevelT w="165100" prst="coolSlant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r"/>
            <a:r>
              <a:rPr lang="pt-BR" b="1">
                <a:solidFill>
                  <a:schemeClr val="accent3">
                    <a:lumMod val="75000"/>
                  </a:schemeClr>
                </a:solidFill>
              </a:rPr>
              <a:t>Limpar</a:t>
            </a:r>
          </a:p>
        </xdr:txBody>
      </xdr:sp>
      <xdr:pic macro="[0]!Limpar_Componentes">
        <xdr:nvPicPr>
          <xdr:cNvPr id="11" name="Gráfico 3" descr="Borracha">
            <a:extLst>
              <a:ext uri="{FF2B5EF4-FFF2-40B4-BE49-F238E27FC236}">
                <a16:creationId xmlns:a16="http://schemas.microsoft.com/office/drawing/2014/main" id="{760202FA-E9C6-48B5-B303-F5D1A671C3B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3832878" y="3241309"/>
            <a:ext cx="375382" cy="375382"/>
          </a:xfrm>
          <a:prstGeom prst="rect">
            <a:avLst/>
          </a:prstGeom>
          <a:effectLst>
            <a:outerShdw blurRad="50800" dist="38100" algn="l" rotWithShape="0">
              <a:prstClr val="black">
                <a:alpha val="40000"/>
              </a:prstClr>
            </a:outerShdw>
          </a:effectLst>
        </xdr:spPr>
      </xdr:pic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166689</xdr:colOff>
      <xdr:row>2</xdr:row>
      <xdr:rowOff>59531</xdr:rowOff>
    </xdr:from>
    <xdr:to>
      <xdr:col>9</xdr:col>
      <xdr:colOff>512602</xdr:colOff>
      <xdr:row>4</xdr:row>
      <xdr:rowOff>41159</xdr:rowOff>
    </xdr:to>
    <xdr:grpSp>
      <xdr:nvGrpSpPr>
        <xdr:cNvPr id="25" name="Agrupar 24">
          <a:extLst>
            <a:ext uri="{FF2B5EF4-FFF2-40B4-BE49-F238E27FC236}">
              <a16:creationId xmlns:a16="http://schemas.microsoft.com/office/drawing/2014/main" id="{CAA4EDAC-44C6-4AB5-ACC6-E401D39014B9}"/>
            </a:ext>
          </a:extLst>
        </xdr:cNvPr>
        <xdr:cNvGrpSpPr/>
      </xdr:nvGrpSpPr>
      <xdr:grpSpPr>
        <a:xfrm>
          <a:off x="14585158" y="535781"/>
          <a:ext cx="1560350" cy="469784"/>
          <a:chOff x="3682768" y="3204594"/>
          <a:chExt cx="1560352" cy="469784"/>
        </a:xfrm>
      </xdr:grpSpPr>
      <xdr:sp macro="[0]!Limpar_Dispositivos" textlink="">
        <xdr:nvSpPr>
          <xdr:cNvPr id="26" name="Retângulo: Cantos Diagonais Recortados 25">
            <a:extLst>
              <a:ext uri="{FF2B5EF4-FFF2-40B4-BE49-F238E27FC236}">
                <a16:creationId xmlns:a16="http://schemas.microsoft.com/office/drawing/2014/main" id="{D43FB807-4CEB-4ADD-8458-67C6A2F67C3B}"/>
              </a:ext>
            </a:extLst>
          </xdr:cNvPr>
          <xdr:cNvSpPr/>
        </xdr:nvSpPr>
        <xdr:spPr>
          <a:xfrm>
            <a:off x="3682768" y="3204594"/>
            <a:ext cx="1560352" cy="469784"/>
          </a:xfrm>
          <a:prstGeom prst="snip2DiagRect">
            <a:avLst>
              <a:gd name="adj1" fmla="val 50000"/>
              <a:gd name="adj2" fmla="val 16667"/>
            </a:avLst>
          </a:prstGeom>
          <a:solidFill>
            <a:schemeClr val="bg1">
              <a:lumMod val="95000"/>
            </a:schemeClr>
          </a:solidFill>
          <a:ln>
            <a:solidFill>
              <a:schemeClr val="accent3">
                <a:lumMod val="75000"/>
              </a:schemeClr>
            </a:solidFill>
          </a:ln>
          <a:scene3d>
            <a:camera prst="orthographicFront"/>
            <a:lightRig rig="threePt" dir="t"/>
          </a:scene3d>
          <a:sp3d>
            <a:bevelT w="165100" prst="coolSlant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r"/>
            <a:r>
              <a:rPr lang="pt-BR" b="1">
                <a:solidFill>
                  <a:schemeClr val="accent3">
                    <a:lumMod val="75000"/>
                  </a:schemeClr>
                </a:solidFill>
              </a:rPr>
              <a:t>Limpar</a:t>
            </a:r>
          </a:p>
        </xdr:txBody>
      </xdr:sp>
      <xdr:pic macro="[0]!Limpar_Dispositivos">
        <xdr:nvPicPr>
          <xdr:cNvPr id="27" name="Gráfico 3" descr="Borracha">
            <a:extLst>
              <a:ext uri="{FF2B5EF4-FFF2-40B4-BE49-F238E27FC236}">
                <a16:creationId xmlns:a16="http://schemas.microsoft.com/office/drawing/2014/main" id="{75AF2F7C-8ADA-4625-99DD-F612E1D3042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3832878" y="3241309"/>
            <a:ext cx="375382" cy="375382"/>
          </a:xfrm>
          <a:prstGeom prst="rect">
            <a:avLst/>
          </a:prstGeom>
          <a:effectLst>
            <a:outerShdw blurRad="50800" dist="38100" algn="l" rotWithShape="0">
              <a:prstClr val="black">
                <a:alpha val="40000"/>
              </a:prstClr>
            </a:outerShdw>
          </a:effectLst>
        </xdr:spPr>
      </xdr:pic>
    </xdr:grpSp>
    <xdr:clientData/>
  </xdr:twoCellAnchor>
  <xdr:twoCellAnchor editAs="oneCell">
    <xdr:from>
      <xdr:col>4</xdr:col>
      <xdr:colOff>59531</xdr:colOff>
      <xdr:row>6</xdr:row>
      <xdr:rowOff>202406</xdr:rowOff>
    </xdr:from>
    <xdr:to>
      <xdr:col>4</xdr:col>
      <xdr:colOff>503531</xdr:colOff>
      <xdr:row>6</xdr:row>
      <xdr:rowOff>652406</xdr:rowOff>
    </xdr:to>
    <xdr:pic>
      <xdr:nvPicPr>
        <xdr:cNvPr id="28" name="Imagem 27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45CC26F8-CD0A-47C6-9EBF-11E40595B7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4137481" y="1659731"/>
          <a:ext cx="444000" cy="4500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4</xdr:col>
      <xdr:colOff>71437</xdr:colOff>
      <xdr:row>7</xdr:row>
      <xdr:rowOff>226219</xdr:rowOff>
    </xdr:from>
    <xdr:to>
      <xdr:col>4</xdr:col>
      <xdr:colOff>515437</xdr:colOff>
      <xdr:row>7</xdr:row>
      <xdr:rowOff>676219</xdr:rowOff>
    </xdr:to>
    <xdr:pic>
      <xdr:nvPicPr>
        <xdr:cNvPr id="29" name="Imagem 28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40C1F055-CC5A-452F-B338-81FEE56E2C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4149387" y="2950369"/>
          <a:ext cx="444000" cy="4500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4</xdr:col>
      <xdr:colOff>59531</xdr:colOff>
      <xdr:row>8</xdr:row>
      <xdr:rowOff>202407</xdr:rowOff>
    </xdr:from>
    <xdr:to>
      <xdr:col>4</xdr:col>
      <xdr:colOff>503531</xdr:colOff>
      <xdr:row>8</xdr:row>
      <xdr:rowOff>652407</xdr:rowOff>
    </xdr:to>
    <xdr:pic>
      <xdr:nvPicPr>
        <xdr:cNvPr id="30" name="Imagem 29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FB261BCB-2805-488B-B4EE-AC0049C138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4137481" y="4193382"/>
          <a:ext cx="444000" cy="4500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4</xdr:col>
      <xdr:colOff>54768</xdr:colOff>
      <xdr:row>9</xdr:row>
      <xdr:rowOff>185737</xdr:rowOff>
    </xdr:from>
    <xdr:to>
      <xdr:col>4</xdr:col>
      <xdr:colOff>498768</xdr:colOff>
      <xdr:row>9</xdr:row>
      <xdr:rowOff>635737</xdr:rowOff>
    </xdr:to>
    <xdr:pic>
      <xdr:nvPicPr>
        <xdr:cNvPr id="31" name="Imagem 30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52FB1F85-6B46-4392-9745-3C24F0E8F3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4132718" y="5443537"/>
          <a:ext cx="444000" cy="4500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4</xdr:col>
      <xdr:colOff>64293</xdr:colOff>
      <xdr:row>10</xdr:row>
      <xdr:rowOff>242888</xdr:rowOff>
    </xdr:from>
    <xdr:to>
      <xdr:col>4</xdr:col>
      <xdr:colOff>508293</xdr:colOff>
      <xdr:row>10</xdr:row>
      <xdr:rowOff>692888</xdr:rowOff>
    </xdr:to>
    <xdr:pic>
      <xdr:nvPicPr>
        <xdr:cNvPr id="32" name="Imagem 3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A449F901-4142-480A-9A4D-F5826C5ED1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4142243" y="6767513"/>
          <a:ext cx="444000" cy="4500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4</xdr:col>
      <xdr:colOff>73818</xdr:colOff>
      <xdr:row>11</xdr:row>
      <xdr:rowOff>252414</xdr:rowOff>
    </xdr:from>
    <xdr:to>
      <xdr:col>4</xdr:col>
      <xdr:colOff>517818</xdr:colOff>
      <xdr:row>11</xdr:row>
      <xdr:rowOff>702414</xdr:rowOff>
    </xdr:to>
    <xdr:pic>
      <xdr:nvPicPr>
        <xdr:cNvPr id="50" name="Imagem 49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7544111A-35C9-42C5-BCFE-DFE8746A0D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4151768" y="8043864"/>
          <a:ext cx="444000" cy="4500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4</xdr:col>
      <xdr:colOff>71436</xdr:colOff>
      <xdr:row>12</xdr:row>
      <xdr:rowOff>226219</xdr:rowOff>
    </xdr:from>
    <xdr:to>
      <xdr:col>4</xdr:col>
      <xdr:colOff>515436</xdr:colOff>
      <xdr:row>12</xdr:row>
      <xdr:rowOff>676219</xdr:rowOff>
    </xdr:to>
    <xdr:pic>
      <xdr:nvPicPr>
        <xdr:cNvPr id="51" name="Imagem 5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91B58A7D-A4AC-45CB-AEFC-B4178D8666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4149386" y="9284494"/>
          <a:ext cx="444000" cy="4500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4</xdr:col>
      <xdr:colOff>57149</xdr:colOff>
      <xdr:row>13</xdr:row>
      <xdr:rowOff>223838</xdr:rowOff>
    </xdr:from>
    <xdr:to>
      <xdr:col>4</xdr:col>
      <xdr:colOff>501149</xdr:colOff>
      <xdr:row>13</xdr:row>
      <xdr:rowOff>673838</xdr:rowOff>
    </xdr:to>
    <xdr:pic>
      <xdr:nvPicPr>
        <xdr:cNvPr id="52" name="Imagem 51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2F71E26B-812A-4EFB-AFAA-13EAFE048D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4135099" y="10548938"/>
          <a:ext cx="444000" cy="4500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4</xdr:col>
      <xdr:colOff>54768</xdr:colOff>
      <xdr:row>14</xdr:row>
      <xdr:rowOff>221458</xdr:rowOff>
    </xdr:from>
    <xdr:to>
      <xdr:col>4</xdr:col>
      <xdr:colOff>498768</xdr:colOff>
      <xdr:row>14</xdr:row>
      <xdr:rowOff>671458</xdr:rowOff>
    </xdr:to>
    <xdr:pic>
      <xdr:nvPicPr>
        <xdr:cNvPr id="53" name="Imagem 52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2B1ADB39-35A9-476B-B6B6-D42094E65F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4132718" y="11813383"/>
          <a:ext cx="444000" cy="4500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4</xdr:col>
      <xdr:colOff>64293</xdr:colOff>
      <xdr:row>15</xdr:row>
      <xdr:rowOff>219077</xdr:rowOff>
    </xdr:from>
    <xdr:to>
      <xdr:col>4</xdr:col>
      <xdr:colOff>508293</xdr:colOff>
      <xdr:row>15</xdr:row>
      <xdr:rowOff>669077</xdr:rowOff>
    </xdr:to>
    <xdr:pic>
      <xdr:nvPicPr>
        <xdr:cNvPr id="54" name="Imagem 53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4A71BEDA-D865-4D43-A759-C3947FA9A9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4142243" y="13077827"/>
          <a:ext cx="444000" cy="4500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4</xdr:col>
      <xdr:colOff>61912</xdr:colOff>
      <xdr:row>16</xdr:row>
      <xdr:rowOff>216697</xdr:rowOff>
    </xdr:from>
    <xdr:to>
      <xdr:col>4</xdr:col>
      <xdr:colOff>505912</xdr:colOff>
      <xdr:row>16</xdr:row>
      <xdr:rowOff>666697</xdr:rowOff>
    </xdr:to>
    <xdr:pic>
      <xdr:nvPicPr>
        <xdr:cNvPr id="55" name="Imagem 54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241BC610-ADF4-43F9-A1CB-110020BD7B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4139862" y="14342272"/>
          <a:ext cx="444000" cy="4500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4</xdr:col>
      <xdr:colOff>47624</xdr:colOff>
      <xdr:row>17</xdr:row>
      <xdr:rowOff>202409</xdr:rowOff>
    </xdr:from>
    <xdr:to>
      <xdr:col>4</xdr:col>
      <xdr:colOff>491624</xdr:colOff>
      <xdr:row>17</xdr:row>
      <xdr:rowOff>652409</xdr:rowOff>
    </xdr:to>
    <xdr:pic>
      <xdr:nvPicPr>
        <xdr:cNvPr id="56" name="Imagem 55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2048D65F-8008-430E-9774-A22FCADBBC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4125574" y="15594809"/>
          <a:ext cx="444000" cy="4500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4</xdr:col>
      <xdr:colOff>57149</xdr:colOff>
      <xdr:row>18</xdr:row>
      <xdr:rowOff>235745</xdr:rowOff>
    </xdr:from>
    <xdr:to>
      <xdr:col>4</xdr:col>
      <xdr:colOff>501149</xdr:colOff>
      <xdr:row>18</xdr:row>
      <xdr:rowOff>685745</xdr:rowOff>
    </xdr:to>
    <xdr:pic>
      <xdr:nvPicPr>
        <xdr:cNvPr id="57" name="Imagem 56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4D16D29-D4C9-4CE1-BCC3-F4EA3C33DD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4135099" y="16894970"/>
          <a:ext cx="444000" cy="4500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4</xdr:col>
      <xdr:colOff>54769</xdr:colOff>
      <xdr:row>19</xdr:row>
      <xdr:rowOff>245270</xdr:rowOff>
    </xdr:from>
    <xdr:to>
      <xdr:col>4</xdr:col>
      <xdr:colOff>498769</xdr:colOff>
      <xdr:row>19</xdr:row>
      <xdr:rowOff>695270</xdr:rowOff>
    </xdr:to>
    <xdr:pic>
      <xdr:nvPicPr>
        <xdr:cNvPr id="58" name="Imagem 57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898C953B-1022-4D69-9CB8-7C0D791503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4132719" y="18171320"/>
          <a:ext cx="444000" cy="4500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4</xdr:col>
      <xdr:colOff>52388</xdr:colOff>
      <xdr:row>20</xdr:row>
      <xdr:rowOff>219077</xdr:rowOff>
    </xdr:from>
    <xdr:to>
      <xdr:col>4</xdr:col>
      <xdr:colOff>496388</xdr:colOff>
      <xdr:row>20</xdr:row>
      <xdr:rowOff>669077</xdr:rowOff>
    </xdr:to>
    <xdr:pic>
      <xdr:nvPicPr>
        <xdr:cNvPr id="59" name="Imagem 58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54C390EA-FCB0-40A4-81A4-0898ECA1B1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4130338" y="19411952"/>
          <a:ext cx="444000" cy="4500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4</xdr:col>
      <xdr:colOff>73820</xdr:colOff>
      <xdr:row>21</xdr:row>
      <xdr:rowOff>216696</xdr:rowOff>
    </xdr:from>
    <xdr:to>
      <xdr:col>4</xdr:col>
      <xdr:colOff>517820</xdr:colOff>
      <xdr:row>21</xdr:row>
      <xdr:rowOff>666696</xdr:rowOff>
    </xdr:to>
    <xdr:pic>
      <xdr:nvPicPr>
        <xdr:cNvPr id="60" name="Imagem 59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E698D73F-0713-4DD0-9628-1E068DF75A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4151770" y="20676396"/>
          <a:ext cx="444000" cy="4500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4</xdr:col>
      <xdr:colOff>71438</xdr:colOff>
      <xdr:row>22</xdr:row>
      <xdr:rowOff>214314</xdr:rowOff>
    </xdr:from>
    <xdr:to>
      <xdr:col>4</xdr:col>
      <xdr:colOff>515438</xdr:colOff>
      <xdr:row>22</xdr:row>
      <xdr:rowOff>664314</xdr:rowOff>
    </xdr:to>
    <xdr:pic>
      <xdr:nvPicPr>
        <xdr:cNvPr id="61" name="Imagem 60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2F78DD5B-82AB-473D-97AF-D9651C1782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4149388" y="21940839"/>
          <a:ext cx="444000" cy="4500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2</xdr:col>
      <xdr:colOff>588170</xdr:colOff>
      <xdr:row>6</xdr:row>
      <xdr:rowOff>83344</xdr:rowOff>
    </xdr:from>
    <xdr:to>
      <xdr:col>2</xdr:col>
      <xdr:colOff>1238870</xdr:colOff>
      <xdr:row>6</xdr:row>
      <xdr:rowOff>1158581</xdr:rowOff>
    </xdr:to>
    <xdr:pic>
      <xdr:nvPicPr>
        <xdr:cNvPr id="62" name="Imagem 61">
          <a:extLst>
            <a:ext uri="{FF2B5EF4-FFF2-40B4-BE49-F238E27FC236}">
              <a16:creationId xmlns:a16="http://schemas.microsoft.com/office/drawing/2014/main" id="{A41A582A-B550-4D08-90DA-6D584C64D0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8798720" y="1540669"/>
          <a:ext cx="650700" cy="1080000"/>
        </a:xfrm>
        <a:prstGeom prst="rect">
          <a:avLst/>
        </a:prstGeom>
      </xdr:spPr>
    </xdr:pic>
    <xdr:clientData/>
  </xdr:twoCellAnchor>
  <xdr:twoCellAnchor editAs="oneCell">
    <xdr:from>
      <xdr:col>2</xdr:col>
      <xdr:colOff>178593</xdr:colOff>
      <xdr:row>9</xdr:row>
      <xdr:rowOff>142876</xdr:rowOff>
    </xdr:from>
    <xdr:to>
      <xdr:col>2</xdr:col>
      <xdr:colOff>1618593</xdr:colOff>
      <xdr:row>9</xdr:row>
      <xdr:rowOff>1013949</xdr:rowOff>
    </xdr:to>
    <xdr:pic>
      <xdr:nvPicPr>
        <xdr:cNvPr id="63" name="Imagem 62">
          <a:extLst>
            <a:ext uri="{FF2B5EF4-FFF2-40B4-BE49-F238E27FC236}">
              <a16:creationId xmlns:a16="http://schemas.microsoft.com/office/drawing/2014/main" id="{E4F8F42C-C1C4-4249-B6DE-C0CDB8391D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8389143" y="5400676"/>
          <a:ext cx="1440000" cy="875835"/>
        </a:xfrm>
        <a:prstGeom prst="rect">
          <a:avLst/>
        </a:prstGeom>
      </xdr:spPr>
    </xdr:pic>
    <xdr:clientData/>
  </xdr:twoCellAnchor>
  <xdr:twoCellAnchor editAs="oneCell">
    <xdr:from>
      <xdr:col>2</xdr:col>
      <xdr:colOff>178594</xdr:colOff>
      <xdr:row>11</xdr:row>
      <xdr:rowOff>142875</xdr:rowOff>
    </xdr:from>
    <xdr:to>
      <xdr:col>2</xdr:col>
      <xdr:colOff>1618594</xdr:colOff>
      <xdr:row>11</xdr:row>
      <xdr:rowOff>1040513</xdr:rowOff>
    </xdr:to>
    <xdr:pic>
      <xdr:nvPicPr>
        <xdr:cNvPr id="64" name="Imagem 63">
          <a:extLst>
            <a:ext uri="{FF2B5EF4-FFF2-40B4-BE49-F238E27FC236}">
              <a16:creationId xmlns:a16="http://schemas.microsoft.com/office/drawing/2014/main" id="{27ED1F0D-BFBF-4C96-9BA9-A4BE34533D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8389144" y="7934325"/>
          <a:ext cx="1440000" cy="902400"/>
        </a:xfrm>
        <a:prstGeom prst="rect">
          <a:avLst/>
        </a:prstGeom>
      </xdr:spPr>
    </xdr:pic>
    <xdr:clientData/>
  </xdr:twoCellAnchor>
  <xdr:twoCellAnchor editAs="oneCell">
    <xdr:from>
      <xdr:col>2</xdr:col>
      <xdr:colOff>214312</xdr:colOff>
      <xdr:row>12</xdr:row>
      <xdr:rowOff>273844</xdr:rowOff>
    </xdr:from>
    <xdr:to>
      <xdr:col>2</xdr:col>
      <xdr:colOff>1654312</xdr:colOff>
      <xdr:row>12</xdr:row>
      <xdr:rowOff>942462</xdr:rowOff>
    </xdr:to>
    <xdr:pic>
      <xdr:nvPicPr>
        <xdr:cNvPr id="65" name="Imagem 64">
          <a:extLst>
            <a:ext uri="{FF2B5EF4-FFF2-40B4-BE49-F238E27FC236}">
              <a16:creationId xmlns:a16="http://schemas.microsoft.com/office/drawing/2014/main" id="{F12AC9EF-AD15-4355-9349-DBE2FE2FF6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8424862" y="9332119"/>
          <a:ext cx="1440000" cy="673381"/>
        </a:xfrm>
        <a:prstGeom prst="rect">
          <a:avLst/>
        </a:prstGeom>
      </xdr:spPr>
    </xdr:pic>
    <xdr:clientData/>
  </xdr:twoCellAnchor>
  <xdr:twoCellAnchor editAs="oneCell">
    <xdr:from>
      <xdr:col>2</xdr:col>
      <xdr:colOff>523876</xdr:colOff>
      <xdr:row>13</xdr:row>
      <xdr:rowOff>83344</xdr:rowOff>
    </xdr:from>
    <xdr:to>
      <xdr:col>2</xdr:col>
      <xdr:colOff>1258876</xdr:colOff>
      <xdr:row>13</xdr:row>
      <xdr:rowOff>1158582</xdr:rowOff>
    </xdr:to>
    <xdr:pic>
      <xdr:nvPicPr>
        <xdr:cNvPr id="66" name="Imagem 65">
          <a:extLst>
            <a:ext uri="{FF2B5EF4-FFF2-40B4-BE49-F238E27FC236}">
              <a16:creationId xmlns:a16="http://schemas.microsoft.com/office/drawing/2014/main" id="{F9E240F9-F8D4-4D7D-970C-54752CA414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8734426" y="10408444"/>
          <a:ext cx="735000" cy="1080000"/>
        </a:xfrm>
        <a:prstGeom prst="rect">
          <a:avLst/>
        </a:prstGeom>
      </xdr:spPr>
    </xdr:pic>
    <xdr:clientData/>
  </xdr:twoCellAnchor>
  <xdr:twoCellAnchor editAs="oneCell">
    <xdr:from>
      <xdr:col>2</xdr:col>
      <xdr:colOff>285751</xdr:colOff>
      <xdr:row>15</xdr:row>
      <xdr:rowOff>83344</xdr:rowOff>
    </xdr:from>
    <xdr:to>
      <xdr:col>2</xdr:col>
      <xdr:colOff>1558608</xdr:colOff>
      <xdr:row>15</xdr:row>
      <xdr:rowOff>1158582</xdr:rowOff>
    </xdr:to>
    <xdr:pic>
      <xdr:nvPicPr>
        <xdr:cNvPr id="67" name="Imagem 66">
          <a:extLst>
            <a:ext uri="{FF2B5EF4-FFF2-40B4-BE49-F238E27FC236}">
              <a16:creationId xmlns:a16="http://schemas.microsoft.com/office/drawing/2014/main" id="{2D76FB47-F9F4-479E-8BCC-94DEE82FA8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8496301" y="12942094"/>
          <a:ext cx="1272857" cy="1080000"/>
        </a:xfrm>
        <a:prstGeom prst="rect">
          <a:avLst/>
        </a:prstGeom>
      </xdr:spPr>
    </xdr:pic>
    <xdr:clientData/>
  </xdr:twoCellAnchor>
  <xdr:twoCellAnchor editAs="oneCell">
    <xdr:from>
      <xdr:col>2</xdr:col>
      <xdr:colOff>214313</xdr:colOff>
      <xdr:row>17</xdr:row>
      <xdr:rowOff>59532</xdr:rowOff>
    </xdr:from>
    <xdr:to>
      <xdr:col>2</xdr:col>
      <xdr:colOff>1569187</xdr:colOff>
      <xdr:row>17</xdr:row>
      <xdr:rowOff>1134770</xdr:rowOff>
    </xdr:to>
    <xdr:pic>
      <xdr:nvPicPr>
        <xdr:cNvPr id="68" name="Imagem 67">
          <a:extLst>
            <a:ext uri="{FF2B5EF4-FFF2-40B4-BE49-F238E27FC236}">
              <a16:creationId xmlns:a16="http://schemas.microsoft.com/office/drawing/2014/main" id="{C369922F-6C3E-49CF-AC43-29F824C4B2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8424863" y="15451932"/>
          <a:ext cx="1354874" cy="1080000"/>
        </a:xfrm>
        <a:prstGeom prst="rect">
          <a:avLst/>
        </a:prstGeom>
      </xdr:spPr>
    </xdr:pic>
    <xdr:clientData/>
  </xdr:twoCellAnchor>
  <xdr:twoCellAnchor editAs="oneCell">
    <xdr:from>
      <xdr:col>2</xdr:col>
      <xdr:colOff>452438</xdr:colOff>
      <xdr:row>10</xdr:row>
      <xdr:rowOff>83344</xdr:rowOff>
    </xdr:from>
    <xdr:to>
      <xdr:col>2</xdr:col>
      <xdr:colOff>1302960</xdr:colOff>
      <xdr:row>10</xdr:row>
      <xdr:rowOff>1154906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id="{668D6D81-F15C-465F-8B6D-8A364DF96CB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7123" t="17049" r="24383" b="13825"/>
        <a:stretch/>
      </xdr:blipFill>
      <xdr:spPr bwMode="auto">
        <a:xfrm>
          <a:off x="8667751" y="6596063"/>
          <a:ext cx="850522" cy="1071562"/>
        </a:xfrm>
        <a:prstGeom prst="rect">
          <a:avLst/>
        </a:prstGeom>
        <a:noFill/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3</xdr:row>
      <xdr:rowOff>11907</xdr:rowOff>
    </xdr:from>
    <xdr:to>
      <xdr:col>9</xdr:col>
      <xdr:colOff>131602</xdr:colOff>
      <xdr:row>4</xdr:row>
      <xdr:rowOff>231660</xdr:rowOff>
    </xdr:to>
    <xdr:grpSp>
      <xdr:nvGrpSpPr>
        <xdr:cNvPr id="11" name="Agrupar 10">
          <a:extLst>
            <a:ext uri="{FF2B5EF4-FFF2-40B4-BE49-F238E27FC236}">
              <a16:creationId xmlns:a16="http://schemas.microsoft.com/office/drawing/2014/main" id="{8FADFF90-01E8-44CF-BB52-80013857F029}"/>
            </a:ext>
          </a:extLst>
        </xdr:cNvPr>
        <xdr:cNvGrpSpPr/>
      </xdr:nvGrpSpPr>
      <xdr:grpSpPr>
        <a:xfrm>
          <a:off x="14525625" y="726282"/>
          <a:ext cx="1560352" cy="469784"/>
          <a:chOff x="3682768" y="3204594"/>
          <a:chExt cx="1560352" cy="469784"/>
        </a:xfrm>
      </xdr:grpSpPr>
      <xdr:sp macro="[0]!Limpar_Dispositivos" textlink="">
        <xdr:nvSpPr>
          <xdr:cNvPr id="12" name="Retângulo: Cantos Diagonais Recortados 11">
            <a:extLst>
              <a:ext uri="{FF2B5EF4-FFF2-40B4-BE49-F238E27FC236}">
                <a16:creationId xmlns:a16="http://schemas.microsoft.com/office/drawing/2014/main" id="{CA5DF455-E91A-4D87-8BD6-F9E937534ABC}"/>
              </a:ext>
            </a:extLst>
          </xdr:cNvPr>
          <xdr:cNvSpPr/>
        </xdr:nvSpPr>
        <xdr:spPr>
          <a:xfrm>
            <a:off x="3682768" y="3204594"/>
            <a:ext cx="1560352" cy="469784"/>
          </a:xfrm>
          <a:prstGeom prst="snip2DiagRect">
            <a:avLst>
              <a:gd name="adj1" fmla="val 50000"/>
              <a:gd name="adj2" fmla="val 16667"/>
            </a:avLst>
          </a:prstGeom>
          <a:solidFill>
            <a:schemeClr val="bg1">
              <a:lumMod val="95000"/>
            </a:schemeClr>
          </a:solidFill>
          <a:ln>
            <a:solidFill>
              <a:schemeClr val="accent3">
                <a:lumMod val="75000"/>
              </a:schemeClr>
            </a:solidFill>
          </a:ln>
          <a:scene3d>
            <a:camera prst="orthographicFront"/>
            <a:lightRig rig="threePt" dir="t"/>
          </a:scene3d>
          <a:sp3d>
            <a:bevelT w="165100" prst="coolSlant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r"/>
            <a:r>
              <a:rPr lang="pt-BR" b="1">
                <a:solidFill>
                  <a:schemeClr val="accent3">
                    <a:lumMod val="75000"/>
                  </a:schemeClr>
                </a:solidFill>
              </a:rPr>
              <a:t>Limpar</a:t>
            </a:r>
          </a:p>
        </xdr:txBody>
      </xdr:sp>
      <xdr:pic macro="[0]!Limpar_Dispositivos">
        <xdr:nvPicPr>
          <xdr:cNvPr id="13" name="Gráfico 3" descr="Borracha">
            <a:extLst>
              <a:ext uri="{FF2B5EF4-FFF2-40B4-BE49-F238E27FC236}">
                <a16:creationId xmlns:a16="http://schemas.microsoft.com/office/drawing/2014/main" id="{B5E5CB3A-1FF6-4222-918E-99084AD3940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3832878" y="3241309"/>
            <a:ext cx="375382" cy="375382"/>
          </a:xfrm>
          <a:prstGeom prst="rect">
            <a:avLst/>
          </a:prstGeom>
          <a:effectLst>
            <a:outerShdw blurRad="50800" dist="38100" algn="l" rotWithShape="0">
              <a:prstClr val="black">
                <a:alpha val="40000"/>
              </a:prstClr>
            </a:outerShdw>
          </a:effectLst>
        </xdr:spPr>
      </xdr:pic>
    </xdr:grpSp>
    <xdr:clientData/>
  </xdr:twoCellAnchor>
  <xdr:twoCellAnchor editAs="oneCell">
    <xdr:from>
      <xdr:col>5</xdr:col>
      <xdr:colOff>100011</xdr:colOff>
      <xdr:row>6</xdr:row>
      <xdr:rowOff>671512</xdr:rowOff>
    </xdr:from>
    <xdr:to>
      <xdr:col>5</xdr:col>
      <xdr:colOff>544011</xdr:colOff>
      <xdr:row>6</xdr:row>
      <xdr:rowOff>1123894</xdr:rowOff>
    </xdr:to>
    <xdr:pic>
      <xdr:nvPicPr>
        <xdr:cNvPr id="8" name="Imagem 7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C601D191-E34A-454E-B7ED-9B6A7E03AC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2121811" y="4157662"/>
          <a:ext cx="444000" cy="4500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5</xdr:col>
      <xdr:colOff>85725</xdr:colOff>
      <xdr:row>7</xdr:row>
      <xdr:rowOff>669133</xdr:rowOff>
    </xdr:from>
    <xdr:to>
      <xdr:col>5</xdr:col>
      <xdr:colOff>529725</xdr:colOff>
      <xdr:row>7</xdr:row>
      <xdr:rowOff>1121514</xdr:rowOff>
    </xdr:to>
    <xdr:pic>
      <xdr:nvPicPr>
        <xdr:cNvPr id="9" name="Imagem 8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8BAFA3C8-5097-4C66-B81A-2BC73A25B5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2107525" y="6060283"/>
          <a:ext cx="444000" cy="4500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2</xdr:col>
      <xdr:colOff>142875</xdr:colOff>
      <xdr:row>6</xdr:row>
      <xdr:rowOff>83344</xdr:rowOff>
    </xdr:from>
    <xdr:to>
      <xdr:col>2</xdr:col>
      <xdr:colOff>1402875</xdr:colOff>
      <xdr:row>6</xdr:row>
      <xdr:rowOff>1301004</xdr:rowOff>
    </xdr:to>
    <xdr:pic>
      <xdr:nvPicPr>
        <xdr:cNvPr id="10" name="Imagem 9">
          <a:extLst>
            <a:ext uri="{FF2B5EF4-FFF2-40B4-BE49-F238E27FC236}">
              <a16:creationId xmlns:a16="http://schemas.microsoft.com/office/drawing/2014/main" id="{ADA53B0B-F833-4329-A81B-4FF2006EB9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5020925" y="3569494"/>
          <a:ext cx="1260000" cy="1212897"/>
        </a:xfrm>
        <a:prstGeom prst="rect">
          <a:avLst/>
        </a:prstGeom>
      </xdr:spPr>
    </xdr:pic>
    <xdr:clientData/>
  </xdr:twoCellAnchor>
  <xdr:twoCellAnchor editAs="oneCell">
    <xdr:from>
      <xdr:col>2</xdr:col>
      <xdr:colOff>1607343</xdr:colOff>
      <xdr:row>6</xdr:row>
      <xdr:rowOff>547687</xdr:rowOff>
    </xdr:from>
    <xdr:to>
      <xdr:col>2</xdr:col>
      <xdr:colOff>2862581</xdr:colOff>
      <xdr:row>6</xdr:row>
      <xdr:rowOff>1829869</xdr:rowOff>
    </xdr:to>
    <xdr:pic>
      <xdr:nvPicPr>
        <xdr:cNvPr id="14" name="Imagem 13">
          <a:extLst>
            <a:ext uri="{FF2B5EF4-FFF2-40B4-BE49-F238E27FC236}">
              <a16:creationId xmlns:a16="http://schemas.microsoft.com/office/drawing/2014/main" id="{A30BA691-0ABA-4D1D-A2E7-CE167B3E2C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6485393" y="4033837"/>
          <a:ext cx="1260000" cy="1277419"/>
        </a:xfrm>
        <a:prstGeom prst="rect">
          <a:avLst/>
        </a:prstGeom>
      </xdr:spPr>
    </xdr:pic>
    <xdr:clientData/>
  </xdr:twoCellAnchor>
  <xdr:twoCellAnchor editAs="oneCell">
    <xdr:from>
      <xdr:col>2</xdr:col>
      <xdr:colOff>285750</xdr:colOff>
      <xdr:row>7</xdr:row>
      <xdr:rowOff>119062</xdr:rowOff>
    </xdr:from>
    <xdr:to>
      <xdr:col>2</xdr:col>
      <xdr:colOff>1725750</xdr:colOff>
      <xdr:row>7</xdr:row>
      <xdr:rowOff>1219265</xdr:rowOff>
    </xdr:to>
    <xdr:pic>
      <xdr:nvPicPr>
        <xdr:cNvPr id="15" name="Imagem 14">
          <a:extLst>
            <a:ext uri="{FF2B5EF4-FFF2-40B4-BE49-F238E27FC236}">
              <a16:creationId xmlns:a16="http://schemas.microsoft.com/office/drawing/2014/main" id="{52C7450C-1A63-4961-B78D-CF4920D5FD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5163800" y="5510212"/>
          <a:ext cx="1440000" cy="1097822"/>
        </a:xfrm>
        <a:prstGeom prst="rect">
          <a:avLst/>
        </a:prstGeom>
      </xdr:spPr>
    </xdr:pic>
    <xdr:clientData/>
  </xdr:twoCellAnchor>
  <xdr:twoCellAnchor editAs="oneCell">
    <xdr:from>
      <xdr:col>2</xdr:col>
      <xdr:colOff>1964532</xdr:colOff>
      <xdr:row>7</xdr:row>
      <xdr:rowOff>333376</xdr:rowOff>
    </xdr:from>
    <xdr:to>
      <xdr:col>2</xdr:col>
      <xdr:colOff>2697253</xdr:colOff>
      <xdr:row>7</xdr:row>
      <xdr:rowOff>1773376</xdr:rowOff>
    </xdr:to>
    <xdr:pic>
      <xdr:nvPicPr>
        <xdr:cNvPr id="16" name="Imagem 15">
          <a:extLst>
            <a:ext uri="{FF2B5EF4-FFF2-40B4-BE49-F238E27FC236}">
              <a16:creationId xmlns:a16="http://schemas.microsoft.com/office/drawing/2014/main" id="{D594AA82-FE65-4463-9E16-0F3BE9E135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6842582" y="5724526"/>
          <a:ext cx="732721" cy="14400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59531</xdr:colOff>
      <xdr:row>1</xdr:row>
      <xdr:rowOff>47623</xdr:rowOff>
    </xdr:from>
    <xdr:to>
      <xdr:col>9</xdr:col>
      <xdr:colOff>503531</xdr:colOff>
      <xdr:row>2</xdr:row>
      <xdr:rowOff>199968</xdr:rowOff>
    </xdr:to>
    <xdr:pic>
      <xdr:nvPicPr>
        <xdr:cNvPr id="4" name="Imagem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A34835F-8441-497C-8E03-1ABC597E33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823531" y="361948"/>
          <a:ext cx="444000" cy="46667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5</xdr:col>
      <xdr:colOff>134471</xdr:colOff>
      <xdr:row>1</xdr:row>
      <xdr:rowOff>123264</xdr:rowOff>
    </xdr:from>
    <xdr:to>
      <xdr:col>5</xdr:col>
      <xdr:colOff>1647265</xdr:colOff>
      <xdr:row>2</xdr:row>
      <xdr:rowOff>279284</xdr:rowOff>
    </xdr:to>
    <xdr:grpSp>
      <xdr:nvGrpSpPr>
        <xdr:cNvPr id="5" name="Agrupar 4">
          <a:extLst>
            <a:ext uri="{FF2B5EF4-FFF2-40B4-BE49-F238E27FC236}">
              <a16:creationId xmlns:a16="http://schemas.microsoft.com/office/drawing/2014/main" id="{9BE6FC1D-997B-49CE-8FA9-CBE279627A94}"/>
            </a:ext>
          </a:extLst>
        </xdr:cNvPr>
        <xdr:cNvGrpSpPr/>
      </xdr:nvGrpSpPr>
      <xdr:grpSpPr>
        <a:xfrm>
          <a:off x="11373971" y="437029"/>
          <a:ext cx="1512794" cy="469784"/>
          <a:chOff x="3682768" y="3204594"/>
          <a:chExt cx="1560352" cy="469784"/>
        </a:xfrm>
      </xdr:grpSpPr>
      <xdr:sp macro="[0]!Limpar_Dados" textlink="">
        <xdr:nvSpPr>
          <xdr:cNvPr id="6" name="Retângulo: Cantos Diagonais Recortados 5">
            <a:extLst>
              <a:ext uri="{FF2B5EF4-FFF2-40B4-BE49-F238E27FC236}">
                <a16:creationId xmlns:a16="http://schemas.microsoft.com/office/drawing/2014/main" id="{EC5EE962-1D08-4293-80FD-446729388160}"/>
              </a:ext>
            </a:extLst>
          </xdr:cNvPr>
          <xdr:cNvSpPr/>
        </xdr:nvSpPr>
        <xdr:spPr>
          <a:xfrm>
            <a:off x="3682768" y="3204594"/>
            <a:ext cx="1560352" cy="469784"/>
          </a:xfrm>
          <a:prstGeom prst="snip2DiagRect">
            <a:avLst>
              <a:gd name="adj1" fmla="val 50000"/>
              <a:gd name="adj2" fmla="val 16667"/>
            </a:avLst>
          </a:prstGeom>
          <a:solidFill>
            <a:schemeClr val="bg1">
              <a:lumMod val="95000"/>
            </a:schemeClr>
          </a:solidFill>
          <a:ln>
            <a:solidFill>
              <a:schemeClr val="accent3">
                <a:lumMod val="75000"/>
              </a:schemeClr>
            </a:solidFill>
          </a:ln>
          <a:scene3d>
            <a:camera prst="orthographicFront"/>
            <a:lightRig rig="threePt" dir="t"/>
          </a:scene3d>
          <a:sp3d>
            <a:bevelT w="165100" prst="coolSlant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r"/>
            <a:r>
              <a:rPr lang="pt-BR" b="1">
                <a:solidFill>
                  <a:schemeClr val="accent3">
                    <a:lumMod val="75000"/>
                  </a:schemeClr>
                </a:solidFill>
              </a:rPr>
              <a:t>Limpar</a:t>
            </a:r>
          </a:p>
        </xdr:txBody>
      </xdr:sp>
      <xdr:pic macro="[0]!Limpar_Dados">
        <xdr:nvPicPr>
          <xdr:cNvPr id="7" name="Gráfico 3" descr="Borracha">
            <a:extLst>
              <a:ext uri="{FF2B5EF4-FFF2-40B4-BE49-F238E27FC236}">
                <a16:creationId xmlns:a16="http://schemas.microsoft.com/office/drawing/2014/main" id="{863CEBBF-A3A6-4A4E-A352-9BC6F73B3DD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3832878" y="3241309"/>
            <a:ext cx="375382" cy="375382"/>
          </a:xfrm>
          <a:prstGeom prst="rect">
            <a:avLst/>
          </a:prstGeom>
          <a:effectLst>
            <a:outerShdw blurRad="50800" dist="38100" algn="l" rotWithShape="0">
              <a:prstClr val="black">
                <a:alpha val="40000"/>
              </a:prstClr>
            </a:outerShdw>
          </a:effectLst>
        </xdr:spPr>
      </xdr:pic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952500</xdr:colOff>
      <xdr:row>2</xdr:row>
      <xdr:rowOff>168089</xdr:rowOff>
    </xdr:from>
    <xdr:to>
      <xdr:col>5</xdr:col>
      <xdr:colOff>2512852</xdr:colOff>
      <xdr:row>4</xdr:row>
      <xdr:rowOff>156020</xdr:rowOff>
    </xdr:to>
    <xdr:grpSp>
      <xdr:nvGrpSpPr>
        <xdr:cNvPr id="9" name="Agrupar 8">
          <a:extLst>
            <a:ext uri="{FF2B5EF4-FFF2-40B4-BE49-F238E27FC236}">
              <a16:creationId xmlns:a16="http://schemas.microsoft.com/office/drawing/2014/main" id="{6E002D8E-7400-4FDB-8C76-74F2EEEBF32C}"/>
            </a:ext>
          </a:extLst>
        </xdr:cNvPr>
        <xdr:cNvGrpSpPr/>
      </xdr:nvGrpSpPr>
      <xdr:grpSpPr>
        <a:xfrm>
          <a:off x="10656794" y="638736"/>
          <a:ext cx="1560352" cy="469784"/>
          <a:chOff x="3682768" y="3204594"/>
          <a:chExt cx="1560352" cy="469784"/>
        </a:xfrm>
      </xdr:grpSpPr>
      <xdr:sp macro="[0]!Limpar_Dispositivos" textlink="">
        <xdr:nvSpPr>
          <xdr:cNvPr id="10" name="Retângulo: Cantos Diagonais Recortados 9">
            <a:extLst>
              <a:ext uri="{FF2B5EF4-FFF2-40B4-BE49-F238E27FC236}">
                <a16:creationId xmlns:a16="http://schemas.microsoft.com/office/drawing/2014/main" id="{2901957F-C2CC-472D-910A-EED4037F7C70}"/>
              </a:ext>
            </a:extLst>
          </xdr:cNvPr>
          <xdr:cNvSpPr/>
        </xdr:nvSpPr>
        <xdr:spPr>
          <a:xfrm>
            <a:off x="3682768" y="3204594"/>
            <a:ext cx="1560352" cy="469784"/>
          </a:xfrm>
          <a:prstGeom prst="snip2DiagRect">
            <a:avLst>
              <a:gd name="adj1" fmla="val 50000"/>
              <a:gd name="adj2" fmla="val 16667"/>
            </a:avLst>
          </a:prstGeom>
          <a:solidFill>
            <a:schemeClr val="bg1">
              <a:lumMod val="95000"/>
            </a:schemeClr>
          </a:solidFill>
          <a:ln>
            <a:solidFill>
              <a:schemeClr val="accent3">
                <a:lumMod val="75000"/>
              </a:schemeClr>
            </a:solidFill>
          </a:ln>
          <a:scene3d>
            <a:camera prst="orthographicFront"/>
            <a:lightRig rig="threePt" dir="t"/>
          </a:scene3d>
          <a:sp3d>
            <a:bevelT w="165100" prst="coolSlant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r"/>
            <a:r>
              <a:rPr lang="pt-BR" b="1">
                <a:solidFill>
                  <a:schemeClr val="accent3">
                    <a:lumMod val="75000"/>
                  </a:schemeClr>
                </a:solidFill>
              </a:rPr>
              <a:t>Limpar</a:t>
            </a:r>
          </a:p>
        </xdr:txBody>
      </xdr:sp>
      <xdr:pic macro="[0]!Limpar_Dispositivos">
        <xdr:nvPicPr>
          <xdr:cNvPr id="11" name="Gráfico 3" descr="Borracha">
            <a:extLst>
              <a:ext uri="{FF2B5EF4-FFF2-40B4-BE49-F238E27FC236}">
                <a16:creationId xmlns:a16="http://schemas.microsoft.com/office/drawing/2014/main" id="{EFBEDCDA-8E18-41C5-9BC4-8BF08C84819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3832878" y="3241309"/>
            <a:ext cx="375382" cy="375382"/>
          </a:xfrm>
          <a:prstGeom prst="rect">
            <a:avLst/>
          </a:prstGeom>
          <a:effectLst>
            <a:outerShdw blurRad="50800" dist="38100" algn="l" rotWithShape="0">
              <a:prstClr val="black">
                <a:alpha val="40000"/>
              </a:prstClr>
            </a:outerShdw>
          </a:effectLst>
        </xdr:spPr>
      </xdr:pic>
    </xdr:grpSp>
    <xdr:clientData/>
  </xdr:twoCellAnchor>
  <xdr:twoCellAnchor editAs="oneCell">
    <xdr:from>
      <xdr:col>4</xdr:col>
      <xdr:colOff>38035</xdr:colOff>
      <xdr:row>8</xdr:row>
      <xdr:rowOff>353416</xdr:rowOff>
    </xdr:from>
    <xdr:to>
      <xdr:col>4</xdr:col>
      <xdr:colOff>482035</xdr:colOff>
      <xdr:row>8</xdr:row>
      <xdr:rowOff>802296</xdr:rowOff>
    </xdr:to>
    <xdr:pic>
      <xdr:nvPicPr>
        <xdr:cNvPr id="12" name="Imagem 11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C2D934ED-CE77-4EA2-8F45-17563D552F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2087160" y="4477741"/>
          <a:ext cx="444000" cy="4500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4</xdr:col>
      <xdr:colOff>78430</xdr:colOff>
      <xdr:row>7</xdr:row>
      <xdr:rowOff>333202</xdr:rowOff>
    </xdr:from>
    <xdr:to>
      <xdr:col>4</xdr:col>
      <xdr:colOff>522430</xdr:colOff>
      <xdr:row>7</xdr:row>
      <xdr:rowOff>782081</xdr:rowOff>
    </xdr:to>
    <xdr:pic>
      <xdr:nvPicPr>
        <xdr:cNvPr id="13" name="Imagem 12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B1265824-5BA3-4ED7-BC65-8C48D35F12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2127555" y="3190702"/>
          <a:ext cx="444000" cy="4500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4</xdr:col>
      <xdr:colOff>44263</xdr:colOff>
      <xdr:row>6</xdr:row>
      <xdr:rowOff>392346</xdr:rowOff>
    </xdr:from>
    <xdr:to>
      <xdr:col>4</xdr:col>
      <xdr:colOff>488263</xdr:colOff>
      <xdr:row>6</xdr:row>
      <xdr:rowOff>841226</xdr:rowOff>
    </xdr:to>
    <xdr:pic>
      <xdr:nvPicPr>
        <xdr:cNvPr id="14" name="Imagem 13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7190B486-564E-4368-A3C7-287368597D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2093388" y="1983021"/>
          <a:ext cx="444000" cy="4500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2</xdr:col>
      <xdr:colOff>313765</xdr:colOff>
      <xdr:row>6</xdr:row>
      <xdr:rowOff>1210236</xdr:rowOff>
    </xdr:from>
    <xdr:to>
      <xdr:col>2</xdr:col>
      <xdr:colOff>1684215</xdr:colOff>
      <xdr:row>8</xdr:row>
      <xdr:rowOff>115465</xdr:rowOff>
    </xdr:to>
    <xdr:pic>
      <xdr:nvPicPr>
        <xdr:cNvPr id="15" name="Imagem 14">
          <a:extLst>
            <a:ext uri="{FF2B5EF4-FFF2-40B4-BE49-F238E27FC236}">
              <a16:creationId xmlns:a16="http://schemas.microsoft.com/office/drawing/2014/main" id="{D8DD54A1-C846-4015-B71C-D87338E96D5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"/>
        <a:srcRect t="-13473" b="-19002"/>
        <a:stretch/>
      </xdr:blipFill>
      <xdr:spPr>
        <a:xfrm>
          <a:off x="4885765" y="2800911"/>
          <a:ext cx="1370450" cy="1441120"/>
        </a:xfrm>
        <a:prstGeom prst="rect">
          <a:avLst/>
        </a:prstGeom>
      </xdr:spPr>
    </xdr:pic>
    <xdr:clientData/>
  </xdr:twoCellAnchor>
  <xdr:twoCellAnchor editAs="oneCell">
    <xdr:from>
      <xdr:col>2</xdr:col>
      <xdr:colOff>302559</xdr:colOff>
      <xdr:row>5</xdr:row>
      <xdr:rowOff>246528</xdr:rowOff>
    </xdr:from>
    <xdr:to>
      <xdr:col>2</xdr:col>
      <xdr:colOff>1673009</xdr:colOff>
      <xdr:row>7</xdr:row>
      <xdr:rowOff>104818</xdr:rowOff>
    </xdr:to>
    <xdr:pic>
      <xdr:nvPicPr>
        <xdr:cNvPr id="16" name="Imagem 15">
          <a:extLst>
            <a:ext uri="{FF2B5EF4-FFF2-40B4-BE49-F238E27FC236}">
              <a16:creationId xmlns:a16="http://schemas.microsoft.com/office/drawing/2014/main" id="{A36C5773-EADE-4437-AE0B-EC544A461FF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"/>
        <a:srcRect t="-13473" b="-19002"/>
        <a:stretch/>
      </xdr:blipFill>
      <xdr:spPr>
        <a:xfrm>
          <a:off x="4874559" y="1522878"/>
          <a:ext cx="1370450" cy="1441121"/>
        </a:xfrm>
        <a:prstGeom prst="rect">
          <a:avLst/>
        </a:prstGeom>
      </xdr:spPr>
    </xdr:pic>
    <xdr:clientData/>
  </xdr:twoCellAnchor>
  <xdr:twoCellAnchor editAs="oneCell">
    <xdr:from>
      <xdr:col>2</xdr:col>
      <xdr:colOff>549089</xdr:colOff>
      <xdr:row>8</xdr:row>
      <xdr:rowOff>100853</xdr:rowOff>
    </xdr:from>
    <xdr:to>
      <xdr:col>2</xdr:col>
      <xdr:colOff>1529846</xdr:colOff>
      <xdr:row>8</xdr:row>
      <xdr:rowOff>1179733</xdr:rowOff>
    </xdr:to>
    <xdr:pic>
      <xdr:nvPicPr>
        <xdr:cNvPr id="17" name="Imagem 16">
          <a:extLst>
            <a:ext uri="{FF2B5EF4-FFF2-40B4-BE49-F238E27FC236}">
              <a16:creationId xmlns:a16="http://schemas.microsoft.com/office/drawing/2014/main" id="{968A3969-3198-4843-9503-8107EAB0F7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" t="2129" r="1823" b="1305"/>
        <a:stretch>
          <a:fillRect/>
        </a:stretch>
      </xdr:blipFill>
      <xdr:spPr bwMode="auto">
        <a:xfrm>
          <a:off x="5121089" y="4225178"/>
          <a:ext cx="980757" cy="1080000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4</xdr:col>
      <xdr:colOff>59532</xdr:colOff>
      <xdr:row>10</xdr:row>
      <xdr:rowOff>385903</xdr:rowOff>
    </xdr:from>
    <xdr:to>
      <xdr:col>4</xdr:col>
      <xdr:colOff>503532</xdr:colOff>
      <xdr:row>10</xdr:row>
      <xdr:rowOff>835903</xdr:rowOff>
    </xdr:to>
    <xdr:pic>
      <xdr:nvPicPr>
        <xdr:cNvPr id="18" name="Imagem 17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7D2A75B2-1671-4FAD-83EA-7E1C0EA906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0594182" y="7043878"/>
          <a:ext cx="444000" cy="4500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4</xdr:col>
      <xdr:colOff>65027</xdr:colOff>
      <xdr:row>9</xdr:row>
      <xdr:rowOff>328473</xdr:rowOff>
    </xdr:from>
    <xdr:to>
      <xdr:col>4</xdr:col>
      <xdr:colOff>509027</xdr:colOff>
      <xdr:row>9</xdr:row>
      <xdr:rowOff>778473</xdr:rowOff>
    </xdr:to>
    <xdr:pic>
      <xdr:nvPicPr>
        <xdr:cNvPr id="19" name="Imagem 18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46B16B40-561C-4F1F-83BD-9DB6670F0A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0599677" y="5719623"/>
          <a:ext cx="444000" cy="4500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4</xdr:col>
      <xdr:colOff>40482</xdr:colOff>
      <xdr:row>11</xdr:row>
      <xdr:rowOff>322730</xdr:rowOff>
    </xdr:from>
    <xdr:to>
      <xdr:col>4</xdr:col>
      <xdr:colOff>484482</xdr:colOff>
      <xdr:row>11</xdr:row>
      <xdr:rowOff>772730</xdr:rowOff>
    </xdr:to>
    <xdr:pic>
      <xdr:nvPicPr>
        <xdr:cNvPr id="20" name="Imagem 19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FCEC5AFC-03F1-4D27-A121-7FCFD58570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0575132" y="8247530"/>
          <a:ext cx="444000" cy="4500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2</xdr:col>
      <xdr:colOff>134471</xdr:colOff>
      <xdr:row>10</xdr:row>
      <xdr:rowOff>56029</xdr:rowOff>
    </xdr:from>
    <xdr:to>
      <xdr:col>2</xdr:col>
      <xdr:colOff>1612428</xdr:colOff>
      <xdr:row>10</xdr:row>
      <xdr:rowOff>1136029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id="{9B8B2C0C-8134-4196-BC4E-F74C8FD8C47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2"/>
        <a:srcRect t="-1037" b="42933"/>
        <a:stretch/>
      </xdr:blipFill>
      <xdr:spPr>
        <a:xfrm>
          <a:off x="4858871" y="6714004"/>
          <a:ext cx="1477957" cy="1080000"/>
        </a:xfrm>
        <a:prstGeom prst="rect">
          <a:avLst/>
        </a:prstGeom>
      </xdr:spPr>
    </xdr:pic>
    <xdr:clientData/>
  </xdr:twoCellAnchor>
  <xdr:twoCellAnchor editAs="oneCell">
    <xdr:from>
      <xdr:col>2</xdr:col>
      <xdr:colOff>134471</xdr:colOff>
      <xdr:row>11</xdr:row>
      <xdr:rowOff>313766</xdr:rowOff>
    </xdr:from>
    <xdr:to>
      <xdr:col>2</xdr:col>
      <xdr:colOff>1574471</xdr:colOff>
      <xdr:row>11</xdr:row>
      <xdr:rowOff>925847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id="{73219143-7C6B-4927-81D1-8C41425027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4858871" y="8238566"/>
          <a:ext cx="1440000" cy="612081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654875</xdr:colOff>
      <xdr:row>9</xdr:row>
      <xdr:rowOff>58207</xdr:rowOff>
    </xdr:from>
    <xdr:ext cx="2160000" cy="1675093"/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6850" y="1010707"/>
          <a:ext cx="2160000" cy="167509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4</xdr:col>
      <xdr:colOff>466724</xdr:colOff>
      <xdr:row>1</xdr:row>
      <xdr:rowOff>57150</xdr:rowOff>
    </xdr:from>
    <xdr:to>
      <xdr:col>7</xdr:col>
      <xdr:colOff>36351</xdr:colOff>
      <xdr:row>2</xdr:row>
      <xdr:rowOff>219075</xdr:rowOff>
    </xdr:to>
    <xdr:grpSp>
      <xdr:nvGrpSpPr>
        <xdr:cNvPr id="14" name="Agrupar 13">
          <a:extLst>
            <a:ext uri="{FF2B5EF4-FFF2-40B4-BE49-F238E27FC236}">
              <a16:creationId xmlns:a16="http://schemas.microsoft.com/office/drawing/2014/main" id="{1BB78D7B-FF77-433C-884B-5520C61C7296}"/>
            </a:ext>
          </a:extLst>
        </xdr:cNvPr>
        <xdr:cNvGrpSpPr/>
      </xdr:nvGrpSpPr>
      <xdr:grpSpPr>
        <a:xfrm>
          <a:off x="9324974" y="304800"/>
          <a:ext cx="1379377" cy="409575"/>
          <a:chOff x="3682768" y="3204594"/>
          <a:chExt cx="1560352" cy="469784"/>
        </a:xfrm>
      </xdr:grpSpPr>
      <xdr:sp macro="[0]!limpar_IHM" textlink="">
        <xdr:nvSpPr>
          <xdr:cNvPr id="16" name="Retângulo: Cantos Diagonais Recortados 15">
            <a:extLst>
              <a:ext uri="{FF2B5EF4-FFF2-40B4-BE49-F238E27FC236}">
                <a16:creationId xmlns:a16="http://schemas.microsoft.com/office/drawing/2014/main" id="{FEBC982D-9477-4055-BB50-37FED8E38748}"/>
              </a:ext>
            </a:extLst>
          </xdr:cNvPr>
          <xdr:cNvSpPr/>
        </xdr:nvSpPr>
        <xdr:spPr>
          <a:xfrm>
            <a:off x="3682768" y="3204594"/>
            <a:ext cx="1560352" cy="469784"/>
          </a:xfrm>
          <a:prstGeom prst="snip2DiagRect">
            <a:avLst>
              <a:gd name="adj1" fmla="val 50000"/>
              <a:gd name="adj2" fmla="val 16667"/>
            </a:avLst>
          </a:prstGeom>
          <a:solidFill>
            <a:schemeClr val="bg1">
              <a:lumMod val="95000"/>
            </a:schemeClr>
          </a:solidFill>
          <a:ln>
            <a:solidFill>
              <a:schemeClr val="accent3">
                <a:lumMod val="75000"/>
              </a:schemeClr>
            </a:solidFill>
          </a:ln>
          <a:scene3d>
            <a:camera prst="orthographicFront"/>
            <a:lightRig rig="threePt" dir="t"/>
          </a:scene3d>
          <a:sp3d>
            <a:bevelT w="165100" prst="coolSlant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r"/>
            <a:r>
              <a:rPr lang="pt-BR" b="1">
                <a:solidFill>
                  <a:schemeClr val="accent3">
                    <a:lumMod val="75000"/>
                  </a:schemeClr>
                </a:solidFill>
              </a:rPr>
              <a:t>Limpar</a:t>
            </a:r>
          </a:p>
        </xdr:txBody>
      </xdr:sp>
      <xdr:pic macro="[0]!limpar_IHM">
        <xdr:nvPicPr>
          <xdr:cNvPr id="18" name="Gráfico 3" descr="Borracha">
            <a:extLst>
              <a:ext uri="{FF2B5EF4-FFF2-40B4-BE49-F238E27FC236}">
                <a16:creationId xmlns:a16="http://schemas.microsoft.com/office/drawing/2014/main" id="{0DB7B251-CE49-48A8-B0DB-EB0E3834B5B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3832878" y="3241309"/>
            <a:ext cx="375382" cy="375382"/>
          </a:xfrm>
          <a:prstGeom prst="rect">
            <a:avLst/>
          </a:prstGeom>
          <a:effectLst>
            <a:outerShdw blurRad="50800" dist="38100" algn="l" rotWithShape="0">
              <a:prstClr val="black">
                <a:alpha val="40000"/>
              </a:prstClr>
            </a:outerShdw>
          </a:effectLst>
        </xdr:spPr>
      </xdr:pic>
    </xdr:grpSp>
    <xdr:clientData/>
  </xdr:twoCellAnchor>
  <xdr:twoCellAnchor editAs="oneCell">
    <xdr:from>
      <xdr:col>1</xdr:col>
      <xdr:colOff>914401</xdr:colOff>
      <xdr:row>15</xdr:row>
      <xdr:rowOff>114300</xdr:rowOff>
    </xdr:from>
    <xdr:to>
      <xdr:col>1</xdr:col>
      <xdr:colOff>2611865</xdr:colOff>
      <xdr:row>18</xdr:row>
      <xdr:rowOff>219825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id="{46AD5A19-B0EF-4984-9124-FEC54E2B55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86101" y="6000750"/>
          <a:ext cx="1697464" cy="1620000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1</xdr:col>
      <xdr:colOff>552450</xdr:colOff>
      <xdr:row>21</xdr:row>
      <xdr:rowOff>95250</xdr:rowOff>
    </xdr:from>
    <xdr:to>
      <xdr:col>1</xdr:col>
      <xdr:colOff>2819491</xdr:colOff>
      <xdr:row>24</xdr:row>
      <xdr:rowOff>200775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id="{80A50B0A-FE6C-4BEF-BE3C-842EA5AB69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724150" y="9010650"/>
          <a:ext cx="2267041" cy="162000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428625</xdr:colOff>
      <xdr:row>4</xdr:row>
      <xdr:rowOff>66675</xdr:rowOff>
    </xdr:from>
    <xdr:to>
      <xdr:col>8</xdr:col>
      <xdr:colOff>160177</xdr:colOff>
      <xdr:row>5</xdr:row>
      <xdr:rowOff>222134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64232549-B1D5-4A57-8D5F-5F2B7286EA19}"/>
            </a:ext>
          </a:extLst>
        </xdr:cNvPr>
        <xdr:cNvGrpSpPr/>
      </xdr:nvGrpSpPr>
      <xdr:grpSpPr>
        <a:xfrm>
          <a:off x="5657850" y="962025"/>
          <a:ext cx="1560352" cy="469784"/>
          <a:chOff x="3682768" y="3204594"/>
          <a:chExt cx="1560352" cy="469784"/>
        </a:xfrm>
      </xdr:grpSpPr>
      <xdr:sp macro="[0]!Limpar_exce" textlink="">
        <xdr:nvSpPr>
          <xdr:cNvPr id="3" name="Retângulo: Cantos Diagonais Recortados 2">
            <a:extLst>
              <a:ext uri="{FF2B5EF4-FFF2-40B4-BE49-F238E27FC236}">
                <a16:creationId xmlns:a16="http://schemas.microsoft.com/office/drawing/2014/main" id="{0BAA359E-4120-4D22-8704-79E1F0DB61B6}"/>
              </a:ext>
            </a:extLst>
          </xdr:cNvPr>
          <xdr:cNvSpPr/>
        </xdr:nvSpPr>
        <xdr:spPr>
          <a:xfrm>
            <a:off x="3682768" y="3204594"/>
            <a:ext cx="1560352" cy="469784"/>
          </a:xfrm>
          <a:prstGeom prst="snip2DiagRect">
            <a:avLst>
              <a:gd name="adj1" fmla="val 50000"/>
              <a:gd name="adj2" fmla="val 16667"/>
            </a:avLst>
          </a:prstGeom>
          <a:solidFill>
            <a:schemeClr val="bg1">
              <a:lumMod val="95000"/>
            </a:schemeClr>
          </a:solidFill>
          <a:ln>
            <a:solidFill>
              <a:schemeClr val="accent3">
                <a:lumMod val="75000"/>
              </a:schemeClr>
            </a:solidFill>
          </a:ln>
          <a:scene3d>
            <a:camera prst="orthographicFront"/>
            <a:lightRig rig="threePt" dir="t"/>
          </a:scene3d>
          <a:sp3d>
            <a:bevelT w="165100" prst="coolSlant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r"/>
            <a:r>
              <a:rPr lang="pt-BR" b="1">
                <a:solidFill>
                  <a:schemeClr val="accent3">
                    <a:lumMod val="75000"/>
                  </a:schemeClr>
                </a:solidFill>
              </a:rPr>
              <a:t>Limpar</a:t>
            </a:r>
          </a:p>
        </xdr:txBody>
      </xdr:sp>
      <xdr:pic macro="[0]!Limpar_exce">
        <xdr:nvPicPr>
          <xdr:cNvPr id="4" name="Gráfico 3" descr="Borracha">
            <a:extLst>
              <a:ext uri="{FF2B5EF4-FFF2-40B4-BE49-F238E27FC236}">
                <a16:creationId xmlns:a16="http://schemas.microsoft.com/office/drawing/2014/main" id="{72705F8D-85DF-4B2D-B9C9-92B5B6FA00B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3832878" y="3241309"/>
            <a:ext cx="375382" cy="375382"/>
          </a:xfrm>
          <a:prstGeom prst="rect">
            <a:avLst/>
          </a:prstGeom>
          <a:effectLst>
            <a:outerShdw blurRad="50800" dist="38100" algn="l" rotWithShape="0">
              <a:prstClr val="black">
                <a:alpha val="40000"/>
              </a:prstClr>
            </a:outerShdw>
          </a:effectLst>
        </xdr:spPr>
      </xdr:pic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381002</xdr:colOff>
      <xdr:row>10</xdr:row>
      <xdr:rowOff>161926</xdr:rowOff>
    </xdr:from>
    <xdr:to>
      <xdr:col>8</xdr:col>
      <xdr:colOff>542926</xdr:colOff>
      <xdr:row>17</xdr:row>
      <xdr:rowOff>9525</xdr:rowOff>
    </xdr:to>
    <xdr:grpSp>
      <xdr:nvGrpSpPr>
        <xdr:cNvPr id="3" name="Agrupar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pSpPr/>
      </xdr:nvGrpSpPr>
      <xdr:grpSpPr>
        <a:xfrm>
          <a:off x="1600202" y="2066926"/>
          <a:ext cx="3819524" cy="1181099"/>
          <a:chOff x="2894202" y="1669409"/>
          <a:chExt cx="6920917" cy="2239861"/>
        </a:xfrm>
      </xdr:grpSpPr>
      <xdr:sp macro="[0]!Planilha7.Manual_Click" textlink="">
        <xdr:nvSpPr>
          <xdr:cNvPr id="4" name="Retângulo: Cantos Arredondados 3">
            <a:extLst>
              <a:ext uri="{FF2B5EF4-FFF2-40B4-BE49-F238E27FC236}">
                <a16:creationId xmlns:a16="http://schemas.microsoft.com/office/drawing/2014/main" id="{00000000-0008-0000-0700-000004000000}"/>
              </a:ext>
            </a:extLst>
          </xdr:cNvPr>
          <xdr:cNvSpPr/>
        </xdr:nvSpPr>
        <xdr:spPr>
          <a:xfrm>
            <a:off x="2894202" y="1669409"/>
            <a:ext cx="6920917" cy="2239861"/>
          </a:xfrm>
          <a:prstGeom prst="roundRect">
            <a:avLst/>
          </a:prstGeom>
          <a:solidFill>
            <a:srgbClr val="660033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r"/>
            <a:r>
              <a:rPr lang="pt-BR" sz="3200" b="1" spc="50">
                <a:ln w="0"/>
                <a:solidFill>
                  <a:schemeClr val="bg1"/>
                </a:solidFill>
                <a:effectLst>
                  <a:innerShdw blurRad="63500" dist="50800" dir="13500000">
                    <a:srgbClr val="000000">
                      <a:alpha val="50000"/>
                    </a:srgbClr>
                  </a:innerShdw>
                </a:effectLst>
              </a:rPr>
              <a:t>Gerar</a:t>
            </a:r>
            <a:r>
              <a:rPr lang="pt-BR" sz="3200">
                <a:solidFill>
                  <a:schemeClr val="bg1"/>
                </a:solidFill>
              </a:rPr>
              <a:t> </a:t>
            </a:r>
            <a:r>
              <a:rPr lang="pt-BR" sz="3200" b="1" spc="50">
                <a:ln w="0"/>
                <a:solidFill>
                  <a:schemeClr val="bg1"/>
                </a:solidFill>
                <a:effectLst>
                  <a:innerShdw blurRad="63500" dist="50800" dir="13500000">
                    <a:srgbClr val="000000">
                      <a:alpha val="50000"/>
                    </a:srgbClr>
                  </a:innerShdw>
                </a:effectLst>
              </a:rPr>
              <a:t>manual</a:t>
            </a:r>
            <a:endParaRPr lang="pt-BR" sz="3200">
              <a:solidFill>
                <a:schemeClr val="bg1"/>
              </a:solidFill>
            </a:endParaRPr>
          </a:p>
        </xdr:txBody>
      </xdr:sp>
      <xdr:pic macro="[0]!Manual.Manual">
        <xdr:nvPicPr>
          <xdr:cNvPr id="5" name="Gráfico 3" descr="Livro aberto">
            <a:extLst>
              <a:ext uri="{FF2B5EF4-FFF2-40B4-BE49-F238E27FC236}">
                <a16:creationId xmlns:a16="http://schemas.microsoft.com/office/drawing/2014/main" id="{00000000-0008-0000-0700-00000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3289954" y="2089552"/>
            <a:ext cx="1442004" cy="1442004"/>
          </a:xfrm>
          <a:prstGeom prst="rect">
            <a:avLst/>
          </a:prstGeom>
          <a:effectLst>
            <a:innerShdw blurRad="63500" dist="50800" dir="16200000">
              <a:prstClr val="black">
                <a:alpha val="50000"/>
              </a:prstClr>
            </a:innerShdw>
          </a:effectLst>
        </xdr:spPr>
      </xdr:pic>
    </xdr:grpSp>
    <xdr:clientData/>
  </xdr:twoCellAnchor>
  <xdr:twoCellAnchor>
    <xdr:from>
      <xdr:col>10</xdr:col>
      <xdr:colOff>361950</xdr:colOff>
      <xdr:row>15</xdr:row>
      <xdr:rowOff>85725</xdr:rowOff>
    </xdr:from>
    <xdr:to>
      <xdr:col>17</xdr:col>
      <xdr:colOff>184212</xdr:colOff>
      <xdr:row>21</xdr:row>
      <xdr:rowOff>123824</xdr:rowOff>
    </xdr:to>
    <xdr:grpSp>
      <xdr:nvGrpSpPr>
        <xdr:cNvPr id="9" name="Agrupar 8">
          <a:extLst>
            <a:ext uri="{FF2B5EF4-FFF2-40B4-BE49-F238E27FC236}">
              <a16:creationId xmlns:a16="http://schemas.microsoft.com/office/drawing/2014/main" id="{82922493-4540-4BA8-8B18-4AA619C1F57E}"/>
            </a:ext>
          </a:extLst>
        </xdr:cNvPr>
        <xdr:cNvGrpSpPr/>
      </xdr:nvGrpSpPr>
      <xdr:grpSpPr>
        <a:xfrm>
          <a:off x="6457950" y="2943225"/>
          <a:ext cx="4089462" cy="1181099"/>
          <a:chOff x="7172587" y="2361328"/>
          <a:chExt cx="4089462" cy="1181099"/>
        </a:xfrm>
        <a:solidFill>
          <a:srgbClr val="002060"/>
        </a:solidFill>
      </xdr:grpSpPr>
      <xdr:sp macro="[0]!Planilha7.Imagens_Click" textlink="">
        <xdr:nvSpPr>
          <xdr:cNvPr id="10" name="Retângulo: Cantos Arredondados 9">
            <a:extLst>
              <a:ext uri="{FF2B5EF4-FFF2-40B4-BE49-F238E27FC236}">
                <a16:creationId xmlns:a16="http://schemas.microsoft.com/office/drawing/2014/main" id="{795AEF98-8DCC-487C-91BD-4F693271EDF6}"/>
              </a:ext>
            </a:extLst>
          </xdr:cNvPr>
          <xdr:cNvSpPr/>
        </xdr:nvSpPr>
        <xdr:spPr>
          <a:xfrm>
            <a:off x="7172587" y="2361328"/>
            <a:ext cx="4089462" cy="1181099"/>
          </a:xfrm>
          <a:prstGeom prst="roundRect">
            <a:avLst/>
          </a:prstGeom>
          <a:grpFill/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r"/>
            <a:r>
              <a:rPr lang="pt-BR" sz="2800" b="1" spc="50">
                <a:ln w="0"/>
                <a:solidFill>
                  <a:schemeClr val="bg1"/>
                </a:solidFill>
                <a:effectLst>
                  <a:innerShdw blurRad="63500" dist="50800" dir="13500000">
                    <a:srgbClr val="000000">
                      <a:alpha val="50000"/>
                    </a:srgbClr>
                  </a:innerShdw>
                </a:effectLst>
              </a:rPr>
              <a:t>Substituir imagens</a:t>
            </a:r>
            <a:endParaRPr lang="pt-BR" sz="2800">
              <a:solidFill>
                <a:schemeClr val="bg1"/>
              </a:solidFill>
            </a:endParaRPr>
          </a:p>
        </xdr:txBody>
      </xdr:sp>
      <xdr:pic>
        <xdr:nvPicPr>
          <xdr:cNvPr id="11" name="Gráfico 20" descr="Imagens">
            <a:extLst>
              <a:ext uri="{FF2B5EF4-FFF2-40B4-BE49-F238E27FC236}">
                <a16:creationId xmlns:a16="http://schemas.microsoft.com/office/drawing/2014/main" id="{7F8A0977-DB92-4997-B4CA-6AA5DBA6F49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7384877" y="2555877"/>
            <a:ext cx="792000" cy="792000"/>
          </a:xfrm>
          <a:prstGeom prst="rect">
            <a:avLst/>
          </a:prstGeom>
          <a:effectLst>
            <a:innerShdw blurRad="63500" dist="50800" dir="8100000">
              <a:prstClr val="black">
                <a:alpha val="50000"/>
              </a:prstClr>
            </a:innerShdw>
          </a:effectLst>
        </xdr:spPr>
      </xdr:pic>
    </xdr:grpSp>
    <xdr:clientData/>
  </xdr:twoCellAnchor>
  <xdr:twoCellAnchor>
    <xdr:from>
      <xdr:col>10</xdr:col>
      <xdr:colOff>342900</xdr:colOff>
      <xdr:row>5</xdr:row>
      <xdr:rowOff>104775</xdr:rowOff>
    </xdr:from>
    <xdr:to>
      <xdr:col>17</xdr:col>
      <xdr:colOff>165300</xdr:colOff>
      <xdr:row>11</xdr:row>
      <xdr:rowOff>142575</xdr:rowOff>
    </xdr:to>
    <xdr:grpSp>
      <xdr:nvGrpSpPr>
        <xdr:cNvPr id="12" name="Agrupar 11">
          <a:extLst>
            <a:ext uri="{FF2B5EF4-FFF2-40B4-BE49-F238E27FC236}">
              <a16:creationId xmlns:a16="http://schemas.microsoft.com/office/drawing/2014/main" id="{139A3D4C-4354-432E-8B0B-1A5D2B3BA269}"/>
            </a:ext>
          </a:extLst>
        </xdr:cNvPr>
        <xdr:cNvGrpSpPr/>
      </xdr:nvGrpSpPr>
      <xdr:grpSpPr>
        <a:xfrm>
          <a:off x="6438900" y="1057275"/>
          <a:ext cx="4089600" cy="1180800"/>
          <a:chOff x="2402179" y="2951879"/>
          <a:chExt cx="4089600" cy="1180800"/>
        </a:xfrm>
        <a:solidFill>
          <a:srgbClr val="002060"/>
        </a:solidFill>
      </xdr:grpSpPr>
      <xdr:sp macro="[0]!Planilha7.Tabelas_Click" textlink="">
        <xdr:nvSpPr>
          <xdr:cNvPr id="13" name="Retângulo: Cantos Arredondados 12">
            <a:extLst>
              <a:ext uri="{FF2B5EF4-FFF2-40B4-BE49-F238E27FC236}">
                <a16:creationId xmlns:a16="http://schemas.microsoft.com/office/drawing/2014/main" id="{6996B7FA-93BF-4133-953A-5F09ECACBE16}"/>
              </a:ext>
            </a:extLst>
          </xdr:cNvPr>
          <xdr:cNvSpPr/>
        </xdr:nvSpPr>
        <xdr:spPr>
          <a:xfrm>
            <a:off x="2402179" y="2951879"/>
            <a:ext cx="4089600" cy="1180800"/>
          </a:xfrm>
          <a:prstGeom prst="roundRect">
            <a:avLst/>
          </a:prstGeom>
          <a:grpFill/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r"/>
            <a:r>
              <a:rPr lang="pt-BR" sz="2800" b="1" spc="50">
                <a:ln w="0"/>
                <a:solidFill>
                  <a:schemeClr val="bg1"/>
                </a:solidFill>
                <a:effectLst>
                  <a:innerShdw blurRad="63500" dist="50800" dir="13500000">
                    <a:srgbClr val="000000">
                      <a:alpha val="50000"/>
                    </a:srgbClr>
                  </a:innerShdw>
                </a:effectLst>
              </a:rPr>
              <a:t>Substituir tabelas</a:t>
            </a:r>
            <a:endParaRPr lang="pt-BR" sz="2800">
              <a:solidFill>
                <a:schemeClr val="bg1"/>
              </a:solidFill>
            </a:endParaRPr>
          </a:p>
        </xdr:txBody>
      </xdr:sp>
      <xdr:pic macro="[0]!ImageSubst.PopulateXL">
        <xdr:nvPicPr>
          <xdr:cNvPr id="14" name="Gráfico 15" descr="Tabela">
            <a:extLst>
              <a:ext uri="{FF2B5EF4-FFF2-40B4-BE49-F238E27FC236}">
                <a16:creationId xmlns:a16="http://schemas.microsoft.com/office/drawing/2014/main" id="{B7AA27D5-9584-4D4E-B518-903C31D896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2624402" y="3146279"/>
            <a:ext cx="792000" cy="792000"/>
          </a:xfrm>
          <a:prstGeom prst="rect">
            <a:avLst/>
          </a:prstGeom>
          <a:effectLst>
            <a:innerShdw blurRad="63500" dist="50800" dir="8100000">
              <a:prstClr val="black">
                <a:alpha val="50000"/>
              </a:prstClr>
            </a:innerShdw>
          </a:effectLst>
        </xdr:spPr>
      </xdr:pic>
    </xdr:grp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E68750-123D-4B2E-B2E3-FEE04E620B9A}">
  <sheetPr codeName="Planilha2">
    <tabColor rgb="FFFFC000"/>
  </sheetPr>
  <dimension ref="A1:K12"/>
  <sheetViews>
    <sheetView showGridLines="0" tabSelected="1" zoomScale="80" zoomScaleNormal="80" workbookViewId="0">
      <selection activeCell="B4" sqref="B4"/>
    </sheetView>
  </sheetViews>
  <sheetFormatPr defaultRowHeight="15" x14ac:dyDescent="0.25"/>
  <cols>
    <col min="1" max="2" width="40.7109375" customWidth="1"/>
    <col min="5" max="5" width="4.28515625" customWidth="1"/>
    <col min="6" max="6" width="23.140625" bestFit="1" customWidth="1"/>
    <col min="9" max="9" width="7.140625" customWidth="1"/>
    <col min="10" max="10" width="35" customWidth="1"/>
  </cols>
  <sheetData>
    <row r="1" spans="1:11" ht="120" customHeight="1" thickBot="1" x14ac:dyDescent="0.3">
      <c r="A1" s="2"/>
      <c r="B1" s="3"/>
    </row>
    <row r="2" spans="1:11" ht="45" customHeight="1" thickBot="1" x14ac:dyDescent="0.3">
      <c r="A2" s="131" t="s">
        <v>197</v>
      </c>
      <c r="B2" s="132"/>
      <c r="I2" s="137"/>
      <c r="J2" s="135" t="s">
        <v>0</v>
      </c>
      <c r="K2" s="75"/>
    </row>
    <row r="3" spans="1:11" ht="18.75" customHeight="1" thickBot="1" x14ac:dyDescent="0.3">
      <c r="A3" s="4" t="s">
        <v>1</v>
      </c>
      <c r="B3" s="5" t="s">
        <v>46</v>
      </c>
      <c r="I3" s="138"/>
      <c r="J3" s="136"/>
    </row>
    <row r="4" spans="1:11" ht="18.75" customHeight="1" x14ac:dyDescent="0.25">
      <c r="A4" s="6" t="s">
        <v>24</v>
      </c>
      <c r="B4" s="5"/>
    </row>
    <row r="5" spans="1:11" ht="18.75" customHeight="1" thickBot="1" x14ac:dyDescent="0.3">
      <c r="A5" s="6" t="s">
        <v>23</v>
      </c>
      <c r="B5" s="5" t="s">
        <v>122</v>
      </c>
    </row>
    <row r="6" spans="1:11" ht="18.75" customHeight="1" thickBot="1" x14ac:dyDescent="0.3">
      <c r="A6" s="6" t="s">
        <v>32</v>
      </c>
      <c r="B6" s="5"/>
      <c r="E6" s="133" t="s">
        <v>3</v>
      </c>
      <c r="F6" s="134"/>
    </row>
    <row r="7" spans="1:11" ht="18.75" customHeight="1" x14ac:dyDescent="0.25">
      <c r="A7" s="6" t="s">
        <v>25</v>
      </c>
      <c r="B7" s="47"/>
      <c r="E7" s="7"/>
      <c r="F7" s="8" t="s">
        <v>4</v>
      </c>
    </row>
    <row r="8" spans="1:11" ht="18.75" customHeight="1" x14ac:dyDescent="0.25">
      <c r="A8" s="6" t="s">
        <v>26</v>
      </c>
      <c r="B8" s="5"/>
      <c r="E8" s="9"/>
      <c r="F8" s="10" t="s">
        <v>6</v>
      </c>
    </row>
    <row r="9" spans="1:11" ht="18.75" customHeight="1" x14ac:dyDescent="0.25">
      <c r="A9" s="6" t="s">
        <v>5</v>
      </c>
      <c r="B9" s="11"/>
      <c r="E9" s="12"/>
      <c r="F9" s="13" t="s">
        <v>7</v>
      </c>
    </row>
    <row r="10" spans="1:11" ht="18.75" customHeight="1" x14ac:dyDescent="0.25">
      <c r="A10" s="14" t="s">
        <v>27</v>
      </c>
      <c r="B10" s="5"/>
      <c r="E10" s="57"/>
      <c r="F10" s="10" t="s">
        <v>8</v>
      </c>
    </row>
    <row r="11" spans="1:11" ht="18.75" customHeight="1" thickBot="1" x14ac:dyDescent="0.3">
      <c r="A11" s="15" t="s">
        <v>2</v>
      </c>
      <c r="B11" s="16"/>
      <c r="C11" s="17"/>
      <c r="E11" s="58"/>
      <c r="F11" s="56" t="s">
        <v>36</v>
      </c>
    </row>
    <row r="12" spans="1:11" x14ac:dyDescent="0.25">
      <c r="A12" s="18"/>
      <c r="B12" s="18"/>
    </row>
  </sheetData>
  <sheetProtection sheet="1" objects="1" scenarios="1"/>
  <protectedRanges>
    <protectedRange sqref="B3:B11" name="Intervalo1"/>
  </protectedRanges>
  <mergeCells count="4">
    <mergeCell ref="A2:B2"/>
    <mergeCell ref="E6:F6"/>
    <mergeCell ref="J2:J3"/>
    <mergeCell ref="I2:I3"/>
  </mergeCells>
  <dataValidations count="2">
    <dataValidation type="list" allowBlank="1" showInputMessage="1" showErrorMessage="1" sqref="B4" xr:uid="{5D2EC59C-7169-481A-A132-9C052EEBCF11}">
      <formula1>"Innopro, Atualização IHM"</formula1>
    </dataValidation>
    <dataValidation type="list" allowBlank="1" showInputMessage="1" showErrorMessage="1" sqref="B7" xr:uid="{EBDED0CA-737C-4C8D-B56C-86CBF505D7FF}">
      <formula1>"'00,'01,'02,'03"</formula1>
    </dataValidation>
  </dataValidations>
  <pageMargins left="0.511811024" right="0.511811024" top="0.78740157499999996" bottom="0.78740157499999996" header="0.31496062000000002" footer="0.31496062000000002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4D2073-B070-42A2-84DC-D12B24895808}">
  <sheetPr codeName="Planilha3">
    <tabColor rgb="FF92D050"/>
  </sheetPr>
  <dimension ref="A1:J71"/>
  <sheetViews>
    <sheetView showGridLines="0" zoomScale="80" zoomScaleNormal="80" workbookViewId="0">
      <pane ySplit="6" topLeftCell="A7" activePane="bottomLeft" state="frozen"/>
      <selection activeCell="K24" sqref="K24"/>
      <selection pane="bottomLeft" activeCell="A7" sqref="A7"/>
    </sheetView>
  </sheetViews>
  <sheetFormatPr defaultRowHeight="15" x14ac:dyDescent="0.25"/>
  <cols>
    <col min="1" max="2" width="50.7109375" customWidth="1"/>
    <col min="3" max="3" width="67.7109375" customWidth="1"/>
  </cols>
  <sheetData>
    <row r="1" spans="1:10" ht="18.75" x14ac:dyDescent="0.3">
      <c r="A1" s="21" t="str">
        <f>"Projeto: " &amp; 'Informações Gerais'!B3</f>
        <v>Projeto: 894xxxxx-xxxxxx</v>
      </c>
      <c r="B1" s="20" t="str">
        <f>IF('Informações Gerais'!B4="","",'Informações Gerais'!B4)</f>
        <v/>
      </c>
      <c r="C1" s="21" t="s">
        <v>14</v>
      </c>
    </row>
    <row r="2" spans="1:10" ht="18.75" x14ac:dyDescent="0.3">
      <c r="A2" s="21" t="str">
        <f>"Cliente: " &amp; 'Informações Gerais'!B11</f>
        <v xml:space="preserve">Cliente: </v>
      </c>
      <c r="B2" s="20" t="str">
        <f>IF('Informações Gerais'!B5="","",'Informações Gerais'!B5)</f>
        <v>CMX</v>
      </c>
      <c r="C2" s="29" t="s">
        <v>13</v>
      </c>
      <c r="J2" s="49" t="s">
        <v>31</v>
      </c>
    </row>
    <row r="3" spans="1:10" ht="18.75" x14ac:dyDescent="0.3">
      <c r="A3" s="21" t="str">
        <f>"SAP Nr.:" &amp; 'Informações Gerais'!B6</f>
        <v>SAP Nr.:</v>
      </c>
      <c r="C3" s="29"/>
    </row>
    <row r="4" spans="1:10" ht="19.5" thickBot="1" x14ac:dyDescent="0.3">
      <c r="B4" s="20" t="str">
        <f>IF('Informações Gerais'!B6="","",'Informações Gerais'!B6)</f>
        <v/>
      </c>
    </row>
    <row r="5" spans="1:10" ht="50.1" customHeight="1" thickTop="1" thickBot="1" x14ac:dyDescent="0.3">
      <c r="A5" s="139" t="s">
        <v>12</v>
      </c>
      <c r="B5" s="139"/>
      <c r="C5" s="139"/>
      <c r="D5" s="19"/>
    </row>
    <row r="6" spans="1:10" ht="50.1" customHeight="1" thickTop="1" thickBot="1" x14ac:dyDescent="0.3">
      <c r="A6" s="111" t="s">
        <v>11</v>
      </c>
      <c r="B6" s="112" t="s">
        <v>10</v>
      </c>
      <c r="C6" s="112" t="s">
        <v>9</v>
      </c>
    </row>
    <row r="7" spans="1:10" ht="39.950000000000003" customHeight="1" thickTop="1" thickBot="1" x14ac:dyDescent="0.3">
      <c r="A7" s="113"/>
      <c r="B7" s="114"/>
      <c r="C7" s="115"/>
    </row>
    <row r="8" spans="1:10" ht="39.950000000000003" customHeight="1" thickTop="1" thickBot="1" x14ac:dyDescent="0.3">
      <c r="A8" s="113"/>
      <c r="B8" s="114"/>
      <c r="C8" s="115"/>
    </row>
    <row r="9" spans="1:10" ht="39.950000000000003" customHeight="1" thickTop="1" thickBot="1" x14ac:dyDescent="0.3">
      <c r="A9" s="113"/>
      <c r="B9" s="114"/>
      <c r="C9" s="115"/>
    </row>
    <row r="10" spans="1:10" ht="39.950000000000003" customHeight="1" thickTop="1" thickBot="1" x14ac:dyDescent="0.3">
      <c r="A10" s="113"/>
      <c r="B10" s="114"/>
      <c r="C10" s="115"/>
    </row>
    <row r="11" spans="1:10" ht="39.950000000000003" customHeight="1" thickTop="1" thickBot="1" x14ac:dyDescent="0.3">
      <c r="A11" s="113"/>
      <c r="B11" s="114"/>
      <c r="C11" s="115"/>
    </row>
    <row r="12" spans="1:10" ht="39.950000000000003" customHeight="1" thickTop="1" thickBot="1" x14ac:dyDescent="0.3">
      <c r="A12" s="113"/>
      <c r="B12" s="114"/>
      <c r="C12" s="115"/>
    </row>
    <row r="13" spans="1:10" ht="39.950000000000003" customHeight="1" thickTop="1" thickBot="1" x14ac:dyDescent="0.3">
      <c r="A13" s="113"/>
      <c r="B13" s="114"/>
      <c r="C13" s="115"/>
    </row>
    <row r="14" spans="1:10" ht="39.950000000000003" customHeight="1" thickTop="1" thickBot="1" x14ac:dyDescent="0.3">
      <c r="A14" s="113"/>
      <c r="B14" s="114"/>
      <c r="C14" s="115"/>
    </row>
    <row r="15" spans="1:10" ht="39.950000000000003" customHeight="1" thickTop="1" thickBot="1" x14ac:dyDescent="0.3">
      <c r="A15" s="113"/>
      <c r="B15" s="114"/>
      <c r="C15" s="115"/>
    </row>
    <row r="16" spans="1:10" ht="39.950000000000003" customHeight="1" thickTop="1" thickBot="1" x14ac:dyDescent="0.3">
      <c r="A16" s="113"/>
      <c r="B16" s="114"/>
      <c r="C16" s="115"/>
    </row>
    <row r="17" spans="1:3" ht="39.950000000000003" customHeight="1" thickTop="1" thickBot="1" x14ac:dyDescent="0.3">
      <c r="A17" s="113"/>
      <c r="B17" s="114"/>
      <c r="C17" s="115"/>
    </row>
    <row r="18" spans="1:3" ht="39.950000000000003" customHeight="1" thickTop="1" thickBot="1" x14ac:dyDescent="0.3">
      <c r="A18" s="113"/>
      <c r="B18" s="114"/>
      <c r="C18" s="115"/>
    </row>
    <row r="19" spans="1:3" ht="39.950000000000003" customHeight="1" thickTop="1" thickBot="1" x14ac:dyDescent="0.3">
      <c r="A19" s="113"/>
      <c r="B19" s="114"/>
      <c r="C19" s="115"/>
    </row>
    <row r="20" spans="1:3" ht="39.950000000000003" customHeight="1" thickTop="1" thickBot="1" x14ac:dyDescent="0.3">
      <c r="A20" s="113"/>
      <c r="B20" s="114"/>
      <c r="C20" s="115"/>
    </row>
    <row r="21" spans="1:3" ht="39.950000000000003" customHeight="1" thickTop="1" thickBot="1" x14ac:dyDescent="0.3">
      <c r="A21" s="113"/>
      <c r="B21" s="114"/>
      <c r="C21" s="115"/>
    </row>
    <row r="22" spans="1:3" ht="39.950000000000003" customHeight="1" thickTop="1" thickBot="1" x14ac:dyDescent="0.3">
      <c r="A22" s="113"/>
      <c r="B22" s="114"/>
      <c r="C22" s="115"/>
    </row>
    <row r="23" spans="1:3" ht="39.950000000000003" customHeight="1" thickTop="1" thickBot="1" x14ac:dyDescent="0.3">
      <c r="A23" s="113"/>
      <c r="B23" s="114"/>
      <c r="C23" s="115"/>
    </row>
    <row r="24" spans="1:3" ht="39.950000000000003" customHeight="1" thickTop="1" thickBot="1" x14ac:dyDescent="0.3">
      <c r="A24" s="113"/>
      <c r="B24" s="114"/>
      <c r="C24" s="115"/>
    </row>
    <row r="25" spans="1:3" ht="39.950000000000003" customHeight="1" thickTop="1" thickBot="1" x14ac:dyDescent="0.3">
      <c r="A25" s="113"/>
      <c r="B25" s="114"/>
      <c r="C25" s="115"/>
    </row>
    <row r="26" spans="1:3" ht="39.950000000000003" customHeight="1" thickTop="1" thickBot="1" x14ac:dyDescent="0.3">
      <c r="A26" s="113"/>
      <c r="B26" s="114"/>
      <c r="C26" s="115"/>
    </row>
    <row r="27" spans="1:3" ht="39.950000000000003" customHeight="1" thickTop="1" thickBot="1" x14ac:dyDescent="0.3">
      <c r="A27" s="113"/>
      <c r="B27" s="114"/>
      <c r="C27" s="115"/>
    </row>
    <row r="28" spans="1:3" ht="39.950000000000003" customHeight="1" thickTop="1" thickBot="1" x14ac:dyDescent="0.3">
      <c r="A28" s="113"/>
      <c r="B28" s="114"/>
      <c r="C28" s="115"/>
    </row>
    <row r="29" spans="1:3" ht="39.950000000000003" customHeight="1" thickTop="1" thickBot="1" x14ac:dyDescent="0.3">
      <c r="A29" s="113"/>
      <c r="B29" s="114"/>
      <c r="C29" s="115"/>
    </row>
    <row r="30" spans="1:3" ht="39.950000000000003" customHeight="1" thickTop="1" thickBot="1" x14ac:dyDescent="0.3">
      <c r="A30" s="113"/>
      <c r="B30" s="114"/>
      <c r="C30" s="115"/>
    </row>
    <row r="31" spans="1:3" ht="39.950000000000003" customHeight="1" thickTop="1" thickBot="1" x14ac:dyDescent="0.3">
      <c r="A31" s="113"/>
      <c r="B31" s="114"/>
      <c r="C31" s="115"/>
    </row>
    <row r="32" spans="1:3" ht="39.950000000000003" customHeight="1" thickTop="1" thickBot="1" x14ac:dyDescent="0.3">
      <c r="A32" s="113"/>
      <c r="B32" s="114"/>
      <c r="C32" s="115"/>
    </row>
    <row r="33" spans="1:3" ht="39.950000000000003" customHeight="1" thickTop="1" thickBot="1" x14ac:dyDescent="0.3">
      <c r="A33" s="113"/>
      <c r="B33" s="114"/>
      <c r="C33" s="115"/>
    </row>
    <row r="34" spans="1:3" ht="39.950000000000003" customHeight="1" thickTop="1" thickBot="1" x14ac:dyDescent="0.3">
      <c r="A34" s="113"/>
      <c r="B34" s="114"/>
      <c r="C34" s="115"/>
    </row>
    <row r="35" spans="1:3" ht="39.950000000000003" customHeight="1" thickTop="1" thickBot="1" x14ac:dyDescent="0.3">
      <c r="A35" s="113"/>
      <c r="B35" s="114"/>
      <c r="C35" s="115"/>
    </row>
    <row r="36" spans="1:3" ht="39.950000000000003" customHeight="1" thickTop="1" thickBot="1" x14ac:dyDescent="0.3">
      <c r="A36" s="113"/>
      <c r="B36" s="114"/>
      <c r="C36" s="115"/>
    </row>
    <row r="37" spans="1:3" ht="39.950000000000003" customHeight="1" thickTop="1" thickBot="1" x14ac:dyDescent="0.3">
      <c r="A37" s="113"/>
      <c r="B37" s="114"/>
      <c r="C37" s="115"/>
    </row>
    <row r="38" spans="1:3" ht="39.950000000000003" customHeight="1" thickTop="1" thickBot="1" x14ac:dyDescent="0.3">
      <c r="A38" s="113"/>
      <c r="B38" s="114"/>
      <c r="C38" s="115"/>
    </row>
    <row r="39" spans="1:3" ht="39.950000000000003" customHeight="1" thickTop="1" thickBot="1" x14ac:dyDescent="0.3">
      <c r="A39" s="113"/>
      <c r="B39" s="114"/>
      <c r="C39" s="115"/>
    </row>
    <row r="40" spans="1:3" ht="39.950000000000003" customHeight="1" thickTop="1" thickBot="1" x14ac:dyDescent="0.3">
      <c r="A40" s="113"/>
      <c r="B40" s="114"/>
      <c r="C40" s="115"/>
    </row>
    <row r="41" spans="1:3" ht="39.950000000000003" customHeight="1" thickTop="1" thickBot="1" x14ac:dyDescent="0.3">
      <c r="A41" s="113"/>
      <c r="B41" s="114"/>
      <c r="C41" s="115"/>
    </row>
    <row r="42" spans="1:3" ht="39.950000000000003" customHeight="1" thickTop="1" thickBot="1" x14ac:dyDescent="0.3">
      <c r="A42" s="113"/>
      <c r="B42" s="114"/>
      <c r="C42" s="115"/>
    </row>
    <row r="43" spans="1:3" ht="39.950000000000003" customHeight="1" thickTop="1" thickBot="1" x14ac:dyDescent="0.3">
      <c r="A43" s="113"/>
      <c r="B43" s="114"/>
      <c r="C43" s="115"/>
    </row>
    <row r="44" spans="1:3" ht="39.950000000000003" customHeight="1" thickTop="1" thickBot="1" x14ac:dyDescent="0.3">
      <c r="A44" s="113"/>
      <c r="B44" s="114"/>
      <c r="C44" s="115"/>
    </row>
    <row r="45" spans="1:3" ht="39.950000000000003" customHeight="1" thickTop="1" thickBot="1" x14ac:dyDescent="0.3">
      <c r="A45" s="113"/>
      <c r="B45" s="114"/>
      <c r="C45" s="115"/>
    </row>
    <row r="46" spans="1:3" ht="39.950000000000003" customHeight="1" thickTop="1" thickBot="1" x14ac:dyDescent="0.3">
      <c r="A46" s="113"/>
      <c r="B46" s="114"/>
      <c r="C46" s="115"/>
    </row>
    <row r="47" spans="1:3" ht="39.950000000000003" customHeight="1" thickTop="1" thickBot="1" x14ac:dyDescent="0.3">
      <c r="A47" s="113"/>
      <c r="B47" s="114"/>
      <c r="C47" s="115"/>
    </row>
    <row r="48" spans="1:3" ht="39.950000000000003" customHeight="1" thickTop="1" thickBot="1" x14ac:dyDescent="0.3">
      <c r="A48" s="113"/>
      <c r="B48" s="114"/>
      <c r="C48" s="115"/>
    </row>
    <row r="49" spans="1:3" ht="39.950000000000003" customHeight="1" thickTop="1" thickBot="1" x14ac:dyDescent="0.3">
      <c r="A49" s="113"/>
      <c r="B49" s="114"/>
      <c r="C49" s="115"/>
    </row>
    <row r="50" spans="1:3" ht="39.950000000000003" customHeight="1" thickTop="1" thickBot="1" x14ac:dyDescent="0.3">
      <c r="A50" s="113"/>
      <c r="B50" s="114"/>
      <c r="C50" s="115"/>
    </row>
    <row r="51" spans="1:3" ht="39.950000000000003" customHeight="1" thickTop="1" thickBot="1" x14ac:dyDescent="0.3">
      <c r="A51" s="113"/>
      <c r="B51" s="114"/>
      <c r="C51" s="115"/>
    </row>
    <row r="52" spans="1:3" ht="39.950000000000003" customHeight="1" thickTop="1" thickBot="1" x14ac:dyDescent="0.3">
      <c r="A52" s="113"/>
      <c r="B52" s="114"/>
      <c r="C52" s="115"/>
    </row>
    <row r="53" spans="1:3" ht="39.950000000000003" customHeight="1" thickTop="1" thickBot="1" x14ac:dyDescent="0.3">
      <c r="A53" s="113"/>
      <c r="B53" s="114"/>
      <c r="C53" s="115"/>
    </row>
    <row r="54" spans="1:3" ht="39.950000000000003" customHeight="1" thickTop="1" thickBot="1" x14ac:dyDescent="0.3">
      <c r="A54" s="113"/>
      <c r="B54" s="114"/>
      <c r="C54" s="115"/>
    </row>
    <row r="55" spans="1:3" ht="39.950000000000003" customHeight="1" thickTop="1" thickBot="1" x14ac:dyDescent="0.3">
      <c r="A55" s="113"/>
      <c r="B55" s="114"/>
      <c r="C55" s="115"/>
    </row>
    <row r="56" spans="1:3" ht="39.950000000000003" customHeight="1" thickTop="1" thickBot="1" x14ac:dyDescent="0.3">
      <c r="A56" s="113"/>
      <c r="B56" s="114"/>
      <c r="C56" s="115"/>
    </row>
    <row r="57" spans="1:3" ht="39.950000000000003" customHeight="1" thickTop="1" thickBot="1" x14ac:dyDescent="0.3">
      <c r="A57" s="113"/>
      <c r="B57" s="114"/>
      <c r="C57" s="115"/>
    </row>
    <row r="58" spans="1:3" ht="39.950000000000003" customHeight="1" thickTop="1" thickBot="1" x14ac:dyDescent="0.3">
      <c r="A58" s="113"/>
      <c r="B58" s="114"/>
      <c r="C58" s="115"/>
    </row>
    <row r="59" spans="1:3" ht="39.950000000000003" customHeight="1" thickTop="1" thickBot="1" x14ac:dyDescent="0.3">
      <c r="A59" s="113"/>
      <c r="B59" s="114"/>
      <c r="C59" s="115"/>
    </row>
    <row r="60" spans="1:3" ht="39.950000000000003" customHeight="1" thickTop="1" thickBot="1" x14ac:dyDescent="0.3">
      <c r="A60" s="113"/>
      <c r="B60" s="114"/>
      <c r="C60" s="115"/>
    </row>
    <row r="61" spans="1:3" ht="39.950000000000003" customHeight="1" thickTop="1" thickBot="1" x14ac:dyDescent="0.3">
      <c r="A61" s="113"/>
      <c r="B61" s="114"/>
      <c r="C61" s="115"/>
    </row>
    <row r="62" spans="1:3" ht="39.950000000000003" customHeight="1" thickTop="1" thickBot="1" x14ac:dyDescent="0.3">
      <c r="A62" s="113"/>
      <c r="B62" s="114"/>
      <c r="C62" s="115"/>
    </row>
    <row r="63" spans="1:3" ht="39.950000000000003" customHeight="1" thickTop="1" thickBot="1" x14ac:dyDescent="0.3">
      <c r="A63" s="113"/>
      <c r="B63" s="114"/>
      <c r="C63" s="115"/>
    </row>
    <row r="64" spans="1:3" ht="39.950000000000003" customHeight="1" thickTop="1" thickBot="1" x14ac:dyDescent="0.3">
      <c r="A64" s="113"/>
      <c r="B64" s="114"/>
      <c r="C64" s="115"/>
    </row>
    <row r="65" spans="1:3" ht="39.950000000000003" customHeight="1" thickTop="1" thickBot="1" x14ac:dyDescent="0.3">
      <c r="A65" s="113"/>
      <c r="B65" s="114"/>
      <c r="C65" s="115"/>
    </row>
    <row r="66" spans="1:3" ht="39.950000000000003" customHeight="1" thickTop="1" thickBot="1" x14ac:dyDescent="0.3">
      <c r="A66" s="113"/>
      <c r="B66" s="114"/>
      <c r="C66" s="115"/>
    </row>
    <row r="67" spans="1:3" ht="39.950000000000003" customHeight="1" thickTop="1" thickBot="1" x14ac:dyDescent="0.3">
      <c r="A67" s="113"/>
      <c r="B67" s="114"/>
      <c r="C67" s="115"/>
    </row>
    <row r="68" spans="1:3" ht="39.950000000000003" customHeight="1" thickTop="1" thickBot="1" x14ac:dyDescent="0.3">
      <c r="A68" s="113"/>
      <c r="B68" s="114"/>
      <c r="C68" s="115"/>
    </row>
    <row r="69" spans="1:3" ht="39.950000000000003" customHeight="1" thickTop="1" thickBot="1" x14ac:dyDescent="0.3">
      <c r="A69" s="113"/>
      <c r="B69" s="114"/>
      <c r="C69" s="115"/>
    </row>
    <row r="70" spans="1:3" ht="39.950000000000003" customHeight="1" thickTop="1" thickBot="1" x14ac:dyDescent="0.3">
      <c r="A70" s="113"/>
      <c r="B70" s="114"/>
      <c r="C70" s="115"/>
    </row>
    <row r="71" spans="1:3" ht="15.75" thickTop="1" x14ac:dyDescent="0.25"/>
  </sheetData>
  <sheetProtection sheet="1" objects="1" scenarios="1"/>
  <protectedRanges>
    <protectedRange sqref="C1:D2 A7:G70" name="Intervalo1"/>
  </protectedRanges>
  <mergeCells count="1">
    <mergeCell ref="A5:C5"/>
  </mergeCells>
  <pageMargins left="0.511811024" right="0.511811024" top="0.78740157499999996" bottom="0.78740157499999996" header="0.31496062000000002" footer="0.31496062000000002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8AF09-AB05-4E06-8100-BE7D0B76C2D6}">
  <sheetPr codeName="Planilha4">
    <tabColor rgb="FF92D050"/>
  </sheetPr>
  <dimension ref="A1:O82"/>
  <sheetViews>
    <sheetView showGridLines="0" zoomScale="80" zoomScaleNormal="80" workbookViewId="0">
      <pane ySplit="6" topLeftCell="A7" activePane="bottomLeft" state="frozen"/>
      <selection activeCell="K24" sqref="K24"/>
      <selection pane="bottomLeft" activeCell="B10" sqref="B10"/>
    </sheetView>
  </sheetViews>
  <sheetFormatPr defaultRowHeight="15" x14ac:dyDescent="0.25"/>
  <cols>
    <col min="1" max="1" width="62.42578125" customWidth="1"/>
    <col min="2" max="2" width="60.7109375" customWidth="1"/>
    <col min="3" max="3" width="25.7109375" customWidth="1"/>
    <col min="4" max="4" width="39.28515625" customWidth="1"/>
    <col min="5" max="5" width="9.5703125" style="106" customWidth="1"/>
    <col min="6" max="6" width="9.28515625" customWidth="1"/>
  </cols>
  <sheetData>
    <row r="1" spans="1:13" ht="18.75" x14ac:dyDescent="0.3">
      <c r="A1" s="21" t="str">
        <f>"Projeto: " &amp; 'Informações Gerais'!B3</f>
        <v>Projeto: 894xxxxx-xxxxxx</v>
      </c>
      <c r="B1" s="20" t="str">
        <f>IF('Informações Gerais'!B4="","",'Informações Gerais'!B4)</f>
        <v/>
      </c>
      <c r="C1" s="21" t="s">
        <v>14</v>
      </c>
    </row>
    <row r="2" spans="1:13" ht="18.75" x14ac:dyDescent="0.3">
      <c r="A2" s="21" t="str">
        <f>"Cliente: " &amp; 'Informações Gerais'!B11</f>
        <v xml:space="preserve">Cliente: </v>
      </c>
      <c r="B2" s="20" t="str">
        <f>IF('Informações Gerais'!B5="","",'Informações Gerais'!B5)</f>
        <v>CMX</v>
      </c>
      <c r="C2" s="29" t="s">
        <v>13</v>
      </c>
    </row>
    <row r="3" spans="1:13" ht="18.75" x14ac:dyDescent="0.3">
      <c r="A3" s="21" t="str">
        <f>"SAP Nr.:" &amp; 'Informações Gerais'!B6</f>
        <v>SAP Nr.:</v>
      </c>
      <c r="D3" s="29"/>
    </row>
    <row r="4" spans="1:13" ht="19.5" thickBot="1" x14ac:dyDescent="0.3">
      <c r="B4" s="20" t="str">
        <f>IF('Informações Gerais'!B6="","",'Informações Gerais'!B6)</f>
        <v/>
      </c>
      <c r="C4" s="20"/>
    </row>
    <row r="5" spans="1:13" ht="20.100000000000001" customHeight="1" thickTop="1" thickBot="1" x14ac:dyDescent="0.3">
      <c r="A5" s="146" t="s">
        <v>15</v>
      </c>
      <c r="B5" s="151" t="s">
        <v>129</v>
      </c>
      <c r="C5" s="151"/>
      <c r="D5" s="150" t="s">
        <v>198</v>
      </c>
      <c r="E5" s="152"/>
      <c r="F5" s="148"/>
    </row>
    <row r="6" spans="1:13" ht="20.100000000000001" customHeight="1" thickTop="1" thickBot="1" x14ac:dyDescent="0.3">
      <c r="A6" s="147"/>
      <c r="B6" s="151"/>
      <c r="C6" s="151"/>
      <c r="D6" s="150"/>
      <c r="E6" s="152"/>
      <c r="F6" s="149"/>
    </row>
    <row r="7" spans="1:13" ht="99.95" customHeight="1" thickTop="1" thickBot="1" x14ac:dyDescent="0.3">
      <c r="A7" s="77" t="s">
        <v>123</v>
      </c>
      <c r="B7" s="96" t="s">
        <v>124</v>
      </c>
      <c r="C7" s="97"/>
      <c r="D7" s="25"/>
      <c r="E7" s="107"/>
      <c r="F7" s="105"/>
    </row>
    <row r="8" spans="1:13" ht="99.95" customHeight="1" thickTop="1" thickBot="1" x14ac:dyDescent="0.3">
      <c r="A8" s="98" t="s">
        <v>125</v>
      </c>
      <c r="B8" s="140" t="s">
        <v>126</v>
      </c>
      <c r="C8" s="140"/>
      <c r="D8" s="24"/>
      <c r="E8" s="107"/>
      <c r="F8" s="105"/>
    </row>
    <row r="9" spans="1:13" ht="99.95" customHeight="1" thickTop="1" thickBot="1" x14ac:dyDescent="0.3">
      <c r="A9" s="77" t="s">
        <v>127</v>
      </c>
      <c r="B9" s="141" t="s">
        <v>128</v>
      </c>
      <c r="C9" s="142"/>
      <c r="D9" s="24"/>
      <c r="E9" s="107"/>
      <c r="F9" s="105"/>
    </row>
    <row r="10" spans="1:13" ht="99.95" customHeight="1" thickTop="1" thickBot="1" x14ac:dyDescent="0.3">
      <c r="A10" s="78" t="s">
        <v>130</v>
      </c>
      <c r="B10" s="79" t="s">
        <v>131</v>
      </c>
      <c r="C10" s="99"/>
      <c r="D10" s="25"/>
      <c r="E10" s="23"/>
      <c r="F10" s="50"/>
      <c r="G10" s="22"/>
      <c r="H10" s="22"/>
      <c r="I10" s="22"/>
      <c r="J10" s="22"/>
      <c r="K10" s="22"/>
      <c r="L10" s="22"/>
      <c r="M10" s="22"/>
    </row>
    <row r="11" spans="1:13" ht="99.95" customHeight="1" thickTop="1" thickBot="1" x14ac:dyDescent="0.3">
      <c r="A11" s="78" t="s">
        <v>132</v>
      </c>
      <c r="B11" s="79" t="s">
        <v>133</v>
      </c>
      <c r="C11" s="99"/>
      <c r="D11" s="25"/>
      <c r="E11" s="23"/>
      <c r="F11" s="50"/>
      <c r="G11" s="22"/>
      <c r="H11" s="22"/>
      <c r="I11" s="22"/>
      <c r="J11" s="22"/>
      <c r="K11" s="22"/>
      <c r="L11" s="22"/>
      <c r="M11" s="22"/>
    </row>
    <row r="12" spans="1:13" ht="99.95" customHeight="1" thickTop="1" thickBot="1" x14ac:dyDescent="0.3">
      <c r="A12" s="78" t="s">
        <v>134</v>
      </c>
      <c r="B12" s="79" t="s">
        <v>135</v>
      </c>
      <c r="C12" s="99"/>
      <c r="D12" s="25"/>
      <c r="E12" s="23"/>
      <c r="F12" s="50"/>
      <c r="G12" s="22"/>
      <c r="H12" s="22"/>
      <c r="I12" s="22"/>
      <c r="J12" s="22"/>
      <c r="K12" s="22"/>
      <c r="L12" s="22"/>
      <c r="M12" s="22"/>
    </row>
    <row r="13" spans="1:13" ht="99.95" customHeight="1" thickTop="1" thickBot="1" x14ac:dyDescent="0.3">
      <c r="A13" s="78" t="s">
        <v>136</v>
      </c>
      <c r="B13" s="79" t="s">
        <v>137</v>
      </c>
      <c r="C13" s="99"/>
      <c r="D13" s="25"/>
      <c r="E13" s="23"/>
      <c r="F13" s="50"/>
    </row>
    <row r="14" spans="1:13" ht="99.95" customHeight="1" thickTop="1" thickBot="1" x14ac:dyDescent="0.3">
      <c r="A14" s="78" t="s">
        <v>138</v>
      </c>
      <c r="B14" s="79" t="s">
        <v>139</v>
      </c>
      <c r="C14" s="99"/>
      <c r="D14" s="25"/>
      <c r="E14" s="23"/>
      <c r="F14" s="50"/>
    </row>
    <row r="15" spans="1:13" ht="99.95" customHeight="1" thickTop="1" thickBot="1" x14ac:dyDescent="0.3">
      <c r="A15" s="78" t="s">
        <v>140</v>
      </c>
      <c r="B15" s="144" t="s">
        <v>141</v>
      </c>
      <c r="C15" s="145"/>
      <c r="D15" s="25"/>
      <c r="E15" s="23"/>
      <c r="F15" s="50"/>
    </row>
    <row r="16" spans="1:13" ht="99.95" customHeight="1" thickTop="1" thickBot="1" x14ac:dyDescent="0.3">
      <c r="A16" s="78" t="s">
        <v>142</v>
      </c>
      <c r="B16" s="79" t="s">
        <v>143</v>
      </c>
      <c r="C16" s="99"/>
      <c r="D16" s="25"/>
      <c r="E16" s="23"/>
      <c r="F16" s="50"/>
    </row>
    <row r="17" spans="1:6" ht="99.95" customHeight="1" thickTop="1" thickBot="1" x14ac:dyDescent="0.3">
      <c r="A17" s="78" t="s">
        <v>144</v>
      </c>
      <c r="B17" s="144" t="s">
        <v>145</v>
      </c>
      <c r="C17" s="145"/>
      <c r="D17" s="25"/>
      <c r="E17" s="23"/>
      <c r="F17" s="50"/>
    </row>
    <row r="18" spans="1:6" ht="99.95" customHeight="1" thickTop="1" thickBot="1" x14ac:dyDescent="0.3">
      <c r="A18" s="78" t="s">
        <v>146</v>
      </c>
      <c r="B18" s="100" t="s">
        <v>147</v>
      </c>
      <c r="C18" s="101"/>
      <c r="D18" s="25"/>
      <c r="E18" s="107"/>
      <c r="F18" s="50"/>
    </row>
    <row r="19" spans="1:6" ht="99.95" customHeight="1" thickTop="1" thickBot="1" x14ac:dyDescent="0.3">
      <c r="A19" s="78" t="s">
        <v>148</v>
      </c>
      <c r="B19" s="143" t="s">
        <v>149</v>
      </c>
      <c r="C19" s="143"/>
      <c r="D19" s="25"/>
      <c r="E19" s="107"/>
      <c r="F19" s="50"/>
    </row>
    <row r="20" spans="1:6" ht="99.95" customHeight="1" thickTop="1" thickBot="1" x14ac:dyDescent="0.3">
      <c r="A20" s="78" t="s">
        <v>150</v>
      </c>
      <c r="B20" s="143" t="s">
        <v>151</v>
      </c>
      <c r="C20" s="143"/>
      <c r="D20" s="25"/>
      <c r="E20" s="107"/>
      <c r="F20" s="50"/>
    </row>
    <row r="21" spans="1:6" ht="99.95" customHeight="1" thickTop="1" thickBot="1" x14ac:dyDescent="0.3">
      <c r="A21" s="78" t="s">
        <v>152</v>
      </c>
      <c r="B21" s="143" t="s">
        <v>153</v>
      </c>
      <c r="C21" s="143"/>
      <c r="D21" s="25"/>
      <c r="E21" s="107"/>
      <c r="F21" s="50"/>
    </row>
    <row r="22" spans="1:6" ht="99.95" customHeight="1" thickTop="1" thickBot="1" x14ac:dyDescent="0.3">
      <c r="A22" s="78" t="s">
        <v>154</v>
      </c>
      <c r="B22" s="143" t="s">
        <v>155</v>
      </c>
      <c r="C22" s="143"/>
      <c r="D22" s="25"/>
      <c r="E22" s="107"/>
      <c r="F22" s="50"/>
    </row>
    <row r="23" spans="1:6" ht="99.95" customHeight="1" thickTop="1" thickBot="1" x14ac:dyDescent="0.3">
      <c r="A23" s="78" t="s">
        <v>156</v>
      </c>
      <c r="B23" s="143" t="s">
        <v>196</v>
      </c>
      <c r="C23" s="143"/>
      <c r="D23" s="25"/>
      <c r="E23" s="107"/>
      <c r="F23" s="50"/>
    </row>
    <row r="24" spans="1:6" ht="60" customHeight="1" thickTop="1" x14ac:dyDescent="0.25"/>
    <row r="25" spans="1:6" ht="60" customHeight="1" x14ac:dyDescent="0.25"/>
    <row r="26" spans="1:6" ht="60" customHeight="1" x14ac:dyDescent="0.25"/>
    <row r="27" spans="1:6" ht="60" customHeight="1" x14ac:dyDescent="0.25"/>
    <row r="28" spans="1:6" ht="60" customHeight="1" x14ac:dyDescent="0.25"/>
    <row r="29" spans="1:6" ht="60" customHeight="1" x14ac:dyDescent="0.25"/>
    <row r="30" spans="1:6" ht="60" customHeight="1" x14ac:dyDescent="0.25"/>
    <row r="31" spans="1:6" ht="60" customHeight="1" x14ac:dyDescent="0.25"/>
    <row r="32" spans="1:6" ht="60" customHeight="1" x14ac:dyDescent="0.25"/>
    <row r="33" ht="60" customHeight="1" x14ac:dyDescent="0.25"/>
    <row r="34" ht="60" customHeight="1" x14ac:dyDescent="0.25"/>
    <row r="35" ht="60" customHeight="1" x14ac:dyDescent="0.25"/>
    <row r="36" ht="60" customHeight="1" x14ac:dyDescent="0.25"/>
    <row r="37" ht="60" customHeight="1" x14ac:dyDescent="0.25"/>
    <row r="38" ht="60" customHeight="1" x14ac:dyDescent="0.25"/>
    <row r="39" ht="60" customHeight="1" x14ac:dyDescent="0.25"/>
    <row r="40" ht="60" customHeight="1" x14ac:dyDescent="0.25"/>
    <row r="41" ht="60" customHeight="1" x14ac:dyDescent="0.25"/>
    <row r="42" ht="60" customHeight="1" x14ac:dyDescent="0.25"/>
    <row r="43" ht="60" customHeight="1" x14ac:dyDescent="0.25"/>
    <row r="44" ht="60" customHeight="1" x14ac:dyDescent="0.25"/>
    <row r="45" ht="60" customHeight="1" x14ac:dyDescent="0.25"/>
    <row r="46" ht="60" customHeight="1" x14ac:dyDescent="0.25"/>
    <row r="47" ht="60" customHeight="1" x14ac:dyDescent="0.25"/>
    <row r="48" ht="60" customHeight="1" x14ac:dyDescent="0.25"/>
    <row r="49" spans="1:15" ht="60" customHeight="1" x14ac:dyDescent="0.25"/>
    <row r="50" spans="1:15" ht="60" customHeight="1" x14ac:dyDescent="0.25">
      <c r="A50" s="22"/>
      <c r="B50" s="22"/>
      <c r="C50" s="22"/>
      <c r="D50" s="22"/>
      <c r="E50" s="22"/>
      <c r="F50" s="22"/>
      <c r="G50" s="22"/>
      <c r="H50" s="22"/>
      <c r="I50" s="22"/>
      <c r="J50" s="22"/>
      <c r="K50" s="22"/>
      <c r="L50" s="22"/>
      <c r="M50" s="22"/>
      <c r="N50" s="22"/>
      <c r="O50" s="22"/>
    </row>
    <row r="51" spans="1:15" ht="60" customHeight="1" x14ac:dyDescent="0.25">
      <c r="A51" s="22"/>
      <c r="B51" s="22"/>
      <c r="C51" s="22"/>
      <c r="D51" s="22"/>
      <c r="E51" s="22"/>
      <c r="F51" s="22"/>
      <c r="G51" s="22"/>
      <c r="H51" s="22"/>
      <c r="I51" s="22"/>
      <c r="J51" s="22"/>
      <c r="K51" s="22"/>
      <c r="L51" s="22"/>
      <c r="M51" s="22"/>
      <c r="N51" s="22"/>
      <c r="O51" s="22"/>
    </row>
    <row r="52" spans="1:15" ht="60" customHeight="1" x14ac:dyDescent="0.25">
      <c r="A52" s="22"/>
      <c r="B52" s="22"/>
      <c r="C52" s="22"/>
      <c r="D52" s="22"/>
      <c r="E52" s="22"/>
      <c r="F52" s="22"/>
      <c r="G52" s="22"/>
      <c r="H52" s="22"/>
      <c r="I52" s="22"/>
      <c r="J52" s="22"/>
      <c r="K52" s="22"/>
      <c r="L52" s="22"/>
      <c r="M52" s="22"/>
      <c r="N52" s="22"/>
      <c r="O52" s="22"/>
    </row>
    <row r="53" spans="1:15" ht="60" customHeight="1" x14ac:dyDescent="0.25">
      <c r="A53" s="22"/>
      <c r="B53" s="22"/>
      <c r="C53" s="22"/>
      <c r="D53" s="22"/>
      <c r="E53" s="22"/>
      <c r="F53" s="22"/>
      <c r="G53" s="22"/>
      <c r="H53" s="22"/>
      <c r="I53" s="22"/>
      <c r="J53" s="22"/>
      <c r="K53" s="22"/>
      <c r="L53" s="22"/>
      <c r="M53" s="22"/>
      <c r="N53" s="22"/>
      <c r="O53" s="22"/>
    </row>
    <row r="54" spans="1:15" x14ac:dyDescent="0.25">
      <c r="A54" s="22"/>
      <c r="B54" s="22"/>
      <c r="C54" s="22"/>
      <c r="D54" s="22"/>
      <c r="E54" s="22"/>
      <c r="F54" s="22"/>
      <c r="G54" s="22"/>
      <c r="H54" s="22"/>
      <c r="I54" s="22"/>
      <c r="J54" s="22"/>
      <c r="K54" s="22"/>
      <c r="L54" s="22"/>
      <c r="M54" s="22"/>
      <c r="N54" s="22"/>
      <c r="O54" s="22"/>
    </row>
    <row r="55" spans="1:15" x14ac:dyDescent="0.25">
      <c r="A55" s="22"/>
      <c r="B55" s="22"/>
      <c r="C55" s="22"/>
      <c r="D55" s="22"/>
      <c r="E55" s="22"/>
      <c r="F55" s="22"/>
      <c r="G55" s="22"/>
      <c r="H55" s="22"/>
      <c r="I55" s="22"/>
      <c r="J55" s="22"/>
      <c r="K55" s="22"/>
      <c r="L55" s="22"/>
      <c r="M55" s="22"/>
      <c r="N55" s="22"/>
      <c r="O55" s="22"/>
    </row>
    <row r="56" spans="1:15" x14ac:dyDescent="0.25">
      <c r="A56" s="22"/>
      <c r="B56" s="22"/>
      <c r="C56" s="22"/>
      <c r="D56" s="22"/>
      <c r="E56" s="22"/>
      <c r="F56" s="22"/>
      <c r="G56" s="22"/>
      <c r="H56" s="22"/>
      <c r="I56" s="22"/>
      <c r="J56" s="22"/>
      <c r="K56" s="22"/>
      <c r="L56" s="22"/>
      <c r="M56" s="22"/>
      <c r="N56" s="22"/>
      <c r="O56" s="22"/>
    </row>
    <row r="57" spans="1:15" x14ac:dyDescent="0.25">
      <c r="A57" s="22"/>
      <c r="B57" s="22"/>
      <c r="C57" s="22"/>
      <c r="D57" s="22"/>
      <c r="E57" s="22"/>
      <c r="F57" s="22"/>
      <c r="G57" s="22"/>
      <c r="H57" s="22"/>
      <c r="I57" s="22"/>
      <c r="J57" s="22"/>
      <c r="K57" s="22"/>
      <c r="L57" s="22"/>
      <c r="M57" s="22"/>
      <c r="N57" s="22"/>
      <c r="O57" s="22"/>
    </row>
    <row r="58" spans="1:15" x14ac:dyDescent="0.25">
      <c r="A58" s="22"/>
      <c r="B58" s="22"/>
      <c r="C58" s="22"/>
      <c r="D58" s="22"/>
      <c r="E58" s="22"/>
      <c r="F58" s="22"/>
      <c r="G58" s="22"/>
      <c r="H58" s="22"/>
      <c r="I58" s="22"/>
      <c r="J58" s="22"/>
      <c r="K58" s="22"/>
      <c r="L58" s="22"/>
      <c r="M58" s="22"/>
      <c r="N58" s="22"/>
      <c r="O58" s="22"/>
    </row>
    <row r="59" spans="1:15" x14ac:dyDescent="0.25">
      <c r="A59" s="22"/>
      <c r="B59" s="22"/>
      <c r="C59" s="22"/>
      <c r="D59" s="22"/>
      <c r="E59" s="22"/>
      <c r="F59" s="22"/>
      <c r="G59" s="22"/>
      <c r="H59" s="22"/>
      <c r="I59" s="22"/>
      <c r="J59" s="22"/>
      <c r="K59" s="22"/>
      <c r="L59" s="22"/>
      <c r="M59" s="22"/>
      <c r="N59" s="22"/>
      <c r="O59" s="22"/>
    </row>
    <row r="60" spans="1:15" x14ac:dyDescent="0.25">
      <c r="A60" s="22"/>
      <c r="B60" s="22"/>
      <c r="C60" s="22"/>
      <c r="D60" s="22"/>
      <c r="E60" s="22"/>
      <c r="F60" s="22"/>
      <c r="G60" s="22"/>
      <c r="H60" s="22"/>
      <c r="I60" s="22"/>
      <c r="J60" s="22"/>
      <c r="K60" s="22"/>
      <c r="L60" s="22"/>
      <c r="M60" s="22"/>
      <c r="N60" s="22"/>
      <c r="O60" s="22"/>
    </row>
    <row r="61" spans="1:15" x14ac:dyDescent="0.25">
      <c r="A61" s="22"/>
      <c r="B61" s="22"/>
      <c r="C61" s="22"/>
      <c r="D61" s="22"/>
      <c r="E61" s="22"/>
      <c r="F61" s="22"/>
      <c r="G61" s="22"/>
      <c r="H61" s="22"/>
      <c r="I61" s="22"/>
      <c r="J61" s="22"/>
      <c r="K61" s="22"/>
      <c r="L61" s="22"/>
      <c r="M61" s="22"/>
      <c r="N61" s="22"/>
      <c r="O61" s="22"/>
    </row>
    <row r="62" spans="1:15" x14ac:dyDescent="0.25">
      <c r="A62" s="22"/>
      <c r="B62" s="22"/>
      <c r="C62" s="22"/>
      <c r="D62" s="22"/>
      <c r="E62" s="22"/>
      <c r="F62" s="22"/>
      <c r="G62" s="22"/>
      <c r="H62" s="22"/>
      <c r="I62" s="22"/>
      <c r="J62" s="22"/>
      <c r="K62" s="22"/>
      <c r="L62" s="22"/>
      <c r="M62" s="22"/>
      <c r="N62" s="22"/>
      <c r="O62" s="22"/>
    </row>
    <row r="63" spans="1:15" x14ac:dyDescent="0.25">
      <c r="A63" s="22"/>
      <c r="B63" s="22"/>
      <c r="C63" s="22"/>
      <c r="D63" s="22"/>
      <c r="E63" s="22"/>
      <c r="F63" s="22"/>
      <c r="G63" s="22"/>
      <c r="H63" s="22"/>
      <c r="I63" s="22"/>
      <c r="J63" s="22"/>
      <c r="K63" s="22"/>
      <c r="L63" s="22"/>
      <c r="M63" s="22"/>
      <c r="N63" s="22"/>
      <c r="O63" s="22"/>
    </row>
    <row r="64" spans="1:15" x14ac:dyDescent="0.25">
      <c r="A64" s="22"/>
      <c r="B64" s="22"/>
      <c r="C64" s="22"/>
      <c r="D64" s="22"/>
      <c r="E64" s="22"/>
      <c r="F64" s="22"/>
      <c r="G64" s="22"/>
      <c r="H64" s="22"/>
      <c r="I64" s="22"/>
      <c r="J64" s="22"/>
      <c r="K64" s="22"/>
      <c r="L64" s="22"/>
      <c r="M64" s="22"/>
      <c r="N64" s="22"/>
      <c r="O64" s="22"/>
    </row>
    <row r="65" spans="1:15" x14ac:dyDescent="0.25">
      <c r="A65" s="22"/>
      <c r="B65" s="22"/>
      <c r="C65" s="22"/>
      <c r="D65" s="22"/>
      <c r="E65" s="22"/>
      <c r="F65" s="22"/>
      <c r="G65" s="22"/>
      <c r="H65" s="22"/>
      <c r="I65" s="22"/>
      <c r="J65" s="22"/>
      <c r="K65" s="22"/>
      <c r="L65" s="22"/>
      <c r="M65" s="22"/>
      <c r="N65" s="22"/>
      <c r="O65" s="22"/>
    </row>
    <row r="66" spans="1:15" x14ac:dyDescent="0.25">
      <c r="A66" s="22"/>
      <c r="B66" s="22"/>
      <c r="C66" s="22"/>
      <c r="D66" s="22"/>
      <c r="E66" s="22"/>
      <c r="F66" s="22"/>
      <c r="G66" s="22"/>
      <c r="H66" s="22"/>
      <c r="I66" s="22"/>
      <c r="J66" s="22"/>
      <c r="K66" s="22"/>
      <c r="L66" s="22"/>
      <c r="M66" s="22"/>
      <c r="N66" s="22"/>
      <c r="O66" s="22"/>
    </row>
    <row r="67" spans="1:15" x14ac:dyDescent="0.25">
      <c r="A67" s="22"/>
      <c r="B67" s="22"/>
      <c r="C67" s="22"/>
      <c r="D67" s="22"/>
      <c r="E67" s="22"/>
      <c r="F67" s="22"/>
      <c r="G67" s="22"/>
      <c r="H67" s="22"/>
      <c r="I67" s="22"/>
      <c r="J67" s="22"/>
      <c r="K67" s="22"/>
      <c r="L67" s="22"/>
      <c r="M67" s="22"/>
      <c r="N67" s="22"/>
      <c r="O67" s="22"/>
    </row>
    <row r="68" spans="1:15" x14ac:dyDescent="0.25">
      <c r="A68" s="22"/>
      <c r="B68" s="22"/>
      <c r="C68" s="22"/>
      <c r="D68" s="22"/>
      <c r="E68" s="22"/>
      <c r="F68" s="22"/>
      <c r="G68" s="22"/>
      <c r="H68" s="22"/>
      <c r="I68" s="22"/>
      <c r="J68" s="22"/>
      <c r="K68" s="22"/>
      <c r="L68" s="22"/>
      <c r="M68" s="22"/>
      <c r="N68" s="22"/>
      <c r="O68" s="22"/>
    </row>
    <row r="69" spans="1:15" x14ac:dyDescent="0.25">
      <c r="A69" s="22"/>
      <c r="B69" s="22"/>
      <c r="C69" s="22"/>
      <c r="D69" s="22"/>
      <c r="E69" s="22"/>
      <c r="F69" s="22"/>
      <c r="G69" s="22"/>
      <c r="H69" s="22"/>
      <c r="I69" s="22"/>
      <c r="J69" s="22"/>
      <c r="K69" s="22"/>
      <c r="L69" s="22"/>
      <c r="M69" s="22"/>
      <c r="N69" s="22"/>
      <c r="O69" s="22"/>
    </row>
    <row r="70" spans="1:15" x14ac:dyDescent="0.25">
      <c r="A70" s="22"/>
      <c r="B70" s="22"/>
      <c r="C70" s="22"/>
      <c r="D70" s="22"/>
      <c r="E70" s="22"/>
      <c r="F70" s="22"/>
      <c r="G70" s="22"/>
      <c r="H70" s="22"/>
      <c r="I70" s="22"/>
      <c r="J70" s="22"/>
      <c r="K70" s="22"/>
      <c r="L70" s="22"/>
      <c r="M70" s="22"/>
      <c r="N70" s="22"/>
      <c r="O70" s="22"/>
    </row>
    <row r="71" spans="1:15" x14ac:dyDescent="0.25">
      <c r="A71" s="22"/>
      <c r="B71" s="22"/>
      <c r="C71" s="22"/>
      <c r="D71" s="22"/>
      <c r="E71" s="22"/>
      <c r="F71" s="22"/>
      <c r="G71" s="22"/>
      <c r="H71" s="22"/>
      <c r="I71" s="22"/>
      <c r="J71" s="22"/>
      <c r="K71" s="22"/>
      <c r="L71" s="22"/>
      <c r="M71" s="22"/>
      <c r="N71" s="22"/>
      <c r="O71" s="22"/>
    </row>
    <row r="72" spans="1:15" x14ac:dyDescent="0.25">
      <c r="A72" s="22"/>
      <c r="B72" s="22"/>
      <c r="C72" s="22"/>
      <c r="D72" s="22"/>
      <c r="E72" s="22"/>
      <c r="F72" s="22"/>
      <c r="G72" s="22"/>
      <c r="H72" s="22"/>
      <c r="I72" s="22"/>
      <c r="J72" s="22"/>
      <c r="K72" s="22"/>
      <c r="L72" s="22"/>
      <c r="M72" s="22"/>
      <c r="N72" s="22"/>
      <c r="O72" s="22"/>
    </row>
    <row r="73" spans="1:15" x14ac:dyDescent="0.25">
      <c r="A73" s="22"/>
      <c r="B73" s="22"/>
      <c r="C73" s="22"/>
      <c r="D73" s="22"/>
      <c r="E73" s="22"/>
      <c r="F73" s="22"/>
      <c r="G73" s="22"/>
      <c r="H73" s="22"/>
      <c r="I73" s="22"/>
      <c r="J73" s="22"/>
      <c r="K73" s="22"/>
      <c r="L73" s="22"/>
      <c r="M73" s="22"/>
      <c r="N73" s="22"/>
      <c r="O73" s="22"/>
    </row>
    <row r="74" spans="1:15" x14ac:dyDescent="0.25">
      <c r="A74" s="22"/>
      <c r="B74" s="22"/>
      <c r="C74" s="22"/>
      <c r="D74" s="22"/>
      <c r="E74" s="22"/>
      <c r="F74" s="22"/>
      <c r="G74" s="22"/>
      <c r="H74" s="22"/>
      <c r="I74" s="22"/>
      <c r="J74" s="22"/>
      <c r="K74" s="22"/>
      <c r="L74" s="22"/>
      <c r="M74" s="22"/>
      <c r="N74" s="22"/>
      <c r="O74" s="22"/>
    </row>
    <row r="75" spans="1:15" x14ac:dyDescent="0.25">
      <c r="A75" s="22"/>
      <c r="B75" s="22"/>
      <c r="C75" s="22"/>
      <c r="D75" s="22"/>
      <c r="E75" s="22"/>
      <c r="F75" s="22"/>
      <c r="G75" s="22"/>
      <c r="H75" s="22"/>
      <c r="I75" s="22"/>
      <c r="J75" s="22"/>
      <c r="K75" s="22"/>
      <c r="L75" s="22"/>
      <c r="M75" s="22"/>
      <c r="N75" s="22"/>
      <c r="O75" s="22"/>
    </row>
    <row r="76" spans="1:15" x14ac:dyDescent="0.25">
      <c r="A76" s="22"/>
      <c r="B76" s="22"/>
      <c r="C76" s="22"/>
      <c r="D76" s="22"/>
      <c r="E76" s="22"/>
      <c r="F76" s="22"/>
      <c r="G76" s="22"/>
      <c r="H76" s="22"/>
      <c r="I76" s="22"/>
      <c r="J76" s="22"/>
      <c r="K76" s="22"/>
      <c r="L76" s="22"/>
      <c r="M76" s="22"/>
      <c r="N76" s="22"/>
      <c r="O76" s="22"/>
    </row>
    <row r="77" spans="1:15" x14ac:dyDescent="0.25">
      <c r="A77" s="22"/>
      <c r="B77" s="22"/>
      <c r="C77" s="22"/>
      <c r="D77" s="22"/>
      <c r="E77" s="22"/>
      <c r="F77" s="22"/>
      <c r="G77" s="22"/>
      <c r="H77" s="22"/>
      <c r="I77" s="22"/>
      <c r="J77" s="22"/>
      <c r="K77" s="22"/>
      <c r="L77" s="22"/>
      <c r="M77" s="22"/>
      <c r="N77" s="22"/>
      <c r="O77" s="22"/>
    </row>
    <row r="78" spans="1:15" x14ac:dyDescent="0.25">
      <c r="A78" s="22"/>
      <c r="B78" s="22"/>
      <c r="C78" s="22"/>
      <c r="D78" s="22"/>
      <c r="E78" s="22"/>
      <c r="F78" s="22"/>
      <c r="G78" s="22"/>
      <c r="H78" s="22"/>
      <c r="I78" s="22"/>
      <c r="J78" s="22"/>
      <c r="K78" s="22"/>
      <c r="L78" s="22"/>
      <c r="M78" s="22"/>
      <c r="N78" s="22"/>
      <c r="O78" s="22"/>
    </row>
    <row r="79" spans="1:15" x14ac:dyDescent="0.25">
      <c r="A79" s="22"/>
      <c r="B79" s="22"/>
      <c r="C79" s="22"/>
      <c r="D79" s="22"/>
      <c r="E79" s="22"/>
      <c r="F79" s="22"/>
      <c r="G79" s="22"/>
      <c r="H79" s="22"/>
      <c r="I79" s="22"/>
      <c r="J79" s="22"/>
      <c r="K79" s="22"/>
      <c r="L79" s="22"/>
      <c r="M79" s="22"/>
      <c r="N79" s="22"/>
      <c r="O79" s="22"/>
    </row>
    <row r="80" spans="1:15" x14ac:dyDescent="0.25">
      <c r="A80" s="22"/>
      <c r="B80" s="22"/>
      <c r="C80" s="22"/>
      <c r="D80" s="22"/>
      <c r="E80" s="22"/>
      <c r="F80" s="22"/>
      <c r="G80" s="22"/>
      <c r="H80" s="22"/>
      <c r="I80" s="22"/>
      <c r="J80" s="22"/>
      <c r="K80" s="22"/>
      <c r="L80" s="22"/>
      <c r="M80" s="22"/>
      <c r="N80" s="22"/>
      <c r="O80" s="22"/>
    </row>
    <row r="81" spans="1:15" x14ac:dyDescent="0.25">
      <c r="A81" s="22"/>
      <c r="B81" s="22"/>
      <c r="C81" s="22"/>
      <c r="D81" s="22"/>
      <c r="E81" s="22"/>
      <c r="F81" s="22"/>
      <c r="G81" s="22"/>
      <c r="H81" s="22"/>
      <c r="I81" s="22"/>
      <c r="J81" s="22"/>
      <c r="K81" s="22"/>
      <c r="L81" s="22"/>
      <c r="M81" s="22"/>
      <c r="N81" s="22"/>
      <c r="O81" s="22"/>
    </row>
    <row r="82" spans="1:15" x14ac:dyDescent="0.25">
      <c r="A82" s="22"/>
      <c r="B82" s="22"/>
      <c r="C82" s="22"/>
      <c r="D82" s="22"/>
      <c r="E82" s="22"/>
      <c r="F82" s="22"/>
      <c r="G82" s="22"/>
      <c r="H82" s="22"/>
      <c r="I82" s="22"/>
      <c r="J82" s="22"/>
      <c r="K82" s="22"/>
      <c r="L82" s="22"/>
      <c r="M82" s="22"/>
      <c r="N82" s="22"/>
      <c r="O82" s="22"/>
    </row>
  </sheetData>
  <sheetProtection sheet="1" objects="1" scenarios="1"/>
  <protectedRanges>
    <protectedRange sqref="C1:C2 D7:D70" name="Intervalo1"/>
  </protectedRanges>
  <mergeCells count="14">
    <mergeCell ref="A5:A6"/>
    <mergeCell ref="F5:F6"/>
    <mergeCell ref="D5:D6"/>
    <mergeCell ref="B5:C6"/>
    <mergeCell ref="E5:E6"/>
    <mergeCell ref="B8:C8"/>
    <mergeCell ref="B9:C9"/>
    <mergeCell ref="B21:C21"/>
    <mergeCell ref="B22:C22"/>
    <mergeCell ref="B23:C23"/>
    <mergeCell ref="B15:C15"/>
    <mergeCell ref="B17:C17"/>
    <mergeCell ref="B19:C19"/>
    <mergeCell ref="B20:C20"/>
  </mergeCells>
  <pageMargins left="0.511811024" right="0.511811024" top="0.78740157499999996" bottom="0.78740157499999996" header="0.31496062000000002" footer="0.31496062000000002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6E4F51-4815-484E-9A16-0E0B8B93B89B}">
  <sheetPr codeName="Planilha17">
    <tabColor rgb="FF92D050"/>
  </sheetPr>
  <dimension ref="A1:P89"/>
  <sheetViews>
    <sheetView showGridLines="0" zoomScale="80" zoomScaleNormal="80" workbookViewId="0">
      <pane ySplit="6" topLeftCell="A7" activePane="bottomLeft" state="frozen"/>
      <selection pane="bottomLeft" activeCell="D7" sqref="D7:E7"/>
    </sheetView>
  </sheetViews>
  <sheetFormatPr defaultRowHeight="15" x14ac:dyDescent="0.25"/>
  <cols>
    <col min="1" max="1" width="46.28515625" customWidth="1"/>
    <col min="2" max="2" width="42.5703125" customWidth="1"/>
    <col min="3" max="3" width="45.7109375" customWidth="1"/>
    <col min="4" max="4" width="40.7109375" customWidth="1"/>
    <col min="5" max="5" width="21.28515625" customWidth="1"/>
    <col min="6" max="9" width="10.7109375" customWidth="1"/>
  </cols>
  <sheetData>
    <row r="1" spans="1:14" ht="18.75" x14ac:dyDescent="0.3">
      <c r="A1" s="21" t="str">
        <f>"Projeto: " &amp; 'Informações Gerais'!B3</f>
        <v>Projeto: 894xxxxx-xxxxxx</v>
      </c>
      <c r="B1" s="20" t="str">
        <f>IF('Informações Gerais'!B4="","",'Informações Gerais'!B4)</f>
        <v/>
      </c>
      <c r="C1" s="21" t="s">
        <v>14</v>
      </c>
    </row>
    <row r="2" spans="1:14" ht="18.75" x14ac:dyDescent="0.3">
      <c r="A2" s="21" t="str">
        <f>"Cliente: " &amp; 'Informações Gerais'!B11</f>
        <v xml:space="preserve">Cliente: </v>
      </c>
      <c r="B2" s="20" t="str">
        <f>IF('Informações Gerais'!B5="","",'Informações Gerais'!B5)</f>
        <v>CMX</v>
      </c>
      <c r="C2" s="29" t="s">
        <v>13</v>
      </c>
    </row>
    <row r="3" spans="1:14" ht="18.75" x14ac:dyDescent="0.3">
      <c r="A3" s="21" t="str">
        <f>"SAP Nr.:" &amp; 'Informações Gerais'!B6</f>
        <v>SAP Nr.:</v>
      </c>
      <c r="D3" s="29"/>
    </row>
    <row r="4" spans="1:14" ht="19.5" thickBot="1" x14ac:dyDescent="0.35">
      <c r="A4" s="21"/>
      <c r="B4" s="20" t="s">
        <v>195</v>
      </c>
      <c r="C4" s="20"/>
    </row>
    <row r="5" spans="1:14" ht="24.95" customHeight="1" thickTop="1" x14ac:dyDescent="0.25">
      <c r="A5" s="163" t="s">
        <v>157</v>
      </c>
      <c r="B5" s="164"/>
      <c r="C5" s="165"/>
      <c r="D5" s="159" t="s">
        <v>158</v>
      </c>
      <c r="E5" s="160"/>
      <c r="F5" s="153"/>
      <c r="G5" s="28"/>
    </row>
    <row r="6" spans="1:14" ht="24.95" customHeight="1" thickBot="1" x14ac:dyDescent="0.3">
      <c r="A6" s="166"/>
      <c r="B6" s="167"/>
      <c r="C6" s="168"/>
      <c r="D6" s="161"/>
      <c r="E6" s="162"/>
      <c r="F6" s="154"/>
      <c r="G6" s="27"/>
    </row>
    <row r="7" spans="1:14" ht="150" customHeight="1" thickTop="1" thickBot="1" x14ac:dyDescent="0.3">
      <c r="A7" s="155" t="s">
        <v>159</v>
      </c>
      <c r="B7" s="156"/>
      <c r="C7" s="103"/>
      <c r="D7" s="157"/>
      <c r="E7" s="158"/>
      <c r="F7" s="26"/>
    </row>
    <row r="8" spans="1:14" ht="150" customHeight="1" thickTop="1" thickBot="1" x14ac:dyDescent="0.3">
      <c r="A8" s="155" t="s">
        <v>160</v>
      </c>
      <c r="B8" s="156"/>
      <c r="C8" s="104"/>
      <c r="D8" s="157"/>
      <c r="E8" s="158"/>
      <c r="F8" s="23"/>
      <c r="G8" s="22"/>
      <c r="H8" s="22"/>
      <c r="I8" s="22"/>
      <c r="J8" s="22"/>
      <c r="K8" s="22"/>
      <c r="L8" s="22"/>
      <c r="M8" s="22"/>
      <c r="N8" s="22"/>
    </row>
    <row r="9" spans="1:14" ht="48" customHeight="1" thickTop="1" x14ac:dyDescent="0.25">
      <c r="A9" s="22"/>
      <c r="B9" s="22"/>
      <c r="C9" s="22"/>
      <c r="D9" s="22"/>
      <c r="E9" s="22"/>
      <c r="F9" s="22"/>
      <c r="G9" s="22"/>
      <c r="H9" s="22"/>
      <c r="I9" s="22"/>
      <c r="J9" s="22"/>
      <c r="K9" s="22"/>
      <c r="L9" s="22"/>
      <c r="M9" s="22"/>
      <c r="N9" s="22"/>
    </row>
    <row r="10" spans="1:14" ht="52.5" customHeight="1" x14ac:dyDescent="0.25">
      <c r="A10" s="22"/>
      <c r="B10" s="22"/>
      <c r="C10" s="22"/>
      <c r="D10" s="22"/>
      <c r="E10" s="22"/>
      <c r="F10" s="22"/>
      <c r="G10" s="22"/>
      <c r="H10" s="22"/>
      <c r="I10" s="22"/>
      <c r="J10" s="22"/>
      <c r="K10" s="22"/>
      <c r="L10" s="22"/>
      <c r="M10" s="22"/>
      <c r="N10" s="22"/>
    </row>
    <row r="11" spans="1:14" ht="52.5" customHeight="1" x14ac:dyDescent="0.25">
      <c r="A11" s="22"/>
      <c r="B11" s="22"/>
      <c r="C11" s="22"/>
      <c r="D11" s="22"/>
      <c r="E11" s="22"/>
      <c r="F11" s="22"/>
      <c r="G11" s="22"/>
      <c r="H11" s="22"/>
      <c r="I11" s="22"/>
      <c r="J11" s="22"/>
      <c r="K11" s="22"/>
      <c r="L11" s="22"/>
      <c r="M11" s="22"/>
      <c r="N11" s="22"/>
    </row>
    <row r="12" spans="1:14" ht="52.5" customHeight="1" x14ac:dyDescent="0.25"/>
    <row r="13" spans="1:14" ht="99.95" customHeight="1" x14ac:dyDescent="0.25"/>
    <row r="14" spans="1:14" ht="99.95" customHeight="1" x14ac:dyDescent="0.25"/>
    <row r="15" spans="1:14" ht="99.95" customHeight="1" x14ac:dyDescent="0.25"/>
    <row r="16" spans="1:14" ht="99.95" customHeight="1" x14ac:dyDescent="0.25"/>
    <row r="17" ht="99.95" customHeight="1" x14ac:dyDescent="0.25"/>
    <row r="18" ht="99.95" customHeight="1" x14ac:dyDescent="0.25"/>
    <row r="19" ht="99.95" customHeight="1" x14ac:dyDescent="0.25"/>
    <row r="20" ht="99.95" customHeight="1" x14ac:dyDescent="0.25"/>
    <row r="21" ht="99.95" customHeight="1" x14ac:dyDescent="0.25"/>
    <row r="57" spans="1:16" x14ac:dyDescent="0.25">
      <c r="A57" s="22"/>
      <c r="B57" s="22"/>
      <c r="C57" s="22"/>
      <c r="D57" s="22"/>
      <c r="E57" s="22"/>
      <c r="F57" s="22"/>
      <c r="G57" s="22"/>
      <c r="H57" s="22"/>
      <c r="I57" s="22"/>
      <c r="J57" s="22"/>
      <c r="K57" s="22"/>
      <c r="L57" s="22"/>
      <c r="M57" s="22"/>
      <c r="N57" s="22"/>
      <c r="O57" s="22"/>
      <c r="P57" s="22"/>
    </row>
    <row r="58" spans="1:16" x14ac:dyDescent="0.25">
      <c r="A58" s="22"/>
      <c r="B58" s="22"/>
      <c r="C58" s="22"/>
      <c r="D58" s="22"/>
      <c r="E58" s="22"/>
      <c r="F58" s="22"/>
      <c r="G58" s="22"/>
      <c r="H58" s="22"/>
      <c r="I58" s="22"/>
      <c r="J58" s="22"/>
      <c r="K58" s="22"/>
      <c r="L58" s="22"/>
      <c r="M58" s="22"/>
      <c r="N58" s="22"/>
      <c r="O58" s="22"/>
      <c r="P58" s="22"/>
    </row>
    <row r="59" spans="1:16" x14ac:dyDescent="0.25">
      <c r="A59" s="22"/>
      <c r="B59" s="22"/>
      <c r="C59" s="22"/>
      <c r="D59" s="22"/>
      <c r="E59" s="22"/>
      <c r="F59" s="22"/>
      <c r="G59" s="22"/>
      <c r="H59" s="22"/>
      <c r="I59" s="22"/>
      <c r="J59" s="22"/>
      <c r="K59" s="22"/>
      <c r="L59" s="22"/>
      <c r="M59" s="22"/>
      <c r="N59" s="22"/>
      <c r="O59" s="22"/>
      <c r="P59" s="22"/>
    </row>
    <row r="60" spans="1:16" x14ac:dyDescent="0.25">
      <c r="A60" s="22"/>
      <c r="B60" s="22"/>
      <c r="C60" s="22"/>
      <c r="D60" s="22"/>
      <c r="E60" s="22"/>
      <c r="F60" s="22"/>
      <c r="G60" s="22"/>
      <c r="H60" s="22"/>
      <c r="I60" s="22"/>
      <c r="J60" s="22"/>
      <c r="K60" s="22"/>
      <c r="L60" s="22"/>
      <c r="M60" s="22"/>
      <c r="N60" s="22"/>
      <c r="O60" s="22"/>
      <c r="P60" s="22"/>
    </row>
    <row r="61" spans="1:16" x14ac:dyDescent="0.25">
      <c r="A61" s="22"/>
      <c r="B61" s="22"/>
      <c r="C61" s="22"/>
      <c r="D61" s="22"/>
      <c r="E61" s="22"/>
      <c r="F61" s="22"/>
      <c r="G61" s="22"/>
      <c r="H61" s="22"/>
      <c r="I61" s="22"/>
      <c r="J61" s="22"/>
      <c r="K61" s="22"/>
      <c r="L61" s="22"/>
      <c r="M61" s="22"/>
      <c r="N61" s="22"/>
      <c r="O61" s="22"/>
      <c r="P61" s="22"/>
    </row>
    <row r="62" spans="1:16" x14ac:dyDescent="0.25">
      <c r="A62" s="22"/>
      <c r="B62" s="22"/>
      <c r="C62" s="22"/>
      <c r="D62" s="22"/>
      <c r="E62" s="22"/>
      <c r="F62" s="22"/>
      <c r="G62" s="22"/>
      <c r="H62" s="22"/>
      <c r="I62" s="22"/>
      <c r="J62" s="22"/>
      <c r="K62" s="22"/>
      <c r="L62" s="22"/>
      <c r="M62" s="22"/>
      <c r="N62" s="22"/>
      <c r="O62" s="22"/>
      <c r="P62" s="22"/>
    </row>
    <row r="63" spans="1:16" x14ac:dyDescent="0.25">
      <c r="A63" s="22"/>
      <c r="B63" s="22"/>
      <c r="C63" s="22"/>
      <c r="D63" s="22"/>
      <c r="E63" s="22"/>
      <c r="F63" s="22"/>
      <c r="G63" s="22"/>
      <c r="H63" s="22"/>
      <c r="I63" s="22"/>
      <c r="J63" s="22"/>
      <c r="K63" s="22"/>
      <c r="L63" s="22"/>
      <c r="M63" s="22"/>
      <c r="N63" s="22"/>
      <c r="O63" s="22"/>
      <c r="P63" s="22"/>
    </row>
    <row r="64" spans="1:16" x14ac:dyDescent="0.25">
      <c r="A64" s="22"/>
      <c r="B64" s="22"/>
      <c r="C64" s="22"/>
      <c r="D64" s="22"/>
      <c r="E64" s="22"/>
      <c r="F64" s="22"/>
      <c r="G64" s="22"/>
      <c r="H64" s="22"/>
      <c r="I64" s="22"/>
      <c r="J64" s="22"/>
      <c r="K64" s="22"/>
      <c r="L64" s="22"/>
      <c r="M64" s="22"/>
      <c r="N64" s="22"/>
      <c r="O64" s="22"/>
      <c r="P64" s="22"/>
    </row>
    <row r="65" spans="1:16" x14ac:dyDescent="0.25">
      <c r="A65" s="22"/>
      <c r="B65" s="22"/>
      <c r="C65" s="22"/>
      <c r="D65" s="22"/>
      <c r="E65" s="22"/>
      <c r="F65" s="22"/>
      <c r="G65" s="22"/>
      <c r="H65" s="22"/>
      <c r="I65" s="22"/>
      <c r="J65" s="22"/>
      <c r="K65" s="22"/>
      <c r="L65" s="22"/>
      <c r="M65" s="22"/>
      <c r="N65" s="22"/>
      <c r="O65" s="22"/>
      <c r="P65" s="22"/>
    </row>
    <row r="66" spans="1:16" x14ac:dyDescent="0.25">
      <c r="A66" s="22"/>
      <c r="B66" s="22"/>
      <c r="C66" s="22"/>
      <c r="D66" s="22"/>
      <c r="E66" s="22"/>
      <c r="F66" s="22"/>
      <c r="G66" s="22"/>
      <c r="H66" s="22"/>
      <c r="I66" s="22"/>
      <c r="J66" s="22"/>
      <c r="K66" s="22"/>
      <c r="L66" s="22"/>
      <c r="M66" s="22"/>
      <c r="N66" s="22"/>
      <c r="O66" s="22"/>
      <c r="P66" s="22"/>
    </row>
    <row r="67" spans="1:16" x14ac:dyDescent="0.25">
      <c r="A67" s="22"/>
      <c r="B67" s="22"/>
      <c r="C67" s="22"/>
      <c r="D67" s="22"/>
      <c r="E67" s="22"/>
      <c r="F67" s="22"/>
      <c r="G67" s="22"/>
      <c r="H67" s="22"/>
      <c r="I67" s="22"/>
      <c r="J67" s="22"/>
      <c r="K67" s="22"/>
      <c r="L67" s="22"/>
      <c r="M67" s="22"/>
      <c r="N67" s="22"/>
      <c r="O67" s="22"/>
      <c r="P67" s="22"/>
    </row>
    <row r="68" spans="1:16" x14ac:dyDescent="0.25">
      <c r="A68" s="22"/>
      <c r="B68" s="22"/>
      <c r="C68" s="22"/>
      <c r="D68" s="22"/>
      <c r="E68" s="22"/>
      <c r="F68" s="22"/>
      <c r="G68" s="22"/>
      <c r="H68" s="22"/>
      <c r="I68" s="22"/>
      <c r="J68" s="22"/>
      <c r="K68" s="22"/>
      <c r="L68" s="22"/>
      <c r="M68" s="22"/>
      <c r="N68" s="22"/>
      <c r="O68" s="22"/>
      <c r="P68" s="22"/>
    </row>
    <row r="69" spans="1:16" x14ac:dyDescent="0.25">
      <c r="A69" s="22"/>
      <c r="B69" s="22"/>
      <c r="C69" s="22"/>
      <c r="D69" s="22"/>
      <c r="E69" s="22"/>
      <c r="F69" s="22"/>
      <c r="G69" s="22"/>
      <c r="H69" s="22"/>
      <c r="I69" s="22"/>
      <c r="J69" s="22"/>
      <c r="K69" s="22"/>
      <c r="L69" s="22"/>
      <c r="M69" s="22"/>
      <c r="N69" s="22"/>
      <c r="O69" s="22"/>
      <c r="P69" s="22"/>
    </row>
    <row r="70" spans="1:16" x14ac:dyDescent="0.25">
      <c r="A70" s="22"/>
      <c r="B70" s="22"/>
      <c r="C70" s="22"/>
      <c r="D70" s="22"/>
      <c r="E70" s="22"/>
      <c r="F70" s="22"/>
      <c r="G70" s="22"/>
      <c r="H70" s="22"/>
      <c r="I70" s="22"/>
      <c r="J70" s="22"/>
      <c r="K70" s="22"/>
      <c r="L70" s="22"/>
      <c r="M70" s="22"/>
      <c r="N70" s="22"/>
      <c r="O70" s="22"/>
      <c r="P70" s="22"/>
    </row>
    <row r="71" spans="1:16" x14ac:dyDescent="0.25">
      <c r="A71" s="22"/>
      <c r="B71" s="22"/>
      <c r="C71" s="22"/>
      <c r="D71" s="22"/>
      <c r="E71" s="22"/>
      <c r="F71" s="22"/>
      <c r="G71" s="22"/>
      <c r="H71" s="22"/>
      <c r="I71" s="22"/>
      <c r="J71" s="22"/>
      <c r="K71" s="22"/>
      <c r="L71" s="22"/>
      <c r="M71" s="22"/>
      <c r="N71" s="22"/>
      <c r="O71" s="22"/>
      <c r="P71" s="22"/>
    </row>
    <row r="72" spans="1:16" x14ac:dyDescent="0.25">
      <c r="A72" s="22"/>
      <c r="B72" s="22"/>
      <c r="C72" s="22"/>
      <c r="D72" s="22"/>
      <c r="E72" s="22"/>
      <c r="F72" s="22"/>
      <c r="G72" s="22"/>
      <c r="H72" s="22"/>
      <c r="I72" s="22"/>
      <c r="J72" s="22"/>
      <c r="K72" s="22"/>
      <c r="L72" s="22"/>
      <c r="M72" s="22"/>
      <c r="N72" s="22"/>
      <c r="O72" s="22"/>
      <c r="P72" s="22"/>
    </row>
    <row r="73" spans="1:16" x14ac:dyDescent="0.25">
      <c r="A73" s="22"/>
      <c r="B73" s="22"/>
      <c r="C73" s="22"/>
      <c r="D73" s="22"/>
      <c r="E73" s="22"/>
      <c r="F73" s="22"/>
      <c r="G73" s="22"/>
      <c r="H73" s="22"/>
      <c r="I73" s="22"/>
      <c r="J73" s="22"/>
      <c r="K73" s="22"/>
      <c r="L73" s="22"/>
      <c r="M73" s="22"/>
      <c r="N73" s="22"/>
      <c r="O73" s="22"/>
      <c r="P73" s="22"/>
    </row>
    <row r="74" spans="1:16" x14ac:dyDescent="0.25">
      <c r="A74" s="22"/>
      <c r="B74" s="22"/>
      <c r="C74" s="22"/>
      <c r="D74" s="22"/>
      <c r="E74" s="22"/>
      <c r="F74" s="22"/>
      <c r="G74" s="22"/>
      <c r="H74" s="22"/>
      <c r="I74" s="22"/>
      <c r="J74" s="22"/>
      <c r="K74" s="22"/>
      <c r="L74" s="22"/>
      <c r="M74" s="22"/>
      <c r="N74" s="22"/>
      <c r="O74" s="22"/>
      <c r="P74" s="22"/>
    </row>
    <row r="75" spans="1:16" x14ac:dyDescent="0.25">
      <c r="A75" s="22"/>
      <c r="B75" s="22"/>
      <c r="C75" s="22"/>
      <c r="D75" s="22"/>
      <c r="E75" s="22"/>
      <c r="F75" s="22"/>
      <c r="G75" s="22"/>
      <c r="H75" s="22"/>
      <c r="I75" s="22"/>
      <c r="J75" s="22"/>
      <c r="K75" s="22"/>
      <c r="L75" s="22"/>
      <c r="M75" s="22"/>
      <c r="N75" s="22"/>
      <c r="O75" s="22"/>
      <c r="P75" s="22"/>
    </row>
    <row r="76" spans="1:16" x14ac:dyDescent="0.25">
      <c r="A76" s="22"/>
      <c r="B76" s="22"/>
      <c r="C76" s="22"/>
      <c r="D76" s="22"/>
      <c r="E76" s="22"/>
      <c r="F76" s="22"/>
      <c r="G76" s="22"/>
      <c r="H76" s="22"/>
      <c r="I76" s="22"/>
      <c r="J76" s="22"/>
      <c r="K76" s="22"/>
      <c r="L76" s="22"/>
      <c r="M76" s="22"/>
      <c r="N76" s="22"/>
      <c r="O76" s="22"/>
      <c r="P76" s="22"/>
    </row>
    <row r="77" spans="1:16" x14ac:dyDescent="0.25">
      <c r="A77" s="22"/>
      <c r="B77" s="22"/>
      <c r="C77" s="22"/>
      <c r="D77" s="22"/>
      <c r="E77" s="22"/>
      <c r="F77" s="22"/>
      <c r="G77" s="22"/>
      <c r="H77" s="22"/>
      <c r="I77" s="22"/>
      <c r="J77" s="22"/>
      <c r="K77" s="22"/>
      <c r="L77" s="22"/>
      <c r="M77" s="22"/>
      <c r="N77" s="22"/>
      <c r="O77" s="22"/>
      <c r="P77" s="22"/>
    </row>
    <row r="78" spans="1:16" x14ac:dyDescent="0.25">
      <c r="A78" s="22"/>
      <c r="B78" s="22"/>
      <c r="C78" s="22"/>
      <c r="D78" s="22"/>
      <c r="E78" s="22"/>
      <c r="F78" s="22"/>
      <c r="G78" s="22"/>
      <c r="H78" s="22"/>
      <c r="I78" s="22"/>
      <c r="J78" s="22"/>
      <c r="K78" s="22"/>
      <c r="L78" s="22"/>
      <c r="M78" s="22"/>
      <c r="N78" s="22"/>
      <c r="O78" s="22"/>
      <c r="P78" s="22"/>
    </row>
    <row r="79" spans="1:16" x14ac:dyDescent="0.25">
      <c r="A79" s="22"/>
      <c r="B79" s="22"/>
      <c r="C79" s="22"/>
      <c r="D79" s="22"/>
      <c r="E79" s="22"/>
      <c r="F79" s="22"/>
      <c r="G79" s="22"/>
      <c r="H79" s="22"/>
      <c r="I79" s="22"/>
      <c r="J79" s="22"/>
      <c r="K79" s="22"/>
      <c r="L79" s="22"/>
      <c r="M79" s="22"/>
      <c r="N79" s="22"/>
      <c r="O79" s="22"/>
      <c r="P79" s="22"/>
    </row>
    <row r="80" spans="1:16" x14ac:dyDescent="0.25">
      <c r="A80" s="22"/>
      <c r="B80" s="22"/>
      <c r="C80" s="22"/>
      <c r="D80" s="22"/>
      <c r="E80" s="22"/>
      <c r="F80" s="22"/>
      <c r="G80" s="22"/>
      <c r="H80" s="22"/>
      <c r="I80" s="22"/>
      <c r="J80" s="22"/>
      <c r="K80" s="22"/>
      <c r="L80" s="22"/>
      <c r="M80" s="22"/>
      <c r="N80" s="22"/>
      <c r="O80" s="22"/>
      <c r="P80" s="22"/>
    </row>
    <row r="81" spans="1:16" x14ac:dyDescent="0.25">
      <c r="A81" s="22"/>
      <c r="B81" s="22"/>
      <c r="C81" s="22"/>
      <c r="D81" s="22"/>
      <c r="E81" s="22"/>
      <c r="F81" s="22"/>
      <c r="G81" s="22"/>
      <c r="H81" s="22"/>
      <c r="I81" s="22"/>
      <c r="J81" s="22"/>
      <c r="K81" s="22"/>
      <c r="L81" s="22"/>
      <c r="M81" s="22"/>
      <c r="N81" s="22"/>
      <c r="O81" s="22"/>
      <c r="P81" s="22"/>
    </row>
    <row r="82" spans="1:16" x14ac:dyDescent="0.25">
      <c r="A82" s="22"/>
      <c r="B82" s="22"/>
      <c r="C82" s="22"/>
      <c r="D82" s="22"/>
      <c r="E82" s="22"/>
      <c r="F82" s="22"/>
      <c r="G82" s="22"/>
      <c r="H82" s="22"/>
      <c r="I82" s="22"/>
      <c r="J82" s="22"/>
      <c r="K82" s="22"/>
      <c r="L82" s="22"/>
      <c r="M82" s="22"/>
      <c r="N82" s="22"/>
      <c r="O82" s="22"/>
      <c r="P82" s="22"/>
    </row>
    <row r="83" spans="1:16" x14ac:dyDescent="0.25">
      <c r="A83" s="22"/>
      <c r="B83" s="22"/>
      <c r="C83" s="22"/>
      <c r="D83" s="22"/>
      <c r="E83" s="22"/>
      <c r="F83" s="22"/>
      <c r="G83" s="22"/>
      <c r="H83" s="22"/>
      <c r="I83" s="22"/>
      <c r="J83" s="22"/>
      <c r="K83" s="22"/>
      <c r="L83" s="22"/>
      <c r="M83" s="22"/>
      <c r="N83" s="22"/>
      <c r="O83" s="22"/>
      <c r="P83" s="22"/>
    </row>
    <row r="84" spans="1:16" x14ac:dyDescent="0.25">
      <c r="A84" s="22"/>
      <c r="B84" s="22"/>
      <c r="C84" s="22"/>
      <c r="D84" s="22"/>
      <c r="E84" s="22"/>
      <c r="F84" s="22"/>
      <c r="G84" s="22"/>
      <c r="H84" s="22"/>
      <c r="I84" s="22"/>
      <c r="J84" s="22"/>
      <c r="K84" s="22"/>
      <c r="L84" s="22"/>
      <c r="M84" s="22"/>
      <c r="N84" s="22"/>
      <c r="O84" s="22"/>
      <c r="P84" s="22"/>
    </row>
    <row r="85" spans="1:16" x14ac:dyDescent="0.25">
      <c r="A85" s="22"/>
      <c r="B85" s="22"/>
      <c r="C85" s="22"/>
      <c r="D85" s="22"/>
      <c r="E85" s="22"/>
      <c r="F85" s="22"/>
      <c r="G85" s="22"/>
      <c r="H85" s="22"/>
      <c r="I85" s="22"/>
      <c r="J85" s="22"/>
      <c r="K85" s="22"/>
      <c r="L85" s="22"/>
      <c r="M85" s="22"/>
      <c r="N85" s="22"/>
      <c r="O85" s="22"/>
      <c r="P85" s="22"/>
    </row>
    <row r="86" spans="1:16" x14ac:dyDescent="0.25">
      <c r="A86" s="22"/>
      <c r="B86" s="22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</row>
    <row r="87" spans="1:16" x14ac:dyDescent="0.25">
      <c r="A87" s="22"/>
      <c r="B87" s="22"/>
      <c r="C87" s="22"/>
      <c r="D87" s="22"/>
      <c r="E87" s="22"/>
      <c r="F87" s="22"/>
      <c r="G87" s="22"/>
      <c r="H87" s="22"/>
      <c r="I87" s="22"/>
      <c r="J87" s="22"/>
      <c r="K87" s="22"/>
      <c r="L87" s="22"/>
      <c r="M87" s="22"/>
      <c r="N87" s="22"/>
      <c r="O87" s="22"/>
      <c r="P87" s="22"/>
    </row>
    <row r="88" spans="1:16" x14ac:dyDescent="0.25">
      <c r="A88" s="22"/>
      <c r="B88" s="22"/>
      <c r="C88" s="22"/>
      <c r="D88" s="22"/>
      <c r="E88" s="22"/>
      <c r="F88" s="22"/>
      <c r="G88" s="22"/>
      <c r="H88" s="22"/>
      <c r="I88" s="22"/>
      <c r="J88" s="22"/>
      <c r="K88" s="22"/>
      <c r="L88" s="22"/>
      <c r="M88" s="22"/>
      <c r="N88" s="22"/>
      <c r="O88" s="22"/>
      <c r="P88" s="22"/>
    </row>
    <row r="89" spans="1:16" x14ac:dyDescent="0.25">
      <c r="A89" s="22"/>
      <c r="B89" s="22"/>
      <c r="C89" s="22"/>
      <c r="D89" s="22"/>
      <c r="E89" s="22"/>
      <c r="F89" s="22"/>
      <c r="G89" s="22"/>
      <c r="H89" s="22"/>
      <c r="I89" s="22"/>
      <c r="J89" s="22"/>
      <c r="K89" s="22"/>
      <c r="L89" s="22"/>
      <c r="M89" s="22"/>
      <c r="N89" s="22"/>
      <c r="O89" s="22"/>
      <c r="P89" s="22"/>
    </row>
  </sheetData>
  <sheetProtection sheet="1" objects="1" scenarios="1"/>
  <protectedRanges>
    <protectedRange sqref="D1:D3 D7:E70" name="Intervalo1"/>
    <protectedRange sqref="C1:C2" name="Intervalo1_1"/>
  </protectedRanges>
  <dataConsolidate/>
  <mergeCells count="7">
    <mergeCell ref="F5:F6"/>
    <mergeCell ref="A7:B7"/>
    <mergeCell ref="D7:E7"/>
    <mergeCell ref="A8:B8"/>
    <mergeCell ref="D8:E8"/>
    <mergeCell ref="D5:E6"/>
    <mergeCell ref="A5:C6"/>
  </mergeCells>
  <dataValidations count="2">
    <dataValidation type="list" allowBlank="1" showInputMessage="1" showErrorMessage="1" sqref="D8:E8" xr:uid="{72CA90D1-37BA-4BC4-9D58-0DF01432A908}">
      <formula1>"Ilha de válvulas, Válvulas pneumáticas, Ambos"</formula1>
    </dataValidation>
    <dataValidation type="list" allowBlank="1" showInputMessage="1" showErrorMessage="1" sqref="D7:E7" xr:uid="{AC51C0AA-85DD-428F-890F-2167D23FE138}">
      <formula1>"Manifold mixproof/borboleta, Placa de distribuição, Ambos"</formula1>
    </dataValidation>
  </dataValidations>
  <pageMargins left="0.511811024" right="0.511811024" top="0.78740157499999996" bottom="0.78740157499999996" header="0.31496062000000002" footer="0.31496062000000002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C0F780-72C6-484B-9C24-55230FA48005}">
  <sheetPr codeName="Planilha9">
    <tabColor rgb="FF92D050"/>
  </sheetPr>
  <dimension ref="A1:O37"/>
  <sheetViews>
    <sheetView showGridLines="0" zoomScale="85" zoomScaleNormal="85" workbookViewId="0">
      <pane ySplit="4" topLeftCell="A5" activePane="bottomLeft" state="frozen"/>
      <selection activeCell="A7" sqref="A7:E13"/>
      <selection pane="bottomLeft" activeCell="B7" sqref="B7"/>
    </sheetView>
  </sheetViews>
  <sheetFormatPr defaultRowHeight="15" x14ac:dyDescent="0.25"/>
  <cols>
    <col min="1" max="2" width="50.7109375" customWidth="1"/>
    <col min="3" max="4" width="20.7109375" customWidth="1"/>
    <col min="5" max="5" width="25.7109375" customWidth="1"/>
    <col min="6" max="6" width="27.140625" customWidth="1"/>
    <col min="7" max="9" width="20.7109375" customWidth="1"/>
  </cols>
  <sheetData>
    <row r="1" spans="1:15" ht="24.95" customHeight="1" thickBot="1" x14ac:dyDescent="0.35">
      <c r="A1" s="21" t="str">
        <f>"Projeto: " &amp; 'Informações Gerais'!B3</f>
        <v>Projeto: 894xxxxx-xxxxxx</v>
      </c>
      <c r="B1" s="20" t="str">
        <f>IF('Informações Gerais'!B4="","",'Informações Gerais'!B4)</f>
        <v/>
      </c>
      <c r="C1" s="184" t="s">
        <v>14</v>
      </c>
      <c r="D1" s="184"/>
      <c r="E1" s="184"/>
    </row>
    <row r="2" spans="1:15" ht="24.95" customHeight="1" x14ac:dyDescent="0.3">
      <c r="A2" s="21" t="str">
        <f>"Cliente: " &amp; 'Informações Gerais'!B11</f>
        <v xml:space="preserve">Cliente: </v>
      </c>
      <c r="B2" s="20" t="str">
        <f>IF('Informações Gerais'!B5="","",'Informações Gerais'!B5)</f>
        <v>CMX</v>
      </c>
      <c r="C2" s="184" t="s">
        <v>13</v>
      </c>
      <c r="D2" s="184"/>
      <c r="E2" s="184"/>
      <c r="J2" s="185"/>
      <c r="K2" s="187" t="s">
        <v>163</v>
      </c>
      <c r="L2" s="187"/>
      <c r="M2" s="187"/>
      <c r="N2" s="187"/>
      <c r="O2" s="188"/>
    </row>
    <row r="3" spans="1:15" ht="24.95" customHeight="1" thickBot="1" x14ac:dyDescent="0.35">
      <c r="A3" s="21" t="str">
        <f>"SAP Nr.:" &amp; 'Informações Gerais'!B6</f>
        <v>SAP Nr.:</v>
      </c>
      <c r="C3" s="80"/>
      <c r="D3" s="80"/>
      <c r="E3" s="82"/>
      <c r="J3" s="186"/>
      <c r="K3" s="189"/>
      <c r="L3" s="189"/>
      <c r="M3" s="189"/>
      <c r="N3" s="189"/>
      <c r="O3" s="190"/>
    </row>
    <row r="4" spans="1:15" ht="24.95" customHeight="1" thickBot="1" x14ac:dyDescent="0.3">
      <c r="A4" s="80"/>
      <c r="B4" s="81" t="s">
        <v>195</v>
      </c>
      <c r="C4" s="82"/>
      <c r="D4" s="82"/>
      <c r="E4" s="82"/>
    </row>
    <row r="5" spans="1:15" ht="39.950000000000003" customHeight="1" thickTop="1" thickBot="1" x14ac:dyDescent="0.3">
      <c r="A5" s="191" t="s">
        <v>164</v>
      </c>
      <c r="B5" s="192"/>
      <c r="C5" s="193"/>
      <c r="D5" s="117"/>
      <c r="E5" s="117"/>
      <c r="F5" s="191" t="s">
        <v>165</v>
      </c>
      <c r="G5" s="192"/>
      <c r="H5" s="193"/>
    </row>
    <row r="6" spans="1:15" ht="50.1" customHeight="1" thickTop="1" thickBot="1" x14ac:dyDescent="0.3">
      <c r="A6" s="116" t="s">
        <v>166</v>
      </c>
      <c r="B6" s="83" t="s">
        <v>167</v>
      </c>
      <c r="C6" s="84" t="s">
        <v>168</v>
      </c>
      <c r="F6" s="124" t="s">
        <v>166</v>
      </c>
      <c r="G6" s="83" t="s">
        <v>167</v>
      </c>
      <c r="H6" s="84" t="s">
        <v>168</v>
      </c>
    </row>
    <row r="7" spans="1:15" ht="50.1" customHeight="1" thickTop="1" thickBot="1" x14ac:dyDescent="0.3">
      <c r="A7" s="118" t="s">
        <v>169</v>
      </c>
      <c r="B7" s="119"/>
      <c r="C7" s="120" t="s">
        <v>170</v>
      </c>
      <c r="F7" s="125" t="s">
        <v>171</v>
      </c>
      <c r="G7" s="119"/>
      <c r="H7" s="120" t="s">
        <v>172</v>
      </c>
      <c r="J7" s="85"/>
      <c r="K7" s="85"/>
    </row>
    <row r="8" spans="1:15" ht="50.1" customHeight="1" thickTop="1" thickBot="1" x14ac:dyDescent="0.3">
      <c r="A8" s="121" t="s">
        <v>173</v>
      </c>
      <c r="B8" s="120"/>
      <c r="C8" s="120" t="s">
        <v>170</v>
      </c>
      <c r="F8" s="126" t="s">
        <v>174</v>
      </c>
      <c r="G8" s="120"/>
      <c r="H8" s="120" t="s">
        <v>172</v>
      </c>
    </row>
    <row r="9" spans="1:15" ht="50.1" customHeight="1" thickTop="1" thickBot="1" x14ac:dyDescent="0.3">
      <c r="A9" s="121" t="s">
        <v>175</v>
      </c>
      <c r="B9" s="120"/>
      <c r="C9" s="120" t="s">
        <v>170</v>
      </c>
      <c r="F9" s="86"/>
      <c r="G9" s="86"/>
      <c r="H9" s="87"/>
      <c r="I9" s="87"/>
    </row>
    <row r="10" spans="1:15" ht="50.1" customHeight="1" thickTop="1" thickBot="1" x14ac:dyDescent="0.3">
      <c r="A10" s="88"/>
      <c r="B10" s="88"/>
      <c r="C10" s="89"/>
      <c r="D10" s="89"/>
      <c r="F10" s="179" t="s">
        <v>176</v>
      </c>
      <c r="G10" s="179"/>
      <c r="H10" s="179"/>
      <c r="I10" s="179"/>
    </row>
    <row r="11" spans="1:15" ht="39.950000000000003" customHeight="1" thickTop="1" thickBot="1" x14ac:dyDescent="0.3">
      <c r="A11" s="179" t="s">
        <v>182</v>
      </c>
      <c r="B11" s="179"/>
      <c r="C11" s="179"/>
      <c r="D11" s="179"/>
      <c r="F11" s="181" t="s">
        <v>166</v>
      </c>
      <c r="G11" s="181"/>
      <c r="H11" s="83" t="s">
        <v>167</v>
      </c>
      <c r="I11" s="84" t="s">
        <v>168</v>
      </c>
    </row>
    <row r="12" spans="1:15" ht="50.1" customHeight="1" thickTop="1" thickBot="1" x14ac:dyDescent="0.3">
      <c r="A12" s="83" t="s">
        <v>183</v>
      </c>
      <c r="B12" s="83" t="s">
        <v>166</v>
      </c>
      <c r="C12" s="83" t="s">
        <v>167</v>
      </c>
      <c r="D12" s="84" t="s">
        <v>168</v>
      </c>
      <c r="F12" s="182" t="s">
        <v>189</v>
      </c>
      <c r="G12" s="183"/>
      <c r="H12" s="119"/>
      <c r="I12" s="120" t="s">
        <v>177</v>
      </c>
    </row>
    <row r="13" spans="1:15" ht="50.1" customHeight="1" thickTop="1" thickBot="1" x14ac:dyDescent="0.3">
      <c r="A13" s="122" t="s">
        <v>190</v>
      </c>
      <c r="B13" s="123" t="s">
        <v>194</v>
      </c>
      <c r="C13" s="119"/>
      <c r="D13" s="120" t="s">
        <v>193</v>
      </c>
      <c r="F13" s="173" t="s">
        <v>179</v>
      </c>
      <c r="G13" s="174"/>
      <c r="H13" s="120"/>
      <c r="I13" s="120" t="s">
        <v>180</v>
      </c>
    </row>
    <row r="14" spans="1:15" ht="50.1" customHeight="1" thickTop="1" thickBot="1" x14ac:dyDescent="0.3">
      <c r="A14" s="122" t="s">
        <v>191</v>
      </c>
      <c r="B14" s="123" t="s">
        <v>194</v>
      </c>
      <c r="C14" s="120"/>
      <c r="D14" s="120" t="s">
        <v>193</v>
      </c>
      <c r="F14" s="173" t="s">
        <v>181</v>
      </c>
      <c r="G14" s="174"/>
      <c r="H14" s="120"/>
      <c r="I14" s="120" t="s">
        <v>178</v>
      </c>
    </row>
    <row r="15" spans="1:15" ht="50.1" customHeight="1" thickTop="1" thickBot="1" x14ac:dyDescent="0.3">
      <c r="A15" s="122" t="s">
        <v>192</v>
      </c>
      <c r="B15" s="123" t="s">
        <v>194</v>
      </c>
      <c r="C15" s="120"/>
      <c r="D15" s="120" t="s">
        <v>193</v>
      </c>
      <c r="F15" s="176"/>
      <c r="G15" s="177"/>
      <c r="H15" s="52"/>
      <c r="I15" s="52"/>
    </row>
    <row r="16" spans="1:15" ht="50.1" customHeight="1" thickTop="1" thickBot="1" x14ac:dyDescent="0.3">
      <c r="A16" s="95"/>
      <c r="B16" s="50"/>
      <c r="C16" s="52"/>
      <c r="D16" s="52"/>
      <c r="F16" s="176"/>
      <c r="G16" s="177"/>
      <c r="H16" s="52"/>
      <c r="I16" s="52"/>
    </row>
    <row r="17" spans="1:9" ht="50.1" customHeight="1" thickTop="1" thickBot="1" x14ac:dyDescent="0.3">
      <c r="A17" s="95"/>
      <c r="B17" s="50"/>
      <c r="C17" s="52"/>
      <c r="D17" s="52"/>
    </row>
    <row r="18" spans="1:9" ht="50.1" customHeight="1" thickTop="1" thickBot="1" x14ac:dyDescent="0.3">
      <c r="A18" s="95"/>
      <c r="B18" s="50"/>
      <c r="C18" s="52"/>
      <c r="D18" s="52"/>
      <c r="F18" s="175"/>
      <c r="G18" s="175"/>
      <c r="H18" s="175"/>
      <c r="I18" s="175"/>
    </row>
    <row r="19" spans="1:9" ht="50.1" customHeight="1" thickTop="1" thickBot="1" x14ac:dyDescent="0.3">
      <c r="A19" s="180"/>
      <c r="B19" s="180"/>
      <c r="C19" s="180"/>
      <c r="D19" s="180"/>
      <c r="G19" s="90"/>
    </row>
    <row r="20" spans="1:9" ht="50.1" customHeight="1" thickTop="1" thickBot="1" x14ac:dyDescent="0.3">
      <c r="A20" s="178"/>
      <c r="B20" s="178"/>
      <c r="C20" s="92"/>
      <c r="D20" s="93"/>
    </row>
    <row r="21" spans="1:9" ht="50.1" customHeight="1" thickTop="1" thickBot="1" x14ac:dyDescent="0.3">
      <c r="A21" s="171"/>
      <c r="B21" s="172"/>
      <c r="C21" s="94"/>
      <c r="D21" s="52"/>
    </row>
    <row r="22" spans="1:9" ht="50.1" customHeight="1" thickTop="1" thickBot="1" x14ac:dyDescent="0.3">
      <c r="A22" s="171"/>
      <c r="B22" s="172"/>
      <c r="C22" s="52"/>
      <c r="D22" s="52"/>
    </row>
    <row r="23" spans="1:9" ht="50.1" customHeight="1" thickTop="1" thickBot="1" x14ac:dyDescent="0.3">
      <c r="A23" s="171"/>
      <c r="B23" s="172"/>
      <c r="C23" s="52"/>
      <c r="D23" s="52"/>
    </row>
    <row r="24" spans="1:9" ht="50.1" customHeight="1" thickTop="1" thickBot="1" x14ac:dyDescent="0.3">
      <c r="A24" s="171"/>
      <c r="B24" s="172"/>
      <c r="C24" s="52"/>
      <c r="D24" s="52"/>
    </row>
    <row r="25" spans="1:9" ht="50.1" customHeight="1" thickTop="1" thickBot="1" x14ac:dyDescent="0.3">
      <c r="A25" s="171"/>
      <c r="B25" s="172"/>
      <c r="C25" s="52"/>
      <c r="D25" s="52"/>
    </row>
    <row r="26" spans="1:9" ht="50.1" customHeight="1" thickTop="1" thickBot="1" x14ac:dyDescent="0.3">
      <c r="A26" s="171"/>
      <c r="B26" s="172"/>
      <c r="C26" s="52"/>
      <c r="D26" s="52"/>
    </row>
    <row r="27" spans="1:9" ht="50.1" customHeight="1" thickTop="1" thickBot="1" x14ac:dyDescent="0.3"/>
    <row r="28" spans="1:9" ht="50.1" customHeight="1" thickTop="1" thickBot="1" x14ac:dyDescent="0.3">
      <c r="A28" s="30"/>
      <c r="B28" s="169"/>
      <c r="C28" s="170"/>
    </row>
    <row r="29" spans="1:9" ht="50.1" customHeight="1" thickTop="1" thickBot="1" x14ac:dyDescent="0.3">
      <c r="A29" s="30"/>
      <c r="B29" s="169"/>
      <c r="C29" s="170"/>
    </row>
    <row r="30" spans="1:9" ht="50.1" customHeight="1" thickTop="1" thickBot="1" x14ac:dyDescent="0.3">
      <c r="A30" s="30"/>
      <c r="B30" s="169"/>
      <c r="C30" s="170"/>
    </row>
    <row r="31" spans="1:9" ht="50.1" customHeight="1" thickTop="1" thickBot="1" x14ac:dyDescent="0.3">
      <c r="A31" s="30"/>
      <c r="B31" s="169"/>
      <c r="C31" s="170"/>
    </row>
    <row r="32" spans="1:9" ht="50.1" customHeight="1" thickTop="1" thickBot="1" x14ac:dyDescent="0.3">
      <c r="A32" s="30"/>
      <c r="B32" s="169"/>
      <c r="C32" s="170"/>
    </row>
    <row r="33" spans="1:3" ht="50.1" customHeight="1" thickTop="1" thickBot="1" x14ac:dyDescent="0.3">
      <c r="A33" s="30"/>
      <c r="B33" s="169"/>
      <c r="C33" s="170"/>
    </row>
    <row r="34" spans="1:3" ht="50.1" customHeight="1" thickTop="1" thickBot="1" x14ac:dyDescent="0.3">
      <c r="A34" s="30"/>
      <c r="B34" s="169"/>
      <c r="C34" s="170"/>
    </row>
    <row r="35" spans="1:3" ht="50.1" customHeight="1" thickTop="1" thickBot="1" x14ac:dyDescent="0.3">
      <c r="A35" s="30"/>
      <c r="B35" s="169"/>
      <c r="C35" s="170"/>
    </row>
    <row r="36" spans="1:3" ht="50.1" customHeight="1" thickTop="1" thickBot="1" x14ac:dyDescent="0.3">
      <c r="A36" s="30"/>
      <c r="B36" s="169"/>
      <c r="C36" s="170"/>
    </row>
    <row r="37" spans="1:3" ht="15.75" thickTop="1" x14ac:dyDescent="0.25"/>
  </sheetData>
  <sheetProtection sheet="1" objects="1" scenarios="1"/>
  <protectedRanges>
    <protectedRange sqref="G7:G8 H12:H14 C13:C15 B7:B9 C1:E2" name="Intervalo1"/>
  </protectedRanges>
  <mergeCells count="32">
    <mergeCell ref="C1:E1"/>
    <mergeCell ref="C2:E2"/>
    <mergeCell ref="J2:J3"/>
    <mergeCell ref="K2:O3"/>
    <mergeCell ref="A5:C5"/>
    <mergeCell ref="F5:H5"/>
    <mergeCell ref="F13:G13"/>
    <mergeCell ref="F10:I10"/>
    <mergeCell ref="A19:D19"/>
    <mergeCell ref="F11:G11"/>
    <mergeCell ref="F12:G12"/>
    <mergeCell ref="A11:D11"/>
    <mergeCell ref="A24:B24"/>
    <mergeCell ref="F14:G14"/>
    <mergeCell ref="A25:B25"/>
    <mergeCell ref="A26:B26"/>
    <mergeCell ref="F18:I18"/>
    <mergeCell ref="A23:B23"/>
    <mergeCell ref="A21:B21"/>
    <mergeCell ref="F15:G15"/>
    <mergeCell ref="A22:B22"/>
    <mergeCell ref="F16:G16"/>
    <mergeCell ref="A20:B20"/>
    <mergeCell ref="B34:C34"/>
    <mergeCell ref="B35:C35"/>
    <mergeCell ref="B36:C36"/>
    <mergeCell ref="B28:C28"/>
    <mergeCell ref="B29:C29"/>
    <mergeCell ref="B30:C30"/>
    <mergeCell ref="B31:C31"/>
    <mergeCell ref="B32:C32"/>
    <mergeCell ref="B33:C33"/>
  </mergeCells>
  <dataValidations count="13">
    <dataValidation type="list" allowBlank="1" showInputMessage="1" showErrorMessage="1" sqref="F14:G14" xr:uid="{5016FC27-EC72-4FBC-A68A-91DB723E457C}">
      <formula1>"Pressão exigida do vapor"</formula1>
    </dataValidation>
    <dataValidation type="list" allowBlank="1" showInputMessage="1" showErrorMessage="1" sqref="F13:G13" xr:uid="{3787CC20-971A-4093-A7AE-67D1C539692B}">
      <formula1>"Temperatura máxima do produto de limpeza no avanço dos circuitos"</formula1>
    </dataValidation>
    <dataValidation type="list" allowBlank="1" showInputMessage="1" showErrorMessage="1" sqref="F8" xr:uid="{1758F94C-641A-4F1B-BF63-6A0BDCC63B3C}">
      <formula1>"Cheio"</formula1>
    </dataValidation>
    <dataValidation type="list" allowBlank="1" showInputMessage="1" showErrorMessage="1" sqref="F7" xr:uid="{AEB63262-CB4E-42D5-A721-0F0DE9F8A4C0}">
      <formula1>"Vazio"</formula1>
    </dataValidation>
    <dataValidation type="list" allowBlank="1" showInputMessage="1" showErrorMessage="1" sqref="B23 A9 A11:B12" xr:uid="{5DB525C4-ACCC-4673-8179-6D0C72E61A66}">
      <formula1>"Altura"</formula1>
    </dataValidation>
    <dataValidation type="list" allowBlank="1" showInputMessage="1" showErrorMessage="1" sqref="A8 B22" xr:uid="{BF319A1A-971B-491E-A39C-B5C2957B8FD5}">
      <formula1>"Largura"</formula1>
    </dataValidation>
    <dataValidation type="list" allowBlank="1" showInputMessage="1" showErrorMessage="1" sqref="A7" xr:uid="{770AD0C3-FFAD-4DDE-9C63-AB7B315F2C59}">
      <formula1>"Comprimento"</formula1>
    </dataValidation>
    <dataValidation type="list" allowBlank="1" showInputMessage="1" showErrorMessage="1" sqref="I14 D21:D26" xr:uid="{511DF797-1124-4AB1-986B-53D0399CDCC0}">
      <formula1>"bar (g)"</formula1>
    </dataValidation>
    <dataValidation type="list" allowBlank="1" showInputMessage="1" showErrorMessage="1" sqref="I13" xr:uid="{CDE17F67-067C-494F-89EA-4BF52AFC3FBE}">
      <formula1>"°C"</formula1>
    </dataValidation>
    <dataValidation type="list" allowBlank="1" showInputMessage="1" showErrorMessage="1" sqref="H7:H8" xr:uid="{5C8F4696-74D3-4AFD-B65A-5A13249FCB1A}">
      <formula1>"Kg"</formula1>
    </dataValidation>
    <dataValidation type="list" allowBlank="1" showInputMessage="1" showErrorMessage="1" sqref="F12:G14" xr:uid="{B71F0A74-C808-445F-9837-B390E5BC1116}">
      <formula1>"Vazão nominal"</formula1>
    </dataValidation>
    <dataValidation type="list" allowBlank="1" showInputMessage="1" showErrorMessage="1" sqref="I12:I14" xr:uid="{E595B18A-4001-4651-8EB8-0185C486927E}">
      <formula1>"m³/h"</formula1>
    </dataValidation>
    <dataValidation type="list" allowBlank="1" showInputMessage="1" showErrorMessage="1" sqref="C7:C9 D11:D12" xr:uid="{DD9C078F-12BC-4349-B390-688C852CCC6D}">
      <formula1>"mm"</formula1>
    </dataValidation>
  </dataValidations>
  <pageMargins left="0.511811024" right="0.511811024" top="0.78740157499999996" bottom="0.78740157499999996" header="0.31496062000000002" footer="0.31496062000000002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FA36C5-B6C8-4C95-831A-6D09D7A6AF9A}">
  <sheetPr codeName="Planilha10">
    <tabColor rgb="FF00B0F0"/>
  </sheetPr>
  <dimension ref="A1:O84"/>
  <sheetViews>
    <sheetView showGridLines="0" zoomScale="85" zoomScaleNormal="85" workbookViewId="0">
      <pane ySplit="6" topLeftCell="A7" activePane="bottomLeft" state="frozen"/>
      <selection activeCell="A7" sqref="A7:E13"/>
      <selection pane="bottomLeft" activeCell="D7" sqref="D7"/>
    </sheetView>
  </sheetViews>
  <sheetFormatPr defaultRowHeight="15" x14ac:dyDescent="0.25"/>
  <cols>
    <col min="1" max="1" width="62.28515625" customWidth="1"/>
    <col min="2" max="2" width="2" customWidth="1"/>
    <col min="3" max="3" width="30.7109375" customWidth="1"/>
    <col min="4" max="4" width="41.28515625" customWidth="1"/>
    <col min="6" max="6" width="39" bestFit="1" customWidth="1"/>
  </cols>
  <sheetData>
    <row r="1" spans="1:13" ht="18.75" x14ac:dyDescent="0.3">
      <c r="A1" s="21" t="str">
        <f>"Projeto: " &amp; 'Informações Gerais'!B3</f>
        <v>Projeto: 894xxxxx-xxxxxx</v>
      </c>
      <c r="B1" s="20" t="str">
        <f>IF('Informações Gerais'!B4="","",'Informações Gerais'!B4)</f>
        <v/>
      </c>
      <c r="C1" s="20"/>
      <c r="D1" s="21" t="s">
        <v>14</v>
      </c>
    </row>
    <row r="2" spans="1:13" ht="18.75" x14ac:dyDescent="0.3">
      <c r="A2" s="21" t="str">
        <f>"Cliente: " &amp; 'Informações Gerais'!B11</f>
        <v xml:space="preserve">Cliente: </v>
      </c>
      <c r="B2" s="20" t="str">
        <f>IF('Informações Gerais'!B5="","",'Informações Gerais'!B5)</f>
        <v>CMX</v>
      </c>
      <c r="C2" s="20"/>
      <c r="D2" s="29" t="s">
        <v>13</v>
      </c>
    </row>
    <row r="3" spans="1:13" ht="18.75" x14ac:dyDescent="0.3">
      <c r="A3" s="21" t="str">
        <f>"SAP Nr.:" &amp; 'Informações Gerais'!B6</f>
        <v>SAP Nr.:</v>
      </c>
      <c r="C3" s="20"/>
      <c r="D3" s="29"/>
    </row>
    <row r="4" spans="1:13" ht="19.5" thickBot="1" x14ac:dyDescent="0.35">
      <c r="A4" s="21"/>
      <c r="B4" s="20" t="s">
        <v>195</v>
      </c>
      <c r="C4" s="20"/>
    </row>
    <row r="5" spans="1:13" ht="24.95" customHeight="1" thickTop="1" thickBot="1" x14ac:dyDescent="0.3">
      <c r="A5" s="151" t="s">
        <v>184</v>
      </c>
      <c r="B5" s="151"/>
      <c r="C5" s="151"/>
      <c r="D5" s="150" t="s">
        <v>198</v>
      </c>
      <c r="E5" s="194"/>
      <c r="F5" s="28"/>
    </row>
    <row r="6" spans="1:13" ht="24.95" customHeight="1" thickTop="1" thickBot="1" x14ac:dyDescent="0.3">
      <c r="A6" s="151"/>
      <c r="B6" s="151"/>
      <c r="C6" s="151"/>
      <c r="D6" s="150"/>
      <c r="E6" s="195"/>
      <c r="F6" s="27"/>
    </row>
    <row r="7" spans="1:13" ht="99.95" customHeight="1" thickTop="1" thickBot="1" x14ac:dyDescent="0.3">
      <c r="A7" s="108" t="s">
        <v>185</v>
      </c>
      <c r="B7" s="197"/>
      <c r="C7" s="198"/>
      <c r="D7" s="25"/>
      <c r="E7" s="26"/>
    </row>
    <row r="8" spans="1:13" ht="99.95" customHeight="1" thickTop="1" thickBot="1" x14ac:dyDescent="0.3">
      <c r="A8" s="109" t="s">
        <v>42</v>
      </c>
      <c r="B8" s="197"/>
      <c r="C8" s="198"/>
      <c r="D8" s="24"/>
      <c r="E8" s="26"/>
    </row>
    <row r="9" spans="1:13" ht="99.95" customHeight="1" thickTop="1" thickBot="1" x14ac:dyDescent="0.3">
      <c r="A9" s="102" t="s">
        <v>188</v>
      </c>
      <c r="B9" s="197"/>
      <c r="C9" s="198"/>
      <c r="D9" s="24"/>
      <c r="E9" s="26"/>
    </row>
    <row r="10" spans="1:13" ht="99.95" customHeight="1" thickTop="1" thickBot="1" x14ac:dyDescent="0.3">
      <c r="A10" s="199" t="s">
        <v>41</v>
      </c>
      <c r="B10" s="199"/>
      <c r="C10" s="199"/>
      <c r="D10" s="25"/>
      <c r="E10" s="26"/>
    </row>
    <row r="11" spans="1:13" ht="99.95" customHeight="1" thickTop="1" thickBot="1" x14ac:dyDescent="0.3">
      <c r="A11" s="196" t="s">
        <v>186</v>
      </c>
      <c r="B11" s="196"/>
      <c r="C11" s="110"/>
      <c r="D11" s="25"/>
      <c r="E11" s="23"/>
      <c r="F11" s="22"/>
      <c r="G11" s="22"/>
      <c r="H11" s="22"/>
      <c r="I11" s="22"/>
      <c r="J11" s="22"/>
      <c r="K11" s="22"/>
      <c r="L11" s="22"/>
      <c r="M11" s="22"/>
    </row>
    <row r="12" spans="1:13" ht="99.95" customHeight="1" thickTop="1" thickBot="1" x14ac:dyDescent="0.3">
      <c r="A12" s="196" t="s">
        <v>187</v>
      </c>
      <c r="B12" s="196"/>
      <c r="C12" s="110"/>
      <c r="D12" s="25"/>
      <c r="E12" s="23"/>
      <c r="F12" s="22"/>
      <c r="G12" s="22"/>
      <c r="H12" s="22"/>
      <c r="I12" s="22"/>
      <c r="J12" s="22"/>
      <c r="K12" s="22"/>
      <c r="L12" s="22"/>
      <c r="M12" s="22"/>
    </row>
    <row r="13" spans="1:13" ht="50.1" customHeight="1" thickTop="1" x14ac:dyDescent="0.25"/>
    <row r="14" spans="1:13" ht="50.1" customHeight="1" x14ac:dyDescent="0.25"/>
    <row r="15" spans="1:13" ht="50.1" customHeight="1" x14ac:dyDescent="0.25"/>
    <row r="16" spans="1:13" ht="50.1" customHeight="1" x14ac:dyDescent="0.25"/>
    <row r="17" ht="50.1" customHeight="1" x14ac:dyDescent="0.25"/>
    <row r="18" ht="50.1" customHeight="1" x14ac:dyDescent="0.25"/>
    <row r="52" spans="1:15" x14ac:dyDescent="0.25">
      <c r="A52" s="22"/>
      <c r="B52" s="22"/>
      <c r="C52" s="22"/>
      <c r="D52" s="22"/>
      <c r="E52" s="22"/>
      <c r="F52" s="22"/>
      <c r="G52" s="22"/>
      <c r="H52" s="22"/>
      <c r="I52" s="22"/>
      <c r="J52" s="22"/>
      <c r="K52" s="22"/>
      <c r="L52" s="22"/>
      <c r="M52" s="22"/>
      <c r="N52" s="22"/>
      <c r="O52" s="22"/>
    </row>
    <row r="53" spans="1:15" x14ac:dyDescent="0.25">
      <c r="A53" s="22"/>
      <c r="B53" s="22"/>
      <c r="C53" s="22"/>
      <c r="D53" s="22"/>
      <c r="E53" s="22"/>
      <c r="F53" s="22"/>
      <c r="G53" s="22"/>
      <c r="H53" s="22"/>
      <c r="I53" s="22"/>
      <c r="J53" s="22"/>
      <c r="K53" s="22"/>
      <c r="L53" s="22"/>
      <c r="M53" s="22"/>
      <c r="N53" s="22"/>
      <c r="O53" s="22"/>
    </row>
    <row r="54" spans="1:15" x14ac:dyDescent="0.25">
      <c r="A54" s="22"/>
      <c r="B54" s="22"/>
      <c r="C54" s="22"/>
      <c r="D54" s="22"/>
      <c r="E54" s="22"/>
      <c r="F54" s="22"/>
      <c r="G54" s="22"/>
      <c r="H54" s="22"/>
      <c r="I54" s="22"/>
      <c r="J54" s="22"/>
      <c r="K54" s="22"/>
      <c r="L54" s="22"/>
      <c r="M54" s="22"/>
      <c r="N54" s="22"/>
      <c r="O54" s="22"/>
    </row>
    <row r="55" spans="1:15" x14ac:dyDescent="0.25">
      <c r="A55" s="22"/>
      <c r="B55" s="22"/>
      <c r="C55" s="22"/>
      <c r="D55" s="22"/>
      <c r="E55" s="22"/>
      <c r="F55" s="22"/>
      <c r="G55" s="22"/>
      <c r="H55" s="22"/>
      <c r="I55" s="22"/>
      <c r="J55" s="22"/>
      <c r="K55" s="22"/>
      <c r="L55" s="22"/>
      <c r="M55" s="22"/>
      <c r="N55" s="22"/>
      <c r="O55" s="22"/>
    </row>
    <row r="56" spans="1:15" x14ac:dyDescent="0.25">
      <c r="A56" s="22"/>
      <c r="B56" s="22"/>
      <c r="C56" s="22"/>
      <c r="D56" s="22"/>
      <c r="E56" s="22"/>
      <c r="F56" s="22"/>
      <c r="G56" s="22"/>
      <c r="H56" s="22"/>
      <c r="I56" s="22"/>
      <c r="J56" s="22"/>
      <c r="K56" s="22"/>
      <c r="L56" s="22"/>
      <c r="M56" s="22"/>
      <c r="N56" s="22"/>
      <c r="O56" s="22"/>
    </row>
    <row r="57" spans="1:15" x14ac:dyDescent="0.25">
      <c r="A57" s="22"/>
      <c r="B57" s="22"/>
      <c r="C57" s="22"/>
      <c r="D57" s="22"/>
      <c r="E57" s="22"/>
      <c r="F57" s="22"/>
      <c r="G57" s="22"/>
      <c r="H57" s="22"/>
      <c r="I57" s="22"/>
      <c r="J57" s="22"/>
      <c r="K57" s="22"/>
      <c r="L57" s="22"/>
      <c r="M57" s="22"/>
      <c r="N57" s="22"/>
      <c r="O57" s="22"/>
    </row>
    <row r="58" spans="1:15" x14ac:dyDescent="0.25">
      <c r="A58" s="22"/>
      <c r="B58" s="22"/>
      <c r="C58" s="22"/>
      <c r="D58" s="22"/>
      <c r="E58" s="22"/>
      <c r="F58" s="22"/>
      <c r="G58" s="22"/>
      <c r="H58" s="22"/>
      <c r="I58" s="22"/>
      <c r="J58" s="22"/>
      <c r="K58" s="22"/>
      <c r="L58" s="22"/>
      <c r="M58" s="22"/>
      <c r="N58" s="22"/>
      <c r="O58" s="22"/>
    </row>
    <row r="59" spans="1:15" x14ac:dyDescent="0.25">
      <c r="A59" s="22"/>
      <c r="B59" s="22"/>
      <c r="C59" s="22"/>
      <c r="D59" s="22"/>
      <c r="E59" s="22"/>
      <c r="F59" s="22"/>
      <c r="G59" s="22"/>
      <c r="H59" s="22"/>
      <c r="I59" s="22"/>
      <c r="J59" s="22"/>
      <c r="K59" s="22"/>
      <c r="L59" s="22"/>
      <c r="M59" s="22"/>
      <c r="N59" s="22"/>
      <c r="O59" s="22"/>
    </row>
    <row r="60" spans="1:15" x14ac:dyDescent="0.25">
      <c r="A60" s="22"/>
      <c r="B60" s="22"/>
      <c r="C60" s="22"/>
      <c r="D60" s="22"/>
      <c r="E60" s="22"/>
      <c r="F60" s="22"/>
      <c r="G60" s="22"/>
      <c r="H60" s="22"/>
      <c r="I60" s="22"/>
      <c r="J60" s="22"/>
      <c r="K60" s="22"/>
      <c r="L60" s="22"/>
      <c r="M60" s="22"/>
      <c r="N60" s="22"/>
      <c r="O60" s="22"/>
    </row>
    <row r="61" spans="1:15" x14ac:dyDescent="0.25">
      <c r="A61" s="22"/>
      <c r="B61" s="22"/>
      <c r="C61" s="22"/>
      <c r="D61" s="22"/>
      <c r="E61" s="22"/>
      <c r="F61" s="22"/>
      <c r="G61" s="22"/>
      <c r="H61" s="22"/>
      <c r="I61" s="22"/>
      <c r="J61" s="22"/>
      <c r="K61" s="22"/>
      <c r="L61" s="22"/>
      <c r="M61" s="22"/>
      <c r="N61" s="22"/>
      <c r="O61" s="22"/>
    </row>
    <row r="62" spans="1:15" x14ac:dyDescent="0.25">
      <c r="A62" s="22"/>
      <c r="B62" s="22"/>
      <c r="C62" s="22"/>
      <c r="D62" s="22"/>
      <c r="E62" s="22"/>
      <c r="F62" s="22"/>
      <c r="G62" s="22"/>
      <c r="H62" s="22"/>
      <c r="I62" s="22"/>
      <c r="J62" s="22"/>
      <c r="K62" s="22"/>
      <c r="L62" s="22"/>
      <c r="M62" s="22"/>
      <c r="N62" s="22"/>
      <c r="O62" s="22"/>
    </row>
    <row r="63" spans="1:15" x14ac:dyDescent="0.25">
      <c r="A63" s="22"/>
      <c r="B63" s="22"/>
      <c r="C63" s="22"/>
      <c r="D63" s="22"/>
      <c r="E63" s="22"/>
      <c r="F63" s="22"/>
      <c r="G63" s="22"/>
      <c r="H63" s="22"/>
      <c r="I63" s="22"/>
      <c r="J63" s="22"/>
      <c r="K63" s="22"/>
      <c r="L63" s="22"/>
      <c r="M63" s="22"/>
      <c r="N63" s="22"/>
      <c r="O63" s="22"/>
    </row>
    <row r="64" spans="1:15" x14ac:dyDescent="0.25">
      <c r="A64" s="22"/>
      <c r="B64" s="22"/>
      <c r="C64" s="22"/>
      <c r="D64" s="22"/>
      <c r="E64" s="22"/>
      <c r="F64" s="22"/>
      <c r="G64" s="22"/>
      <c r="H64" s="22"/>
      <c r="I64" s="22"/>
      <c r="J64" s="22"/>
      <c r="K64" s="22"/>
      <c r="L64" s="22"/>
      <c r="M64" s="22"/>
      <c r="N64" s="22"/>
      <c r="O64" s="22"/>
    </row>
    <row r="65" spans="1:15" x14ac:dyDescent="0.25">
      <c r="A65" s="22"/>
      <c r="B65" s="22"/>
      <c r="C65" s="22"/>
      <c r="D65" s="22"/>
      <c r="E65" s="22"/>
      <c r="F65" s="22"/>
      <c r="G65" s="22"/>
      <c r="H65" s="22"/>
      <c r="I65" s="22"/>
      <c r="J65" s="22"/>
      <c r="K65" s="22"/>
      <c r="L65" s="22"/>
      <c r="M65" s="22"/>
      <c r="N65" s="22"/>
      <c r="O65" s="22"/>
    </row>
    <row r="66" spans="1:15" x14ac:dyDescent="0.25">
      <c r="A66" s="22"/>
      <c r="B66" s="22"/>
      <c r="C66" s="22"/>
      <c r="D66" s="22"/>
      <c r="E66" s="22"/>
      <c r="F66" s="22"/>
      <c r="G66" s="22"/>
      <c r="H66" s="22"/>
      <c r="I66" s="22"/>
      <c r="J66" s="22"/>
      <c r="K66" s="22"/>
      <c r="L66" s="22"/>
      <c r="M66" s="22"/>
      <c r="N66" s="22"/>
      <c r="O66" s="22"/>
    </row>
    <row r="67" spans="1:15" x14ac:dyDescent="0.25">
      <c r="A67" s="22"/>
      <c r="B67" s="22"/>
      <c r="C67" s="22"/>
      <c r="D67" s="22"/>
      <c r="E67" s="22"/>
      <c r="F67" s="22"/>
      <c r="G67" s="22"/>
      <c r="H67" s="22"/>
      <c r="I67" s="22"/>
      <c r="J67" s="22"/>
      <c r="K67" s="22"/>
      <c r="L67" s="22"/>
      <c r="M67" s="22"/>
      <c r="N67" s="22"/>
      <c r="O67" s="22"/>
    </row>
    <row r="68" spans="1:15" x14ac:dyDescent="0.25">
      <c r="A68" s="22"/>
      <c r="B68" s="22"/>
      <c r="C68" s="22"/>
      <c r="D68" s="22"/>
      <c r="E68" s="22"/>
      <c r="F68" s="22"/>
      <c r="G68" s="22"/>
      <c r="H68" s="22"/>
      <c r="I68" s="22"/>
      <c r="J68" s="22"/>
      <c r="K68" s="22"/>
      <c r="L68" s="22"/>
      <c r="M68" s="22"/>
      <c r="N68" s="22"/>
      <c r="O68" s="22"/>
    </row>
    <row r="69" spans="1:15" x14ac:dyDescent="0.25">
      <c r="A69" s="22"/>
      <c r="B69" s="22"/>
      <c r="C69" s="22"/>
      <c r="D69" s="22"/>
      <c r="E69" s="22"/>
      <c r="F69" s="22"/>
      <c r="G69" s="22"/>
      <c r="H69" s="22"/>
      <c r="I69" s="22"/>
      <c r="J69" s="22"/>
      <c r="K69" s="22"/>
      <c r="L69" s="22"/>
      <c r="M69" s="22"/>
      <c r="N69" s="22"/>
      <c r="O69" s="22"/>
    </row>
    <row r="70" spans="1:15" x14ac:dyDescent="0.25">
      <c r="A70" s="22"/>
      <c r="B70" s="22"/>
      <c r="C70" s="22"/>
      <c r="D70" s="22"/>
      <c r="E70" s="22"/>
      <c r="F70" s="22"/>
      <c r="G70" s="22"/>
      <c r="H70" s="22"/>
      <c r="I70" s="22"/>
      <c r="J70" s="22"/>
      <c r="K70" s="22"/>
      <c r="L70" s="22"/>
      <c r="M70" s="22"/>
      <c r="N70" s="22"/>
      <c r="O70" s="22"/>
    </row>
    <row r="71" spans="1:15" x14ac:dyDescent="0.25">
      <c r="A71" s="22"/>
      <c r="B71" s="22"/>
      <c r="C71" s="22"/>
      <c r="D71" s="22"/>
      <c r="E71" s="22"/>
      <c r="F71" s="22"/>
      <c r="G71" s="22"/>
      <c r="H71" s="22"/>
      <c r="I71" s="22"/>
      <c r="J71" s="22"/>
      <c r="K71" s="22"/>
      <c r="L71" s="22"/>
      <c r="M71" s="22"/>
      <c r="N71" s="22"/>
      <c r="O71" s="22"/>
    </row>
    <row r="72" spans="1:15" x14ac:dyDescent="0.25">
      <c r="A72" s="22"/>
      <c r="B72" s="22"/>
      <c r="C72" s="22"/>
      <c r="D72" s="22"/>
      <c r="E72" s="22"/>
      <c r="F72" s="22"/>
      <c r="G72" s="22"/>
      <c r="H72" s="22"/>
      <c r="I72" s="22"/>
      <c r="J72" s="22"/>
      <c r="K72" s="22"/>
      <c r="L72" s="22"/>
      <c r="M72" s="22"/>
      <c r="N72" s="22"/>
      <c r="O72" s="22"/>
    </row>
    <row r="73" spans="1:15" x14ac:dyDescent="0.25">
      <c r="A73" s="22"/>
      <c r="B73" s="22"/>
      <c r="C73" s="22"/>
      <c r="D73" s="22"/>
      <c r="E73" s="22"/>
      <c r="F73" s="22"/>
      <c r="G73" s="22"/>
      <c r="H73" s="22"/>
      <c r="I73" s="22"/>
      <c r="J73" s="22"/>
      <c r="K73" s="22"/>
      <c r="L73" s="22"/>
      <c r="M73" s="22"/>
      <c r="N73" s="22"/>
      <c r="O73" s="22"/>
    </row>
    <row r="74" spans="1:15" x14ac:dyDescent="0.25">
      <c r="A74" s="22"/>
      <c r="B74" s="22"/>
      <c r="C74" s="22"/>
      <c r="D74" s="22"/>
      <c r="E74" s="22"/>
      <c r="F74" s="22"/>
      <c r="G74" s="22"/>
      <c r="H74" s="22"/>
      <c r="I74" s="22"/>
      <c r="J74" s="22"/>
      <c r="K74" s="22"/>
      <c r="L74" s="22"/>
      <c r="M74" s="22"/>
      <c r="N74" s="22"/>
      <c r="O74" s="22"/>
    </row>
    <row r="75" spans="1:15" x14ac:dyDescent="0.25">
      <c r="A75" s="22"/>
      <c r="B75" s="22"/>
      <c r="C75" s="22"/>
      <c r="D75" s="22"/>
      <c r="E75" s="22"/>
      <c r="F75" s="22"/>
      <c r="G75" s="22"/>
      <c r="H75" s="22"/>
      <c r="I75" s="22"/>
      <c r="J75" s="22"/>
      <c r="K75" s="22"/>
      <c r="L75" s="22"/>
      <c r="M75" s="22"/>
      <c r="N75" s="22"/>
      <c r="O75" s="22"/>
    </row>
    <row r="76" spans="1:15" x14ac:dyDescent="0.25">
      <c r="A76" s="22"/>
      <c r="B76" s="22"/>
      <c r="C76" s="22"/>
      <c r="D76" s="22"/>
      <c r="E76" s="22"/>
      <c r="F76" s="22"/>
      <c r="G76" s="22"/>
      <c r="H76" s="22"/>
      <c r="I76" s="22"/>
      <c r="J76" s="22"/>
      <c r="K76" s="22"/>
      <c r="L76" s="22"/>
      <c r="M76" s="22"/>
      <c r="N76" s="22"/>
      <c r="O76" s="22"/>
    </row>
    <row r="77" spans="1:15" x14ac:dyDescent="0.25">
      <c r="A77" s="22"/>
      <c r="B77" s="22"/>
      <c r="C77" s="22"/>
      <c r="D77" s="22"/>
      <c r="E77" s="22"/>
      <c r="F77" s="22"/>
      <c r="G77" s="22"/>
      <c r="H77" s="22"/>
      <c r="I77" s="22"/>
      <c r="J77" s="22"/>
      <c r="K77" s="22"/>
      <c r="L77" s="22"/>
      <c r="M77" s="22"/>
      <c r="N77" s="22"/>
      <c r="O77" s="22"/>
    </row>
    <row r="78" spans="1:15" x14ac:dyDescent="0.25">
      <c r="A78" s="22"/>
      <c r="B78" s="22"/>
      <c r="C78" s="22"/>
      <c r="D78" s="22"/>
      <c r="E78" s="22"/>
      <c r="F78" s="22"/>
      <c r="G78" s="22"/>
      <c r="H78" s="22"/>
      <c r="I78" s="22"/>
      <c r="J78" s="22"/>
      <c r="K78" s="22"/>
      <c r="L78" s="22"/>
      <c r="M78" s="22"/>
      <c r="N78" s="22"/>
      <c r="O78" s="22"/>
    </row>
    <row r="79" spans="1:15" x14ac:dyDescent="0.25">
      <c r="A79" s="22"/>
      <c r="B79" s="22"/>
      <c r="C79" s="22"/>
      <c r="D79" s="22"/>
      <c r="E79" s="22"/>
      <c r="F79" s="22"/>
      <c r="G79" s="22"/>
      <c r="H79" s="22"/>
      <c r="I79" s="22"/>
      <c r="J79" s="22"/>
      <c r="K79" s="22"/>
      <c r="L79" s="22"/>
      <c r="M79" s="22"/>
      <c r="N79" s="22"/>
      <c r="O79" s="22"/>
    </row>
    <row r="80" spans="1:15" x14ac:dyDescent="0.25">
      <c r="A80" s="22"/>
      <c r="B80" s="22"/>
      <c r="C80" s="22"/>
      <c r="D80" s="22"/>
      <c r="E80" s="22"/>
      <c r="F80" s="22"/>
      <c r="G80" s="22"/>
      <c r="H80" s="22"/>
      <c r="I80" s="22"/>
      <c r="J80" s="22"/>
      <c r="K80" s="22"/>
      <c r="L80" s="22"/>
      <c r="M80" s="22"/>
      <c r="N80" s="22"/>
      <c r="O80" s="22"/>
    </row>
    <row r="81" spans="1:15" x14ac:dyDescent="0.25">
      <c r="A81" s="22"/>
      <c r="B81" s="22"/>
      <c r="C81" s="22"/>
      <c r="D81" s="22"/>
      <c r="E81" s="22"/>
      <c r="F81" s="22"/>
      <c r="G81" s="22"/>
      <c r="H81" s="22"/>
      <c r="I81" s="22"/>
      <c r="J81" s="22"/>
      <c r="K81" s="22"/>
      <c r="L81" s="22"/>
      <c r="M81" s="22"/>
      <c r="N81" s="22"/>
      <c r="O81" s="22"/>
    </row>
    <row r="82" spans="1:15" x14ac:dyDescent="0.25">
      <c r="A82" s="22"/>
      <c r="B82" s="22"/>
      <c r="C82" s="22"/>
      <c r="D82" s="22"/>
      <c r="E82" s="22"/>
      <c r="F82" s="22"/>
      <c r="G82" s="22"/>
      <c r="H82" s="22"/>
      <c r="I82" s="22"/>
      <c r="J82" s="22"/>
      <c r="K82" s="22"/>
      <c r="L82" s="22"/>
      <c r="M82" s="22"/>
      <c r="N82" s="22"/>
      <c r="O82" s="22"/>
    </row>
    <row r="83" spans="1:15" x14ac:dyDescent="0.25">
      <c r="A83" s="22"/>
      <c r="B83" s="22"/>
      <c r="C83" s="22"/>
      <c r="D83" s="22"/>
      <c r="E83" s="22"/>
      <c r="F83" s="22"/>
      <c r="G83" s="22"/>
      <c r="H83" s="22"/>
      <c r="I83" s="22"/>
      <c r="J83" s="22"/>
      <c r="K83" s="22"/>
      <c r="L83" s="22"/>
      <c r="M83" s="22"/>
      <c r="N83" s="22"/>
      <c r="O83" s="22"/>
    </row>
    <row r="84" spans="1:15" x14ac:dyDescent="0.25">
      <c r="A84" s="22"/>
      <c r="B84" s="22"/>
      <c r="C84" s="22"/>
      <c r="D84" s="22"/>
      <c r="E84" s="22"/>
      <c r="F84" s="22"/>
      <c r="G84" s="22"/>
      <c r="H84" s="22"/>
      <c r="I84" s="22"/>
      <c r="J84" s="22"/>
      <c r="K84" s="22"/>
      <c r="L84" s="22"/>
      <c r="M84" s="22"/>
      <c r="N84" s="22"/>
      <c r="O84" s="22"/>
    </row>
  </sheetData>
  <sheetProtection sheet="1" objects="1" scenarios="1"/>
  <protectedRanges>
    <protectedRange sqref="D7:D70" name="Intervalo1"/>
  </protectedRanges>
  <dataConsolidate/>
  <mergeCells count="9">
    <mergeCell ref="D5:D6"/>
    <mergeCell ref="E5:E6"/>
    <mergeCell ref="A11:B11"/>
    <mergeCell ref="A12:B12"/>
    <mergeCell ref="A5:C6"/>
    <mergeCell ref="B7:C7"/>
    <mergeCell ref="B8:C8"/>
    <mergeCell ref="B9:C9"/>
    <mergeCell ref="A10:C10"/>
  </mergeCells>
  <pageMargins left="0.511811024" right="0.511811024" top="0.78740157499999996" bottom="0.78740157499999996" header="0.31496062000000002" footer="0.31496062000000002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B06CD1-D532-435A-8A15-6695F62A4074}">
  <sheetPr codeName="Planilha6">
    <tabColor rgb="FFFF0000"/>
  </sheetPr>
  <dimension ref="A1:F32"/>
  <sheetViews>
    <sheetView showGridLines="0" zoomScaleNormal="100" workbookViewId="0">
      <pane ySplit="7" topLeftCell="A8" activePane="bottomLeft" state="frozen"/>
      <selection pane="bottomLeft" activeCell="B6" sqref="B6"/>
    </sheetView>
  </sheetViews>
  <sheetFormatPr defaultRowHeight="15" x14ac:dyDescent="0.25"/>
  <cols>
    <col min="1" max="1" width="32.5703125" bestFit="1" customWidth="1"/>
    <col min="2" max="2" width="50.7109375" customWidth="1"/>
    <col min="3" max="3" width="40.7109375" customWidth="1"/>
    <col min="4" max="4" width="8.85546875" bestFit="1" customWidth="1"/>
    <col min="5" max="5" width="8.85546875" customWidth="1"/>
    <col min="8" max="8" width="38.140625" bestFit="1" customWidth="1"/>
  </cols>
  <sheetData>
    <row r="1" spans="1:6" ht="20.100000000000001" customHeight="1" x14ac:dyDescent="0.25">
      <c r="A1" s="128" t="str">
        <f>"Projeto: " &amp; 'Informações Gerais'!B3</f>
        <v>Projeto: 894xxxxx-xxxxxx</v>
      </c>
      <c r="B1" s="129" t="str">
        <f>IF('Informações Gerais'!B4="","",'Informações Gerais'!B4)</f>
        <v/>
      </c>
      <c r="C1" s="128"/>
    </row>
    <row r="2" spans="1:6" ht="20.100000000000001" customHeight="1" x14ac:dyDescent="0.25">
      <c r="A2" s="128" t="str">
        <f>"Cliente: " &amp; 'Informações Gerais'!B11</f>
        <v xml:space="preserve">Cliente: </v>
      </c>
      <c r="B2" s="129" t="str">
        <f>IF('Informações Gerais'!B5="","",'Informações Gerais'!B5)</f>
        <v>CMX</v>
      </c>
      <c r="C2" s="128"/>
    </row>
    <row r="3" spans="1:6" ht="20.100000000000001" customHeight="1" x14ac:dyDescent="0.3">
      <c r="A3" s="128" t="str">
        <f>"SAP Nr.:" &amp; 'Informações Gerais'!B6</f>
        <v>SAP Nr.:</v>
      </c>
      <c r="B3" s="130"/>
      <c r="C3" s="128"/>
      <c r="D3" s="44"/>
      <c r="E3" s="44"/>
    </row>
    <row r="4" spans="1:6" ht="20.100000000000001" customHeight="1" x14ac:dyDescent="0.25">
      <c r="A4" s="130"/>
      <c r="B4" s="129" t="str">
        <f>IF('Informações Gerais'!B6="","",'Informações Gerais'!B6)</f>
        <v/>
      </c>
      <c r="C4" s="130"/>
    </row>
    <row r="5" spans="1:6" ht="20.100000000000001" customHeight="1" thickBot="1" x14ac:dyDescent="0.3">
      <c r="B5" s="20"/>
    </row>
    <row r="6" spans="1:6" ht="20.100000000000001" customHeight="1" thickTop="1" thickBot="1" x14ac:dyDescent="0.3">
      <c r="A6" s="43" t="s">
        <v>33</v>
      </c>
      <c r="B6" s="37"/>
      <c r="C6" s="53" t="str" cm="1">
        <f t="array" ref="C6">_xlfn.IFS(A10&lt;&gt;"","Clearline",A16&lt;&gt;"","Plant IT",A22&lt;&gt;"","Proleit",AND(A10="",A16="",A22=""),"Não escolhido")</f>
        <v>Não escolhido</v>
      </c>
    </row>
    <row r="7" spans="1:6" ht="20.100000000000001" customHeight="1" thickTop="1" x14ac:dyDescent="0.25">
      <c r="B7" s="20"/>
    </row>
    <row r="8" spans="1:6" ht="20.100000000000001" customHeight="1" thickBot="1" x14ac:dyDescent="0.3">
      <c r="B8" s="20"/>
    </row>
    <row r="9" spans="1:6" ht="50.1" customHeight="1" thickTop="1" thickBot="1" x14ac:dyDescent="0.3">
      <c r="A9" s="43" t="s">
        <v>22</v>
      </c>
      <c r="B9" s="42" t="s">
        <v>21</v>
      </c>
      <c r="C9" s="42" t="s">
        <v>20</v>
      </c>
      <c r="D9" s="36"/>
      <c r="E9" s="41"/>
    </row>
    <row r="10" spans="1:6" ht="39.950000000000003" customHeight="1" thickTop="1" thickBot="1" x14ac:dyDescent="0.3">
      <c r="A10" s="201"/>
      <c r="B10" s="200" t="s">
        <v>34</v>
      </c>
      <c r="C10" s="37" t="s">
        <v>19</v>
      </c>
      <c r="D10" s="36"/>
      <c r="E10" s="41"/>
    </row>
    <row r="11" spans="1:6" ht="39.950000000000003" customHeight="1" thickTop="1" thickBot="1" x14ac:dyDescent="0.3">
      <c r="A11" s="202"/>
      <c r="B11" s="200"/>
      <c r="C11" s="37" t="s">
        <v>18</v>
      </c>
      <c r="D11" s="36"/>
      <c r="E11" s="41"/>
      <c r="F11" s="40"/>
    </row>
    <row r="12" spans="1:6" ht="39.950000000000003" customHeight="1" thickTop="1" thickBot="1" x14ac:dyDescent="0.3">
      <c r="A12" s="202"/>
      <c r="B12" s="200"/>
      <c r="C12" s="37" t="s">
        <v>17</v>
      </c>
      <c r="D12" s="39"/>
      <c r="E12" s="38"/>
    </row>
    <row r="13" spans="1:6" ht="39.950000000000003" customHeight="1" thickTop="1" thickBot="1" x14ac:dyDescent="0.3">
      <c r="A13" s="203"/>
      <c r="B13" s="200"/>
      <c r="C13" s="37" t="s">
        <v>16</v>
      </c>
      <c r="D13" s="36"/>
      <c r="E13" s="31"/>
    </row>
    <row r="14" spans="1:6" ht="50.1" customHeight="1" thickTop="1" thickBot="1" x14ac:dyDescent="0.3">
      <c r="A14" s="35"/>
      <c r="B14" s="34"/>
      <c r="C14" s="31"/>
      <c r="D14" s="31"/>
      <c r="E14" s="31"/>
    </row>
    <row r="15" spans="1:6" ht="50.1" customHeight="1" thickTop="1" thickBot="1" x14ac:dyDescent="0.3">
      <c r="A15" s="43" t="s">
        <v>22</v>
      </c>
      <c r="B15" s="42" t="s">
        <v>21</v>
      </c>
      <c r="C15" s="42" t="s">
        <v>20</v>
      </c>
      <c r="D15" s="31"/>
      <c r="E15" s="31"/>
    </row>
    <row r="16" spans="1:6" ht="39.950000000000003" customHeight="1" thickTop="1" thickBot="1" x14ac:dyDescent="0.3">
      <c r="A16" s="201"/>
      <c r="B16" s="200" t="s">
        <v>161</v>
      </c>
      <c r="C16" s="37" t="s">
        <v>19</v>
      </c>
      <c r="D16" s="31"/>
      <c r="E16" s="31"/>
    </row>
    <row r="17" spans="1:5" ht="39.950000000000003" customHeight="1" thickTop="1" thickBot="1" x14ac:dyDescent="0.3">
      <c r="A17" s="202"/>
      <c r="B17" s="200"/>
      <c r="C17" s="37" t="s">
        <v>18</v>
      </c>
      <c r="D17" s="31"/>
      <c r="E17" s="31"/>
    </row>
    <row r="18" spans="1:5" ht="39.950000000000003" customHeight="1" thickTop="1" thickBot="1" x14ac:dyDescent="0.3">
      <c r="A18" s="202"/>
      <c r="B18" s="200"/>
      <c r="C18" s="37" t="s">
        <v>17</v>
      </c>
      <c r="D18" s="31"/>
      <c r="E18" s="31"/>
    </row>
    <row r="19" spans="1:5" ht="39.950000000000003" customHeight="1" thickTop="1" thickBot="1" x14ac:dyDescent="0.3">
      <c r="A19" s="203"/>
      <c r="B19" s="200"/>
      <c r="C19" s="37" t="s">
        <v>16</v>
      </c>
      <c r="D19" s="31"/>
      <c r="E19" s="31"/>
    </row>
    <row r="20" spans="1:5" ht="39.950000000000003" customHeight="1" thickTop="1" thickBot="1" x14ac:dyDescent="0.3">
      <c r="A20" s="35"/>
      <c r="B20" s="34"/>
      <c r="C20" s="31"/>
      <c r="D20" s="31"/>
      <c r="E20" s="31"/>
    </row>
    <row r="21" spans="1:5" ht="39.950000000000003" customHeight="1" thickTop="1" thickBot="1" x14ac:dyDescent="0.3">
      <c r="A21" s="43" t="s">
        <v>22</v>
      </c>
      <c r="B21" s="42" t="s">
        <v>21</v>
      </c>
      <c r="C21" s="42" t="s">
        <v>20</v>
      </c>
      <c r="D21" s="31"/>
      <c r="E21" s="31"/>
    </row>
    <row r="22" spans="1:5" ht="39.950000000000003" customHeight="1" thickTop="1" thickBot="1" x14ac:dyDescent="0.3">
      <c r="A22" s="201"/>
      <c r="B22" s="200" t="s">
        <v>162</v>
      </c>
      <c r="C22" s="37" t="s">
        <v>19</v>
      </c>
      <c r="D22" s="31"/>
      <c r="E22" s="31"/>
    </row>
    <row r="23" spans="1:5" ht="39.950000000000003" customHeight="1" thickTop="1" thickBot="1" x14ac:dyDescent="0.3">
      <c r="A23" s="202"/>
      <c r="B23" s="200"/>
      <c r="C23" s="37" t="s">
        <v>18</v>
      </c>
      <c r="D23" s="31"/>
      <c r="E23" s="31"/>
    </row>
    <row r="24" spans="1:5" ht="39.950000000000003" customHeight="1" thickTop="1" thickBot="1" x14ac:dyDescent="0.3">
      <c r="A24" s="202"/>
      <c r="B24" s="200"/>
      <c r="C24" s="37" t="s">
        <v>17</v>
      </c>
      <c r="D24" s="31"/>
      <c r="E24" s="31"/>
    </row>
    <row r="25" spans="1:5" ht="39.950000000000003" customHeight="1" thickTop="1" thickBot="1" x14ac:dyDescent="0.3">
      <c r="A25" s="203"/>
      <c r="B25" s="200"/>
      <c r="C25" s="37" t="s">
        <v>16</v>
      </c>
      <c r="D25" s="31"/>
      <c r="E25" s="31"/>
    </row>
    <row r="26" spans="1:5" ht="39.950000000000003" customHeight="1" thickTop="1" thickBot="1" x14ac:dyDescent="0.3">
      <c r="A26" s="33"/>
      <c r="B26" s="32"/>
      <c r="C26" s="31"/>
      <c r="D26" s="31"/>
      <c r="E26" s="31"/>
    </row>
    <row r="27" spans="1:5" ht="39.950000000000003" customHeight="1" thickTop="1" x14ac:dyDescent="0.25"/>
    <row r="28" spans="1:5" ht="39.950000000000003" customHeight="1" x14ac:dyDescent="0.25"/>
    <row r="29" spans="1:5" ht="39.950000000000003" customHeight="1" x14ac:dyDescent="0.25"/>
    <row r="30" spans="1:5" ht="99.95" customHeight="1" x14ac:dyDescent="0.25"/>
    <row r="31" spans="1:5" ht="99.95" customHeight="1" x14ac:dyDescent="0.25"/>
    <row r="32" spans="1:5" ht="99.95" customHeight="1" x14ac:dyDescent="0.25"/>
  </sheetData>
  <sheetProtection sheet="1" objects="1" scenarios="1"/>
  <protectedRanges>
    <protectedRange sqref="B6 A10:A14 A16:A20 A22:A26 C1:D2" name="Intervalo1"/>
  </protectedRanges>
  <mergeCells count="6">
    <mergeCell ref="B10:B13"/>
    <mergeCell ref="A10:A13"/>
    <mergeCell ref="A16:A19"/>
    <mergeCell ref="B16:B19"/>
    <mergeCell ref="A22:A25"/>
    <mergeCell ref="B22:B25"/>
  </mergeCells>
  <dataValidations count="1">
    <dataValidation type="list" allowBlank="1" showInputMessage="1" showErrorMessage="1" sqref="B6" xr:uid="{AA15AF8E-9437-4F9D-80B1-CDEBAB87B1F7}">
      <formula1>"Clearline, Plant IT, Proleit"</formula1>
    </dataValidation>
  </dataValidations>
  <pageMargins left="0.511811024" right="0.511811024" top="0.78740157499999996" bottom="0.78740157499999996" header="0.31496062000000002" footer="0.31496062000000002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CF3DC2-43BF-41F6-A89F-44C550D0BF4F}">
  <sheetPr codeName="Planilha8">
    <tabColor rgb="FFA141C7"/>
  </sheetPr>
  <dimension ref="A1:E26"/>
  <sheetViews>
    <sheetView showGridLines="0" workbookViewId="0">
      <selection activeCell="C5" sqref="C5"/>
    </sheetView>
  </sheetViews>
  <sheetFormatPr defaultRowHeight="15" x14ac:dyDescent="0.25"/>
  <cols>
    <col min="2" max="2" width="34.7109375" customWidth="1"/>
    <col min="3" max="3" width="16.28515625" style="68" customWidth="1"/>
  </cols>
  <sheetData>
    <row r="1" spans="1:5" x14ac:dyDescent="0.25">
      <c r="C1"/>
    </row>
    <row r="2" spans="1:5" x14ac:dyDescent="0.25">
      <c r="B2" s="59" t="s">
        <v>38</v>
      </c>
      <c r="C2"/>
    </row>
    <row r="3" spans="1:5" ht="15.75" thickBot="1" x14ac:dyDescent="0.3">
      <c r="B3" s="60"/>
      <c r="C3" s="60"/>
    </row>
    <row r="4" spans="1:5" ht="24.95" customHeight="1" thickTop="1" thickBot="1" x14ac:dyDescent="0.3">
      <c r="A4" s="61"/>
      <c r="B4" s="63" t="s">
        <v>39</v>
      </c>
      <c r="C4" s="64" t="s">
        <v>40</v>
      </c>
      <c r="D4" s="60"/>
    </row>
    <row r="5" spans="1:5" ht="24.95" customHeight="1" thickTop="1" thickBot="1" x14ac:dyDescent="0.3">
      <c r="A5" s="61"/>
      <c r="B5" s="65" t="s">
        <v>37</v>
      </c>
      <c r="C5" s="66"/>
      <c r="D5" s="62"/>
    </row>
    <row r="6" spans="1:5" ht="24.95" customHeight="1" thickTop="1" thickBot="1" x14ac:dyDescent="0.3">
      <c r="B6" s="65" t="s">
        <v>43</v>
      </c>
      <c r="C6" s="66"/>
    </row>
    <row r="7" spans="1:5" ht="24.95" customHeight="1" thickTop="1" thickBot="1" x14ac:dyDescent="0.3">
      <c r="B7" s="65" t="s">
        <v>44</v>
      </c>
      <c r="C7" s="66"/>
    </row>
    <row r="8" spans="1:5" ht="24.95" customHeight="1" thickTop="1" thickBot="1" x14ac:dyDescent="0.3">
      <c r="B8" s="65" t="s">
        <v>45</v>
      </c>
      <c r="C8" s="66"/>
      <c r="D8" s="51"/>
      <c r="E8" s="51"/>
    </row>
    <row r="9" spans="1:5" ht="24.95" customHeight="1" thickTop="1" thickBot="1" x14ac:dyDescent="0.3">
      <c r="B9" s="71"/>
      <c r="C9" s="72"/>
      <c r="D9" s="51"/>
      <c r="E9" s="51"/>
    </row>
    <row r="10" spans="1:5" ht="24.95" customHeight="1" thickTop="1" thickBot="1" x14ac:dyDescent="0.3">
      <c r="B10" s="71"/>
      <c r="C10" s="72"/>
      <c r="D10" s="51"/>
      <c r="E10" s="51"/>
    </row>
    <row r="11" spans="1:5" ht="24.95" customHeight="1" thickTop="1" thickBot="1" x14ac:dyDescent="0.3">
      <c r="B11" s="71"/>
      <c r="C11" s="72"/>
      <c r="D11" s="51"/>
      <c r="E11" s="51"/>
    </row>
    <row r="12" spans="1:5" ht="24.95" customHeight="1" thickTop="1" thickBot="1" x14ac:dyDescent="0.3">
      <c r="B12" s="71"/>
      <c r="C12" s="72"/>
      <c r="D12" s="51"/>
      <c r="E12" s="51"/>
    </row>
    <row r="13" spans="1:5" ht="24.95" customHeight="1" thickTop="1" thickBot="1" x14ac:dyDescent="0.3">
      <c r="B13" s="71"/>
      <c r="C13" s="72"/>
      <c r="D13" s="51"/>
      <c r="E13" s="51"/>
    </row>
    <row r="14" spans="1:5" ht="24.95" customHeight="1" thickTop="1" thickBot="1" x14ac:dyDescent="0.3">
      <c r="B14" s="71"/>
      <c r="C14" s="72"/>
      <c r="D14" s="51"/>
      <c r="E14" s="51"/>
    </row>
    <row r="15" spans="1:5" ht="24.95" customHeight="1" thickTop="1" thickBot="1" x14ac:dyDescent="0.3">
      <c r="B15" s="71"/>
      <c r="C15" s="72"/>
      <c r="D15" s="51"/>
      <c r="E15" s="51"/>
    </row>
    <row r="16" spans="1:5" ht="24.95" customHeight="1" thickTop="1" thickBot="1" x14ac:dyDescent="0.3">
      <c r="B16" s="71"/>
      <c r="C16" s="72"/>
      <c r="D16" s="51"/>
      <c r="E16" s="51"/>
    </row>
    <row r="17" spans="2:5" ht="24.95" customHeight="1" thickTop="1" thickBot="1" x14ac:dyDescent="0.3">
      <c r="B17" s="71"/>
      <c r="C17" s="72"/>
      <c r="D17" s="51"/>
      <c r="E17" s="51"/>
    </row>
    <row r="18" spans="2:5" ht="24.95" customHeight="1" thickTop="1" thickBot="1" x14ac:dyDescent="0.3">
      <c r="B18" s="71"/>
      <c r="C18" s="72"/>
      <c r="D18" s="51"/>
      <c r="E18" s="51"/>
    </row>
    <row r="19" spans="2:5" ht="24.95" customHeight="1" thickTop="1" thickBot="1" x14ac:dyDescent="0.3">
      <c r="B19" s="71"/>
      <c r="C19" s="72"/>
      <c r="D19" s="51"/>
      <c r="E19" s="51"/>
    </row>
    <row r="20" spans="2:5" ht="24.95" customHeight="1" thickTop="1" x14ac:dyDescent="0.25">
      <c r="B20" s="51"/>
      <c r="C20" s="73"/>
      <c r="D20" s="51"/>
      <c r="E20" s="51"/>
    </row>
    <row r="21" spans="2:5" ht="24.95" customHeight="1" x14ac:dyDescent="0.25">
      <c r="B21" s="51"/>
      <c r="C21" s="73"/>
      <c r="D21" s="51"/>
      <c r="E21" s="51"/>
    </row>
    <row r="22" spans="2:5" ht="24.95" customHeight="1" x14ac:dyDescent="0.25">
      <c r="C22" s="67"/>
    </row>
    <row r="23" spans="2:5" ht="24.95" customHeight="1" x14ac:dyDescent="0.25">
      <c r="C23" s="67"/>
    </row>
    <row r="24" spans="2:5" ht="24.95" customHeight="1" x14ac:dyDescent="0.25">
      <c r="C24" s="67"/>
    </row>
    <row r="25" spans="2:5" ht="24.95" customHeight="1" x14ac:dyDescent="0.25">
      <c r="C25" s="67"/>
    </row>
    <row r="26" spans="2:5" ht="24.95" customHeight="1" x14ac:dyDescent="0.25"/>
  </sheetData>
  <sheetProtection sheet="1" objects="1" scenarios="1"/>
  <protectedRanges>
    <protectedRange sqref="C5:C12" name="Intervalo1"/>
  </protectedRanges>
  <pageMargins left="0.511811024" right="0.511811024" top="0.78740157499999996" bottom="0.78740157499999996" header="0.31496062000000002" footer="0.31496062000000002"/>
  <pageSetup orientation="portrait" horizontalDpi="4294967293" verticalDpi="4294967293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B5AB19-726F-4C0E-9A44-0FB1BE8CB237}">
  <sheetPr codeName="Planilha7">
    <tabColor rgb="FFA141C7"/>
  </sheetPr>
  <dimension ref="A1"/>
  <sheetViews>
    <sheetView showGridLines="0" workbookViewId="0">
      <selection activeCell="I36" sqref="I36"/>
    </sheetView>
  </sheetViews>
  <sheetFormatPr defaultRowHeight="15" x14ac:dyDescent="0.25"/>
  <sheetData/>
  <pageMargins left="0.511811024" right="0.511811024" top="0.78740157499999996" bottom="0.78740157499999996" header="0.31496062000000002" footer="0.31496062000000002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578010-ADC1-4B76-BA2F-D8743C1C62C7}">
  <sheetPr codeName="Planilha5">
    <tabColor rgb="FFA141C7"/>
  </sheetPr>
  <dimension ref="A1:B68"/>
  <sheetViews>
    <sheetView workbookViewId="0">
      <selection activeCell="B7" sqref="B7"/>
    </sheetView>
  </sheetViews>
  <sheetFormatPr defaultRowHeight="15" x14ac:dyDescent="0.25"/>
  <cols>
    <col min="1" max="1" width="73" customWidth="1"/>
    <col min="2" max="2" width="146.28515625" customWidth="1"/>
  </cols>
  <sheetData>
    <row r="1" spans="1:2" s="82" customFormat="1" ht="24.95" customHeight="1" x14ac:dyDescent="0.25">
      <c r="A1" s="127"/>
      <c r="B1" s="127"/>
    </row>
    <row r="2" spans="1:2" s="82" customFormat="1" ht="24.95" customHeight="1" x14ac:dyDescent="0.25">
      <c r="A2" s="127"/>
      <c r="B2" s="127"/>
    </row>
    <row r="3" spans="1:2" s="82" customFormat="1" ht="24.95" customHeight="1" x14ac:dyDescent="0.25"/>
    <row r="4" spans="1:2" s="82" customFormat="1" ht="24.95" customHeight="1" x14ac:dyDescent="0.25"/>
    <row r="5" spans="1:2" s="82" customFormat="1" ht="24.95" customHeight="1" x14ac:dyDescent="0.25"/>
    <row r="6" spans="1:2" s="82" customFormat="1" ht="24.95" customHeight="1" x14ac:dyDescent="0.25"/>
    <row r="7" spans="1:2" s="82" customFormat="1" ht="24.95" customHeight="1" x14ac:dyDescent="0.25"/>
    <row r="8" spans="1:2" s="82" customFormat="1" ht="24.95" customHeight="1" x14ac:dyDescent="0.25"/>
    <row r="9" spans="1:2" s="82" customFormat="1" ht="24.95" customHeight="1" x14ac:dyDescent="0.25"/>
    <row r="10" spans="1:2" s="82" customFormat="1" ht="24.95" customHeight="1" x14ac:dyDescent="0.25"/>
    <row r="11" spans="1:2" s="82" customFormat="1" ht="24.95" customHeight="1" x14ac:dyDescent="0.25"/>
    <row r="12" spans="1:2" s="82" customFormat="1" ht="24.95" customHeight="1" x14ac:dyDescent="0.25"/>
    <row r="13" spans="1:2" s="82" customFormat="1" ht="24.95" customHeight="1" x14ac:dyDescent="0.25"/>
    <row r="14" spans="1:2" s="82" customFormat="1" ht="24.95" customHeight="1" x14ac:dyDescent="0.25"/>
    <row r="15" spans="1:2" s="82" customFormat="1" ht="24.95" customHeight="1" x14ac:dyDescent="0.25"/>
    <row r="16" spans="1:2" s="82" customFormat="1" ht="24.95" customHeight="1" x14ac:dyDescent="0.25"/>
    <row r="17" s="82" customFormat="1" ht="24.95" customHeight="1" x14ac:dyDescent="0.25"/>
    <row r="18" s="82" customFormat="1" ht="24.95" customHeight="1" x14ac:dyDescent="0.25"/>
    <row r="19" s="82" customFormat="1" ht="24.95" customHeight="1" x14ac:dyDescent="0.25"/>
    <row r="20" s="82" customFormat="1" ht="24.95" customHeight="1" x14ac:dyDescent="0.25"/>
    <row r="21" s="82" customFormat="1" ht="24.95" customHeight="1" x14ac:dyDescent="0.25"/>
    <row r="22" s="82" customFormat="1" ht="24.95" customHeight="1" x14ac:dyDescent="0.25"/>
    <row r="23" s="82" customFormat="1" ht="24.95" customHeight="1" x14ac:dyDescent="0.25"/>
    <row r="24" s="82" customFormat="1" ht="24.95" customHeight="1" x14ac:dyDescent="0.25"/>
    <row r="25" s="82" customFormat="1" ht="24.95" customHeight="1" x14ac:dyDescent="0.25"/>
    <row r="26" s="82" customFormat="1" ht="24.95" customHeight="1" x14ac:dyDescent="0.25"/>
    <row r="27" s="82" customFormat="1" ht="24.95" customHeight="1" x14ac:dyDescent="0.25"/>
    <row r="28" s="82" customFormat="1" ht="24.95" customHeight="1" x14ac:dyDescent="0.25"/>
    <row r="29" s="82" customFormat="1" ht="24.95" customHeight="1" x14ac:dyDescent="0.25"/>
    <row r="30" s="82" customFormat="1" ht="24.95" customHeight="1" x14ac:dyDescent="0.25"/>
    <row r="31" s="82" customFormat="1" ht="24.95" customHeight="1" x14ac:dyDescent="0.25"/>
    <row r="32" s="82" customFormat="1" ht="24.95" customHeight="1" x14ac:dyDescent="0.25"/>
    <row r="33" s="82" customFormat="1" ht="24.95" customHeight="1" x14ac:dyDescent="0.25"/>
    <row r="34" s="82" customFormat="1" ht="24.95" customHeight="1" x14ac:dyDescent="0.25"/>
    <row r="35" s="82" customFormat="1" ht="24.95" customHeight="1" x14ac:dyDescent="0.25"/>
    <row r="36" s="82" customFormat="1" ht="24.95" customHeight="1" x14ac:dyDescent="0.25"/>
    <row r="37" s="82" customFormat="1" ht="24.95" customHeight="1" x14ac:dyDescent="0.25"/>
    <row r="38" s="82" customFormat="1" ht="24.95" customHeight="1" x14ac:dyDescent="0.25"/>
    <row r="39" s="82" customFormat="1" ht="24.95" customHeight="1" x14ac:dyDescent="0.25"/>
    <row r="40" s="82" customFormat="1" ht="24.95" customHeight="1" x14ac:dyDescent="0.25"/>
    <row r="41" s="82" customFormat="1" ht="24.95" customHeight="1" x14ac:dyDescent="0.25"/>
    <row r="42" s="82" customFormat="1" ht="24.95" customHeight="1" x14ac:dyDescent="0.25"/>
    <row r="43" s="82" customFormat="1" ht="24.95" customHeight="1" x14ac:dyDescent="0.25"/>
    <row r="44" s="82" customFormat="1" ht="24.95" customHeight="1" x14ac:dyDescent="0.25"/>
    <row r="45" s="82" customFormat="1" ht="24.95" customHeight="1" x14ac:dyDescent="0.25"/>
    <row r="46" s="82" customFormat="1" ht="24.95" customHeight="1" x14ac:dyDescent="0.25"/>
    <row r="47" s="82" customFormat="1" ht="24.95" customHeight="1" x14ac:dyDescent="0.25"/>
    <row r="48" s="82" customFormat="1" ht="24.95" customHeight="1" x14ac:dyDescent="0.25"/>
    <row r="49" s="82" customFormat="1" ht="24.95" customHeight="1" x14ac:dyDescent="0.25"/>
    <row r="50" s="82" customFormat="1" ht="24.95" customHeight="1" x14ac:dyDescent="0.25"/>
    <row r="51" s="82" customFormat="1" ht="24.95" customHeight="1" x14ac:dyDescent="0.25"/>
    <row r="52" s="82" customFormat="1" ht="24.95" customHeight="1" x14ac:dyDescent="0.25"/>
    <row r="53" s="82" customFormat="1" ht="24.95" customHeight="1" x14ac:dyDescent="0.25"/>
    <row r="54" s="82" customFormat="1" ht="24.95" customHeight="1" x14ac:dyDescent="0.25"/>
    <row r="55" s="82" customFormat="1" ht="24.95" customHeight="1" x14ac:dyDescent="0.25"/>
    <row r="56" s="82" customFormat="1" ht="24.95" customHeight="1" x14ac:dyDescent="0.25"/>
    <row r="57" s="82" customFormat="1" ht="24.95" customHeight="1" x14ac:dyDescent="0.25"/>
    <row r="58" s="82" customFormat="1" ht="24.95" customHeight="1" x14ac:dyDescent="0.25"/>
    <row r="59" s="82" customFormat="1" ht="24.95" customHeight="1" x14ac:dyDescent="0.25"/>
    <row r="60" s="82" customFormat="1" ht="24.95" customHeight="1" x14ac:dyDescent="0.25"/>
    <row r="61" s="82" customFormat="1" ht="24.95" customHeight="1" x14ac:dyDescent="0.25"/>
    <row r="62" s="82" customFormat="1" ht="24.95" customHeight="1" x14ac:dyDescent="0.25"/>
    <row r="63" s="82" customFormat="1" ht="24.95" customHeight="1" x14ac:dyDescent="0.25"/>
    <row r="64" s="82" customFormat="1" ht="24.95" customHeight="1" x14ac:dyDescent="0.25"/>
    <row r="65" s="82" customFormat="1" ht="24.95" customHeight="1" x14ac:dyDescent="0.25"/>
    <row r="66" s="82" customFormat="1" ht="24.95" customHeight="1" x14ac:dyDescent="0.25"/>
    <row r="67" s="82" customFormat="1" ht="24.95" customHeight="1" x14ac:dyDescent="0.25"/>
    <row r="68" s="82" customFormat="1" ht="24.95" customHeight="1" x14ac:dyDescent="0.25"/>
  </sheetData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C757D6-5094-4767-9B21-B101F827EAD6}">
  <sheetPr codeName="Planilha1"/>
  <dimension ref="A1:C156"/>
  <sheetViews>
    <sheetView workbookViewId="0">
      <selection activeCell="A2" sqref="A2"/>
    </sheetView>
  </sheetViews>
  <sheetFormatPr defaultRowHeight="15" x14ac:dyDescent="0.25"/>
  <cols>
    <col min="1" max="1" width="39" customWidth="1"/>
    <col min="3" max="3" width="192.7109375" bestFit="1" customWidth="1"/>
    <col min="7" max="7" width="63.5703125" bestFit="1" customWidth="1"/>
  </cols>
  <sheetData>
    <row r="1" spans="1:3" x14ac:dyDescent="0.25">
      <c r="A1" s="48" t="s">
        <v>28</v>
      </c>
      <c r="B1" s="48" t="s">
        <v>29</v>
      </c>
      <c r="C1" s="48" t="s">
        <v>30</v>
      </c>
    </row>
    <row r="2" spans="1:3" x14ac:dyDescent="0.25">
      <c r="B2" s="91" t="s">
        <v>35</v>
      </c>
      <c r="C2" s="54" t="s">
        <v>47</v>
      </c>
    </row>
    <row r="3" spans="1:3" x14ac:dyDescent="0.25">
      <c r="B3" s="91" t="s">
        <v>35</v>
      </c>
      <c r="C3" s="55" t="s">
        <v>48</v>
      </c>
    </row>
    <row r="4" spans="1:3" x14ac:dyDescent="0.25">
      <c r="B4" s="74" t="str">
        <f>IF('Informações Gerais'!B4="Atualização IHM","Yes","No")</f>
        <v>No</v>
      </c>
      <c r="C4" s="54" t="s">
        <v>49</v>
      </c>
    </row>
    <row r="5" spans="1:3" x14ac:dyDescent="0.25">
      <c r="B5" s="1" t="str">
        <f>IF('Componentes integrados'!A7&lt;&gt;"","Yes","No")</f>
        <v>No</v>
      </c>
      <c r="C5" s="55" t="s">
        <v>50</v>
      </c>
    </row>
    <row r="6" spans="1:3" x14ac:dyDescent="0.25">
      <c r="B6" s="1" t="str">
        <f>IF(B5="No","Yes","No")</f>
        <v>Yes</v>
      </c>
      <c r="C6" s="54" t="s">
        <v>51</v>
      </c>
    </row>
    <row r="7" spans="1:3" x14ac:dyDescent="0.25">
      <c r="B7" s="1" t="str">
        <f>IF(B8="No","Yes","No")</f>
        <v>Yes</v>
      </c>
      <c r="C7" s="55" t="s">
        <v>52</v>
      </c>
    </row>
    <row r="8" spans="1:3" x14ac:dyDescent="0.25">
      <c r="A8" s="45"/>
      <c r="B8" s="1" t="str">
        <f>IF(Exceções!C5&lt;&gt;"","Yes","No")</f>
        <v>No</v>
      </c>
      <c r="C8" s="54" t="s">
        <v>53</v>
      </c>
    </row>
    <row r="9" spans="1:3" x14ac:dyDescent="0.25">
      <c r="B9" s="69" t="s">
        <v>35</v>
      </c>
      <c r="C9" s="55" t="s">
        <v>54</v>
      </c>
    </row>
    <row r="10" spans="1:3" x14ac:dyDescent="0.25">
      <c r="B10" s="1" t="str">
        <f>IF('Dispositivos gerais'!D7&lt;&gt;"","Yes","No")</f>
        <v>No</v>
      </c>
      <c r="C10" s="54" t="s">
        <v>55</v>
      </c>
    </row>
    <row r="11" spans="1:3" x14ac:dyDescent="0.25">
      <c r="B11" s="1" t="str">
        <f>IF('Dispositivos gerais'!D8&lt;&gt;"","Yes","No")</f>
        <v>No</v>
      </c>
      <c r="C11" s="55" t="s">
        <v>56</v>
      </c>
    </row>
    <row r="12" spans="1:3" x14ac:dyDescent="0.25">
      <c r="B12" s="1" t="str">
        <f>IF('Dispositivos gerais'!D9&lt;&gt;"","Yes","No")</f>
        <v>No</v>
      </c>
      <c r="C12" s="54" t="s">
        <v>57</v>
      </c>
    </row>
    <row r="13" spans="1:3" x14ac:dyDescent="0.25">
      <c r="B13" s="1" t="str">
        <f>IF('Dispositivos Elétricos'!D7&lt;&gt;"","Yes","No")</f>
        <v>No</v>
      </c>
      <c r="C13" s="55" t="s">
        <v>58</v>
      </c>
    </row>
    <row r="14" spans="1:3" x14ac:dyDescent="0.25">
      <c r="B14" s="1" t="str">
        <f>IF('Dispositivos Elétricos'!D8&lt;&gt;"","Yes","No")</f>
        <v>No</v>
      </c>
      <c r="C14" s="54" t="s">
        <v>59</v>
      </c>
    </row>
    <row r="15" spans="1:3" x14ac:dyDescent="0.25">
      <c r="B15" s="1" t="s">
        <v>35</v>
      </c>
      <c r="C15" s="55" t="s">
        <v>60</v>
      </c>
    </row>
    <row r="16" spans="1:3" x14ac:dyDescent="0.25">
      <c r="A16" s="45"/>
      <c r="B16" s="1" t="str">
        <f>IF('Dispositivos Elétricos'!D9&lt;&gt;"","Yes","No")</f>
        <v>No</v>
      </c>
      <c r="C16" s="54" t="s">
        <v>61</v>
      </c>
    </row>
    <row r="17" spans="1:3" x14ac:dyDescent="0.25">
      <c r="B17" s="1" t="s">
        <v>35</v>
      </c>
      <c r="C17" s="55" t="s">
        <v>62</v>
      </c>
    </row>
    <row r="18" spans="1:3" x14ac:dyDescent="0.25">
      <c r="A18" s="45"/>
      <c r="B18" s="1" t="s">
        <v>35</v>
      </c>
      <c r="C18" s="55" t="s">
        <v>63</v>
      </c>
    </row>
    <row r="19" spans="1:3" x14ac:dyDescent="0.25">
      <c r="B19" s="1" t="s">
        <v>35</v>
      </c>
      <c r="C19" s="54" t="s">
        <v>64</v>
      </c>
    </row>
    <row r="20" spans="1:3" x14ac:dyDescent="0.25">
      <c r="B20" s="1" t="str">
        <f>IF(AND(B14="No",'Dispositivos Elétricos'!D11="",'Dispositivos Elétricos'!D12=""),"Yes","No")</f>
        <v>Yes</v>
      </c>
      <c r="C20" s="55" t="s">
        <v>65</v>
      </c>
    </row>
    <row r="21" spans="1:3" x14ac:dyDescent="0.25">
      <c r="B21" s="1" t="str">
        <f>IF(AND(B14="No",'Dispositivos Elétricos'!D11&lt;&gt;"",'Dispositivos Elétricos'!D12=""),"Yes","No")</f>
        <v>No</v>
      </c>
      <c r="C21" s="54" t="s">
        <v>66</v>
      </c>
    </row>
    <row r="22" spans="1:3" x14ac:dyDescent="0.25">
      <c r="A22" s="46"/>
      <c r="B22" s="1" t="str">
        <f>IF(AND(B14="Yes",'Dispositivos Elétricos'!D11="",'Dispositivos Elétricos'!D12=""),"Yes","No")</f>
        <v>No</v>
      </c>
      <c r="C22" s="55" t="s">
        <v>67</v>
      </c>
    </row>
    <row r="23" spans="1:3" x14ac:dyDescent="0.25">
      <c r="B23" s="1" t="str">
        <f>IF(AND(B14="Yes",'Dispositivos Elétricos'!D11&lt;&gt;"",'Dispositivos Elétricos'!D12=""),"Yes","No")</f>
        <v>No</v>
      </c>
      <c r="C23" s="54" t="s">
        <v>68</v>
      </c>
    </row>
    <row r="24" spans="1:3" x14ac:dyDescent="0.25">
      <c r="B24" s="1" t="str">
        <f>IF(AND(B14="Yes",'Dispositivos Elétricos'!D11&lt;&gt;"",'Dispositivos Elétricos'!D12&lt;&gt;""),"Yes","No")</f>
        <v>No</v>
      </c>
      <c r="C24" s="55" t="s">
        <v>69</v>
      </c>
    </row>
    <row r="25" spans="1:3" x14ac:dyDescent="0.25">
      <c r="B25" s="1" t="str">
        <f>IF(OR(Estrutura!D7="Manifold mixproof/borboleta",Estrutura!D7="Ambos"),"Yes","No")</f>
        <v>No</v>
      </c>
      <c r="C25" s="54" t="s">
        <v>70</v>
      </c>
    </row>
    <row r="26" spans="1:3" x14ac:dyDescent="0.25">
      <c r="B26" s="1" t="str">
        <f>IF(OR(Estrutura!D7="Placa de distribuição",Estrutura!D7="Ambos"),"Yes","No")</f>
        <v>No</v>
      </c>
      <c r="C26" s="55" t="s">
        <v>71</v>
      </c>
    </row>
    <row r="27" spans="1:3" x14ac:dyDescent="0.25">
      <c r="B27" s="1" t="s">
        <v>35</v>
      </c>
      <c r="C27" s="54" t="s">
        <v>72</v>
      </c>
    </row>
    <row r="28" spans="1:3" x14ac:dyDescent="0.25">
      <c r="B28" s="1" t="str">
        <f>IF(OR(Estrutura!D8="Ilha de válvulas",Estrutura!D8="Ambos"),"Yes","No")</f>
        <v>No</v>
      </c>
      <c r="C28" s="55" t="s">
        <v>73</v>
      </c>
    </row>
    <row r="29" spans="1:3" x14ac:dyDescent="0.25">
      <c r="B29" s="1" t="str">
        <f>IF(OR(Estrutura!D8="Válvulas pneumáticas",Estrutura!D8="Ambos"),"Yes","No")</f>
        <v>No</v>
      </c>
      <c r="C29" s="54" t="s">
        <v>74</v>
      </c>
    </row>
    <row r="30" spans="1:3" x14ac:dyDescent="0.25">
      <c r="B30" s="1" t="str">
        <f>IF('Dispositivos gerais'!D10&lt;&gt;"","Yes","No")</f>
        <v>No</v>
      </c>
      <c r="C30" s="55" t="s">
        <v>75</v>
      </c>
    </row>
    <row r="31" spans="1:3" x14ac:dyDescent="0.25">
      <c r="A31" s="46"/>
      <c r="B31" s="1" t="str">
        <f>IF('Dispositivos gerais'!D11&lt;&gt;"","Yes","No")</f>
        <v>No</v>
      </c>
      <c r="C31" s="54" t="s">
        <v>76</v>
      </c>
    </row>
    <row r="32" spans="1:3" x14ac:dyDescent="0.25">
      <c r="A32" s="46"/>
      <c r="B32" s="1" t="str">
        <f>IF('Dispositivos gerais'!D12&lt;&gt;"","Yes","No")</f>
        <v>No</v>
      </c>
      <c r="C32" s="55" t="s">
        <v>77</v>
      </c>
    </row>
    <row r="33" spans="2:3" x14ac:dyDescent="0.25">
      <c r="B33" s="1" t="str">
        <f>IF('Dispositivos gerais'!D13&lt;&gt;"","Yes","No")</f>
        <v>No</v>
      </c>
      <c r="C33" s="54" t="s">
        <v>78</v>
      </c>
    </row>
    <row r="34" spans="2:3" x14ac:dyDescent="0.25">
      <c r="B34" s="1" t="str">
        <f>IF('Dispositivos gerais'!D14&lt;&gt;"","Yes","No")</f>
        <v>No</v>
      </c>
      <c r="C34" s="55" t="s">
        <v>79</v>
      </c>
    </row>
    <row r="35" spans="2:3" x14ac:dyDescent="0.25">
      <c r="B35" s="1" t="str">
        <f>IF('Dispositivos gerais'!D15&lt;&gt;"","Yes","No")</f>
        <v>No</v>
      </c>
      <c r="C35" s="54" t="s">
        <v>80</v>
      </c>
    </row>
    <row r="36" spans="2:3" x14ac:dyDescent="0.25">
      <c r="B36" s="1" t="str">
        <f>IF('Dispositivos gerais'!D16&lt;&gt;"","Yes","No")</f>
        <v>No</v>
      </c>
      <c r="C36" s="55" t="s">
        <v>81</v>
      </c>
    </row>
    <row r="37" spans="2:3" x14ac:dyDescent="0.25">
      <c r="B37" s="1" t="str">
        <f>IF('Dispositivos gerais'!D17&lt;&gt;"","Yes","No")</f>
        <v>No</v>
      </c>
      <c r="C37" s="54" t="s">
        <v>82</v>
      </c>
    </row>
    <row r="38" spans="2:3" x14ac:dyDescent="0.25">
      <c r="B38" s="1" t="str">
        <f>IF('Dispositivos gerais'!D18&lt;&gt;"","Yes","No")</f>
        <v>No</v>
      </c>
      <c r="C38" s="55" t="s">
        <v>83</v>
      </c>
    </row>
    <row r="39" spans="2:3" x14ac:dyDescent="0.25">
      <c r="B39" s="1" t="str">
        <f>IF('Dispositivos gerais'!D19&lt;&gt;"","Yes","No")</f>
        <v>No</v>
      </c>
      <c r="C39" s="54" t="s">
        <v>84</v>
      </c>
    </row>
    <row r="40" spans="2:3" x14ac:dyDescent="0.25">
      <c r="B40" s="1" t="str">
        <f>IF('Dispositivos gerais'!D20&lt;&gt;"","Yes","No")</f>
        <v>No</v>
      </c>
      <c r="C40" s="55" t="s">
        <v>85</v>
      </c>
    </row>
    <row r="41" spans="2:3" x14ac:dyDescent="0.25">
      <c r="B41" s="1" t="str">
        <f>IF('Dispositivos gerais'!D21&lt;&gt;"","Yes","No")</f>
        <v>No</v>
      </c>
      <c r="C41" s="54" t="s">
        <v>86</v>
      </c>
    </row>
    <row r="42" spans="2:3" x14ac:dyDescent="0.25">
      <c r="B42" s="1" t="str">
        <f>IF('Dispositivos gerais'!D22&lt;&gt;"","Yes","No")</f>
        <v>No</v>
      </c>
      <c r="C42" s="55" t="s">
        <v>87</v>
      </c>
    </row>
    <row r="43" spans="2:3" x14ac:dyDescent="0.25">
      <c r="B43" s="1" t="str">
        <f>IF('Dispositivos gerais'!D23&lt;&gt;"","Yes","No")</f>
        <v>No</v>
      </c>
      <c r="C43" s="54" t="s">
        <v>88</v>
      </c>
    </row>
    <row r="44" spans="2:3" x14ac:dyDescent="0.25">
      <c r="B44" s="1" t="s">
        <v>35</v>
      </c>
      <c r="C44" s="55" t="s">
        <v>89</v>
      </c>
    </row>
    <row r="45" spans="2:3" x14ac:dyDescent="0.25">
      <c r="B45" s="1" t="s">
        <v>35</v>
      </c>
      <c r="C45" s="54" t="s">
        <v>90</v>
      </c>
    </row>
    <row r="46" spans="2:3" x14ac:dyDescent="0.25">
      <c r="B46" s="69" t="s">
        <v>35</v>
      </c>
      <c r="C46" s="55" t="s">
        <v>91</v>
      </c>
    </row>
    <row r="47" spans="2:3" x14ac:dyDescent="0.25">
      <c r="B47" s="1" t="str" cm="1">
        <f t="array" ref="B47">IF(OR('Tipo de  IHM'!A10:A13&lt;&gt;"",'Tipo de  IHM'!C6="Clearline",'Tipo de  IHM'!B6="Clearline"),"Yes","No")</f>
        <v>No</v>
      </c>
      <c r="C47" s="54" t="s">
        <v>92</v>
      </c>
    </row>
    <row r="48" spans="2:3" x14ac:dyDescent="0.25">
      <c r="B48" s="1" t="str">
        <f>IF('Dispositivos Elétricos'!D10&lt;&gt;"","Yes","No")</f>
        <v>No</v>
      </c>
      <c r="C48" s="55" t="s">
        <v>93</v>
      </c>
    </row>
    <row r="49" spans="1:3" x14ac:dyDescent="0.25">
      <c r="B49" s="1" t="s">
        <v>35</v>
      </c>
      <c r="C49" s="54" t="s">
        <v>94</v>
      </c>
    </row>
    <row r="50" spans="1:3" x14ac:dyDescent="0.25">
      <c r="B50" s="1" t="str">
        <f>IF(B26="Yes","Yes","No")</f>
        <v>No</v>
      </c>
      <c r="C50" s="55" t="s">
        <v>95</v>
      </c>
    </row>
    <row r="51" spans="1:3" x14ac:dyDescent="0.25">
      <c r="B51" s="69" t="s">
        <v>35</v>
      </c>
      <c r="C51" s="55" t="s">
        <v>96</v>
      </c>
    </row>
    <row r="52" spans="1:3" x14ac:dyDescent="0.25">
      <c r="B52" s="1" t="str">
        <f>IF(AND('Dispositivos Elétricos'!D7&lt;&gt;"",'Base de dados'!B57="No"),"Yes","No")</f>
        <v>No</v>
      </c>
      <c r="C52" s="54" t="s">
        <v>97</v>
      </c>
    </row>
    <row r="53" spans="1:3" x14ac:dyDescent="0.25">
      <c r="B53" s="1" t="str">
        <f>IF(AND('Dispositivos Elétricos'!D7&lt;&gt;"",'Dispositivos Elétricos'!D8&lt;&gt;""),"Yes","No")</f>
        <v>No</v>
      </c>
      <c r="C53" s="55" t="s">
        <v>98</v>
      </c>
    </row>
    <row r="54" spans="1:3" x14ac:dyDescent="0.25">
      <c r="B54" s="1" t="str" cm="1">
        <f t="array" ref="B54">IF(OR('Tipo de  IHM'!A10:A13&lt;&gt;"",'Tipo de  IHM'!C6="Clearline",'Tipo de  IHM'!B6="Clearline"),"Yes","No")</f>
        <v>No</v>
      </c>
      <c r="C54" s="54" t="s">
        <v>99</v>
      </c>
    </row>
    <row r="55" spans="1:3" x14ac:dyDescent="0.25">
      <c r="B55" s="1" t="str" cm="1">
        <f t="array" ref="B55">IF(OR('Tipo de  IHM'!A10:A13&lt;&gt;"",'Tipo de  IHM'!C6="Clearline",'Tipo de  IHM'!B6="Clearline"),"Yes","No")</f>
        <v>No</v>
      </c>
      <c r="C55" s="55" t="s">
        <v>100</v>
      </c>
    </row>
    <row r="56" spans="1:3" x14ac:dyDescent="0.25">
      <c r="B56" s="1" t="str">
        <f>IF(AND('Dispositivos Elétricos'!D7&lt;&gt;"",'Base de dados'!B57="No"),"Yes","No")</f>
        <v>No</v>
      </c>
      <c r="C56" s="54" t="s">
        <v>101</v>
      </c>
    </row>
    <row r="57" spans="1:3" x14ac:dyDescent="0.25">
      <c r="B57" s="91" t="str">
        <f>IF(AND('Dispositivos Elétricos'!D7&lt;&gt;"",'Dispositivos Elétricos'!D8&lt;&gt;""),"Yes","No")</f>
        <v>No</v>
      </c>
      <c r="C57" s="55" t="s">
        <v>102</v>
      </c>
    </row>
    <row r="58" spans="1:3" x14ac:dyDescent="0.25">
      <c r="A58" s="1"/>
      <c r="B58" s="1" t="s">
        <v>35</v>
      </c>
      <c r="C58" s="54" t="s">
        <v>103</v>
      </c>
    </row>
    <row r="59" spans="1:3" x14ac:dyDescent="0.25">
      <c r="B59" s="1" t="str">
        <f>IF(AND(Exceções!C6&lt;&gt;"",B13="Yes",B14="No",B12="No"),"Yes","No")</f>
        <v>No</v>
      </c>
      <c r="C59" s="54" t="s">
        <v>104</v>
      </c>
    </row>
    <row r="60" spans="1:3" x14ac:dyDescent="0.25">
      <c r="B60" s="1" t="str">
        <f>IF(AND(B59="No",B13="Yes",B14="No",B12="No"),"Yes","No")</f>
        <v>No</v>
      </c>
      <c r="C60" s="55" t="s">
        <v>105</v>
      </c>
    </row>
    <row r="61" spans="1:3" x14ac:dyDescent="0.25">
      <c r="A61" s="46"/>
      <c r="B61" s="1" t="str">
        <f>IF(AND(Exceções!C6&lt;&gt;"",B13="Yes",B14="No",B12="Yes"),"Yes","No")</f>
        <v>No</v>
      </c>
      <c r="C61" s="54" t="s">
        <v>106</v>
      </c>
    </row>
    <row r="62" spans="1:3" x14ac:dyDescent="0.25">
      <c r="B62" s="1" t="str">
        <f>IF(AND(B61="No",B13="Yes",B14="No",B12="Yes"),"Yes","No")</f>
        <v>No</v>
      </c>
      <c r="C62" s="55" t="s">
        <v>107</v>
      </c>
    </row>
    <row r="63" spans="1:3" x14ac:dyDescent="0.25">
      <c r="B63" s="1" t="str">
        <f>IF(AND(Exceções!C6&lt;&gt;"",B13="Yes",B14="Yes",B12="No"),"Yes","No")</f>
        <v>No</v>
      </c>
      <c r="C63" s="54" t="s">
        <v>108</v>
      </c>
    </row>
    <row r="64" spans="1:3" x14ac:dyDescent="0.25">
      <c r="B64" s="91" t="str">
        <f>IF(AND(B63="No",B13="Yes",B14="Yes",B12="No"),"Yes","No")</f>
        <v>No</v>
      </c>
      <c r="C64" s="55" t="s">
        <v>109</v>
      </c>
    </row>
    <row r="65" spans="2:3" x14ac:dyDescent="0.25">
      <c r="B65" s="1" t="str">
        <f>IF(AND(Exceções!C6&lt;&gt;"",B13="Yes",B14="Yes",B12="Yes"),"Yes","No")</f>
        <v>No</v>
      </c>
      <c r="C65" s="54" t="s">
        <v>110</v>
      </c>
    </row>
    <row r="66" spans="2:3" x14ac:dyDescent="0.25">
      <c r="B66" s="1" t="str">
        <f>IF(AND(B63="No",B13="Yes",B14="Yes",B12="Yes"),"Yes","No")</f>
        <v>No</v>
      </c>
      <c r="C66" s="55" t="s">
        <v>111</v>
      </c>
    </row>
    <row r="67" spans="2:3" x14ac:dyDescent="0.25">
      <c r="B67" s="1" t="s">
        <v>35</v>
      </c>
      <c r="C67" s="54" t="s">
        <v>112</v>
      </c>
    </row>
    <row r="68" spans="2:3" x14ac:dyDescent="0.25">
      <c r="B68" s="1" t="s">
        <v>35</v>
      </c>
      <c r="C68" s="55" t="s">
        <v>113</v>
      </c>
    </row>
    <row r="69" spans="2:3" x14ac:dyDescent="0.25">
      <c r="B69" s="1" t="s">
        <v>35</v>
      </c>
      <c r="C69" s="55" t="s">
        <v>114</v>
      </c>
    </row>
    <row r="70" spans="2:3" x14ac:dyDescent="0.25">
      <c r="B70" s="1" t="str">
        <f>IF(Exceções!C7&lt;&gt;"","Yes","No")</f>
        <v>No</v>
      </c>
      <c r="C70" s="54" t="s">
        <v>115</v>
      </c>
    </row>
    <row r="71" spans="2:3" x14ac:dyDescent="0.25">
      <c r="B71" s="1" t="str">
        <f>IF(B70="No","Yes","No")</f>
        <v>Yes</v>
      </c>
      <c r="C71" s="55" t="s">
        <v>116</v>
      </c>
    </row>
    <row r="72" spans="2:3" x14ac:dyDescent="0.25">
      <c r="B72" s="1" t="s">
        <v>35</v>
      </c>
      <c r="C72" s="54" t="s">
        <v>117</v>
      </c>
    </row>
    <row r="73" spans="2:3" x14ac:dyDescent="0.25">
      <c r="B73" s="1" t="str">
        <f>IF(Exceções!C7&lt;&gt;"","Yes","No")</f>
        <v>No</v>
      </c>
      <c r="C73" s="55" t="s">
        <v>118</v>
      </c>
    </row>
    <row r="74" spans="2:3" x14ac:dyDescent="0.25">
      <c r="B74" s="1" t="str">
        <f>IF(B73="No","Yes","No")</f>
        <v>Yes</v>
      </c>
      <c r="C74" s="54" t="s">
        <v>119</v>
      </c>
    </row>
    <row r="75" spans="2:3" x14ac:dyDescent="0.25">
      <c r="B75" s="1" t="s">
        <v>35</v>
      </c>
      <c r="C75" s="55" t="s">
        <v>120</v>
      </c>
    </row>
    <row r="76" spans="2:3" x14ac:dyDescent="0.25">
      <c r="B76" s="1" t="s">
        <v>35</v>
      </c>
      <c r="C76" s="54" t="s">
        <v>121</v>
      </c>
    </row>
    <row r="77" spans="2:3" x14ac:dyDescent="0.25">
      <c r="B77" s="70"/>
      <c r="C77" s="76"/>
    </row>
    <row r="78" spans="2:3" x14ac:dyDescent="0.25">
      <c r="B78" s="1"/>
      <c r="C78" s="76"/>
    </row>
    <row r="79" spans="2:3" x14ac:dyDescent="0.25">
      <c r="B79" s="1"/>
      <c r="C79" s="76"/>
    </row>
    <row r="80" spans="2:3" x14ac:dyDescent="0.25">
      <c r="B80" s="1"/>
      <c r="C80" s="76"/>
    </row>
    <row r="81" spans="2:3" x14ac:dyDescent="0.25">
      <c r="B81" s="1"/>
      <c r="C81" s="76"/>
    </row>
    <row r="82" spans="2:3" x14ac:dyDescent="0.25">
      <c r="B82" s="1"/>
      <c r="C82" s="76"/>
    </row>
    <row r="83" spans="2:3" x14ac:dyDescent="0.25">
      <c r="B83" s="1"/>
      <c r="C83" s="76"/>
    </row>
    <row r="84" spans="2:3" x14ac:dyDescent="0.25">
      <c r="B84" s="1"/>
      <c r="C84" s="76"/>
    </row>
    <row r="85" spans="2:3" x14ac:dyDescent="0.25">
      <c r="B85" s="1"/>
      <c r="C85" s="76"/>
    </row>
    <row r="86" spans="2:3" x14ac:dyDescent="0.25">
      <c r="B86" s="1"/>
      <c r="C86" s="76"/>
    </row>
    <row r="87" spans="2:3" x14ac:dyDescent="0.25">
      <c r="B87" s="1"/>
      <c r="C87" s="76"/>
    </row>
    <row r="88" spans="2:3" x14ac:dyDescent="0.25">
      <c r="B88" s="1"/>
      <c r="C88" s="76"/>
    </row>
    <row r="89" spans="2:3" x14ac:dyDescent="0.25">
      <c r="B89" s="1"/>
      <c r="C89" s="76"/>
    </row>
    <row r="90" spans="2:3" x14ac:dyDescent="0.25">
      <c r="B90" s="1"/>
      <c r="C90" s="76"/>
    </row>
    <row r="91" spans="2:3" x14ac:dyDescent="0.25">
      <c r="B91" s="1"/>
      <c r="C91" s="76"/>
    </row>
    <row r="92" spans="2:3" x14ac:dyDescent="0.25">
      <c r="B92" s="1"/>
      <c r="C92" s="76"/>
    </row>
    <row r="93" spans="2:3" x14ac:dyDescent="0.25">
      <c r="B93" s="1"/>
      <c r="C93" s="76"/>
    </row>
    <row r="94" spans="2:3" x14ac:dyDescent="0.25">
      <c r="B94" s="1"/>
      <c r="C94" s="76"/>
    </row>
    <row r="95" spans="2:3" x14ac:dyDescent="0.25">
      <c r="B95" s="1"/>
      <c r="C95" s="76"/>
    </row>
    <row r="96" spans="2:3" x14ac:dyDescent="0.25">
      <c r="B96" s="1"/>
      <c r="C96" s="76"/>
    </row>
    <row r="97" spans="2:3" x14ac:dyDescent="0.25">
      <c r="B97" s="1"/>
      <c r="C97" s="76"/>
    </row>
    <row r="98" spans="2:3" x14ac:dyDescent="0.25">
      <c r="B98" s="1"/>
      <c r="C98" s="76"/>
    </row>
    <row r="99" spans="2:3" x14ac:dyDescent="0.25">
      <c r="B99" s="1"/>
      <c r="C99" s="76"/>
    </row>
    <row r="100" spans="2:3" x14ac:dyDescent="0.25">
      <c r="B100" s="1"/>
      <c r="C100" s="76"/>
    </row>
    <row r="101" spans="2:3" x14ac:dyDescent="0.25">
      <c r="B101" s="1"/>
      <c r="C101" s="76"/>
    </row>
    <row r="102" spans="2:3" x14ac:dyDescent="0.25">
      <c r="B102" s="1"/>
      <c r="C102" s="76"/>
    </row>
    <row r="103" spans="2:3" x14ac:dyDescent="0.25">
      <c r="B103" s="1"/>
      <c r="C103" s="76"/>
    </row>
    <row r="104" spans="2:3" x14ac:dyDescent="0.25">
      <c r="B104" s="1"/>
      <c r="C104" s="76"/>
    </row>
    <row r="105" spans="2:3" x14ac:dyDescent="0.25">
      <c r="B105" s="1"/>
      <c r="C105" s="76"/>
    </row>
    <row r="106" spans="2:3" x14ac:dyDescent="0.25">
      <c r="B106" s="1"/>
      <c r="C106" s="76"/>
    </row>
    <row r="107" spans="2:3" x14ac:dyDescent="0.25">
      <c r="B107" s="1"/>
      <c r="C107" s="76"/>
    </row>
    <row r="108" spans="2:3" x14ac:dyDescent="0.25">
      <c r="B108" s="1"/>
      <c r="C108" s="76"/>
    </row>
    <row r="109" spans="2:3" x14ac:dyDescent="0.25">
      <c r="B109" s="1"/>
      <c r="C109" s="76"/>
    </row>
    <row r="110" spans="2:3" x14ac:dyDescent="0.25">
      <c r="B110" s="1"/>
      <c r="C110" s="76"/>
    </row>
    <row r="111" spans="2:3" x14ac:dyDescent="0.25">
      <c r="B111" s="1"/>
      <c r="C111" s="76"/>
    </row>
    <row r="112" spans="2:3" x14ac:dyDescent="0.25">
      <c r="B112" s="1"/>
      <c r="C112" s="76"/>
    </row>
    <row r="113" spans="2:3" x14ac:dyDescent="0.25">
      <c r="B113" s="1"/>
      <c r="C113" s="76"/>
    </row>
    <row r="114" spans="2:3" x14ac:dyDescent="0.25">
      <c r="B114" s="1"/>
      <c r="C114" s="76"/>
    </row>
    <row r="115" spans="2:3" x14ac:dyDescent="0.25">
      <c r="B115" s="1"/>
      <c r="C115" s="76"/>
    </row>
    <row r="116" spans="2:3" x14ac:dyDescent="0.25">
      <c r="B116" s="1"/>
      <c r="C116" s="76"/>
    </row>
    <row r="117" spans="2:3" x14ac:dyDescent="0.25">
      <c r="B117" s="1"/>
      <c r="C117" s="76"/>
    </row>
    <row r="118" spans="2:3" x14ac:dyDescent="0.25">
      <c r="B118" s="1"/>
      <c r="C118" s="76"/>
    </row>
    <row r="119" spans="2:3" x14ac:dyDescent="0.25">
      <c r="B119" s="1"/>
      <c r="C119" s="76"/>
    </row>
    <row r="120" spans="2:3" x14ac:dyDescent="0.25">
      <c r="B120" s="1"/>
      <c r="C120" s="76"/>
    </row>
    <row r="121" spans="2:3" x14ac:dyDescent="0.25">
      <c r="B121" s="1"/>
      <c r="C121" s="76"/>
    </row>
    <row r="122" spans="2:3" x14ac:dyDescent="0.25">
      <c r="B122" s="1"/>
      <c r="C122" s="76"/>
    </row>
    <row r="123" spans="2:3" x14ac:dyDescent="0.25">
      <c r="B123" s="1"/>
      <c r="C123" s="76"/>
    </row>
    <row r="124" spans="2:3" x14ac:dyDescent="0.25">
      <c r="B124" s="1"/>
      <c r="C124" s="76"/>
    </row>
    <row r="125" spans="2:3" x14ac:dyDescent="0.25">
      <c r="B125" s="1"/>
      <c r="C125" s="76"/>
    </row>
    <row r="126" spans="2:3" x14ac:dyDescent="0.25">
      <c r="B126" s="1"/>
      <c r="C126" s="76"/>
    </row>
    <row r="127" spans="2:3" x14ac:dyDescent="0.25">
      <c r="B127" s="1"/>
      <c r="C127" s="76"/>
    </row>
    <row r="128" spans="2:3" x14ac:dyDescent="0.25">
      <c r="B128" s="1"/>
      <c r="C128" s="76"/>
    </row>
    <row r="129" spans="2:3" x14ac:dyDescent="0.25">
      <c r="B129" s="1"/>
      <c r="C129" s="76"/>
    </row>
    <row r="130" spans="2:3" x14ac:dyDescent="0.25">
      <c r="B130" s="1"/>
      <c r="C130" s="76"/>
    </row>
    <row r="131" spans="2:3" x14ac:dyDescent="0.25">
      <c r="B131" s="70"/>
      <c r="C131" s="76"/>
    </row>
    <row r="132" spans="2:3" x14ac:dyDescent="0.25">
      <c r="B132" s="1"/>
      <c r="C132" s="51"/>
    </row>
    <row r="133" spans="2:3" x14ac:dyDescent="0.25">
      <c r="B133" s="1"/>
      <c r="C133" s="51"/>
    </row>
    <row r="134" spans="2:3" x14ac:dyDescent="0.25">
      <c r="B134" s="1"/>
    </row>
    <row r="135" spans="2:3" x14ac:dyDescent="0.25">
      <c r="B135" s="1"/>
    </row>
    <row r="136" spans="2:3" x14ac:dyDescent="0.25">
      <c r="B136" s="1"/>
    </row>
    <row r="137" spans="2:3" x14ac:dyDescent="0.25">
      <c r="B137" s="1"/>
    </row>
    <row r="138" spans="2:3" x14ac:dyDescent="0.25">
      <c r="B138" s="1"/>
    </row>
    <row r="139" spans="2:3" x14ac:dyDescent="0.25">
      <c r="B139" s="1"/>
    </row>
    <row r="140" spans="2:3" x14ac:dyDescent="0.25">
      <c r="B140" s="1"/>
    </row>
    <row r="141" spans="2:3" x14ac:dyDescent="0.25">
      <c r="B141" s="1"/>
    </row>
    <row r="142" spans="2:3" x14ac:dyDescent="0.25">
      <c r="B142" s="1"/>
    </row>
    <row r="143" spans="2:3" x14ac:dyDescent="0.25">
      <c r="B143" s="1"/>
    </row>
    <row r="144" spans="2:3" x14ac:dyDescent="0.25">
      <c r="B144" s="1"/>
    </row>
    <row r="145" spans="2:2" x14ac:dyDescent="0.25">
      <c r="B145" s="1"/>
    </row>
    <row r="146" spans="2:2" x14ac:dyDescent="0.25">
      <c r="B146" s="1"/>
    </row>
    <row r="147" spans="2:2" x14ac:dyDescent="0.25">
      <c r="B147" s="1"/>
    </row>
    <row r="148" spans="2:2" x14ac:dyDescent="0.25">
      <c r="B148" s="1"/>
    </row>
    <row r="149" spans="2:2" x14ac:dyDescent="0.25">
      <c r="B149" s="1"/>
    </row>
    <row r="150" spans="2:2" x14ac:dyDescent="0.25">
      <c r="B150" s="1"/>
    </row>
    <row r="151" spans="2:2" x14ac:dyDescent="0.25">
      <c r="B151" s="1"/>
    </row>
    <row r="152" spans="2:2" x14ac:dyDescent="0.25">
      <c r="B152" s="1"/>
    </row>
    <row r="153" spans="2:2" x14ac:dyDescent="0.25">
      <c r="B153" s="1"/>
    </row>
    <row r="154" spans="2:2" x14ac:dyDescent="0.25">
      <c r="B154" s="1"/>
    </row>
    <row r="155" spans="2:2" x14ac:dyDescent="0.25">
      <c r="B155" s="1"/>
    </row>
    <row r="156" spans="2:2" x14ac:dyDescent="0.25">
      <c r="B156" s="1"/>
    </row>
  </sheetData>
  <sheetProtection sheet="1" objects="1" scenarios="1"/>
  <pageMargins left="0.511811024" right="0.511811024" top="0.78740157499999996" bottom="0.78740157499999996" header="0.31496062000000002" footer="0.31496062000000002"/>
  <pageSetup orientation="portrait" horizontalDpi="4294967293" verticalDpi="4294967293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51BDCBE-D326-4A84-98B4-C93EF927043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11</vt:i4>
      </vt:variant>
    </vt:vector>
  </HeadingPairs>
  <TitlesOfParts>
    <vt:vector size="11" baseType="lpstr">
      <vt:lpstr>Informações Gerais</vt:lpstr>
      <vt:lpstr>Componentes integrados</vt:lpstr>
      <vt:lpstr>Dispositivos gerais</vt:lpstr>
      <vt:lpstr>Estrutura</vt:lpstr>
      <vt:lpstr>Dados Técnicos</vt:lpstr>
      <vt:lpstr>Dispositivos Elétricos</vt:lpstr>
      <vt:lpstr>Tipo de  IHM</vt:lpstr>
      <vt:lpstr>Exceções</vt:lpstr>
      <vt:lpstr>Gerador</vt:lpstr>
      <vt:lpstr>Substituir conteúdo</vt:lpstr>
      <vt:lpstr>Base de dados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Igor Lima Golpian</dc:creator>
  <cp:lastModifiedBy>Krystalas, Matheus</cp:lastModifiedBy>
  <dcterms:created xsi:type="dcterms:W3CDTF">2020-04-07T14:31:40Z</dcterms:created>
  <dcterms:modified xsi:type="dcterms:W3CDTF">2022-05-13T13:39:27Z</dcterms:modified>
</cp:coreProperties>
</file>