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2420A5A8-2718-43D7-B35D-A72043E761EC}" xr6:coauthVersionLast="45" xr6:coauthVersionMax="45" xr10:uidLastSave="{00000000-0000-0000-0000-000000000000}"/>
  <bookViews>
    <workbookView xWindow="-25320" yWindow="1485" windowWidth="25440" windowHeight="15390" xr2:uid="{00000000-000D-0000-FFFF-FFFF00000000}"/>
  </bookViews>
  <sheets>
    <sheet name="Informações Gerais" sheetId="11" r:id="rId1"/>
    <sheet name="Componentes integrados" sheetId="12" r:id="rId2"/>
    <sheet name="Dispositivos de Mecânicos" sheetId="13" r:id="rId3"/>
    <sheet name="Estrutura" sheetId="14" r:id="rId4"/>
    <sheet name="Dados do sistema" sheetId="15" r:id="rId5"/>
    <sheet name="Componentes elétricos" sheetId="24" r:id="rId6"/>
    <sheet name="Tipo de  IHM" sheetId="17" r:id="rId7"/>
    <sheet name="Exceções" sheetId="27" r:id="rId8"/>
    <sheet name="Gerador" sheetId="18" r:id="rId9"/>
    <sheet name="Substituir conteúdo" sheetId="28" state="hidden" r:id="rId10"/>
    <sheet name="Base de dados" sheetId="8" state="hidden" r:id="rId11"/>
  </sheets>
  <functionGroups builtInGroupCount="19"/>
  <definedNames>
    <definedName name="_xlnm._FilterDatabase" localSheetId="6" hidden="1">'Tipo de  IHM'!$A$1:$D$11</definedName>
    <definedName name="diretorio">#REF!</definedName>
    <definedName name="familias">#REF!</definedName>
    <definedName name="model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" i="15" l="1"/>
  <c r="J11" i="15"/>
  <c r="J10" i="15"/>
  <c r="J9" i="15"/>
  <c r="J6" i="15"/>
  <c r="J7" i="15"/>
  <c r="B55" i="8"/>
  <c r="B50" i="8"/>
  <c r="B51" i="8"/>
  <c r="B52" i="8"/>
  <c r="B53" i="8"/>
  <c r="B54" i="8"/>
  <c r="B49" i="8"/>
  <c r="B46" i="8"/>
  <c r="B45" i="8"/>
  <c r="B42" i="8"/>
  <c r="B33" i="8"/>
  <c r="B32" i="8"/>
  <c r="B30" i="8"/>
  <c r="B31" i="8"/>
  <c r="B70" i="8"/>
  <c r="B71" i="8"/>
  <c r="B67" i="8"/>
  <c r="B66" i="8"/>
  <c r="B56" i="8"/>
  <c r="B57" i="8"/>
  <c r="B58" i="8"/>
  <c r="B59" i="8"/>
  <c r="B27" i="8"/>
  <c r="B26" i="8"/>
  <c r="B23" i="8"/>
  <c r="B48" i="8"/>
  <c r="B60" i="8"/>
  <c r="B61" i="8" s="1"/>
  <c r="B74" i="8"/>
  <c r="B75" i="8" s="1"/>
  <c r="B63" i="8"/>
  <c r="B64" i="8"/>
  <c r="B19" i="8"/>
  <c r="B18" i="8"/>
  <c r="B35" i="8"/>
  <c r="B36" i="8"/>
  <c r="B37" i="8"/>
  <c r="B34" i="8"/>
  <c r="B13" i="8" l="1"/>
  <c r="B14" i="8" s="1"/>
  <c r="B12" i="8"/>
  <c r="B43" i="8" s="1"/>
  <c r="B10" i="8"/>
  <c r="B41" i="8" s="1"/>
  <c r="B9" i="8"/>
  <c r="G9" i="17" l="1"/>
  <c r="B84" i="8"/>
  <c r="B85" i="8" s="1"/>
  <c r="B82" i="8"/>
  <c r="B83" i="8" s="1"/>
  <c r="B79" i="8"/>
  <c r="B80" i="8" s="1"/>
  <c r="B4" i="8" l="1"/>
  <c r="B8" i="8" l="1"/>
  <c r="B7" i="8" s="1"/>
  <c r="B5" i="8"/>
  <c r="B6" i="8" s="1"/>
  <c r="C6" i="17" l="1" a="1"/>
  <c r="C6" i="17" s="1"/>
  <c r="B4" i="24"/>
  <c r="B4" i="14"/>
  <c r="B78" i="8" l="1" a="1"/>
  <c r="B78" i="8" s="1"/>
  <c r="B47" i="8" a="1"/>
  <c r="B47" i="8" s="1"/>
  <c r="B16" i="8" a="1"/>
  <c r="B16" i="8" s="1"/>
  <c r="B15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<sst xmlns="http://schemas.openxmlformats.org/spreadsheetml/2006/main" count="295" uniqueCount="211">
  <si>
    <t xml:space="preserve">Algumas planilhas apresentam arquivos linkados, os mesmos são exclusivamente para conferência de conteúdo. </t>
  </si>
  <si>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</si>
  <si>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</si>
  <si>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</si>
  <si>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</si>
  <si>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</si>
  <si>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</si>
  <si>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</si>
  <si>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</si>
  <si>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</si>
  <si>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</si>
  <si>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</si>
  <si>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</si>
  <si>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</si>
  <si>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</si>
  <si>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</si>
  <si>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</si>
  <si>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</si>
  <si>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</si>
  <si>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</si>
  <si>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</si>
  <si>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</si>
  <si>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</si>
  <si>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</si>
  <si>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Número da máquina:</t>
  </si>
  <si>
    <t>Máquina:</t>
  </si>
  <si>
    <t>Conteúdo</t>
  </si>
  <si>
    <t>Yes/No</t>
  </si>
  <si>
    <t>Local da base</t>
  </si>
  <si>
    <t>**EXEMPLO DE PREENCHIMENTO**</t>
  </si>
  <si>
    <t>Preview</t>
  </si>
  <si>
    <t>SAP Nr.:</t>
  </si>
  <si>
    <t>IHM UTILIZADA</t>
  </si>
  <si>
    <t>KHS PV1500 plus Allen-Bradley</t>
  </si>
  <si>
    <t>KHS Rockwell</t>
  </si>
  <si>
    <t>KHS Siemens</t>
  </si>
  <si>
    <t>KHS CLEARLINE HMI 1.0 - 15 inch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</si>
  <si>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</si>
  <si>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</si>
  <si>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</si>
  <si>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</si>
  <si>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</si>
  <si>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</si>
  <si>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Aplicável</t>
  </si>
  <si>
    <t>Interruptor principal</t>
  </si>
  <si>
    <t>Ar condicionado no armário de distribuição</t>
  </si>
  <si>
    <t>Interruptor UPS</t>
  </si>
  <si>
    <t>Layout dos isolamentos de energia</t>
  </si>
  <si>
    <t>Direcionar para normas KHS</t>
  </si>
  <si>
    <t>Sem lista de falhas</t>
  </si>
  <si>
    <t>894xxxxx-xxxxxx</t>
  </si>
  <si>
    <t>V:\Abteilungen\SaoPaulo\PQK-M\Extern\Config_BA\PET DMG\PT\C1 - Informações Gerais\P1 -Informações Gerais\S001 - Atualização de IHM\PTC1P1S001.docx</t>
  </si>
  <si>
    <t>V:\Abteilungen\SaoPaulo\PQK-M\Extern\Config_BA\PET DMG\PT\C1 - Informações Gerais\P1 -Informações Gerais\S001 - Com componentes Integrados\PTC1P1S001.docx</t>
  </si>
  <si>
    <t>V:\Abteilungen\SaoPaulo\PQK-M\Extern\Config_BA\PET DMG\PT\C1 - Informações Gerais\P1 -Informações Gerais\S001 - Sem Componentes Integrados\PTC1P1S001.docx</t>
  </si>
  <si>
    <t>V:\Abteilungen\SaoPaulo\PQK-M\Extern\Config_BA\PET DMG\PT\C2 - Segurança\P1 - Descritivo Padrão\S001 - (BR - Manualtech)\PTC2P1S001.docx</t>
  </si>
  <si>
    <t>V:\Abteilungen\SaoPaulo\PQK-M\Extern\Config_BA\PET DMG\PT\C2 - Segurança\P1 - Descritivo Padrão\S001 - (DE - Cognitas)\PTC2P1S001.docx</t>
  </si>
  <si>
    <t>V:\Abteilungen\SaoPaulo\PQK-M\Extern\Config_BA\PET DMG\PT\C2 - Segurança\P2 - Dispositivos de Proteção\S001 - Revestimento\PTC2P2S001.docx</t>
  </si>
  <si>
    <t>V:\Abteilungen\SaoPaulo\PQK-M\Extern\Config_BA\PET DMG\PT\C2 - Segurança\P2 - Dispositivos de Proteção\S002 - Interruptor de porta com bloqueio\PTC2P2S002.docx</t>
  </si>
  <si>
    <t>V:\Abteilungen\SaoPaulo\PQK-M\Extern\Config_BA\PET DMG\PT\C2 - Segurança\P2 - Dispositivos de Proteção\S003 - Botão de parada de emergência\PTC2P2S003.docx</t>
  </si>
  <si>
    <t>V:\Abteilungen\SaoPaulo\PQK-M\Extern\Config_BA\PET DMG\PT\C2 - Segurança\P2 - Dispositivos de Proteção\S004 - Válvula de segurança\PTC2P2S004.docx</t>
  </si>
  <si>
    <t>V:\Abteilungen\SaoPaulo\PQK-M\Extern\Config_BA\PET DMG\PT\C2 - Segurança\P3 - Dispositivos para isolamento e bloqueio de energias\S001 - Local dos dispositivos de proteção - Com Imagem\PTC2P3S001.docx</t>
  </si>
  <si>
    <t>V:\Abteilungen\SaoPaulo\PQK-M\Extern\Config_BA\PET DMG\PT\C2 - Segurança\P3 - Dispositivos para isolamento e bloqueio de energias\S001 - Local dos dispositivos de proteção - Sem Imagem\PTC2P3S001.docx</t>
  </si>
  <si>
    <t>V:\Abteilungen\SaoPaulo\PQK-M\Extern\Config_BA\PET DMG\PT\C2 - Segurança\P4 - Estados e modos de operação\S001 - Estados de operação\PTC2P3S001.docx</t>
  </si>
  <si>
    <t>V:\Abteilungen\SaoPaulo\PQK-M\Extern\Config_BA\PET DMG\PT\C2 - Segurança\P4 - Estados e modos de operação\S001 - Estados e modos de operação\PTC2P3S001.docx</t>
  </si>
  <si>
    <t>V:\Abteilungen\SaoPaulo\PQK-M\Extern\Config_BA\PET DMG\PT\C3 - Estrutura e Funcionamento\P1 - Descritivo e comandos\S001 - DMG_FRZM\PTC3P1S001.docx</t>
  </si>
  <si>
    <t>V:\Abteilungen\SaoPaulo\PQK-M\Extern\Config_BA\PET DMG\PT\C3 - Estrutura e Funcionamento\P1 - Descritivo e comandos\S002 - Comandos da válvula - Baixo volume\PTC3P1S002.docx</t>
  </si>
  <si>
    <t>V:\Abteilungen\SaoPaulo\PQK-M\Extern\Config_BA\PET DMG\PT\C3 - Estrutura e Funcionamento\P1 - Descritivo e comandos\S002 - Comandos da válvula - Standard\PTC3P1S002.docx</t>
  </si>
  <si>
    <t>V:\Abteilungen\SaoPaulo\PQK-M\Extern\Config_BA\PET DMG\PT\C3 - Estrutura e Funcionamento\P1 - Descritivo e comandos\S003 - Sistema de controle de nível\PTC3P1S003.docx</t>
  </si>
  <si>
    <t>V:\Abteilungen\SaoPaulo\PQK-M\Extern\Config_BA\PET DMG\PT\C3 - Estrutura e Funcionamento\P1 - Descritivo e comandos\S004 - Distribuidor elétrico\PTC3P1S004.docx</t>
  </si>
  <si>
    <t>V:\Abteilungen\SaoPaulo\PQK-M\Extern\Config_BA\PET DMG\PT\C3 - Estrutura e Funcionamento\P2 - Manifold e estrutura\S001 - Válvulas de bloqueio\PTC3P2S001.docx</t>
  </si>
  <si>
    <t>V:\Abteilungen\SaoPaulo\PQK-M\Extern\Config_BA\PET DMG\PT\C3 - Estrutura e Funcionamento\P2 - Manifold e estrutura\S002 - Filtro de água\PTC3P2S002.docx</t>
  </si>
  <si>
    <t>V:\Abteilungen\SaoPaulo\PQK-M\Extern\Config_BA\PET DMG\PT\C3 - Estrutura e Funcionamento\P2 - Manifold e estrutura\S003 - Manifold do rinser\PTC3P2S003.docx</t>
  </si>
  <si>
    <t>V:\Abteilungen\SaoPaulo\PQK-M\Extern\Config_BA\PET DMG\PT\C3 - Estrutura e Funcionamento\P2 - Manifold e estrutura\S004 - Manifold da enchedora\PTC3P2S004.docx</t>
  </si>
  <si>
    <t>V:\Abteilungen\SaoPaulo\PQK-M\Extern\Config_BA\PET DMG\PT\C3 - Estrutura e Funcionamento\P2 - Manifold e estrutura\S005 - Bomba de vácuo\PTC3P2S005.docx</t>
  </si>
  <si>
    <t>V:\Abteilungen\SaoPaulo\PQK-M\Extern\Config_BA\PET DMG\PT\C3 - Estrutura e Funcionamento\P2 - Manifold e estrutura\S006 - Sistema HDE\PTC3P2S006.docx</t>
  </si>
  <si>
    <t>V:\Abteilungen\SaoPaulo\PQK-M\Extern\Config_BA\PET DMG\PT\C3 - Estrutura e Funcionamento\P2 - Manifold e estrutura\S007 - Lacrador\PTC3P2S007.docx</t>
  </si>
  <si>
    <t>V:\Abteilungen\SaoPaulo\PQK-M\Extern\Config_BA\PET DMG\PT\C3 - Estrutura e Funcionamento\P3 - Postos e dispositivos\S001 - Padrão\PTC3P3S001.docx</t>
  </si>
  <si>
    <t>V:\Abteilungen\SaoPaulo\PQK-M\Extern\Config_BA\PET DMG\PT\C3 - Estrutura e Funcionamento\P4 - Armário elétrico\S001 - ATS, ARC\PTC3P4S001.docx</t>
  </si>
  <si>
    <t>V:\Abteilungen\SaoPaulo\PQK-M\Extern\Config_BA\PET DMG\PT\C3 - Estrutura e Funcionamento\P4 - Armário elétrico\S001 - ATS, UPS, ARC\PTC3P4S001.docx</t>
  </si>
  <si>
    <t>V:\Abteilungen\SaoPaulo\PQK-M\Extern\Config_BA\PET DMG\PT\C3 - Estrutura e Funcionamento\P4 - Armário elétrico\S001 - ATS, UPS, VEN\PTC3P4S001.docx</t>
  </si>
  <si>
    <t>V:\Abteilungen\SaoPaulo\PQK-M\Extern\Config_BA\PET DMG\PT\C3 - Estrutura e Funcionamento\P4 - Armário elétrico\S001 - ATS, VEN\PTC3P4S001.docx</t>
  </si>
  <si>
    <t>V:\Abteilungen\SaoPaulo\PQK-M\Extern\Config_BA\PET DMG\PT\C3 - Estrutura e Funcionamento\P5 - Tecnologia de medição\S001 - Sensor de pressão\PTC3P4S001.docx</t>
  </si>
  <si>
    <t>V:\Abteilungen\SaoPaulo\PQK-M\Extern\Config_BA\PET DMG\PT\C3 - Estrutura e Funcionamento\P5 - Tecnologia de medição\S002 - Manômetro\PTC3P4S001.docx</t>
  </si>
  <si>
    <t>V:\Abteilungen\SaoPaulo\PQK-M\Extern\Config_BA\PET DMG\PT\C3 - Estrutura e Funcionamento\P5 - Tecnologia de medição\S003 - Sensor de temperatura\PTC3P4S001.docx</t>
  </si>
  <si>
    <t>V:\Abteilungen\SaoPaulo\PQK-M\Extern\Config_BA\PET DMG\PT\C3 - Estrutura e Funcionamento\P5 - Tecnologia de medição\S004 - Sonda de nível de enchimento\PTC3P4S001.docx</t>
  </si>
  <si>
    <t>V:\Abteilungen\SaoPaulo\PQK-M\Extern\Config_BA\PET DMG\PT\C3 - Estrutura e Funcionamento\P6 - Tecnologia de regulagem\S001 - Padrão\PTC3P4S001.docx</t>
  </si>
  <si>
    <t>V:\Abteilungen\SaoPaulo\PQK-M\Extern\Config_BA\PET DMG\PT\C4 - Montagem\P1 - Montagem padrão\S001 - Padrão\PTC4P1S001.docx</t>
  </si>
  <si>
    <t>V:\Abteilungen\SaoPaulo\PQK-M\Extern\Config_BA\PET DMG\PT\C5 - Operação\P1 - Dispositivos de proteção\S001 - Parada de emergência\PTC5P1S001.docx</t>
  </si>
  <si>
    <t>V:\Abteilungen\SaoPaulo\PQK-M\Extern\Config_BA\PET DMG\PT\C5 - Operação\P1 - Dispositivos de proteção\S002 - Sensor de segurança das portas\PTC5P1S002.docx</t>
  </si>
  <si>
    <t>V:\Abteilungen\SaoPaulo\PQK-M\Extern\Config_BA\PET DMG\PT\C5 - Operação\P1 - Dispositivos de proteção\S003 - Chave no transportador\PTC5P1S003.docx</t>
  </si>
  <si>
    <t>V:\Abteilungen\SaoPaulo\PQK-M\Extern\Config_BA\PET DMG\PT\C5 - Operação\P1 - Dispositivos de proteção\S004 - Válula de segurança\PTC5P1S004.docx</t>
  </si>
  <si>
    <t>V:\Abteilungen\SaoPaulo\PQK-M\Extern\Config_BA\PET DMG\PT\C5 - Operação\P1 - Dispositivos de proteção\S005 - Válvulas de bloqueio manual\PTC5P1S005.docx</t>
  </si>
  <si>
    <t>V:\Abteilungen\SaoPaulo\PQK-M\Extern\Config_BA\PET DMG\PT\C5 - Operação\P2 - Dispositivos de aviso\S001 - Luzes indicadoras de estado\PTC5P2S001.docx</t>
  </si>
  <si>
    <t>V:\Abteilungen\SaoPaulo\PQK-M\Extern\Config_BA\PET DMG\PT\C5 - Operação\P2 - Dispositivos de aviso\S002 - Mensagens de falha do sistema automático\PTC5P2S002.docx</t>
  </si>
  <si>
    <t>V:\Abteilungen\SaoPaulo\PQK-M\Extern\Config_BA\PET DMG\PT\C5 - Operação\P3 - Dispositivos de comando (IHM)\S001 - CLEARLINE 21,5\PTC5P3S001.docx</t>
  </si>
  <si>
    <t>V:\Abteilungen\SaoPaulo\PQK-M\Extern\Config_BA\PET DMG\PT\C5 - Operação\P4 - Dispositivos de comando (Diversos)\S001 - Visão geral dos elementos de comando\PTC5P4S001.docx</t>
  </si>
  <si>
    <t>V:\Abteilungen\SaoPaulo\PQK-M\Extern\Config_BA\PET DMG\PT\C5 - Operação\P4 - Dispositivos de comando (Diversos)\S002 - Controle portátil\PTC5P4S002.docx</t>
  </si>
  <si>
    <t>V:\Abteilungen\SaoPaulo\PQK-M\Extern\Config_BA\PET DMG\PT\C5 - Operação\P4 - Dispositivos de comando (Diversos)\S002 - Controle portátil bimanual\PTC5P4S002.docx</t>
  </si>
  <si>
    <t>V:\Abteilungen\SaoPaulo\PQK-M\Extern\Config_BA\PET DMG\PT\C5 - Operação\P4 - Dispositivos de comando (Diversos)\S003 - Botoeira traseira\PTC5P4S003.docx</t>
  </si>
  <si>
    <t>V:\Abteilungen\SaoPaulo\PQK-M\Extern\Config_BA\PET DMG\PT\C5 - Operação\P4 - Dispositivos de comando (Diversos)\S004 - Botoeira intermediária\PTC5P4S004.docx</t>
  </si>
  <si>
    <t>V:\Abteilungen\SaoPaulo\PQK-M\Extern\Config_BA\PET DMG\PT\C5 - Operação\P4 - Dispositivos de comando (Diversos)\S005 - Botoeira do nó de válvulas\PTC5P4S005.docx</t>
  </si>
  <si>
    <t>V:\Abteilungen\SaoPaulo\PQK-M\Extern\Config_BA\PET DMG\PT\C5 - Operação\P4 - Dispositivos de comando (Diversos)\S006 - Botão luminoso de falha\PTC5P4S006.docx</t>
  </si>
  <si>
    <t>V:\Abteilungen\SaoPaulo\PQK-M\Extern\Config_BA\PET DMG\PT\C5 - Operação\P4 - Dispositivos de comando (Diversos)\S007 - Operação passo a passo\PTC5P4S007.docx</t>
  </si>
  <si>
    <t>V:\Abteilungen\SaoPaulo\PQK-M\Extern\Config_BA\PET DMG\PT\C5 - Operação\P5 - Estabelecer prontidão operacional\S001 - INP\PTC5P6S001.docx</t>
  </si>
  <si>
    <t>V:\Abteilungen\SaoPaulo\PQK-M\Extern\Config_BA\PET DMG\PT\C5 - Operação\P5 - Estabelecer prontidão operacional\S001 - INP, SH\PTC5P6S003.docx</t>
  </si>
  <si>
    <t>V:\Abteilungen\SaoPaulo\PQK-M\Extern\Config_BA\PET DMG\PT\C5 - Operação\P5 - Estabelecer prontidão operacional\S001 - INP, UPS\PTC5P6S002.docx</t>
  </si>
  <si>
    <t>V:\Abteilungen\SaoPaulo\PQK-M\Extern\Config_BA\PET DMG\PT\C5 - Operação\P5 - Estabelecer prontidão operacional\S001 - INP, UPS, SH\PTC5P6S004.docx</t>
  </si>
  <si>
    <t>V:\Abteilungen\SaoPaulo\PQK-M\Extern\Config_BA\PET DMG\PT\C5 - Operação\P6 - Produção e Setup\S001 - Com sala higiênica\PTC5P6S001.docx</t>
  </si>
  <si>
    <t>V:\Abteilungen\SaoPaulo\PQK-M\Extern\Config_BA\PET DMG\PT\C5 - Operação\P6 - Produção e Setup\S001 - Sem sala higiênica\PTC5P6S001.docx</t>
  </si>
  <si>
    <t>V:\Abteilungen\SaoPaulo\PQK-M\Extern\Config_BA\PET DMG\PT\C5 - Operação\P7 - Limpeza\PTC5P8S001.docx</t>
  </si>
  <si>
    <t>V:\Abteilungen\SaoPaulo\PQK-M\Extern\Config_BA\PET DMG\PT\C5 - Operação\P8 - Cancelar prontidão operacional\S001 - INP\PTC5P8S001.docx</t>
  </si>
  <si>
    <t>V:\Abteilungen\SaoPaulo\PQK-M\Extern\Config_BA\PET DMG\PT\C5 - Operação\P8 - Cancelar prontidão operacional\S001 - INP, UPS\PTC5P8S001.docx</t>
  </si>
  <si>
    <t>V:\Abteilungen\SaoPaulo\PQK-M\Extern\Config_BA\PET DMG\PT\C6 - Manutenção\P1 - Segurança e normas\S001 - Padrão\PTC6P1S001.docx</t>
  </si>
  <si>
    <t>V:\Abteilungen\SaoPaulo\PQK-M\Extern\Config_BA\PET DMG\PT\C6 - Manutenção\P2 - Isolamento e bloqueio de energias\S001 - INP\PTC6P2S003.docx</t>
  </si>
  <si>
    <t>V:\Abteilungen\SaoPaulo\PQK-M\Extern\Config_BA\PET DMG\PT\C6 - Manutenção\P2 - Isolamento e bloqueio de energias\S001 - INP - Sem imagem\PTC6P2S003.docx</t>
  </si>
  <si>
    <t>V:\Abteilungen\SaoPaulo\PQK-M\Extern\Config_BA\PET DMG\PT\C6 - Manutenção\P2 - Isolamento e bloqueio de energias\S001 - INP, ET\PTC6P2S003.docx</t>
  </si>
  <si>
    <t>V:\Abteilungen\SaoPaulo\PQK-M\Extern\Config_BA\PET DMG\PT\C6 - Manutenção\P2 - Isolamento e bloqueio de energias\S001 - INP, ET - Sem imagem\PTC6P2S003.docx</t>
  </si>
  <si>
    <t>V:\Abteilungen\SaoPaulo\PQK-M\Extern\Config_BA\PET DMG\PT\C6 - Manutenção\P2 - Isolamento e bloqueio de energias\S001 - INP, UPS\PTC6P2S003.docx</t>
  </si>
  <si>
    <t>V:\Abteilungen\SaoPaulo\PQK-M\Extern\Config_BA\PET DMG\PT\C6 - Manutenção\P2 - Isolamento e bloqueio de energias\S001 - INP, UPS - Sem imagem\PTC6P2S003.docx</t>
  </si>
  <si>
    <t>V:\Abteilungen\SaoPaulo\PQK-M\Extern\Config_BA\PET DMG\PT\C6 - Manutenção\P2 - Isolamento e bloqueio de energias\S001 - INP, UPS, ET\PTC6P2S003.docx</t>
  </si>
  <si>
    <t>V:\Abteilungen\SaoPaulo\PQK-M\Extern\Config_BA\PET DMG\PT\C6 - Manutenção\P2 - Isolamento e bloqueio de energias\S001 - INP, UPS, ET - Sem imagem\PTC6P2S003.docx</t>
  </si>
  <si>
    <t>V:\Abteilungen\SaoPaulo\PQK-M\Extern\Config_BA\PET DMG\PT\C6 - Manutenção\P3 - Manutenção preventiva\S001 - Com sala higiênica\PTC6P3S001.docx</t>
  </si>
  <si>
    <t>V:\Abteilungen\SaoPaulo\PQK-M\Extern\Config_BA\PET DMG\PT\C6 - Manutenção\P3 - Manutenção preventiva\S001 - Sem sala higiênica\PTC6P3S001.docx</t>
  </si>
  <si>
    <t>V:\Abteilungen\SaoPaulo\PQK-M\Extern\Config_BA\PET DMG\PT\C6 - Manutenção\P4 - Lubrificação\S001 - Padrão\PTC6P4S001.docx</t>
  </si>
  <si>
    <t>V:\Abteilungen\SaoPaulo\PQK-M\Extern\Config_BA\PET DMG\PT\C6 - Manutenção\P5 - Reparo\S001 - Padrão\PTC6P5S001.docx</t>
  </si>
  <si>
    <t>V:\Abteilungen\SaoPaulo\PQK-M\Extern\Config_BA\PET DMG\PT\C7 - Falhas\P1 - Com lista de falhas\S001 - CLEARLINE 21,5\PTC7P1S001.docx</t>
  </si>
  <si>
    <t>V:\Abteilungen\SaoPaulo\PQK-M\Extern\Config_BA\PET DMG\PT\C8 - Dados Técnicos\P1 - Requisitos para fluidos\S001 - Norma K0255, Energia elétrica\PTC8P1S002.docx</t>
  </si>
  <si>
    <t>V:\Abteilungen\SaoPaulo\PQK-M\Extern\Config_BA\PET DMG\PT\C8 - Dados Técnicos\P1 - Requisitos para fluidos\S001 - Tabelas gerais\PTC8P1S001.docx</t>
  </si>
  <si>
    <t>V:\Abteilungen\SaoPaulo\PQK-M\Extern\Config_BA\PET DMG\PT\C8 - Dados Técnicos\P2 - Operação\S001 - Padrão\PTC8P2S001.docx</t>
  </si>
  <si>
    <t>V:\Abteilungen\SaoPaulo\PQK-M\Extern\Config_BA\PET DMG\PT\C8 - Dados Técnicos\P3 - Lubrificação\S001 - Direciona a leitura para as normas  adicionais KHS K1000 e K0357\PTC8P3S002.docx</t>
  </si>
  <si>
    <t>V:\Abteilungen\SaoPaulo\PQK-M\Extern\Config_BA\PET DMG\PT\C8 - Dados Técnicos\P3 - Lubrificação\S001 - Postos de lubrificação, Denominação\PTC8P3S001.docx</t>
  </si>
  <si>
    <t>V:\Abteilungen\SaoPaulo\PQK-M\Extern\Config_BA\PET DMG\PT\C8 - Dados Técnicos\P4 - Sinalização dos dispositivos de isolamento\S001 - Direciona a leitura para a norma  adicional KHS K0357\PTC8P3S002.docx</t>
  </si>
  <si>
    <t>V:\Abteilungen\SaoPaulo\PQK-M\Extern\Config_BA\PET DMG\PT\C8 - Dados Técnicos\P4 - Sinalização dos dispositivos de isolamento\S001 - Identificação padrão (2019)\PTC8P4S001.docx</t>
  </si>
  <si>
    <t>V:\Abteilungen\SaoPaulo\PQK-M\Extern\Config_BA\PET DMG\PT\C8 - Dados Técnicos\P5 - Produtos de limpeza\S001 - Valores-limite\PTC8P5S001.docx</t>
  </si>
  <si>
    <t>V:\Abteilungen\SaoPaulo\PQK-M\Extern\Config_BA\PET DMG\PT\CAPA\Capa - innofill.docx</t>
  </si>
  <si>
    <t>V:\Abteilungen\SaoPaulo\PQK-M\Extern\Config_BA\PET DMG\PT\CONTRA CAPA\Contra Capa.docx</t>
  </si>
  <si>
    <t>V:\Abteilungen\SaoPaulo\PQK-M\Extern\Config_BA\PET DMG\PT\SUMÁRIO\Indice.doc</t>
  </si>
  <si>
    <t>Layout dos dispositivos de proteção</t>
  </si>
  <si>
    <t>Enclausuramento de proteção</t>
  </si>
  <si>
    <t>Painéis de revestimento fixados nas partes externas da armação da máquina.</t>
  </si>
  <si>
    <t>Interruptor de porta com bloqueio</t>
  </si>
  <si>
    <t>As portas estão associadas a áreas de comutação. Durante a produção e a limpeza, as portas são bloqueadas por travas magnéticas.</t>
  </si>
  <si>
    <t>Válvula de segurança</t>
  </si>
  <si>
    <t>A válvula de segurança protege o sistema pressurizado e os módulos precedentes contra sobrepressão não permitida.</t>
  </si>
  <si>
    <t>Sensor de pressão</t>
  </si>
  <si>
    <t>Manômetro</t>
  </si>
  <si>
    <t>Sensor de temperatura</t>
  </si>
  <si>
    <t>Sonda de nível de enchimento</t>
  </si>
  <si>
    <t>Chave no transportador</t>
  </si>
  <si>
    <t>Filtro de água</t>
  </si>
  <si>
    <t>Bomba de vácuo</t>
  </si>
  <si>
    <t>Sistema HDE</t>
  </si>
  <si>
    <t>Luzes indicadoras de estado</t>
  </si>
  <si>
    <t>Controle portátil</t>
  </si>
  <si>
    <t>Controle portátil bimanual</t>
  </si>
  <si>
    <t>Botoeira traseira</t>
  </si>
  <si>
    <t>Botoeira intermediária</t>
  </si>
  <si>
    <t>Botoeira do nó de válvulas</t>
  </si>
  <si>
    <t>Botão luminoso de falha</t>
  </si>
  <si>
    <t>Comando de válvulas</t>
  </si>
  <si>
    <t>Módulo</t>
  </si>
  <si>
    <t>Descrição (Selecione opção válida)</t>
  </si>
  <si>
    <t>Descrição</t>
  </si>
  <si>
    <t>Sala higiênica</t>
  </si>
  <si>
    <t>Layout dos dispositivos de comando</t>
  </si>
  <si>
    <t>No</t>
  </si>
  <si>
    <t>Quando energia térmica aparece?</t>
  </si>
  <si>
    <t>A água de enxague do rinser é filtrada no nó de válvulas através do filtro montado na tubulação de alimentação.</t>
  </si>
  <si>
    <t>è</t>
  </si>
  <si>
    <t>A caldeira está fixa num braço no anel de comandos entre a enchedora e o lacrador.
A bomba de abastecimento de água está integrada no manifold das válvulas.</t>
  </si>
  <si>
    <t>Para boas condições de envase de produtos, a envasadora encontra-se numa sala higiênica com teto de filtragem de ar.</t>
  </si>
  <si>
    <t>O sensor de pressão registra a pressão dos fluidos na tubulação.
Com base na pressão, o controle identifica e monitora os estados de operação e os processos.</t>
  </si>
  <si>
    <t>O manômetro registra a pressão dos fluidos na tubulação.
A pressão serve para reconhecer e monitorar as condições e procedimentos operacionais.</t>
  </si>
  <si>
    <t>Com base na medição da temperatura, o sistema de controle detecta e monitora as temperaturas especificadas pelo processo.</t>
  </si>
  <si>
    <t>O sensor do nível de enchimento mede o nível de enchimento no recipiente. Dependendo do tamanho do recipiente, são instaladas duas ou mais sondas de nível de enchimento.</t>
  </si>
  <si>
    <t>Mensagem de falha do sistema automático / 
Sirene de falha montada do armário do nó de válvulas</t>
  </si>
  <si>
    <t>PET DMG</t>
  </si>
  <si>
    <t>INNOFILL PET DMG
Desenvolvimento  de Manuais de Instruções (BA)</t>
  </si>
  <si>
    <t>Especificação</t>
  </si>
  <si>
    <t>Valor</t>
  </si>
  <si>
    <t>Tipo</t>
  </si>
  <si>
    <t>Projeto</t>
  </si>
  <si>
    <t>Lista de peças</t>
  </si>
  <si>
    <t>Número da máquina</t>
  </si>
  <si>
    <t>Ano de fabricação</t>
  </si>
  <si>
    <t>Identificação</t>
  </si>
  <si>
    <t>Unidade</t>
  </si>
  <si>
    <t>Diâmetro primitivo</t>
  </si>
  <si>
    <t>mm</t>
  </si>
  <si>
    <t>Passo</t>
  </si>
  <si>
    <t>p</t>
  </si>
  <si>
    <t>Quantidade de garras</t>
  </si>
  <si>
    <t>-</t>
  </si>
  <si>
    <t>Dados do Rinser</t>
  </si>
  <si>
    <t>Dados da enchedora</t>
  </si>
  <si>
    <t>Quantidade de válvulas de enchimento</t>
  </si>
  <si>
    <t>Dados do lacrador</t>
  </si>
  <si>
    <t>Quantidade de cabeças lacradora</t>
  </si>
  <si>
    <t>Tipo de tampa</t>
  </si>
  <si>
    <t>Aplicável (X)</t>
  </si>
  <si>
    <t>Local do Arquivo</t>
  </si>
  <si>
    <t>Descritivo de segurança usado pela alemanha em manuais traduzidos para português.</t>
  </si>
  <si>
    <t>Layout dos dispositivos de proteção presentes na máquina/sistema.</t>
  </si>
  <si>
    <t>Layout dos postos de trabalho e dispositivos de comando interligados à máquina/sistema.</t>
  </si>
  <si>
    <t>Layout do posicionamento dos bloqueios manuais para energias ou fluidos.</t>
  </si>
  <si>
    <t>Direciona para normas padrões KHS em relação à fluidos, lubrificação e limpeza.</t>
  </si>
  <si>
    <t>Quando a lista de falhas não pode ser definida</t>
  </si>
  <si>
    <t>C:\Users\krystalasM\Desktop\dsdsds.docx</t>
  </si>
  <si>
    <t>Texto Alternativo</t>
  </si>
  <si>
    <t>Local da Figura</t>
  </si>
  <si>
    <t>testevai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</si>
</sst>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Arial"/>
      <family val="2"/>
    </font>
    <font>
      <sz val="8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sz val="22"/>
      <color theme="1"/>
      <name val="Wingdings"/>
      <charset val="2"/>
    </font>
    <font>
      <sz val="11"/>
      <color rgb="FF000000"/>
      <name val="Symbol"/>
      <family val="1"/>
      <charset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2"/>
      <color theme="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ck">
        <color rgb="FFFFFFFF"/>
      </left>
      <right/>
      <top/>
      <bottom/>
      <diagonal/>
    </border>
    <border>
      <left style="thick">
        <color rgb="FFFFFFFF"/>
      </left>
      <right style="thick">
        <color theme="0"/>
      </right>
      <top style="thick">
        <color theme="0"/>
      </top>
      <bottom style="thick">
        <color rgb="FFFFFFFF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5" borderId="12" xfId="0" applyFill="1" applyBorder="1"/>
    <xf numFmtId="0" fontId="0" fillId="0" borderId="8" xfId="0" applyBorder="1"/>
    <xf numFmtId="0" fontId="0" fillId="6" borderId="13" xfId="0" applyFill="1" applyBorder="1"/>
    <xf numFmtId="0" fontId="0" fillId="0" borderId="11" xfId="0" applyBorder="1"/>
    <xf numFmtId="3" fontId="3" fillId="0" borderId="8" xfId="0" applyNumberFormat="1" applyFont="1" applyBorder="1" applyAlignment="1">
      <alignment horizontal="left" vertical="center"/>
    </xf>
    <xf numFmtId="0" fontId="0" fillId="7" borderId="13" xfId="0" applyFill="1" applyBorder="1"/>
    <xf numFmtId="0" fontId="0" fillId="0" borderId="14" xfId="0" applyBorder="1"/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5" fillId="10" borderId="23" xfId="0" applyFont="1" applyFill="1" applyBorder="1" applyAlignment="1">
      <alignment horizontal="center" vertical="center" wrapText="1"/>
    </xf>
    <xf numFmtId="0" fontId="0" fillId="0" borderId="24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6" fillId="11" borderId="26" xfId="0" applyFont="1" applyFill="1" applyBorder="1"/>
    <xf numFmtId="0" fontId="8" fillId="11" borderId="26" xfId="0" applyFont="1" applyFill="1" applyBorder="1" applyAlignment="1">
      <alignment horizontal="center" vertical="center" wrapText="1"/>
    </xf>
    <xf numFmtId="0" fontId="6" fillId="11" borderId="27" xfId="0" applyFont="1" applyFill="1" applyBorder="1"/>
    <xf numFmtId="0" fontId="8" fillId="11" borderId="28" xfId="0" applyFont="1" applyFill="1" applyBorder="1" applyAlignment="1">
      <alignment horizontal="center" vertical="center" wrapText="1"/>
    </xf>
    <xf numFmtId="0" fontId="8" fillId="11" borderId="29" xfId="0" applyFont="1" applyFill="1" applyBorder="1" applyAlignment="1">
      <alignment horizontal="center" vertical="center" wrapText="1"/>
    </xf>
    <xf numFmtId="0" fontId="0" fillId="11" borderId="26" xfId="0" applyFill="1" applyBorder="1"/>
    <xf numFmtId="0" fontId="0" fillId="12" borderId="0" xfId="0" applyFill="1" applyAlignment="1">
      <alignment vertical="center"/>
    </xf>
    <xf numFmtId="0" fontId="1" fillId="12" borderId="0" xfId="0" applyFont="1" applyFill="1"/>
    <xf numFmtId="0" fontId="11" fillId="0" borderId="0" xfId="0" applyFont="1"/>
    <xf numFmtId="0" fontId="4" fillId="0" borderId="21" xfId="0" applyFont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justify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0" borderId="21" xfId="0" applyFont="1" applyBorder="1" applyAlignment="1">
      <alignment horizontal="justify" vertical="center" wrapText="1"/>
    </xf>
    <xf numFmtId="0" fontId="14" fillId="0" borderId="0" xfId="0" applyFont="1"/>
    <xf numFmtId="0" fontId="9" fillId="12" borderId="21" xfId="0" applyFont="1" applyFill="1" applyBorder="1" applyAlignment="1">
      <alignment horizontal="justify" vertical="center" wrapText="1"/>
    </xf>
    <xf numFmtId="0" fontId="5" fillId="10" borderId="26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horizontal="left"/>
    </xf>
    <xf numFmtId="0" fontId="15" fillId="0" borderId="0" xfId="0" applyFont="1"/>
    <xf numFmtId="0" fontId="16" fillId="0" borderId="0" xfId="0" applyFont="1"/>
    <xf numFmtId="1" fontId="3" fillId="0" borderId="8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7" fillId="0" borderId="0" xfId="0" applyFont="1"/>
    <xf numFmtId="0" fontId="4" fillId="9" borderId="21" xfId="0" applyFont="1" applyFill="1" applyBorder="1" applyAlignment="1">
      <alignment horizontal="justify" vertical="center" wrapText="1"/>
    </xf>
    <xf numFmtId="0" fontId="4" fillId="0" borderId="26" xfId="0" applyFont="1" applyFill="1" applyBorder="1" applyAlignment="1">
      <alignment horizontal="left" vertical="center" wrapText="1" indent="1"/>
    </xf>
    <xf numFmtId="0" fontId="8" fillId="0" borderId="26" xfId="0" applyFont="1" applyFill="1" applyBorder="1" applyAlignment="1">
      <alignment horizontal="center" vertical="center" wrapText="1"/>
    </xf>
    <xf numFmtId="0" fontId="6" fillId="0" borderId="26" xfId="0" applyFont="1" applyFill="1" applyBorder="1"/>
    <xf numFmtId="0" fontId="0" fillId="0" borderId="0" xfId="0" applyFill="1"/>
    <xf numFmtId="0" fontId="2" fillId="0" borderId="0" xfId="0" applyFont="1" applyAlignment="1"/>
    <xf numFmtId="0" fontId="4" fillId="0" borderId="21" xfId="0" applyFont="1" applyFill="1" applyBorder="1" applyAlignment="1">
      <alignment horizontal="justify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0" fillId="0" borderId="26" xfId="0" applyFill="1" applyBorder="1"/>
    <xf numFmtId="0" fontId="8" fillId="0" borderId="28" xfId="0" applyFont="1" applyFill="1" applyBorder="1" applyAlignment="1">
      <alignment horizontal="center" vertical="center" wrapText="1"/>
    </xf>
    <xf numFmtId="0" fontId="6" fillId="0" borderId="27" xfId="0" applyFont="1" applyFill="1" applyBorder="1"/>
    <xf numFmtId="0" fontId="5" fillId="9" borderId="21" xfId="0" applyFont="1" applyFill="1" applyBorder="1" applyAlignment="1">
      <alignment horizontal="left" vertical="center" wrapText="1" indent="1"/>
    </xf>
    <xf numFmtId="0" fontId="18" fillId="10" borderId="20" xfId="0" applyFont="1" applyFill="1" applyBorder="1" applyAlignment="1">
      <alignment horizontal="center" vertical="center" wrapText="1"/>
    </xf>
    <xf numFmtId="0" fontId="12" fillId="13" borderId="20" xfId="0" applyFont="1" applyFill="1" applyBorder="1" applyAlignment="1">
      <alignment horizontal="center" vertical="center" wrapText="1"/>
    </xf>
    <xf numFmtId="0" fontId="4" fillId="0" borderId="22" xfId="0" applyFont="1" applyBorder="1" applyAlignment="1">
      <alignment vertical="center" wrapText="1"/>
    </xf>
    <xf numFmtId="0" fontId="0" fillId="0" borderId="0" xfId="0" applyAlignment="1"/>
    <xf numFmtId="0" fontId="5" fillId="0" borderId="21" xfId="0" applyFont="1" applyFill="1" applyBorder="1" applyAlignment="1">
      <alignment horizontal="left" vertical="center" wrapText="1" indent="1"/>
    </xf>
    <xf numFmtId="0" fontId="0" fillId="0" borderId="37" xfId="0" applyBorder="1"/>
    <xf numFmtId="0" fontId="0" fillId="8" borderId="13" xfId="0" applyFill="1" applyBorder="1"/>
    <xf numFmtId="0" fontId="0" fillId="15" borderId="36" xfId="0" applyFill="1" applyBorder="1"/>
    <xf numFmtId="0" fontId="0" fillId="0" borderId="38" xfId="0" applyBorder="1"/>
    <xf numFmtId="0" fontId="0" fillId="0" borderId="31" xfId="0" applyBorder="1"/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4" fillId="9" borderId="21" xfId="0" applyFont="1" applyFill="1" applyBorder="1" applyAlignment="1">
      <alignment horizontal="left" vertical="center" wrapText="1" indent="1"/>
    </xf>
    <xf numFmtId="0" fontId="21" fillId="0" borderId="26" xfId="0" applyFont="1" applyFill="1" applyBorder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13" fillId="9" borderId="21" xfId="0" applyFont="1" applyFill="1" applyBorder="1" applyAlignment="1">
      <alignment horizontal="justify" vertical="center" wrapText="1"/>
    </xf>
    <xf numFmtId="0" fontId="7" fillId="11" borderId="26" xfId="0" applyFont="1" applyFill="1" applyBorder="1" applyAlignment="1">
      <alignment horizontal="center" vertical="center" wrapText="1"/>
    </xf>
    <xf numFmtId="0" fontId="0" fillId="0" borderId="0" xfId="0" applyAlignment="1">
      <alignment horizontal="left" indent="2"/>
    </xf>
    <xf numFmtId="0" fontId="5" fillId="10" borderId="2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22" fontId="0" fillId="14" borderId="40" xfId="0" applyNumberFormat="1" applyFont="1" applyFill="1" applyBorder="1"/>
    <xf numFmtId="22" fontId="0" fillId="0" borderId="40" xfId="0" applyNumberFormat="1" applyFont="1" applyBorder="1"/>
    <xf numFmtId="0" fontId="9" fillId="9" borderId="21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5" fillId="11" borderId="25" xfId="0" applyFont="1" applyFill="1" applyBorder="1" applyAlignment="1">
      <alignment horizontal="left" vertical="center" wrapText="1" indent="1"/>
    </xf>
    <xf numFmtId="0" fontId="5" fillId="2" borderId="26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left" vertical="center" wrapText="1" indent="1"/>
    </xf>
    <xf numFmtId="0" fontId="0" fillId="0" borderId="0" xfId="0" applyFill="1" applyAlignment="1">
      <alignment horizontal="lef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left" indent="1"/>
    </xf>
    <xf numFmtId="0" fontId="0" fillId="0" borderId="0" xfId="0" applyBorder="1"/>
    <xf numFmtId="0" fontId="22" fillId="0" borderId="0" xfId="0" applyFont="1" applyAlignment="1">
      <alignment horizontal="center"/>
    </xf>
    <xf numFmtId="0" fontId="6" fillId="0" borderId="0" xfId="0" applyFont="1" applyFill="1"/>
    <xf numFmtId="0" fontId="23" fillId="0" borderId="0" xfId="0" applyFont="1" applyAlignment="1">
      <alignment horizontal="center" vertical="center"/>
    </xf>
    <xf numFmtId="0" fontId="18" fillId="10" borderId="22" xfId="0" applyFont="1" applyFill="1" applyBorder="1" applyAlignment="1">
      <alignment horizontal="center" vertical="center" wrapText="1"/>
    </xf>
    <xf numFmtId="0" fontId="4" fillId="13" borderId="20" xfId="0" applyFont="1" applyFill="1" applyBorder="1" applyAlignment="1">
      <alignment vertical="center" wrapText="1"/>
    </xf>
    <xf numFmtId="0" fontId="12" fillId="13" borderId="21" xfId="0" applyFont="1" applyFill="1" applyBorder="1" applyAlignment="1">
      <alignment horizontal="left" vertical="center" wrapText="1" indent="1"/>
    </xf>
    <xf numFmtId="0" fontId="24" fillId="13" borderId="20" xfId="0" applyFont="1" applyFill="1" applyBorder="1" applyAlignment="1">
      <alignment horizontal="center" vertical="center" wrapText="1"/>
    </xf>
    <xf numFmtId="0" fontId="4" fillId="13" borderId="20" xfId="0" applyFont="1" applyFill="1" applyBorder="1" applyAlignment="1">
      <alignment horizontal="left" vertical="center" wrapText="1" indent="1"/>
    </xf>
    <xf numFmtId="164" fontId="4" fillId="13" borderId="20" xfId="0" applyNumberFormat="1" applyFont="1" applyFill="1" applyBorder="1" applyAlignment="1">
      <alignment horizontal="left" vertical="center" wrapText="1" indent="1"/>
    </xf>
    <xf numFmtId="0" fontId="5" fillId="2" borderId="23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4" fillId="16" borderId="21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center" vertical="center" wrapText="1"/>
    </xf>
    <xf numFmtId="0" fontId="4" fillId="16" borderId="20" xfId="0" applyFont="1" applyFill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5" fillId="11" borderId="33" xfId="0" applyFont="1" applyFill="1" applyBorder="1" applyAlignment="1">
      <alignment horizontal="left" vertical="center" wrapText="1" indent="1"/>
    </xf>
    <xf numFmtId="0" fontId="5" fillId="11" borderId="21" xfId="0" applyFont="1" applyFill="1" applyBorder="1" applyAlignment="1">
      <alignment horizontal="left" vertical="center" wrapText="1" indent="1"/>
    </xf>
    <xf numFmtId="0" fontId="25" fillId="0" borderId="0" xfId="0" applyFont="1"/>
    <xf numFmtId="0" fontId="25" fillId="0" borderId="0" xfId="0" applyFont="1" applyAlignment="1">
      <alignment horizontal="left" vertical="top"/>
    </xf>
    <xf numFmtId="0" fontId="26" fillId="0" borderId="0" xfId="0" applyFont="1"/>
    <xf numFmtId="0" fontId="5" fillId="0" borderId="26" xfId="0" applyFont="1" applyFill="1" applyBorder="1" applyAlignment="1">
      <alignment vertical="center" wrapText="1"/>
    </xf>
    <xf numFmtId="0" fontId="4" fillId="0" borderId="20" xfId="0" applyFont="1" applyFill="1" applyBorder="1" applyAlignment="1">
      <alignment horizontal="justify" vertical="center" wrapText="1"/>
    </xf>
    <xf numFmtId="0" fontId="4" fillId="0" borderId="26" xfId="0" applyFont="1" applyFill="1" applyBorder="1" applyAlignment="1">
      <alignment horizontal="justify" vertical="center" wrapText="1"/>
    </xf>
    <xf numFmtId="0" fontId="5" fillId="10" borderId="0" xfId="0" applyFont="1" applyFill="1" applyBorder="1" applyAlignment="1">
      <alignment horizontal="center" vertical="center" wrapText="1"/>
    </xf>
    <xf numFmtId="0" fontId="5" fillId="9" borderId="0" xfId="0" applyFont="1" applyFill="1" applyBorder="1" applyAlignment="1">
      <alignment horizontal="left" vertical="center" wrapText="1" indent="1"/>
    </xf>
    <xf numFmtId="0" fontId="5" fillId="9" borderId="42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left" vertical="center" wrapText="1" indent="1"/>
    </xf>
    <xf numFmtId="0" fontId="4" fillId="0" borderId="0" xfId="0" applyFont="1" applyFill="1" applyBorder="1" applyAlignment="1">
      <alignment horizontal="justify" vertical="center" wrapText="1"/>
    </xf>
    <xf numFmtId="0" fontId="4" fillId="9" borderId="0" xfId="0" applyFont="1" applyFill="1" applyBorder="1" applyAlignment="1">
      <alignment horizontal="justify" vertical="center" wrapText="1"/>
    </xf>
    <xf numFmtId="0" fontId="13" fillId="9" borderId="0" xfId="0" applyFont="1" applyFill="1" applyBorder="1" applyAlignment="1">
      <alignment horizontal="justify" vertical="center" wrapText="1"/>
    </xf>
    <xf numFmtId="0" fontId="27" fillId="9" borderId="26" xfId="0" applyFont="1" applyFill="1" applyBorder="1" applyAlignment="1">
      <alignment horizontal="left" vertical="center" wrapText="1" indent="1"/>
    </xf>
    <xf numFmtId="0" fontId="3" fillId="0" borderId="0" xfId="0" applyFont="1"/>
    <xf numFmtId="0" fontId="25" fillId="3" borderId="26" xfId="0" applyFont="1" applyFill="1" applyBorder="1" applyAlignment="1">
      <alignment horizontal="center" vertical="center"/>
    </xf>
    <xf numFmtId="0" fontId="25" fillId="3" borderId="35" xfId="0" applyFont="1" applyFill="1" applyBorder="1" applyAlignment="1">
      <alignment horizontal="center" vertical="center"/>
    </xf>
    <xf numFmtId="0" fontId="26" fillId="16" borderId="26" xfId="0" applyFont="1" applyFill="1" applyBorder="1" applyAlignment="1">
      <alignment horizontal="left" vertical="center" indent="1"/>
    </xf>
    <xf numFmtId="0" fontId="29" fillId="16" borderId="26" xfId="0" applyFont="1" applyFill="1" applyBorder="1" applyAlignment="1">
      <alignment horizontal="center" vertical="center"/>
    </xf>
    <xf numFmtId="0" fontId="26" fillId="16" borderId="26" xfId="0" applyFont="1" applyFill="1" applyBorder="1" applyAlignment="1">
      <alignment horizontal="left" vertical="center" wrapText="1" indent="1"/>
    </xf>
    <xf numFmtId="0" fontId="27" fillId="10" borderId="26" xfId="0" applyFont="1" applyFill="1" applyBorder="1" applyAlignment="1" applyProtection="1">
      <alignment horizontal="center" vertical="center" wrapText="1"/>
      <protection locked="0"/>
    </xf>
    <xf numFmtId="0" fontId="28" fillId="9" borderId="26" xfId="0" applyFont="1" applyFill="1" applyBorder="1" applyAlignment="1" applyProtection="1">
      <alignment horizontal="left" vertical="center" wrapText="1" indent="1"/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10" borderId="26" xfId="0" applyFont="1" applyFill="1" applyBorder="1" applyAlignment="1" applyProtection="1">
      <alignment horizontal="center" vertical="center" wrapText="1"/>
      <protection locked="0"/>
    </xf>
    <xf numFmtId="0" fontId="5" fillId="10" borderId="26" xfId="0" applyFont="1" applyFill="1" applyBorder="1" applyAlignment="1" applyProtection="1">
      <alignment horizontal="left" vertical="center" wrapText="1" indent="1"/>
      <protection locked="0"/>
    </xf>
    <xf numFmtId="0" fontId="5" fillId="12" borderId="30" xfId="0" applyFont="1" applyFill="1" applyBorder="1" applyAlignment="1" applyProtection="1">
      <alignment vertical="center" wrapText="1"/>
      <protection locked="0"/>
    </xf>
    <xf numFmtId="0" fontId="13" fillId="12" borderId="30" xfId="0" applyFont="1" applyFill="1" applyBorder="1" applyAlignment="1" applyProtection="1">
      <alignment wrapText="1"/>
      <protection locked="0"/>
    </xf>
    <xf numFmtId="0" fontId="5" fillId="12" borderId="21" xfId="0" applyFont="1" applyFill="1" applyBorder="1" applyAlignment="1" applyProtection="1">
      <alignment vertical="center" wrapText="1"/>
      <protection locked="0"/>
    </xf>
    <xf numFmtId="0" fontId="13" fillId="12" borderId="21" xfId="0" applyFont="1" applyFill="1" applyBorder="1" applyAlignment="1" applyProtection="1">
      <alignment wrapText="1"/>
      <protection locked="0"/>
    </xf>
    <xf numFmtId="0" fontId="5" fillId="12" borderId="30" xfId="0" applyFont="1" applyFill="1" applyBorder="1" applyAlignment="1" applyProtection="1">
      <alignment horizontal="justify" vertical="center" wrapText="1"/>
      <protection locked="0"/>
    </xf>
    <xf numFmtId="0" fontId="4" fillId="12" borderId="30" xfId="0" applyFont="1" applyFill="1" applyBorder="1" applyAlignment="1" applyProtection="1">
      <alignment horizontal="justify" vertical="center" wrapText="1"/>
      <protection locked="0"/>
    </xf>
    <xf numFmtId="0" fontId="26" fillId="16" borderId="26" xfId="0" applyFont="1" applyFill="1" applyBorder="1" applyAlignment="1" applyProtection="1">
      <alignment horizontal="left" vertical="center" indent="1"/>
    </xf>
    <xf numFmtId="0" fontId="26" fillId="16" borderId="26" xfId="0" applyFont="1" applyFill="1" applyBorder="1" applyAlignment="1" applyProtection="1">
      <alignment horizontal="left" vertical="center" wrapText="1" indent="1"/>
    </xf>
    <xf numFmtId="0" fontId="0" fillId="0" borderId="0" xfId="0" applyProtection="1"/>
    <xf numFmtId="0" fontId="0" fillId="0" borderId="26" xfId="0" applyFill="1" applyBorder="1" applyAlignment="1" applyProtection="1">
      <alignment horizontal="left" vertical="center" indent="1"/>
    </xf>
    <xf numFmtId="0" fontId="0" fillId="0" borderId="0" xfId="0" applyFill="1" applyProtection="1"/>
    <xf numFmtId="0" fontId="26" fillId="16" borderId="26" xfId="0" applyFont="1" applyFill="1" applyBorder="1" applyAlignment="1" applyProtection="1">
      <alignment horizontal="left" vertical="center" indent="1"/>
      <protection locked="0"/>
    </xf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0" fillId="4" borderId="6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5" fillId="2" borderId="25" xfId="0" applyFont="1" applyFill="1" applyBorder="1" applyAlignment="1">
      <alignment horizontal="center" vertical="center" wrapText="1"/>
    </xf>
    <xf numFmtId="0" fontId="5" fillId="9" borderId="41" xfId="0" applyFont="1" applyFill="1" applyBorder="1" applyAlignment="1">
      <alignment horizontal="left" vertical="center" wrapText="1" indent="1"/>
    </xf>
    <xf numFmtId="0" fontId="5" fillId="9" borderId="39" xfId="0" applyFont="1" applyFill="1" applyBorder="1" applyAlignment="1">
      <alignment horizontal="left" vertical="center" wrapText="1" indent="1"/>
    </xf>
    <xf numFmtId="0" fontId="5" fillId="10" borderId="33" xfId="0" applyFont="1" applyFill="1" applyBorder="1" applyAlignment="1">
      <alignment horizontal="center" vertical="center" wrapText="1"/>
    </xf>
    <xf numFmtId="0" fontId="5" fillId="10" borderId="21" xfId="0" applyFont="1" applyFill="1" applyBorder="1" applyAlignment="1">
      <alignment horizontal="center" vertical="center" wrapText="1"/>
    </xf>
    <xf numFmtId="0" fontId="10" fillId="10" borderId="26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/>
    </xf>
    <xf numFmtId="0" fontId="5" fillId="10" borderId="41" xfId="0" applyFont="1" applyFill="1" applyBorder="1" applyAlignment="1">
      <alignment horizontal="center" vertical="center" wrapText="1"/>
    </xf>
    <xf numFmtId="0" fontId="5" fillId="10" borderId="39" xfId="0" applyFont="1" applyFill="1" applyBorder="1" applyAlignment="1">
      <alignment horizontal="center" vertical="center" wrapText="1"/>
    </xf>
    <xf numFmtId="0" fontId="5" fillId="10" borderId="32" xfId="0" applyFont="1" applyFill="1" applyBorder="1" applyAlignment="1">
      <alignment horizontal="center" vertical="center" wrapText="1"/>
    </xf>
    <xf numFmtId="0" fontId="4" fillId="11" borderId="33" xfId="0" applyFont="1" applyFill="1" applyBorder="1" applyAlignment="1">
      <alignment horizontal="left" vertical="center" wrapText="1" indent="1"/>
    </xf>
    <xf numFmtId="0" fontId="4" fillId="11" borderId="21" xfId="0" applyFont="1" applyFill="1" applyBorder="1" applyAlignment="1">
      <alignment horizontal="left" vertical="center" wrapText="1" indent="1"/>
    </xf>
    <xf numFmtId="0" fontId="5" fillId="11" borderId="33" xfId="0" applyFont="1" applyFill="1" applyBorder="1" applyAlignment="1">
      <alignment horizontal="left" vertical="center" wrapText="1" indent="1"/>
    </xf>
    <xf numFmtId="0" fontId="5" fillId="11" borderId="21" xfId="0" applyFont="1" applyFill="1" applyBorder="1" applyAlignment="1">
      <alignment horizontal="left" vertical="center" wrapText="1" indent="1"/>
    </xf>
    <xf numFmtId="0" fontId="8" fillId="11" borderId="33" xfId="0" applyFont="1" applyFill="1" applyBorder="1" applyAlignment="1">
      <alignment horizontal="center" vertical="center" wrapText="1"/>
    </xf>
    <xf numFmtId="0" fontId="8" fillId="11" borderId="21" xfId="0" applyFont="1" applyFill="1" applyBorder="1" applyAlignment="1">
      <alignment horizontal="center" vertical="center" wrapText="1"/>
    </xf>
    <xf numFmtId="0" fontId="5" fillId="11" borderId="33" xfId="0" applyFont="1" applyFill="1" applyBorder="1" applyAlignment="1">
      <alignment horizontal="center" vertical="center" wrapText="1"/>
    </xf>
    <xf numFmtId="0" fontId="5" fillId="11" borderId="21" xfId="0" applyFont="1" applyFill="1" applyBorder="1" applyAlignment="1">
      <alignment horizontal="center" vertical="center" wrapText="1"/>
    </xf>
    <xf numFmtId="0" fontId="5" fillId="10" borderId="26" xfId="0" applyFont="1" applyFill="1" applyBorder="1" applyAlignment="1">
      <alignment horizontal="center" vertical="center" wrapText="1"/>
    </xf>
    <xf numFmtId="0" fontId="5" fillId="9" borderId="26" xfId="0" applyFont="1" applyFill="1" applyBorder="1" applyAlignment="1" applyProtection="1">
      <alignment horizontal="center" wrapText="1"/>
      <protection locked="0"/>
    </xf>
    <xf numFmtId="0" fontId="8" fillId="9" borderId="27" xfId="0" applyFont="1" applyFill="1" applyBorder="1" applyAlignment="1" applyProtection="1">
      <alignment horizontal="center" vertical="center" wrapText="1"/>
      <protection locked="0"/>
    </xf>
    <xf numFmtId="0" fontId="8" fillId="9" borderId="34" xfId="0" applyFont="1" applyFill="1" applyBorder="1" applyAlignment="1" applyProtection="1">
      <alignment horizontal="center" vertical="center" wrapText="1"/>
      <protection locked="0"/>
    </xf>
    <xf numFmtId="0" fontId="8" fillId="9" borderId="35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141C7"/>
      <color rgb="FF006600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5.svg"/><Relationship Id="rId7" Type="http://schemas.openxmlformats.org/officeDocument/2006/relationships/image" Target="../media/image20.svg"/><Relationship Id="rId2" Type="http://schemas.openxmlformats.org/officeDocument/2006/relationships/image" Target="../media/image4.png"/><Relationship Id="rId1" Type="http://schemas.openxmlformats.org/officeDocument/2006/relationships/image" Target="../media/image16.png"/><Relationship Id="rId6" Type="http://schemas.openxmlformats.org/officeDocument/2006/relationships/image" Target="../media/image19.png"/><Relationship Id="rId5" Type="http://schemas.openxmlformats.org/officeDocument/2006/relationships/image" Target="../media/image18.svg"/><Relationship Id="rId4" Type="http://schemas.openxmlformats.org/officeDocument/2006/relationships/image" Target="../media/image17.pn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17.png"/><Relationship Id="rId18" Type="http://schemas.openxmlformats.org/officeDocument/2006/relationships/image" Target="../media/image9.svg"/><Relationship Id="rId3" Type="http://schemas.openxmlformats.org/officeDocument/2006/relationships/hyperlink" Target="file:///\\uac.xorb.net\vdfs\Abteilungen\SaoPaulo\PQK-M\Extern\Config_BA\Links\DVD\Revestimento.pdf" TargetMode="External"/><Relationship Id="rId7" Type="http://schemas.openxmlformats.org/officeDocument/2006/relationships/image" Target="../media/image22.png"/><Relationship Id="rId12" Type="http://schemas.openxmlformats.org/officeDocument/2006/relationships/image" Target="../media/image27.png"/><Relationship Id="rId17" Type="http://schemas.openxmlformats.org/officeDocument/2006/relationships/image" Target="../media/image8.png"/><Relationship Id="rId2" Type="http://schemas.openxmlformats.org/officeDocument/2006/relationships/image" Target="../media/image5.svg"/><Relationship Id="rId16" Type="http://schemas.openxmlformats.org/officeDocument/2006/relationships/image" Target="../media/image20.svg"/><Relationship Id="rId20" Type="http://schemas.openxmlformats.org/officeDocument/2006/relationships/image" Target="../media/image29.svg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DVD\V&#225;lvula%2520de%2520seguran&#231;a.pdf" TargetMode="External"/><Relationship Id="rId11" Type="http://schemas.openxmlformats.org/officeDocument/2006/relationships/image" Target="../media/image26.png"/><Relationship Id="rId5" Type="http://schemas.openxmlformats.org/officeDocument/2006/relationships/hyperlink" Target="file:///\\uac.xorb.net\vdfs\Abteilungen\SaoPaulo\PQK-M\Extern\Config_BA\Links\DVD\Interruptor%2520de%2520porta%2520com%2520bloqueio.pdf" TargetMode="External"/><Relationship Id="rId15" Type="http://schemas.openxmlformats.org/officeDocument/2006/relationships/image" Target="../media/image19.png"/><Relationship Id="rId10" Type="http://schemas.openxmlformats.org/officeDocument/2006/relationships/image" Target="../media/image25.png"/><Relationship Id="rId19" Type="http://schemas.openxmlformats.org/officeDocument/2006/relationships/image" Target="../media/image28.png"/><Relationship Id="rId4" Type="http://schemas.openxmlformats.org/officeDocument/2006/relationships/image" Target="../media/image21.png"/><Relationship Id="rId9" Type="http://schemas.openxmlformats.org/officeDocument/2006/relationships/image" Target="../media/image24.png"/><Relationship Id="rId14" Type="http://schemas.openxmlformats.org/officeDocument/2006/relationships/image" Target="../media/image18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svg"/><Relationship Id="rId3" Type="http://schemas.openxmlformats.org/officeDocument/2006/relationships/image" Target="../media/image30.png"/><Relationship Id="rId7" Type="http://schemas.openxmlformats.org/officeDocument/2006/relationships/image" Target="../media/image19.png"/><Relationship Id="rId12" Type="http://schemas.openxmlformats.org/officeDocument/2006/relationships/image" Target="../media/image29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18.svg"/><Relationship Id="rId11" Type="http://schemas.openxmlformats.org/officeDocument/2006/relationships/image" Target="../media/image28.png"/><Relationship Id="rId5" Type="http://schemas.openxmlformats.org/officeDocument/2006/relationships/image" Target="../media/image17.png"/><Relationship Id="rId10" Type="http://schemas.openxmlformats.org/officeDocument/2006/relationships/image" Target="../media/image9.svg"/><Relationship Id="rId4" Type="http://schemas.openxmlformats.org/officeDocument/2006/relationships/image" Target="../media/image31.png"/><Relationship Id="rId9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17.png"/><Relationship Id="rId7" Type="http://schemas.openxmlformats.org/officeDocument/2006/relationships/image" Target="../media/image10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20.svg"/><Relationship Id="rId5" Type="http://schemas.openxmlformats.org/officeDocument/2006/relationships/image" Target="../media/image19.png"/><Relationship Id="rId10" Type="http://schemas.openxmlformats.org/officeDocument/2006/relationships/image" Target="../media/image29.svg"/><Relationship Id="rId4" Type="http://schemas.openxmlformats.org/officeDocument/2006/relationships/image" Target="../media/image18.svg"/><Relationship Id="rId9" Type="http://schemas.openxmlformats.org/officeDocument/2006/relationships/image" Target="../media/image2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png"/><Relationship Id="rId13" Type="http://schemas.openxmlformats.org/officeDocument/2006/relationships/image" Target="../media/image41.png"/><Relationship Id="rId18" Type="http://schemas.openxmlformats.org/officeDocument/2006/relationships/image" Target="../media/image12.png"/><Relationship Id="rId3" Type="http://schemas.openxmlformats.org/officeDocument/2006/relationships/image" Target="../media/image4.png"/><Relationship Id="rId21" Type="http://schemas.openxmlformats.org/officeDocument/2006/relationships/image" Target="../media/image29.svg"/><Relationship Id="rId7" Type="http://schemas.openxmlformats.org/officeDocument/2006/relationships/image" Target="../media/image35.png"/><Relationship Id="rId12" Type="http://schemas.openxmlformats.org/officeDocument/2006/relationships/image" Target="../media/image40.png"/><Relationship Id="rId17" Type="http://schemas.openxmlformats.org/officeDocument/2006/relationships/image" Target="../media/image20.svg"/><Relationship Id="rId2" Type="http://schemas.openxmlformats.org/officeDocument/2006/relationships/image" Target="../media/image32.png"/><Relationship Id="rId16" Type="http://schemas.openxmlformats.org/officeDocument/2006/relationships/image" Target="../media/image19.png"/><Relationship Id="rId20" Type="http://schemas.openxmlformats.org/officeDocument/2006/relationships/image" Target="../media/image28.png"/><Relationship Id="rId1" Type="http://schemas.openxmlformats.org/officeDocument/2006/relationships/image" Target="../media/image21.png"/><Relationship Id="rId6" Type="http://schemas.openxmlformats.org/officeDocument/2006/relationships/image" Target="../media/image34.png"/><Relationship Id="rId11" Type="http://schemas.openxmlformats.org/officeDocument/2006/relationships/image" Target="../media/image39.png"/><Relationship Id="rId5" Type="http://schemas.openxmlformats.org/officeDocument/2006/relationships/image" Target="../media/image33.png"/><Relationship Id="rId15" Type="http://schemas.openxmlformats.org/officeDocument/2006/relationships/image" Target="../media/image18.svg"/><Relationship Id="rId10" Type="http://schemas.openxmlformats.org/officeDocument/2006/relationships/image" Target="../media/image38.png"/><Relationship Id="rId19" Type="http://schemas.openxmlformats.org/officeDocument/2006/relationships/image" Target="../media/image13.svg"/><Relationship Id="rId4" Type="http://schemas.openxmlformats.org/officeDocument/2006/relationships/image" Target="../media/image5.svg"/><Relationship Id="rId9" Type="http://schemas.openxmlformats.org/officeDocument/2006/relationships/image" Target="../media/image37.png"/><Relationship Id="rId14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13" Type="http://schemas.openxmlformats.org/officeDocument/2006/relationships/image" Target="../media/image48.png"/><Relationship Id="rId3" Type="http://schemas.openxmlformats.org/officeDocument/2006/relationships/image" Target="../media/image44.png"/><Relationship Id="rId7" Type="http://schemas.openxmlformats.org/officeDocument/2006/relationships/image" Target="../media/image4.png"/><Relationship Id="rId12" Type="http://schemas.openxmlformats.org/officeDocument/2006/relationships/image" Target="../media/image20.svg"/><Relationship Id="rId2" Type="http://schemas.openxmlformats.org/officeDocument/2006/relationships/image" Target="../media/image43.png"/><Relationship Id="rId1" Type="http://schemas.openxmlformats.org/officeDocument/2006/relationships/image" Target="../media/image42.png"/><Relationship Id="rId6" Type="http://schemas.openxmlformats.org/officeDocument/2006/relationships/image" Target="../media/image47.png"/><Relationship Id="rId11" Type="http://schemas.openxmlformats.org/officeDocument/2006/relationships/image" Target="../media/image19.png"/><Relationship Id="rId5" Type="http://schemas.openxmlformats.org/officeDocument/2006/relationships/image" Target="../media/image46.png"/><Relationship Id="rId10" Type="http://schemas.openxmlformats.org/officeDocument/2006/relationships/image" Target="../media/image18.svg"/><Relationship Id="rId4" Type="http://schemas.openxmlformats.org/officeDocument/2006/relationships/image" Target="../media/image45.png"/><Relationship Id="rId9" Type="http://schemas.openxmlformats.org/officeDocument/2006/relationships/image" Target="../media/image17.png"/><Relationship Id="rId14" Type="http://schemas.openxmlformats.org/officeDocument/2006/relationships/image" Target="../media/image49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17.png"/><Relationship Id="rId7" Type="http://schemas.openxmlformats.org/officeDocument/2006/relationships/image" Target="../media/image50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15.svg"/><Relationship Id="rId5" Type="http://schemas.openxmlformats.org/officeDocument/2006/relationships/image" Target="../media/image14.png"/><Relationship Id="rId4" Type="http://schemas.openxmlformats.org/officeDocument/2006/relationships/image" Target="../media/image18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54.png"/><Relationship Id="rId7" Type="http://schemas.openxmlformats.org/officeDocument/2006/relationships/image" Target="../media/image17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oneCellAnchor>
    <xdr:from>
      <xdr:col>8</xdr:col>
      <xdr:colOff>178594</xdr:colOff>
      <xdr:row>1</xdr:row>
      <xdr:rowOff>166687</xdr:rowOff>
    </xdr:from>
    <xdr:ext cx="114316" cy="433448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55394" y="357187"/>
          <a:ext cx="114316" cy="433448"/>
        </a:xfrm>
        <a:prstGeom prst="rect">
          <a:avLst/>
        </a:prstGeom>
      </xdr:spPr>
    </xdr:pic>
    <xdr:clientData/>
  </xdr:one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3D314FEB-1495-4CE5-AB9F-847C12AE18F6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5" name="Retângulo: Cantos Diagonais Recortados 14">
            <a:extLst>
              <a:ext uri="{FF2B5EF4-FFF2-40B4-BE49-F238E27FC236}">
                <a16:creationId xmlns:a16="http://schemas.microsoft.com/office/drawing/2014/main" id="{879E3729-F481-4B75-89D8-B17CFF265B7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6" name="Gráfico 3" descr="Borracha">
            <a:extLst>
              <a:ext uri="{FF2B5EF4-FFF2-40B4-BE49-F238E27FC236}">
                <a16:creationId xmlns:a16="http://schemas.microsoft.com/office/drawing/2014/main" id="{2295DAFF-88FD-4B48-B543-AA55CD8DD1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3</xdr:col>
      <xdr:colOff>190502</xdr:colOff>
      <xdr:row>4</xdr:row>
      <xdr:rowOff>154780</xdr:rowOff>
    </xdr:from>
    <xdr:to>
      <xdr:col>7</xdr:col>
      <xdr:colOff>273844</xdr:colOff>
      <xdr:row>9</xdr:row>
      <xdr:rowOff>214115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F41D9DAC-C9B0-473A-B208-B5168ED5B6E2}"/>
            </a:ext>
          </a:extLst>
        </xdr:cNvPr>
        <xdr:cNvGrpSpPr/>
      </xdr:nvGrpSpPr>
      <xdr:grpSpPr>
        <a:xfrm>
          <a:off x="6226971" y="2726530"/>
          <a:ext cx="3131342" cy="1249960"/>
          <a:chOff x="5670959" y="1602297"/>
          <a:chExt cx="3131342" cy="1249960"/>
        </a:xfrm>
      </xdr:grpSpPr>
      <xdr:sp macro="[0]!Limpar_tudo" textlink="">
        <xdr:nvSpPr>
          <xdr:cNvPr id="19" name="Seta: Pentágono 18">
            <a:extLst>
              <a:ext uri="{FF2B5EF4-FFF2-40B4-BE49-F238E27FC236}">
                <a16:creationId xmlns:a16="http://schemas.microsoft.com/office/drawing/2014/main" id="{B354BD17-4981-4AF8-87F4-C80006103DA0}"/>
              </a:ext>
            </a:extLst>
          </xdr:cNvPr>
          <xdr:cNvSpPr/>
        </xdr:nvSpPr>
        <xdr:spPr>
          <a:xfrm>
            <a:off x="5670959" y="1602297"/>
            <a:ext cx="3131342" cy="1249960"/>
          </a:xfrm>
          <a:prstGeom prst="homePlate">
            <a:avLst>
              <a:gd name="adj" fmla="val 0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2" algn="ctr"/>
            <a:r>
              <a:rPr lang="pt-BR" b="1"/>
              <a:t>Reiniciar processo</a:t>
            </a:r>
          </a:p>
        </xdr:txBody>
      </xdr:sp>
      <xdr:pic>
        <xdr:nvPicPr>
          <xdr:cNvPr id="20" name="Gráfico 6" descr="Sem sinal">
            <a:extLst>
              <a:ext uri="{FF2B5EF4-FFF2-40B4-BE49-F238E27FC236}">
                <a16:creationId xmlns:a16="http://schemas.microsoft.com/office/drawing/2014/main" id="{F54E5037-2095-464E-B0B5-98282B2A1D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  <xdr:twoCellAnchor editAs="oneCell">
    <xdr:from>
      <xdr:col>10</xdr:col>
      <xdr:colOff>423843</xdr:colOff>
      <xdr:row>1</xdr:row>
      <xdr:rowOff>376219</xdr:rowOff>
    </xdr:from>
    <xdr:to>
      <xdr:col>12</xdr:col>
      <xdr:colOff>123804</xdr:colOff>
      <xdr:row>5</xdr:row>
      <xdr:rowOff>4744</xdr:rowOff>
    </xdr:to>
    <xdr:pic macro="[0]!Planilha2.mec">
      <xdr:nvPicPr>
        <xdr:cNvPr id="24" name="Gráfico 23" descr="Voltar DPE">
          <a:extLst>
            <a:ext uri="{FF2B5EF4-FFF2-40B4-BE49-F238E27FC236}">
              <a16:creationId xmlns:a16="http://schemas.microsoft.com/office/drawing/2014/main" id="{8AA79E0B-9E5A-45CE-BD42-CB3B15FB2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968393" y="1900219"/>
          <a:ext cx="919161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433368</xdr:colOff>
      <xdr:row>4</xdr:row>
      <xdr:rowOff>159525</xdr:rowOff>
    </xdr:from>
    <xdr:to>
      <xdr:col>12</xdr:col>
      <xdr:colOff>133329</xdr:colOff>
      <xdr:row>8</xdr:row>
      <xdr:rowOff>121425</xdr:rowOff>
    </xdr:to>
    <xdr:pic macro="[0]!Planilha2.ele">
      <xdr:nvPicPr>
        <xdr:cNvPr id="25" name="Gráfico 24" descr="Voltar DPE">
          <a:extLst>
            <a:ext uri="{FF2B5EF4-FFF2-40B4-BE49-F238E27FC236}">
              <a16:creationId xmlns:a16="http://schemas.microsoft.com/office/drawing/2014/main" id="{86CEDE9D-4D7F-4A3A-A5DB-379795D89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3977918" y="2731275"/>
          <a:ext cx="919161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407174</xdr:colOff>
      <xdr:row>8</xdr:row>
      <xdr:rowOff>26175</xdr:rowOff>
    </xdr:from>
    <xdr:to>
      <xdr:col>12</xdr:col>
      <xdr:colOff>107135</xdr:colOff>
      <xdr:row>12</xdr:row>
      <xdr:rowOff>35700</xdr:rowOff>
    </xdr:to>
    <xdr:pic macro="[0]!Planilha2.soft">
      <xdr:nvPicPr>
        <xdr:cNvPr id="26" name="Gráfico 25" descr="Voltar DPE">
          <a:extLst>
            <a:ext uri="{FF2B5EF4-FFF2-40B4-BE49-F238E27FC236}">
              <a16:creationId xmlns:a16="http://schemas.microsoft.com/office/drawing/2014/main" id="{E5CD7E4C-933C-45A7-9E7C-58FA034EB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3951724" y="3550425"/>
          <a:ext cx="919161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440512</xdr:colOff>
      <xdr:row>11</xdr:row>
      <xdr:rowOff>83325</xdr:rowOff>
    </xdr:from>
    <xdr:to>
      <xdr:col>12</xdr:col>
      <xdr:colOff>140473</xdr:colOff>
      <xdr:row>16</xdr:row>
      <xdr:rowOff>45225</xdr:rowOff>
    </xdr:to>
    <xdr:pic macro="[0]!Planilha2.gerar">
      <xdr:nvPicPr>
        <xdr:cNvPr id="27" name="Gráfico 26" descr="Voltar DPE">
          <a:extLst>
            <a:ext uri="{FF2B5EF4-FFF2-40B4-BE49-F238E27FC236}">
              <a16:creationId xmlns:a16="http://schemas.microsoft.com/office/drawing/2014/main" id="{D2EB687A-8710-4419-871D-1524C02F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3985062" y="4321950"/>
          <a:ext cx="919161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2</xdr:row>
      <xdr:rowOff>35718</xdr:rowOff>
    </xdr:from>
    <xdr:to>
      <xdr:col>14</xdr:col>
      <xdr:colOff>175765</xdr:colOff>
      <xdr:row>5</xdr:row>
      <xdr:rowOff>452438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549438" y="654843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238125</xdr:colOff>
      <xdr:row>4</xdr:row>
      <xdr:rowOff>83344</xdr:rowOff>
    </xdr:from>
    <xdr:to>
      <xdr:col>6</xdr:col>
      <xdr:colOff>584040</xdr:colOff>
      <xdr:row>4</xdr:row>
      <xdr:rowOff>553128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120563" y="1321594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2035969</xdr:colOff>
      <xdr:row>0</xdr:row>
      <xdr:rowOff>166687</xdr:rowOff>
    </xdr:from>
    <xdr:to>
      <xdr:col>0</xdr:col>
      <xdr:colOff>2950369</xdr:colOff>
      <xdr:row>3</xdr:row>
      <xdr:rowOff>152399</xdr:rowOff>
    </xdr:to>
    <xdr:pic macro="[0]!volta">
      <xdr:nvPicPr>
        <xdr:cNvPr id="7" name="Gráfico 6" descr="Seta com retorno na horizontal">
          <a:extLst>
            <a:ext uri="{FF2B5EF4-FFF2-40B4-BE49-F238E27FC236}">
              <a16:creationId xmlns:a16="http://schemas.microsoft.com/office/drawing/2014/main" id="{7AD741C3-5EFA-4874-A6BA-9B65CA75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035969" y="166687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1273969</xdr:colOff>
      <xdr:row>0</xdr:row>
      <xdr:rowOff>250031</xdr:rowOff>
    </xdr:from>
    <xdr:to>
      <xdr:col>2</xdr:col>
      <xdr:colOff>2188369</xdr:colOff>
      <xdr:row>3</xdr:row>
      <xdr:rowOff>235743</xdr:rowOff>
    </xdr:to>
    <xdr:pic macro="[0]!ger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AE0A2014-A8B5-4752-8404-D9718DB0B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0800000">
          <a:off x="8036719" y="250031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2647949</xdr:colOff>
      <xdr:row>0</xdr:row>
      <xdr:rowOff>178593</xdr:rowOff>
    </xdr:from>
    <xdr:to>
      <xdr:col>2</xdr:col>
      <xdr:colOff>178593</xdr:colOff>
      <xdr:row>3</xdr:row>
      <xdr:rowOff>164305</xdr:rowOff>
    </xdr:to>
    <xdr:pic macro="[0]!prox">
      <xdr:nvPicPr>
        <xdr:cNvPr id="9" name="Gráfico 8" descr="Voltar DPE">
          <a:extLst>
            <a:ext uri="{FF2B5EF4-FFF2-40B4-BE49-F238E27FC236}">
              <a16:creationId xmlns:a16="http://schemas.microsoft.com/office/drawing/2014/main" id="{5C514497-7C19-4912-8AC8-FEFF03505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029324" y="178593"/>
          <a:ext cx="912019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940594</xdr:colOff>
      <xdr:row>1</xdr:row>
      <xdr:rowOff>297656</xdr:rowOff>
    </xdr:from>
    <xdr:to>
      <xdr:col>5</xdr:col>
      <xdr:colOff>2500945</xdr:colOff>
      <xdr:row>3</xdr:row>
      <xdr:rowOff>148315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183225D8-954D-4B0F-B40D-5BA56E5954DD}"/>
            </a:ext>
          </a:extLst>
        </xdr:cNvPr>
        <xdr:cNvGrpSpPr/>
      </xdr:nvGrpSpPr>
      <xdr:grpSpPr>
        <a:xfrm>
          <a:off x="13537407" y="607219"/>
          <a:ext cx="1560351" cy="469784"/>
          <a:chOff x="3682768" y="3204594"/>
          <a:chExt cx="1560352" cy="469784"/>
        </a:xfrm>
      </xdr:grpSpPr>
      <xdr:sp macro="[0]!Limpar_Dispositivos" textlink="">
        <xdr:nvSpPr>
          <xdr:cNvPr id="29" name="Retângulo: Cantos Diagonais Recortados 28">
            <a:extLst>
              <a:ext uri="{FF2B5EF4-FFF2-40B4-BE49-F238E27FC236}">
                <a16:creationId xmlns:a16="http://schemas.microsoft.com/office/drawing/2014/main" id="{31F85872-F5A8-4550-8811-B0B9A1A5E0CD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30" name="Gráfico 3" descr="Borracha">
            <a:extLst>
              <a:ext uri="{FF2B5EF4-FFF2-40B4-BE49-F238E27FC236}">
                <a16:creationId xmlns:a16="http://schemas.microsoft.com/office/drawing/2014/main" id="{74375417-AC69-42DF-9F36-8C37F82E9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oneCellAnchor>
    <xdr:from>
      <xdr:col>4</xdr:col>
      <xdr:colOff>59531</xdr:colOff>
      <xdr:row>6</xdr:row>
      <xdr:rowOff>392906</xdr:rowOff>
    </xdr:from>
    <xdr:ext cx="444000" cy="450000"/>
    <xdr:pic>
      <xdr:nvPicPr>
        <xdr:cNvPr id="25" name="Imagem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C371C5-7BB8-4966-B013-78ECF69E1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82312" y="18573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47625</xdr:colOff>
      <xdr:row>7</xdr:row>
      <xdr:rowOff>440532</xdr:rowOff>
    </xdr:from>
    <xdr:ext cx="444000" cy="450000"/>
    <xdr:pic>
      <xdr:nvPicPr>
        <xdr:cNvPr id="26" name="Imagem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108A7A7-FBA0-4BD6-B108-70B8705DB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0406" y="316706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54768</xdr:colOff>
      <xdr:row>8</xdr:row>
      <xdr:rowOff>376237</xdr:rowOff>
    </xdr:from>
    <xdr:ext cx="444000" cy="450000"/>
    <xdr:pic>
      <xdr:nvPicPr>
        <xdr:cNvPr id="27" name="Imagem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01A3CB9-DB44-414A-BFDD-DD5260BCA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77549" y="43648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2</xdr:col>
      <xdr:colOff>464344</xdr:colOff>
      <xdr:row>6</xdr:row>
      <xdr:rowOff>93920</xdr:rowOff>
    </xdr:from>
    <xdr:to>
      <xdr:col>2</xdr:col>
      <xdr:colOff>2166938</xdr:colOff>
      <xdr:row>6</xdr:row>
      <xdr:rowOff>1402990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4168F95-73D6-43E8-9A9E-067550742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846219" y="1558389"/>
          <a:ext cx="1702594" cy="1309070"/>
        </a:xfrm>
        <a:prstGeom prst="rect">
          <a:avLst/>
        </a:prstGeom>
      </xdr:spPr>
    </xdr:pic>
    <xdr:clientData/>
  </xdr:twoCellAnchor>
  <xdr:twoCellAnchor editAs="oneCell">
    <xdr:from>
      <xdr:col>2</xdr:col>
      <xdr:colOff>500062</xdr:colOff>
      <xdr:row>7</xdr:row>
      <xdr:rowOff>65838</xdr:rowOff>
    </xdr:from>
    <xdr:to>
      <xdr:col>2</xdr:col>
      <xdr:colOff>2071687</xdr:colOff>
      <xdr:row>7</xdr:row>
      <xdr:rowOff>1445802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95FD1CA-F414-4097-BE92-BEEB0B8CB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881937" y="3054307"/>
          <a:ext cx="1571625" cy="1379964"/>
        </a:xfrm>
        <a:prstGeom prst="rect">
          <a:avLst/>
        </a:prstGeom>
      </xdr:spPr>
    </xdr:pic>
    <xdr:clientData/>
  </xdr:twoCellAnchor>
  <xdr:twoCellAnchor editAs="oneCell">
    <xdr:from>
      <xdr:col>2</xdr:col>
      <xdr:colOff>273843</xdr:colOff>
      <xdr:row>8</xdr:row>
      <xdr:rowOff>83343</xdr:rowOff>
    </xdr:from>
    <xdr:to>
      <xdr:col>2</xdr:col>
      <xdr:colOff>2260846</xdr:colOff>
      <xdr:row>8</xdr:row>
      <xdr:rowOff>1438609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4AF23D9-F14F-4E79-A5F2-BC5EECB48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55718" y="4595812"/>
          <a:ext cx="1987003" cy="1355266"/>
        </a:xfrm>
        <a:prstGeom prst="rect">
          <a:avLst/>
        </a:prstGeom>
      </xdr:spPr>
    </xdr:pic>
    <xdr:clientData/>
  </xdr:twoCellAnchor>
  <xdr:twoCellAnchor editAs="oneCell">
    <xdr:from>
      <xdr:col>2</xdr:col>
      <xdr:colOff>488157</xdr:colOff>
      <xdr:row>9</xdr:row>
      <xdr:rowOff>122405</xdr:rowOff>
    </xdr:from>
    <xdr:to>
      <xdr:col>2</xdr:col>
      <xdr:colOff>2095500</xdr:colOff>
      <xdr:row>9</xdr:row>
      <xdr:rowOff>1471966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405DCB0-05D3-4A76-829B-03D8233A9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870032" y="6158874"/>
          <a:ext cx="1607343" cy="1349561"/>
        </a:xfrm>
        <a:prstGeom prst="rect">
          <a:avLst/>
        </a:prstGeom>
      </xdr:spPr>
    </xdr:pic>
    <xdr:clientData/>
  </xdr:twoCellAnchor>
  <xdr:twoCellAnchor editAs="oneCell">
    <xdr:from>
      <xdr:col>2</xdr:col>
      <xdr:colOff>642937</xdr:colOff>
      <xdr:row>11</xdr:row>
      <xdr:rowOff>71437</xdr:rowOff>
    </xdr:from>
    <xdr:to>
      <xdr:col>2</xdr:col>
      <xdr:colOff>2012155</xdr:colOff>
      <xdr:row>11</xdr:row>
      <xdr:rowOff>1440656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DA676CF-3557-4FDA-9316-ED14648AC4F1}"/>
            </a:ext>
          </a:extLst>
        </xdr:cNvPr>
        <xdr:cNvPicPr/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4812" y="9155906"/>
          <a:ext cx="1369218" cy="136921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690562</xdr:colOff>
      <xdr:row>12</xdr:row>
      <xdr:rowOff>83344</xdr:rowOff>
    </xdr:from>
    <xdr:to>
      <xdr:col>2</xdr:col>
      <xdr:colOff>2035969</xdr:colOff>
      <xdr:row>12</xdr:row>
      <xdr:rowOff>1774030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60F8B96-AA32-4E38-A230-7AAB04F744CD}"/>
            </a:ext>
          </a:extLst>
        </xdr:cNvPr>
        <xdr:cNvPicPr/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72437" y="10691813"/>
          <a:ext cx="1345407" cy="1690686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0</xdr:col>
      <xdr:colOff>2393156</xdr:colOff>
      <xdr:row>0</xdr:row>
      <xdr:rowOff>83344</xdr:rowOff>
    </xdr:from>
    <xdr:to>
      <xdr:col>0</xdr:col>
      <xdr:colOff>3307556</xdr:colOff>
      <xdr:row>3</xdr:row>
      <xdr:rowOff>69056</xdr:rowOff>
    </xdr:to>
    <xdr:pic macro="[0]!volta">
      <xdr:nvPicPr>
        <xdr:cNvPr id="14" name="Gráfico 13" descr="Seta com retorno na horizontal">
          <a:extLst>
            <a:ext uri="{FF2B5EF4-FFF2-40B4-BE49-F238E27FC236}">
              <a16:creationId xmlns:a16="http://schemas.microsoft.com/office/drawing/2014/main" id="{F0BF8C29-A9E5-4CE5-AE8D-EDDFFD957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93156" y="83344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1012031</xdr:colOff>
      <xdr:row>0</xdr:row>
      <xdr:rowOff>166688</xdr:rowOff>
    </xdr:from>
    <xdr:to>
      <xdr:col>2</xdr:col>
      <xdr:colOff>1926431</xdr:colOff>
      <xdr:row>3</xdr:row>
      <xdr:rowOff>152400</xdr:rowOff>
    </xdr:to>
    <xdr:pic macro="[0]!ger">
      <xdr:nvPicPr>
        <xdr:cNvPr id="15" name="Gráfico 14" descr="Seta com retorno na horizontal">
          <a:extLst>
            <a:ext uri="{FF2B5EF4-FFF2-40B4-BE49-F238E27FC236}">
              <a16:creationId xmlns:a16="http://schemas.microsoft.com/office/drawing/2014/main" id="{B6D7E2DF-34B5-4A21-9E7F-7CC15754C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8393906" y="166688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2219323</xdr:colOff>
      <xdr:row>0</xdr:row>
      <xdr:rowOff>95250</xdr:rowOff>
    </xdr:from>
    <xdr:to>
      <xdr:col>1</xdr:col>
      <xdr:colOff>3131342</xdr:colOff>
      <xdr:row>3</xdr:row>
      <xdr:rowOff>80962</xdr:rowOff>
    </xdr:to>
    <xdr:pic macro="[0]!prox">
      <xdr:nvPicPr>
        <xdr:cNvPr id="16" name="Gráfico 15" descr="Voltar DPE">
          <a:extLst>
            <a:ext uri="{FF2B5EF4-FFF2-40B4-BE49-F238E27FC236}">
              <a16:creationId xmlns:a16="http://schemas.microsoft.com/office/drawing/2014/main" id="{26F524A1-7051-40CA-9E45-CEBBCD2E7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386511" y="95250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59531</xdr:colOff>
      <xdr:row>0</xdr:row>
      <xdr:rowOff>83344</xdr:rowOff>
    </xdr:from>
    <xdr:to>
      <xdr:col>1</xdr:col>
      <xdr:colOff>969168</xdr:colOff>
      <xdr:row>3</xdr:row>
      <xdr:rowOff>69056</xdr:rowOff>
    </xdr:to>
    <xdr:pic macro="[0]!ant">
      <xdr:nvPicPr>
        <xdr:cNvPr id="17" name="Gráfico 16" descr="Voltar">
          <a:extLst>
            <a:ext uri="{FF2B5EF4-FFF2-40B4-BE49-F238E27FC236}">
              <a16:creationId xmlns:a16="http://schemas.microsoft.com/office/drawing/2014/main" id="{EAB2EA02-FC36-45B3-8EE1-EAF9D307D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4226719" y="83344"/>
          <a:ext cx="909637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1</xdr:row>
      <xdr:rowOff>142876</xdr:rowOff>
    </xdr:from>
    <xdr:to>
      <xdr:col>6</xdr:col>
      <xdr:colOff>1715133</xdr:colOff>
      <xdr:row>2</xdr:row>
      <xdr:rowOff>303098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8B288A42-29E1-4B04-A7B0-A7294F5FB761}"/>
            </a:ext>
          </a:extLst>
        </xdr:cNvPr>
        <xdr:cNvGrpSpPr/>
      </xdr:nvGrpSpPr>
      <xdr:grpSpPr>
        <a:xfrm>
          <a:off x="10858500" y="452439"/>
          <a:ext cx="1691321" cy="469784"/>
          <a:chOff x="3682768" y="3204594"/>
          <a:chExt cx="1560352" cy="469784"/>
        </a:xfrm>
      </xdr:grpSpPr>
      <xdr:sp macro="[0]!Limpar_Dispositivos" textlink="">
        <xdr:nvSpPr>
          <xdr:cNvPr id="58" name="Retângulo: Cantos Diagonais Recortados 57">
            <a:extLst>
              <a:ext uri="{FF2B5EF4-FFF2-40B4-BE49-F238E27FC236}">
                <a16:creationId xmlns:a16="http://schemas.microsoft.com/office/drawing/2014/main" id="{0C6D517D-5BE0-4ECD-B6EB-6CEEB7504753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62" name="Gráfico 3" descr="Borracha">
            <a:extLst>
              <a:ext uri="{FF2B5EF4-FFF2-40B4-BE49-F238E27FC236}">
                <a16:creationId xmlns:a16="http://schemas.microsoft.com/office/drawing/2014/main" id="{204E69B8-1632-4120-883A-0790DF23F6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83343</xdr:colOff>
      <xdr:row>9</xdr:row>
      <xdr:rowOff>154781</xdr:rowOff>
    </xdr:from>
    <xdr:to>
      <xdr:col>1</xdr:col>
      <xdr:colOff>2603343</xdr:colOff>
      <xdr:row>9</xdr:row>
      <xdr:rowOff>1484419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E09BECD-6792-403B-8A4C-57EEE562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02906" y="4524375"/>
          <a:ext cx="2520000" cy="1329638"/>
        </a:xfrm>
        <a:prstGeom prst="rect">
          <a:avLst/>
        </a:prstGeom>
      </xdr:spPr>
    </xdr:pic>
    <xdr:clientData/>
  </xdr:twoCellAnchor>
  <xdr:twoCellAnchor editAs="oneCell">
    <xdr:from>
      <xdr:col>6</xdr:col>
      <xdr:colOff>631031</xdr:colOff>
      <xdr:row>8</xdr:row>
      <xdr:rowOff>1452562</xdr:rowOff>
    </xdr:from>
    <xdr:to>
      <xdr:col>8</xdr:col>
      <xdr:colOff>532701</xdr:colOff>
      <xdr:row>12</xdr:row>
      <xdr:rowOff>280312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83B60BBC-1132-421B-8FA5-6B2333B30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18" r="7089"/>
        <a:stretch>
          <a:fillRect/>
        </a:stretch>
      </xdr:blipFill>
      <xdr:spPr bwMode="auto">
        <a:xfrm>
          <a:off x="12727781" y="4179093"/>
          <a:ext cx="4866576" cy="5400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0</xdr:col>
      <xdr:colOff>1988344</xdr:colOff>
      <xdr:row>0</xdr:row>
      <xdr:rowOff>142875</xdr:rowOff>
    </xdr:from>
    <xdr:to>
      <xdr:col>0</xdr:col>
      <xdr:colOff>2902744</xdr:colOff>
      <xdr:row>3</xdr:row>
      <xdr:rowOff>128587</xdr:rowOff>
    </xdr:to>
    <xdr:pic macro="[0]!volta">
      <xdr:nvPicPr>
        <xdr:cNvPr id="7" name="Gráfico 6" descr="Seta com retorno na horizontal">
          <a:extLst>
            <a:ext uri="{FF2B5EF4-FFF2-40B4-BE49-F238E27FC236}">
              <a16:creationId xmlns:a16="http://schemas.microsoft.com/office/drawing/2014/main" id="{AAEF3833-F386-4D72-A8A2-C5F215A26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988344" y="14287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3</xdr:col>
      <xdr:colOff>1154906</xdr:colOff>
      <xdr:row>0</xdr:row>
      <xdr:rowOff>226219</xdr:rowOff>
    </xdr:from>
    <xdr:to>
      <xdr:col>3</xdr:col>
      <xdr:colOff>2069306</xdr:colOff>
      <xdr:row>3</xdr:row>
      <xdr:rowOff>211931</xdr:rowOff>
    </xdr:to>
    <xdr:pic macro="[0]!ger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A857762F-75AA-452C-A717-22965A6D2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7989094" y="22621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1862136</xdr:colOff>
      <xdr:row>0</xdr:row>
      <xdr:rowOff>154781</xdr:rowOff>
    </xdr:from>
    <xdr:to>
      <xdr:col>3</xdr:col>
      <xdr:colOff>59530</xdr:colOff>
      <xdr:row>3</xdr:row>
      <xdr:rowOff>140493</xdr:rowOff>
    </xdr:to>
    <xdr:pic macro="[0]!prox">
      <xdr:nvPicPr>
        <xdr:cNvPr id="9" name="Gráfico 8" descr="Voltar DPE">
          <a:extLst>
            <a:ext uri="{FF2B5EF4-FFF2-40B4-BE49-F238E27FC236}">
              <a16:creationId xmlns:a16="http://schemas.microsoft.com/office/drawing/2014/main" id="{5C250071-6B6E-4641-85A2-38E178745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81699" y="154781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3821907</xdr:colOff>
      <xdr:row>0</xdr:row>
      <xdr:rowOff>142875</xdr:rowOff>
    </xdr:from>
    <xdr:to>
      <xdr:col>1</xdr:col>
      <xdr:colOff>611981</xdr:colOff>
      <xdr:row>3</xdr:row>
      <xdr:rowOff>128587</xdr:rowOff>
    </xdr:to>
    <xdr:pic macro="[0]!ant">
      <xdr:nvPicPr>
        <xdr:cNvPr id="10" name="Gráfico 9" descr="Voltar">
          <a:extLst>
            <a:ext uri="{FF2B5EF4-FFF2-40B4-BE49-F238E27FC236}">
              <a16:creationId xmlns:a16="http://schemas.microsoft.com/office/drawing/2014/main" id="{8CBE4D40-2F4C-4A36-946A-723786EB5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21907" y="142875"/>
          <a:ext cx="909637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904873</xdr:colOff>
      <xdr:row>1</xdr:row>
      <xdr:rowOff>130968</xdr:rowOff>
    </xdr:from>
    <xdr:to>
      <xdr:col>6</xdr:col>
      <xdr:colOff>750725</xdr:colOff>
      <xdr:row>2</xdr:row>
      <xdr:rowOff>291189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54B30C5-BB26-42CE-BFA6-33C67AFCD1E2}"/>
            </a:ext>
          </a:extLst>
        </xdr:cNvPr>
        <xdr:cNvGrpSpPr/>
      </xdr:nvGrpSpPr>
      <xdr:grpSpPr>
        <a:xfrm>
          <a:off x="10167936" y="440531"/>
          <a:ext cx="1560352" cy="469783"/>
          <a:chOff x="3682768" y="3204594"/>
          <a:chExt cx="1560352" cy="469784"/>
        </a:xfrm>
      </xdr:grpSpPr>
      <xdr:sp macro="[0]!Limpar_Dado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FCF67044-B3E1-41C7-B075-50240438CB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ados"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73A5E351-E8AB-48F6-85DC-CFCBCC6E61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1785937</xdr:colOff>
      <xdr:row>0</xdr:row>
      <xdr:rowOff>142875</xdr:rowOff>
    </xdr:from>
    <xdr:to>
      <xdr:col>1</xdr:col>
      <xdr:colOff>735806</xdr:colOff>
      <xdr:row>3</xdr:row>
      <xdr:rowOff>128587</xdr:rowOff>
    </xdr:to>
    <xdr:pic macro="[0]!volta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B7431C32-C9B9-4075-A975-709D4CDB4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85937" y="14287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4</xdr:col>
      <xdr:colOff>571499</xdr:colOff>
      <xdr:row>0</xdr:row>
      <xdr:rowOff>226219</xdr:rowOff>
    </xdr:from>
    <xdr:to>
      <xdr:col>4</xdr:col>
      <xdr:colOff>1485899</xdr:colOff>
      <xdr:row>3</xdr:row>
      <xdr:rowOff>211931</xdr:rowOff>
    </xdr:to>
    <xdr:pic macro="[0]!ger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AFB30538-A3CE-43E1-B27C-BC3D59C05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0800000">
          <a:off x="7786687" y="22621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838198</xdr:colOff>
      <xdr:row>0</xdr:row>
      <xdr:rowOff>154781</xdr:rowOff>
    </xdr:from>
    <xdr:to>
      <xdr:col>3</xdr:col>
      <xdr:colOff>369092</xdr:colOff>
      <xdr:row>3</xdr:row>
      <xdr:rowOff>140493</xdr:rowOff>
    </xdr:to>
    <xdr:pic macro="[0]!prox">
      <xdr:nvPicPr>
        <xdr:cNvPr id="10" name="Gráfico 9" descr="Voltar DPE">
          <a:extLst>
            <a:ext uri="{FF2B5EF4-FFF2-40B4-BE49-F238E27FC236}">
              <a16:creationId xmlns:a16="http://schemas.microsoft.com/office/drawing/2014/main" id="{1477704C-9843-4067-A2F9-3E075B1F7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779292" y="154781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1654969</xdr:colOff>
      <xdr:row>0</xdr:row>
      <xdr:rowOff>142875</xdr:rowOff>
    </xdr:from>
    <xdr:to>
      <xdr:col>1</xdr:col>
      <xdr:colOff>2564606</xdr:colOff>
      <xdr:row>3</xdr:row>
      <xdr:rowOff>128587</xdr:rowOff>
    </xdr:to>
    <xdr:pic macro="[0]!ant">
      <xdr:nvPicPr>
        <xdr:cNvPr id="11" name="Gráfico 10" descr="Voltar">
          <a:extLst>
            <a:ext uri="{FF2B5EF4-FFF2-40B4-BE49-F238E27FC236}">
              <a16:creationId xmlns:a16="http://schemas.microsoft.com/office/drawing/2014/main" id="{606A2AB0-A32A-4817-8636-392194086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19500" y="142875"/>
          <a:ext cx="909637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71437</xdr:colOff>
      <xdr:row>6</xdr:row>
      <xdr:rowOff>607219</xdr:rowOff>
    </xdr:from>
    <xdr:ext cx="444000" cy="450000"/>
    <xdr:pic>
      <xdr:nvPicPr>
        <xdr:cNvPr id="3" name="Imagem 2">
          <a:extLst>
            <a:ext uri="{FF2B5EF4-FFF2-40B4-BE49-F238E27FC236}">
              <a16:creationId xmlns:a16="http://schemas.microsoft.com/office/drawing/2014/main" id="{ED242CCB-C774-4D0C-8D0C-C7B02A8C2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7" y="20645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71438</xdr:colOff>
      <xdr:row>8</xdr:row>
      <xdr:rowOff>583407</xdr:rowOff>
    </xdr:from>
    <xdr:ext cx="444000" cy="450000"/>
    <xdr:pic>
      <xdr:nvPicPr>
        <xdr:cNvPr id="4" name="Imagem 3">
          <a:extLst>
            <a:ext uri="{FF2B5EF4-FFF2-40B4-BE49-F238E27FC236}">
              <a16:creationId xmlns:a16="http://schemas.microsoft.com/office/drawing/2014/main" id="{11EEF1DA-B7DD-4744-8B2F-6CD4BECBF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8" y="368855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69057</xdr:colOff>
      <xdr:row>9</xdr:row>
      <xdr:rowOff>509587</xdr:rowOff>
    </xdr:from>
    <xdr:ext cx="444000" cy="450000"/>
    <xdr:pic>
      <xdr:nvPicPr>
        <xdr:cNvPr id="5" name="Imagem 4">
          <a:extLst>
            <a:ext uri="{FF2B5EF4-FFF2-40B4-BE49-F238E27FC236}">
              <a16:creationId xmlns:a16="http://schemas.microsoft.com/office/drawing/2014/main" id="{01ECB29D-23A7-480F-B715-DBA0F9C25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3757" y="52625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54769</xdr:colOff>
      <xdr:row>10</xdr:row>
      <xdr:rowOff>519112</xdr:rowOff>
    </xdr:from>
    <xdr:ext cx="444000" cy="450000"/>
    <xdr:pic>
      <xdr:nvPicPr>
        <xdr:cNvPr id="6" name="Imagem 5">
          <a:extLst>
            <a:ext uri="{FF2B5EF4-FFF2-40B4-BE49-F238E27FC236}">
              <a16:creationId xmlns:a16="http://schemas.microsoft.com/office/drawing/2014/main" id="{16DD4E84-37A4-4A85-B5CC-949E5E8C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9469" y="691991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54769</xdr:colOff>
      <xdr:row>11</xdr:row>
      <xdr:rowOff>519112</xdr:rowOff>
    </xdr:from>
    <xdr:ext cx="444000" cy="450000"/>
    <xdr:pic>
      <xdr:nvPicPr>
        <xdr:cNvPr id="12" name="Imagem 11">
          <a:extLst>
            <a:ext uri="{FF2B5EF4-FFF2-40B4-BE49-F238E27FC236}">
              <a16:creationId xmlns:a16="http://schemas.microsoft.com/office/drawing/2014/main" id="{6F91B573-EC48-4104-B380-AD382FFF6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9469" y="168068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76200</xdr:colOff>
      <xdr:row>12</xdr:row>
      <xdr:rowOff>552449</xdr:rowOff>
    </xdr:from>
    <xdr:ext cx="444000" cy="450000"/>
    <xdr:pic>
      <xdr:nvPicPr>
        <xdr:cNvPr id="13" name="Imagem 12">
          <a:extLst>
            <a:ext uri="{FF2B5EF4-FFF2-40B4-BE49-F238E27FC236}">
              <a16:creationId xmlns:a16="http://schemas.microsoft.com/office/drawing/2014/main" id="{32A24565-E93B-4937-9284-452BAE3BC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10900" y="1848802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61913</xdr:colOff>
      <xdr:row>13</xdr:row>
      <xdr:rowOff>550068</xdr:rowOff>
    </xdr:from>
    <xdr:ext cx="444000" cy="450000"/>
    <xdr:pic>
      <xdr:nvPicPr>
        <xdr:cNvPr id="14" name="Imagem 13">
          <a:extLst>
            <a:ext uri="{FF2B5EF4-FFF2-40B4-BE49-F238E27FC236}">
              <a16:creationId xmlns:a16="http://schemas.microsoft.com/office/drawing/2014/main" id="{6448BB76-3E3F-4112-AC50-E569622EF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96613" y="2013346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71437</xdr:colOff>
      <xdr:row>14</xdr:row>
      <xdr:rowOff>607219</xdr:rowOff>
    </xdr:from>
    <xdr:ext cx="444000" cy="450000"/>
    <xdr:pic>
      <xdr:nvPicPr>
        <xdr:cNvPr id="15" name="Imagem 14">
          <a:extLst>
            <a:ext uri="{FF2B5EF4-FFF2-40B4-BE49-F238E27FC236}">
              <a16:creationId xmlns:a16="http://schemas.microsoft.com/office/drawing/2014/main" id="{58805C3A-6179-4B5C-B14F-D8000FEC6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7" y="218384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71438</xdr:colOff>
      <xdr:row>15</xdr:row>
      <xdr:rowOff>583407</xdr:rowOff>
    </xdr:from>
    <xdr:ext cx="444000" cy="450000"/>
    <xdr:pic>
      <xdr:nvPicPr>
        <xdr:cNvPr id="16" name="Imagem 15">
          <a:extLst>
            <a:ext uri="{FF2B5EF4-FFF2-40B4-BE49-F238E27FC236}">
              <a16:creationId xmlns:a16="http://schemas.microsoft.com/office/drawing/2014/main" id="{D641C861-3A72-4E0E-B17B-675ED19E7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138" y="2346245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1</xdr:col>
      <xdr:colOff>632356</xdr:colOff>
      <xdr:row>6</xdr:row>
      <xdr:rowOff>104512</xdr:rowOff>
    </xdr:from>
    <xdr:to>
      <xdr:col>1</xdr:col>
      <xdr:colOff>2093657</xdr:colOff>
      <xdr:row>6</xdr:row>
      <xdr:rowOff>1544512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FB43AE94-2FB3-4C04-BF87-30DF39149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51919" y="1568981"/>
          <a:ext cx="1461301" cy="1440000"/>
        </a:xfrm>
        <a:prstGeom prst="rect">
          <a:avLst/>
        </a:prstGeom>
      </xdr:spPr>
    </xdr:pic>
    <xdr:clientData/>
  </xdr:twoCellAnchor>
  <xdr:oneCellAnchor>
    <xdr:from>
      <xdr:col>4</xdr:col>
      <xdr:colOff>59532</xdr:colOff>
      <xdr:row>16</xdr:row>
      <xdr:rowOff>619125</xdr:rowOff>
    </xdr:from>
    <xdr:ext cx="444000" cy="450000"/>
    <xdr:pic>
      <xdr:nvPicPr>
        <xdr:cNvPr id="31" name="Imagem 30">
          <a:extLst>
            <a:ext uri="{FF2B5EF4-FFF2-40B4-BE49-F238E27FC236}">
              <a16:creationId xmlns:a16="http://schemas.microsoft.com/office/drawing/2014/main" id="{34D09CC8-6EF0-4C85-ADEC-D45C629E6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9470" y="1851421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71438</xdr:colOff>
      <xdr:row>17</xdr:row>
      <xdr:rowOff>583407</xdr:rowOff>
    </xdr:from>
    <xdr:ext cx="444000" cy="450000"/>
    <xdr:pic>
      <xdr:nvPicPr>
        <xdr:cNvPr id="34" name="Imagem 33">
          <a:extLst>
            <a:ext uri="{FF2B5EF4-FFF2-40B4-BE49-F238E27FC236}">
              <a16:creationId xmlns:a16="http://schemas.microsoft.com/office/drawing/2014/main" id="{3BBFF288-3C60-49D4-906A-14CD52D8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1376" y="2505075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1</xdr:col>
      <xdr:colOff>666750</xdr:colOff>
      <xdr:row>7</xdr:row>
      <xdr:rowOff>119063</xdr:rowOff>
    </xdr:from>
    <xdr:to>
      <xdr:col>1</xdr:col>
      <xdr:colOff>2128051</xdr:colOff>
      <xdr:row>7</xdr:row>
      <xdr:rowOff>1559063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E84EB2C1-49BB-4B98-B6B0-923FD23BF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86313" y="3226594"/>
          <a:ext cx="1461301" cy="1440000"/>
        </a:xfrm>
        <a:prstGeom prst="rect">
          <a:avLst/>
        </a:prstGeom>
      </xdr:spPr>
    </xdr:pic>
    <xdr:clientData/>
  </xdr:twoCellAnchor>
  <xdr:oneCellAnchor>
    <xdr:from>
      <xdr:col>4</xdr:col>
      <xdr:colOff>47625</xdr:colOff>
      <xdr:row>7</xdr:row>
      <xdr:rowOff>595313</xdr:rowOff>
    </xdr:from>
    <xdr:ext cx="444000" cy="450000"/>
    <xdr:pic>
      <xdr:nvPicPr>
        <xdr:cNvPr id="36" name="Imagem 35">
          <a:extLst>
            <a:ext uri="{FF2B5EF4-FFF2-40B4-BE49-F238E27FC236}">
              <a16:creationId xmlns:a16="http://schemas.microsoft.com/office/drawing/2014/main" id="{A5612591-7B8B-46C2-856F-DF51C1A94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77563" y="370284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6</xdr:col>
      <xdr:colOff>71436</xdr:colOff>
      <xdr:row>1</xdr:row>
      <xdr:rowOff>297656</xdr:rowOff>
    </xdr:from>
    <xdr:to>
      <xdr:col>8</xdr:col>
      <xdr:colOff>417351</xdr:colOff>
      <xdr:row>3</xdr:row>
      <xdr:rowOff>148315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1D800016-EAEB-46A4-91CE-B28CDC5A6270}"/>
            </a:ext>
          </a:extLst>
        </xdr:cNvPr>
        <xdr:cNvGrpSpPr/>
      </xdr:nvGrpSpPr>
      <xdr:grpSpPr>
        <a:xfrm>
          <a:off x="10632280" y="607219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46" name="Retângulo: Cantos Diagonais Recortados 45">
            <a:extLst>
              <a:ext uri="{FF2B5EF4-FFF2-40B4-BE49-F238E27FC236}">
                <a16:creationId xmlns:a16="http://schemas.microsoft.com/office/drawing/2014/main" id="{41F3712E-84A3-4ADB-B470-0C6524BA4F32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47" name="Gráfico 3" descr="Borracha">
            <a:extLst>
              <a:ext uri="{FF2B5EF4-FFF2-40B4-BE49-F238E27FC236}">
                <a16:creationId xmlns:a16="http://schemas.microsoft.com/office/drawing/2014/main" id="{B7AD8119-3BA6-44CB-92FC-17757C0D59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285750</xdr:colOff>
      <xdr:row>17</xdr:row>
      <xdr:rowOff>107158</xdr:rowOff>
    </xdr:from>
    <xdr:to>
      <xdr:col>1</xdr:col>
      <xdr:colOff>2464698</xdr:colOff>
      <xdr:row>17</xdr:row>
      <xdr:rowOff>1547158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FBA70157-29AD-48AA-9E19-21889A9D17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678" b="6433"/>
        <a:stretch/>
      </xdr:blipFill>
      <xdr:spPr bwMode="auto">
        <a:xfrm>
          <a:off x="4405313" y="18002252"/>
          <a:ext cx="2178948" cy="1440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547687</xdr:colOff>
      <xdr:row>9</xdr:row>
      <xdr:rowOff>95250</xdr:rowOff>
    </xdr:from>
    <xdr:to>
      <xdr:col>1</xdr:col>
      <xdr:colOff>2242022</xdr:colOff>
      <xdr:row>9</xdr:row>
      <xdr:rowOff>1535250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9323125A-F265-4B28-AFD6-79B9BCED4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667250" y="6488906"/>
          <a:ext cx="1694335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583407</xdr:colOff>
      <xdr:row>10</xdr:row>
      <xdr:rowOff>95250</xdr:rowOff>
    </xdr:from>
    <xdr:to>
      <xdr:col>1</xdr:col>
      <xdr:colOff>2142170</xdr:colOff>
      <xdr:row>10</xdr:row>
      <xdr:rowOff>1535250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F1D7C7A4-FDA8-412D-A303-5D2FA5D2A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02970" y="8131969"/>
          <a:ext cx="1558763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964407</xdr:colOff>
      <xdr:row>11</xdr:row>
      <xdr:rowOff>83344</xdr:rowOff>
    </xdr:from>
    <xdr:to>
      <xdr:col>1</xdr:col>
      <xdr:colOff>1607052</xdr:colOff>
      <xdr:row>11</xdr:row>
      <xdr:rowOff>1523344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A23141C-DA74-4910-A4B6-6FFED4B7B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83970" y="9763125"/>
          <a:ext cx="642645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535781</xdr:colOff>
      <xdr:row>12</xdr:row>
      <xdr:rowOff>71437</xdr:rowOff>
    </xdr:from>
    <xdr:to>
      <xdr:col>1</xdr:col>
      <xdr:colOff>2176711</xdr:colOff>
      <xdr:row>12</xdr:row>
      <xdr:rowOff>1511437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457706F0-F53E-4431-A672-289201712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655344" y="11394281"/>
          <a:ext cx="1640930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1000125</xdr:colOff>
      <xdr:row>13</xdr:row>
      <xdr:rowOff>119063</xdr:rowOff>
    </xdr:from>
    <xdr:to>
      <xdr:col>1</xdr:col>
      <xdr:colOff>1684481</xdr:colOff>
      <xdr:row>13</xdr:row>
      <xdr:rowOff>1559063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5177F9FD-6D53-4023-9165-E4D058C58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19688" y="13084969"/>
          <a:ext cx="684356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1000125</xdr:colOff>
      <xdr:row>14</xdr:row>
      <xdr:rowOff>95250</xdr:rowOff>
    </xdr:from>
    <xdr:to>
      <xdr:col>1</xdr:col>
      <xdr:colOff>1684481</xdr:colOff>
      <xdr:row>14</xdr:row>
      <xdr:rowOff>1535250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57DB054C-1C9C-4887-B8D1-80E4CFB4A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19688" y="14704219"/>
          <a:ext cx="684356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988220</xdr:colOff>
      <xdr:row>15</xdr:row>
      <xdr:rowOff>71437</xdr:rowOff>
    </xdr:from>
    <xdr:to>
      <xdr:col>1</xdr:col>
      <xdr:colOff>1651077</xdr:colOff>
      <xdr:row>15</xdr:row>
      <xdr:rowOff>1511437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66339104-5E3B-4599-8EC9-EDBDC3ED7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107783" y="16323468"/>
          <a:ext cx="662857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535781</xdr:colOff>
      <xdr:row>16</xdr:row>
      <xdr:rowOff>71437</xdr:rowOff>
    </xdr:from>
    <xdr:to>
      <xdr:col>1</xdr:col>
      <xdr:colOff>2347855</xdr:colOff>
      <xdr:row>16</xdr:row>
      <xdr:rowOff>1511437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6ADE762C-5A98-4278-BECF-6F15AE80B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5344" y="17966531"/>
          <a:ext cx="1812074" cy="14400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428625</xdr:colOff>
      <xdr:row>8</xdr:row>
      <xdr:rowOff>95250</xdr:rowOff>
    </xdr:from>
    <xdr:to>
      <xdr:col>1</xdr:col>
      <xdr:colOff>2404952</xdr:colOff>
      <xdr:row>8</xdr:row>
      <xdr:rowOff>1535250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D46FC503-D8EA-402A-847E-D582E6B28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548188" y="4845844"/>
          <a:ext cx="1976327" cy="144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1524000</xdr:colOff>
      <xdr:row>0</xdr:row>
      <xdr:rowOff>142875</xdr:rowOff>
    </xdr:from>
    <xdr:to>
      <xdr:col>0</xdr:col>
      <xdr:colOff>2438400</xdr:colOff>
      <xdr:row>3</xdr:row>
      <xdr:rowOff>128587</xdr:rowOff>
    </xdr:to>
    <xdr:pic macro="[0]!volta">
      <xdr:nvPicPr>
        <xdr:cNvPr id="30" name="Gráfico 29" descr="Seta com retorno na horizontal">
          <a:extLst>
            <a:ext uri="{FF2B5EF4-FFF2-40B4-BE49-F238E27FC236}">
              <a16:creationId xmlns:a16="http://schemas.microsoft.com/office/drawing/2014/main" id="{AA8A6029-1CA7-4FBE-B705-DD5872DE0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524000" y="14287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3</xdr:col>
      <xdr:colOff>690562</xdr:colOff>
      <xdr:row>0</xdr:row>
      <xdr:rowOff>226219</xdr:rowOff>
    </xdr:from>
    <xdr:to>
      <xdr:col>3</xdr:col>
      <xdr:colOff>1604962</xdr:colOff>
      <xdr:row>3</xdr:row>
      <xdr:rowOff>211931</xdr:rowOff>
    </xdr:to>
    <xdr:pic macro="[0]!ger">
      <xdr:nvPicPr>
        <xdr:cNvPr id="32" name="Gráfico 31" descr="Seta com retorno na horizontal">
          <a:extLst>
            <a:ext uri="{FF2B5EF4-FFF2-40B4-BE49-F238E27FC236}">
              <a16:creationId xmlns:a16="http://schemas.microsoft.com/office/drawing/2014/main" id="{4B62E5AA-FC29-4727-8BDE-2B270CD87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 rot="10800000">
          <a:off x="7524750" y="22621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1397792</xdr:colOff>
      <xdr:row>0</xdr:row>
      <xdr:rowOff>154781</xdr:rowOff>
    </xdr:from>
    <xdr:to>
      <xdr:col>1</xdr:col>
      <xdr:colOff>2309811</xdr:colOff>
      <xdr:row>3</xdr:row>
      <xdr:rowOff>140493</xdr:rowOff>
    </xdr:to>
    <xdr:pic macro="[0]!prox">
      <xdr:nvPicPr>
        <xdr:cNvPr id="33" name="Gráfico 32" descr="Voltar DPE">
          <a:extLst>
            <a:ext uri="{FF2B5EF4-FFF2-40B4-BE49-F238E27FC236}">
              <a16:creationId xmlns:a16="http://schemas.microsoft.com/office/drawing/2014/main" id="{A378CB2A-FF11-47BB-9059-A1E363A72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5517355" y="154781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3357563</xdr:colOff>
      <xdr:row>0</xdr:row>
      <xdr:rowOff>142875</xdr:rowOff>
    </xdr:from>
    <xdr:to>
      <xdr:col>1</xdr:col>
      <xdr:colOff>147637</xdr:colOff>
      <xdr:row>3</xdr:row>
      <xdr:rowOff>128587</xdr:rowOff>
    </xdr:to>
    <xdr:pic macro="[0]!ant">
      <xdr:nvPicPr>
        <xdr:cNvPr id="37" name="Gráfico 36" descr="Voltar">
          <a:extLst>
            <a:ext uri="{FF2B5EF4-FFF2-40B4-BE49-F238E27FC236}">
              <a16:creationId xmlns:a16="http://schemas.microsoft.com/office/drawing/2014/main" id="{EC9BC5B1-E607-4841-AF04-9595B288B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3357563" y="142875"/>
          <a:ext cx="909637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685800</xdr:colOff>
      <xdr:row>15</xdr:row>
      <xdr:rowOff>57150</xdr:rowOff>
    </xdr:from>
    <xdr:ext cx="2160000" cy="1681128"/>
    <xdr:pic>
      <xdr:nvPicPr>
        <xdr:cNvPr id="11" name="Imagem 10">
          <a:extLst>
            <a:ext uri="{FF2B5EF4-FFF2-40B4-BE49-F238E27FC236}">
              <a16:creationId xmlns:a16="http://schemas.microsoft.com/office/drawing/2014/main" id="{DAAB8DEA-AD56-47B6-B08E-E141B6B2C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953000"/>
          <a:ext cx="2160000" cy="1681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21</xdr:row>
      <xdr:rowOff>123825</xdr:rowOff>
    </xdr:from>
    <xdr:ext cx="2160000" cy="1637361"/>
    <xdr:pic>
      <xdr:nvPicPr>
        <xdr:cNvPr id="12" name="Imagem 11">
          <a:extLst>
            <a:ext uri="{FF2B5EF4-FFF2-40B4-BE49-F238E27FC236}">
              <a16:creationId xmlns:a16="http://schemas.microsoft.com/office/drawing/2014/main" id="{3F4435FC-3EB7-46CB-B21D-88F91E54F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8048625"/>
          <a:ext cx="2160000" cy="1637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27</xdr:row>
      <xdr:rowOff>85725</xdr:rowOff>
    </xdr:from>
    <xdr:ext cx="2160000" cy="1620851"/>
    <xdr:pic>
      <xdr:nvPicPr>
        <xdr:cNvPr id="13" name="Imagem 12">
          <a:extLst>
            <a:ext uri="{FF2B5EF4-FFF2-40B4-BE49-F238E27FC236}">
              <a16:creationId xmlns:a16="http://schemas.microsoft.com/office/drawing/2014/main" id="{DDB6929E-E236-4FAD-9785-6E4A531EF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11039475"/>
          <a:ext cx="2160000" cy="1620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647700</xdr:colOff>
      <xdr:row>33</xdr:row>
      <xdr:rowOff>85725</xdr:rowOff>
    </xdr:from>
    <xdr:ext cx="2160000" cy="1657470"/>
    <xdr:pic>
      <xdr:nvPicPr>
        <xdr:cNvPr id="15" name="Imagem 14">
          <a:extLst>
            <a:ext uri="{FF2B5EF4-FFF2-40B4-BE49-F238E27FC236}">
              <a16:creationId xmlns:a16="http://schemas.microsoft.com/office/drawing/2014/main" id="{7B721D85-7FDD-4EAA-85E3-F87A111CA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15059025"/>
          <a:ext cx="2160000" cy="1657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676275</xdr:colOff>
      <xdr:row>39</xdr:row>
      <xdr:rowOff>76200</xdr:rowOff>
    </xdr:from>
    <xdr:ext cx="2160000" cy="1648890"/>
    <xdr:pic>
      <xdr:nvPicPr>
        <xdr:cNvPr id="17" name="Imagem 16">
          <a:extLst>
            <a:ext uri="{FF2B5EF4-FFF2-40B4-BE49-F238E27FC236}">
              <a16:creationId xmlns:a16="http://schemas.microsoft.com/office/drawing/2014/main" id="{A673675C-1AFE-4EA5-AE6C-8797F9BB2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7975" y="17087850"/>
          <a:ext cx="2160000" cy="16488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5</xdr:col>
      <xdr:colOff>378199</xdr:colOff>
      <xdr:row>2</xdr:row>
      <xdr:rowOff>210670</xdr:rowOff>
    </xdr:from>
    <xdr:to>
      <xdr:col>8</xdr:col>
      <xdr:colOff>128801</xdr:colOff>
      <xdr:row>4</xdr:row>
      <xdr:rowOff>162743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835964" y="703729"/>
          <a:ext cx="1554749" cy="467543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862853</xdr:colOff>
      <xdr:row>0</xdr:row>
      <xdr:rowOff>156882</xdr:rowOff>
    </xdr:from>
    <xdr:to>
      <xdr:col>0</xdr:col>
      <xdr:colOff>1777253</xdr:colOff>
      <xdr:row>4</xdr:row>
      <xdr:rowOff>62753</xdr:rowOff>
    </xdr:to>
    <xdr:pic macro="[0]!volta">
      <xdr:nvPicPr>
        <xdr:cNvPr id="19" name="Gráfico 18" descr="Seta com retorno na horizontal">
          <a:extLst>
            <a:ext uri="{FF2B5EF4-FFF2-40B4-BE49-F238E27FC236}">
              <a16:creationId xmlns:a16="http://schemas.microsoft.com/office/drawing/2014/main" id="{6E1A660E-1439-45CC-8860-BB0407F60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62853" y="156882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1305485</xdr:colOff>
      <xdr:row>0</xdr:row>
      <xdr:rowOff>240226</xdr:rowOff>
    </xdr:from>
    <xdr:to>
      <xdr:col>2</xdr:col>
      <xdr:colOff>2219885</xdr:colOff>
      <xdr:row>4</xdr:row>
      <xdr:rowOff>146097</xdr:rowOff>
    </xdr:to>
    <xdr:pic macro="[0]!ger">
      <xdr:nvPicPr>
        <xdr:cNvPr id="20" name="Gráfico 19" descr="Seta com retorno na horizontal">
          <a:extLst>
            <a:ext uri="{FF2B5EF4-FFF2-40B4-BE49-F238E27FC236}">
              <a16:creationId xmlns:a16="http://schemas.microsoft.com/office/drawing/2014/main" id="{49CBB2ED-04B1-4804-BA05-67571EE3F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6863603" y="240226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522475</xdr:colOff>
      <xdr:row>0</xdr:row>
      <xdr:rowOff>156882</xdr:rowOff>
    </xdr:from>
    <xdr:to>
      <xdr:col>1</xdr:col>
      <xdr:colOff>1432112</xdr:colOff>
      <xdr:row>4</xdr:row>
      <xdr:rowOff>62753</xdr:rowOff>
    </xdr:to>
    <xdr:pic macro="[0]!ant">
      <xdr:nvPicPr>
        <xdr:cNvPr id="22" name="Gráfico 21" descr="Voltar">
          <a:extLst>
            <a:ext uri="{FF2B5EF4-FFF2-40B4-BE49-F238E27FC236}">
              <a16:creationId xmlns:a16="http://schemas.microsoft.com/office/drawing/2014/main" id="{7C5CA5B7-AD21-4953-9282-17160B26C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696416" y="156882"/>
          <a:ext cx="909637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276225</xdr:rowOff>
    </xdr:from>
    <xdr:to>
      <xdr:col>6</xdr:col>
      <xdr:colOff>360202</xdr:colOff>
      <xdr:row>2</xdr:row>
      <xdr:rowOff>365009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8378638" y="657225"/>
          <a:ext cx="1551388" cy="469784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628650</xdr:colOff>
      <xdr:row>0</xdr:row>
      <xdr:rowOff>114300</xdr:rowOff>
    </xdr:from>
    <xdr:to>
      <xdr:col>0</xdr:col>
      <xdr:colOff>1543050</xdr:colOff>
      <xdr:row>2</xdr:row>
      <xdr:rowOff>266700</xdr:rowOff>
    </xdr:to>
    <xdr:pic macro="[0]!volta">
      <xdr:nvPicPr>
        <xdr:cNvPr id="5" name="Gráfico 4" descr="Seta com retorno na horizontal">
          <a:extLst>
            <a:ext uri="{FF2B5EF4-FFF2-40B4-BE49-F238E27FC236}">
              <a16:creationId xmlns:a16="http://schemas.microsoft.com/office/drawing/2014/main" id="{499DD94D-CC25-4B66-B1CB-0971E8B3E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" y="11430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1869280</xdr:colOff>
      <xdr:row>0</xdr:row>
      <xdr:rowOff>126206</xdr:rowOff>
    </xdr:from>
    <xdr:to>
      <xdr:col>1</xdr:col>
      <xdr:colOff>2781299</xdr:colOff>
      <xdr:row>2</xdr:row>
      <xdr:rowOff>278606</xdr:rowOff>
    </xdr:to>
    <xdr:pic macro="[0]!prox">
      <xdr:nvPicPr>
        <xdr:cNvPr id="7" name="Gráfico 6" descr="Voltar DPE">
          <a:extLst>
            <a:ext uri="{FF2B5EF4-FFF2-40B4-BE49-F238E27FC236}">
              <a16:creationId xmlns:a16="http://schemas.microsoft.com/office/drawing/2014/main" id="{ECD76E4A-2245-4D03-B167-C9B6D845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622005" y="126206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2462213</xdr:colOff>
      <xdr:row>0</xdr:row>
      <xdr:rowOff>114300</xdr:rowOff>
    </xdr:from>
    <xdr:to>
      <xdr:col>1</xdr:col>
      <xdr:colOff>619125</xdr:colOff>
      <xdr:row>2</xdr:row>
      <xdr:rowOff>266700</xdr:rowOff>
    </xdr:to>
    <xdr:pic macro="[0]!ant">
      <xdr:nvPicPr>
        <xdr:cNvPr id="8" name="Gráfico 7" descr="Voltar">
          <a:extLst>
            <a:ext uri="{FF2B5EF4-FFF2-40B4-BE49-F238E27FC236}">
              <a16:creationId xmlns:a16="http://schemas.microsoft.com/office/drawing/2014/main" id="{3413B7E8-A378-4402-AC0E-AC4961F18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462213" y="114300"/>
          <a:ext cx="909637" cy="914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solidFill>
            <a:srgbClr val="0066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 editAs="absolute">
    <xdr:from>
      <xdr:col>18</xdr:col>
      <xdr:colOff>409575</xdr:colOff>
      <xdr:row>12</xdr:row>
      <xdr:rowOff>0</xdr:rowOff>
    </xdr:from>
    <xdr:to>
      <xdr:col>20</xdr:col>
      <xdr:colOff>104775</xdr:colOff>
      <xdr:row>16</xdr:row>
      <xdr:rowOff>152400</xdr:rowOff>
    </xdr:to>
    <xdr:pic macro="[0]!volta">
      <xdr:nvPicPr>
        <xdr:cNvPr id="15" name="Gráfico 14" descr="Seta com retorno na horizontal">
          <a:extLst>
            <a:ext uri="{FF2B5EF4-FFF2-40B4-BE49-F238E27FC236}">
              <a16:creationId xmlns:a16="http://schemas.microsoft.com/office/drawing/2014/main" id="{9593669B-2C18-4053-9821-D5286C110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382375" y="22860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K12"/>
  <sheetViews>
    <sheetView showGridLines="0" tabSelected="1" zoomScale="80" zoomScaleNormal="80" workbookViewId="0">
      <selection activeCell="L24" sqref="L24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9" max="9" width="7.140625" customWidth="1"/>
    <col min="10" max="10" width="35" customWidth="1"/>
  </cols>
  <sheetData>
    <row r="1" spans="1:11" ht="120" customHeight="1" thickBot="1" x14ac:dyDescent="0.3">
      <c r="A1" s="2"/>
      <c r="B1" s="3"/>
    </row>
    <row r="2" spans="1:11" ht="45" customHeight="1" thickBot="1" x14ac:dyDescent="0.3">
      <c r="A2" s="150" t="s">
        <v>177</v>
      </c>
      <c r="B2" s="151"/>
      <c r="I2" s="154"/>
      <c r="J2" s="152" t="s">
        <v>0</v>
      </c>
      <c r="K2" s="78"/>
    </row>
    <row r="3" spans="1:11" ht="18.75" customHeight="1" thickBot="1" x14ac:dyDescent="0.3">
      <c r="A3" s="4" t="s">
        <v>1</v>
      </c>
      <c r="B3" s="5" t="s">
        <v>50</v>
      </c>
      <c r="I3" s="155"/>
      <c r="J3" s="153"/>
    </row>
    <row r="4" spans="1:11" ht="18.75" customHeight="1" x14ac:dyDescent="0.25">
      <c r="A4" s="6" t="s">
        <v>22</v>
      </c>
      <c r="B4" s="5"/>
    </row>
    <row r="5" spans="1:11" ht="18.75" customHeight="1" thickBot="1" x14ac:dyDescent="0.3">
      <c r="A5" s="6" t="s">
        <v>21</v>
      </c>
      <c r="B5" s="5" t="s">
        <v>176</v>
      </c>
    </row>
    <row r="6" spans="1:11" ht="18.75" customHeight="1" thickBot="1" x14ac:dyDescent="0.3">
      <c r="A6" s="6" t="s">
        <v>31</v>
      </c>
      <c r="B6" s="5"/>
      <c r="I6" s="156" t="s">
        <v>3</v>
      </c>
      <c r="J6" s="157"/>
    </row>
    <row r="7" spans="1:11" ht="18.75" customHeight="1" x14ac:dyDescent="0.25">
      <c r="A7" s="6" t="s">
        <v>23</v>
      </c>
      <c r="B7" s="43"/>
      <c r="I7" s="7"/>
      <c r="J7" s="8" t="s">
        <v>4</v>
      </c>
    </row>
    <row r="8" spans="1:11" ht="18.75" customHeight="1" x14ac:dyDescent="0.25">
      <c r="A8" s="6" t="s">
        <v>24</v>
      </c>
      <c r="B8" s="5"/>
      <c r="I8" s="9"/>
      <c r="J8" s="10" t="s">
        <v>6</v>
      </c>
    </row>
    <row r="9" spans="1:11" ht="18.75" customHeight="1" x14ac:dyDescent="0.25">
      <c r="A9" s="6" t="s">
        <v>5</v>
      </c>
      <c r="B9" s="11"/>
      <c r="I9" s="12"/>
      <c r="J9" s="13" t="s">
        <v>7</v>
      </c>
    </row>
    <row r="10" spans="1:11" ht="18.75" customHeight="1" x14ac:dyDescent="0.25">
      <c r="A10" s="14" t="s">
        <v>25</v>
      </c>
      <c r="B10" s="5"/>
      <c r="I10" s="64"/>
      <c r="J10" s="10" t="s">
        <v>8</v>
      </c>
    </row>
    <row r="11" spans="1:11" ht="18.75" customHeight="1" thickBot="1" x14ac:dyDescent="0.3">
      <c r="A11" s="15" t="s">
        <v>2</v>
      </c>
      <c r="B11" s="16"/>
      <c r="C11" s="17"/>
      <c r="I11" s="65"/>
      <c r="J11" s="63" t="s">
        <v>39</v>
      </c>
    </row>
    <row r="12" spans="1:11" x14ac:dyDescent="0.25">
      <c r="A12" s="18"/>
      <c r="B12" s="18"/>
    </row>
  </sheetData>
  <sheetProtection sheet="1" objects="1" scenarios="1"/>
  <protectedRanges>
    <protectedRange sqref="B3:B11" name="Intervalo1"/>
  </protectedRanges>
  <mergeCells count="4">
    <mergeCell ref="A2:B2"/>
    <mergeCell ref="J2:J3"/>
    <mergeCell ref="I2:I3"/>
    <mergeCell ref="I6:J6"/>
  </mergeCells>
  <dataValidations count="3">
    <dataValidation type="list" allowBlank="1" showInputMessage="1" showErrorMessage="1" sqref="B4" xr:uid="{5D2EC59C-7169-481A-A132-9C052EEBCF11}">
      <formula1>"Innofill, Atualização IHM"</formula1>
    </dataValidation>
    <dataValidation type="list" allowBlank="1" showInputMessage="1" showErrorMessage="1" sqref="B7" xr:uid="{EBDED0CA-737C-4C8D-B56C-86CBF505D7FF}">
      <formula1>"'00,'01,'02,'03"</formula1>
    </dataValidation>
    <dataValidation type="list" allowBlank="1" showInputMessage="1" showErrorMessage="1" sqref="B5" xr:uid="{F5A57CAB-24F1-485C-A1E6-C18DB937D95D}">
      <formula1>"PET DMG"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37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A7" sqref="A7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24.95" customHeight="1" x14ac:dyDescent="0.3">
      <c r="A1" s="22"/>
      <c r="B1" s="21"/>
      <c r="C1" s="22"/>
    </row>
    <row r="2" spans="1:10" ht="24.95" customHeight="1" x14ac:dyDescent="0.3">
      <c r="A2" s="22"/>
      <c r="B2" s="21"/>
      <c r="C2" s="32"/>
      <c r="J2" s="45" t="s">
        <v>29</v>
      </c>
    </row>
    <row r="3" spans="1:10" ht="24.95" customHeight="1" x14ac:dyDescent="0.3">
      <c r="A3" s="22"/>
      <c r="C3" s="32"/>
    </row>
    <row r="4" spans="1:10" ht="24.95" customHeight="1" thickBot="1" x14ac:dyDescent="0.3">
      <c r="B4" s="21"/>
    </row>
    <row r="5" spans="1:10" ht="50.1" customHeight="1" thickTop="1" thickBot="1" x14ac:dyDescent="0.3">
      <c r="A5" s="158" t="s">
        <v>12</v>
      </c>
      <c r="B5" s="158"/>
      <c r="C5" s="158"/>
      <c r="D5" s="20"/>
    </row>
    <row r="6" spans="1:10" ht="50.1" customHeight="1" thickTop="1" thickBot="1" x14ac:dyDescent="0.3">
      <c r="A6" s="103" t="s">
        <v>11</v>
      </c>
      <c r="B6" s="104" t="s">
        <v>10</v>
      </c>
      <c r="C6" s="104" t="s">
        <v>9</v>
      </c>
    </row>
    <row r="7" spans="1:10" ht="39.950000000000003" customHeight="1" thickTop="1" thickBot="1" x14ac:dyDescent="0.3">
      <c r="A7" s="105"/>
      <c r="B7" s="106"/>
      <c r="C7" s="107"/>
    </row>
    <row r="8" spans="1:10" ht="39.950000000000003" customHeight="1" thickTop="1" thickBot="1" x14ac:dyDescent="0.3">
      <c r="A8" s="105"/>
      <c r="B8" s="106"/>
      <c r="C8" s="107"/>
    </row>
    <row r="9" spans="1:10" ht="39.950000000000003" customHeight="1" thickTop="1" thickBot="1" x14ac:dyDescent="0.3">
      <c r="A9" s="105"/>
      <c r="B9" s="106"/>
      <c r="C9" s="107"/>
    </row>
    <row r="10" spans="1:10" ht="39.950000000000003" customHeight="1" thickTop="1" thickBot="1" x14ac:dyDescent="0.3">
      <c r="A10" s="105"/>
      <c r="B10" s="106"/>
      <c r="C10" s="107"/>
    </row>
    <row r="11" spans="1:10" ht="39.950000000000003" customHeight="1" thickTop="1" thickBot="1" x14ac:dyDescent="0.3">
      <c r="A11" s="105"/>
      <c r="B11" s="106"/>
      <c r="C11" s="107"/>
    </row>
    <row r="12" spans="1:10" ht="39.950000000000003" customHeight="1" thickTop="1" thickBot="1" x14ac:dyDescent="0.3">
      <c r="A12" s="105"/>
      <c r="B12" s="106"/>
      <c r="C12" s="107"/>
    </row>
    <row r="13" spans="1:10" ht="39.950000000000003" customHeight="1" thickTop="1" thickBot="1" x14ac:dyDescent="0.3">
      <c r="A13" s="105"/>
      <c r="B13" s="106"/>
      <c r="C13" s="107"/>
    </row>
    <row r="14" spans="1:10" ht="39.950000000000003" customHeight="1" thickTop="1" thickBot="1" x14ac:dyDescent="0.3">
      <c r="A14" s="105"/>
      <c r="B14" s="106"/>
      <c r="C14" s="107"/>
    </row>
    <row r="15" spans="1:10" ht="39.950000000000003" customHeight="1" thickTop="1" thickBot="1" x14ac:dyDescent="0.3">
      <c r="A15" s="105"/>
      <c r="B15" s="106"/>
      <c r="C15" s="107"/>
    </row>
    <row r="16" spans="1:10" ht="39.950000000000003" customHeight="1" thickTop="1" thickBot="1" x14ac:dyDescent="0.3">
      <c r="A16" s="105"/>
      <c r="B16" s="106"/>
      <c r="C16" s="107"/>
    </row>
    <row r="17" spans="1:3" ht="39.950000000000003" customHeight="1" thickTop="1" thickBot="1" x14ac:dyDescent="0.3">
      <c r="A17" s="105"/>
      <c r="B17" s="106"/>
      <c r="C17" s="107"/>
    </row>
    <row r="18" spans="1:3" ht="39.950000000000003" customHeight="1" thickTop="1" thickBot="1" x14ac:dyDescent="0.3">
      <c r="A18" s="105"/>
      <c r="B18" s="106"/>
      <c r="C18" s="107"/>
    </row>
    <row r="19" spans="1:3" ht="39.950000000000003" customHeight="1" thickTop="1" thickBot="1" x14ac:dyDescent="0.3">
      <c r="A19" s="105"/>
      <c r="B19" s="106"/>
      <c r="C19" s="107"/>
    </row>
    <row r="20" spans="1:3" ht="39.950000000000003" customHeight="1" thickTop="1" thickBot="1" x14ac:dyDescent="0.3">
      <c r="A20" s="105"/>
      <c r="B20" s="106"/>
      <c r="C20" s="107"/>
    </row>
    <row r="21" spans="1:3" ht="39.950000000000003" customHeight="1" thickTop="1" thickBot="1" x14ac:dyDescent="0.3">
      <c r="A21" s="105"/>
      <c r="B21" s="106"/>
      <c r="C21" s="107"/>
    </row>
    <row r="22" spans="1:3" ht="39.950000000000003" customHeight="1" thickTop="1" thickBot="1" x14ac:dyDescent="0.3">
      <c r="A22" s="105"/>
      <c r="B22" s="106"/>
      <c r="C22" s="107"/>
    </row>
    <row r="23" spans="1:3" ht="39.950000000000003" customHeight="1" thickTop="1" thickBot="1" x14ac:dyDescent="0.3">
      <c r="A23" s="105"/>
      <c r="B23" s="106"/>
      <c r="C23" s="107"/>
    </row>
    <row r="24" spans="1:3" ht="39.950000000000003" customHeight="1" thickTop="1" thickBot="1" x14ac:dyDescent="0.3">
      <c r="A24" s="105"/>
      <c r="B24" s="106"/>
      <c r="C24" s="107"/>
    </row>
    <row r="25" spans="1:3" ht="39.950000000000003" customHeight="1" thickTop="1" thickBot="1" x14ac:dyDescent="0.3">
      <c r="A25" s="105"/>
      <c r="B25" s="106"/>
      <c r="C25" s="107"/>
    </row>
    <row r="26" spans="1:3" ht="39.950000000000003" customHeight="1" thickTop="1" thickBot="1" x14ac:dyDescent="0.3">
      <c r="A26" s="105"/>
      <c r="B26" s="106"/>
      <c r="C26" s="107"/>
    </row>
    <row r="27" spans="1:3" ht="39.950000000000003" customHeight="1" thickTop="1" thickBot="1" x14ac:dyDescent="0.3">
      <c r="A27" s="105"/>
      <c r="B27" s="106"/>
      <c r="C27" s="107"/>
    </row>
    <row r="28" spans="1:3" ht="39.950000000000003" customHeight="1" thickTop="1" thickBot="1" x14ac:dyDescent="0.3">
      <c r="A28" s="105"/>
      <c r="B28" s="106"/>
      <c r="C28" s="107"/>
    </row>
    <row r="29" spans="1:3" ht="39.950000000000003" customHeight="1" thickTop="1" thickBot="1" x14ac:dyDescent="0.3">
      <c r="A29" s="105"/>
      <c r="B29" s="106"/>
      <c r="C29" s="107"/>
    </row>
    <row r="30" spans="1:3" ht="39.950000000000003" customHeight="1" thickTop="1" thickBot="1" x14ac:dyDescent="0.3">
      <c r="A30" s="105"/>
      <c r="B30" s="106"/>
      <c r="C30" s="107"/>
    </row>
    <row r="31" spans="1:3" ht="39.950000000000003" customHeight="1" thickTop="1" thickBot="1" x14ac:dyDescent="0.3">
      <c r="A31" s="105"/>
      <c r="B31" s="106"/>
      <c r="C31" s="107"/>
    </row>
    <row r="32" spans="1:3" ht="39.950000000000003" customHeight="1" thickTop="1" thickBot="1" x14ac:dyDescent="0.3">
      <c r="A32" s="105"/>
      <c r="B32" s="106"/>
      <c r="C32" s="107"/>
    </row>
    <row r="33" spans="1:3" ht="39.950000000000003" customHeight="1" thickTop="1" thickBot="1" x14ac:dyDescent="0.3">
      <c r="A33" s="105"/>
      <c r="B33" s="106"/>
      <c r="C33" s="107"/>
    </row>
    <row r="34" spans="1:3" ht="39.950000000000003" customHeight="1" thickTop="1" thickBot="1" x14ac:dyDescent="0.3">
      <c r="A34" s="105"/>
      <c r="B34" s="106"/>
      <c r="C34" s="107"/>
    </row>
    <row r="35" spans="1:3" ht="39.950000000000003" customHeight="1" thickTop="1" thickBot="1" x14ac:dyDescent="0.3">
      <c r="A35" s="105"/>
      <c r="B35" s="106"/>
      <c r="C35" s="107"/>
    </row>
    <row r="36" spans="1:3" ht="39.950000000000003" customHeight="1" thickTop="1" thickBot="1" x14ac:dyDescent="0.3">
      <c r="A36" s="105"/>
      <c r="B36" s="106"/>
      <c r="C36" s="107"/>
    </row>
    <row r="37" spans="1:3" ht="15.75" thickTop="1" x14ac:dyDescent="0.25"/>
  </sheetData>
  <sheetProtection sheet="1" objects="1" scenarios="1"/>
  <protectedRanges>
    <protectedRange sqref="C1:D2 A7:G70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O82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2.42578125" customWidth="1"/>
    <col min="2" max="2" width="48.28515625" customWidth="1"/>
    <col min="3" max="3" width="38.42578125" customWidth="1"/>
    <col min="4" max="4" width="30.7109375" customWidth="1"/>
    <col min="6" max="6" width="39" bestFit="1" customWidth="1"/>
  </cols>
  <sheetData>
    <row r="1" spans="1:13" ht="24.95" customHeight="1" x14ac:dyDescent="0.3">
      <c r="A1" s="22"/>
      <c r="B1" s="21"/>
      <c r="C1" s="21"/>
      <c r="D1" s="22"/>
    </row>
    <row r="2" spans="1:13" ht="24.95" customHeight="1" x14ac:dyDescent="0.3">
      <c r="A2" s="22"/>
      <c r="B2" s="21"/>
      <c r="C2" s="21"/>
      <c r="D2" s="32"/>
    </row>
    <row r="3" spans="1:13" ht="24.95" customHeight="1" x14ac:dyDescent="0.3">
      <c r="A3" s="22"/>
      <c r="D3" s="32"/>
    </row>
    <row r="4" spans="1:13" ht="24.95" customHeight="1" thickBot="1" x14ac:dyDescent="0.3">
      <c r="B4" s="21"/>
      <c r="C4" s="21"/>
    </row>
    <row r="5" spans="1:13" ht="20.100000000000001" customHeight="1" thickTop="1" thickBot="1" x14ac:dyDescent="0.3">
      <c r="A5" s="161" t="s">
        <v>13</v>
      </c>
      <c r="B5" s="165" t="s">
        <v>162</v>
      </c>
      <c r="C5" s="166"/>
      <c r="D5" s="163" t="s">
        <v>199</v>
      </c>
      <c r="E5" s="164"/>
      <c r="F5" s="31"/>
    </row>
    <row r="6" spans="1:13" ht="20.100000000000001" customHeight="1" thickTop="1" thickBot="1" x14ac:dyDescent="0.3">
      <c r="A6" s="162"/>
      <c r="B6" s="165"/>
      <c r="C6" s="166"/>
      <c r="D6" s="163"/>
      <c r="E6" s="164"/>
      <c r="F6" s="30"/>
    </row>
    <row r="7" spans="1:13" ht="120" customHeight="1" thickTop="1" thickBot="1" x14ac:dyDescent="0.3">
      <c r="A7" s="84" t="s">
        <v>138</v>
      </c>
      <c r="B7" s="57" t="s">
        <v>139</v>
      </c>
      <c r="C7" s="25"/>
      <c r="D7" s="25"/>
      <c r="E7" s="29"/>
    </row>
    <row r="8" spans="1:13" ht="120" customHeight="1" thickTop="1" thickBot="1" x14ac:dyDescent="0.3">
      <c r="A8" s="84" t="s">
        <v>140</v>
      </c>
      <c r="B8" s="57" t="s">
        <v>141</v>
      </c>
      <c r="C8" s="25"/>
      <c r="D8" s="25"/>
      <c r="E8" s="29"/>
    </row>
    <row r="9" spans="1:13" ht="120" customHeight="1" thickTop="1" thickBot="1" x14ac:dyDescent="0.3">
      <c r="A9" s="85" t="s">
        <v>142</v>
      </c>
      <c r="B9" s="86" t="s">
        <v>143</v>
      </c>
      <c r="C9" s="25"/>
      <c r="D9" s="28"/>
      <c r="E9" s="24"/>
    </row>
    <row r="10" spans="1:13" ht="120" customHeight="1" thickTop="1" thickBot="1" x14ac:dyDescent="0.3">
      <c r="A10" s="46" t="s">
        <v>144</v>
      </c>
      <c r="B10" s="57" t="s">
        <v>171</v>
      </c>
      <c r="C10" s="25"/>
      <c r="D10" s="28"/>
      <c r="E10" s="24"/>
      <c r="F10" s="23"/>
      <c r="G10" s="23"/>
      <c r="H10" s="23"/>
      <c r="I10" s="23"/>
      <c r="J10" s="23"/>
      <c r="K10" s="23"/>
      <c r="L10" s="23"/>
      <c r="M10" s="23"/>
    </row>
    <row r="11" spans="1:13" ht="120" customHeight="1" thickTop="1" thickBot="1" x14ac:dyDescent="0.3">
      <c r="A11" s="46" t="s">
        <v>145</v>
      </c>
      <c r="B11" s="159" t="s">
        <v>172</v>
      </c>
      <c r="C11" s="160"/>
      <c r="D11" s="28"/>
      <c r="E11" s="24"/>
      <c r="F11" s="23"/>
      <c r="G11" s="23"/>
      <c r="H11" s="23"/>
      <c r="I11" s="23"/>
      <c r="J11" s="23"/>
      <c r="K11" s="23"/>
      <c r="L11" s="23"/>
      <c r="M11" s="23"/>
    </row>
    <row r="12" spans="1:13" ht="120" customHeight="1" thickTop="1" thickBot="1" x14ac:dyDescent="0.3">
      <c r="A12" s="46" t="s">
        <v>146</v>
      </c>
      <c r="B12" s="120" t="s">
        <v>173</v>
      </c>
      <c r="C12" s="25"/>
      <c r="D12" s="27"/>
      <c r="E12" s="26"/>
      <c r="F12" s="23"/>
      <c r="G12" s="23"/>
      <c r="H12" s="23"/>
      <c r="I12" s="23"/>
      <c r="J12" s="23"/>
      <c r="K12" s="23"/>
      <c r="L12" s="23"/>
      <c r="M12" s="23"/>
    </row>
    <row r="13" spans="1:13" ht="150" customHeight="1" thickTop="1" thickBot="1" x14ac:dyDescent="0.3">
      <c r="A13" s="46" t="s">
        <v>147</v>
      </c>
      <c r="B13" s="57" t="s">
        <v>174</v>
      </c>
      <c r="C13" s="25"/>
      <c r="D13" s="27"/>
      <c r="E13" s="26"/>
      <c r="F13" s="50"/>
    </row>
    <row r="14" spans="1:13" ht="99.95" customHeight="1" thickTop="1" thickBot="1" x14ac:dyDescent="0.3">
      <c r="A14" s="47"/>
      <c r="B14" s="47"/>
      <c r="C14" s="47"/>
      <c r="D14" s="48"/>
      <c r="E14" s="49"/>
      <c r="F14" s="50"/>
    </row>
    <row r="15" spans="1:13" ht="99.95" customHeight="1" thickTop="1" thickBot="1" x14ac:dyDescent="0.3">
      <c r="A15" s="47"/>
      <c r="B15" s="47"/>
      <c r="C15" s="47"/>
      <c r="D15" s="48"/>
      <c r="E15" s="49"/>
      <c r="F15" s="50"/>
    </row>
    <row r="16" spans="1:13" ht="99.95" customHeight="1" thickTop="1" thickBot="1" x14ac:dyDescent="0.3">
      <c r="A16" s="47"/>
      <c r="B16" s="47"/>
      <c r="C16" s="47"/>
      <c r="D16" s="48"/>
      <c r="E16" s="49"/>
      <c r="F16" s="50"/>
    </row>
    <row r="17" spans="1:6" ht="99.95" customHeight="1" thickTop="1" thickBot="1" x14ac:dyDescent="0.3">
      <c r="A17" s="47"/>
      <c r="B17" s="47"/>
      <c r="C17" s="47"/>
      <c r="D17" s="48"/>
      <c r="E17" s="49"/>
      <c r="F17" s="50"/>
    </row>
    <row r="18" spans="1:6" ht="15.75" thickTop="1" x14ac:dyDescent="0.25">
      <c r="A18" s="50"/>
      <c r="B18" s="50"/>
      <c r="C18" s="50"/>
      <c r="D18" s="50"/>
      <c r="E18" s="50"/>
      <c r="F18" s="50"/>
    </row>
    <row r="19" spans="1:6" x14ac:dyDescent="0.25">
      <c r="A19" s="50"/>
      <c r="B19" s="50"/>
      <c r="C19" s="50"/>
      <c r="D19" s="50"/>
      <c r="E19" s="50"/>
      <c r="F19" s="50"/>
    </row>
    <row r="20" spans="1:6" x14ac:dyDescent="0.25">
      <c r="A20" s="50"/>
      <c r="B20" s="50"/>
      <c r="C20" s="50"/>
      <c r="D20" s="50"/>
      <c r="E20" s="50"/>
      <c r="F20" s="50"/>
    </row>
    <row r="50" spans="1:15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1:15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1:15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1:15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1:15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1:15" x14ac:dyDescent="0.2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1:15" x14ac:dyDescent="0.2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1:15" x14ac:dyDescent="0.2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1:15" x14ac:dyDescent="0.2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1:15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1:15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1:15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1:15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1:15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1:15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1:15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x14ac:dyDescent="0.25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</row>
    <row r="73" spans="1:15" x14ac:dyDescent="0.25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</row>
    <row r="74" spans="1:15" x14ac:dyDescent="0.25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</row>
    <row r="76" spans="1:15" x14ac:dyDescent="0.25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</row>
    <row r="77" spans="1:15" x14ac:dyDescent="0.25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x14ac:dyDescent="0.25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</row>
    <row r="79" spans="1:15" x14ac:dyDescent="0.25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</row>
    <row r="80" spans="1:15" x14ac:dyDescent="0.25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x14ac:dyDescent="0.25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</row>
    <row r="82" spans="1:15" x14ac:dyDescent="0.25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</row>
  </sheetData>
  <sheetProtection sheet="1" objects="1" scenarios="1"/>
  <protectedRanges>
    <protectedRange sqref="D1:E2 G8:H8 D7:D70" name="Intervalo1"/>
  </protectedRanges>
  <mergeCells count="5">
    <mergeCell ref="B11:C11"/>
    <mergeCell ref="A5:A6"/>
    <mergeCell ref="D5:D6"/>
    <mergeCell ref="E5:E6"/>
    <mergeCell ref="B5:C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B0F20-586D-4CDC-98F2-B9D134B547C1}">
  <sheetPr codeName="Planilha5">
    <tabColor rgb="FF92D050"/>
  </sheetPr>
  <dimension ref="A1:O99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1.85546875" style="91" customWidth="1"/>
    <col min="2" max="2" width="40.7109375" customWidth="1"/>
    <col min="3" max="3" width="40.7109375" hidden="1" customWidth="1"/>
    <col min="4" max="4" width="43.42578125" customWidth="1"/>
    <col min="5" max="5" width="8.7109375" customWidth="1"/>
    <col min="6" max="6" width="7.85546875" customWidth="1"/>
    <col min="7" max="7" width="33.5703125" customWidth="1"/>
    <col min="8" max="8" width="40.85546875" customWidth="1"/>
    <col min="9" max="9" width="45.140625" customWidth="1"/>
  </cols>
  <sheetData>
    <row r="1" spans="1:13" ht="24.95" customHeight="1" x14ac:dyDescent="0.3">
      <c r="A1" s="22"/>
      <c r="B1" s="21"/>
      <c r="C1" s="21"/>
      <c r="D1" s="22"/>
    </row>
    <row r="2" spans="1:13" ht="24.95" customHeight="1" x14ac:dyDescent="0.3">
      <c r="A2" s="22"/>
      <c r="B2" s="21"/>
      <c r="C2" s="21"/>
      <c r="D2" s="32"/>
    </row>
    <row r="3" spans="1:13" ht="24.95" customHeight="1" x14ac:dyDescent="0.3">
      <c r="A3" s="22"/>
      <c r="D3" s="32"/>
    </row>
    <row r="4" spans="1:13" ht="24.95" customHeight="1" thickBot="1" x14ac:dyDescent="0.3">
      <c r="A4"/>
      <c r="B4" s="21" t="str">
        <f>IF('Informações Gerais'!B6="","",'Informações Gerais'!B6)</f>
        <v/>
      </c>
      <c r="C4" s="21"/>
    </row>
    <row r="5" spans="1:13" ht="20.100000000000001" customHeight="1" thickTop="1" thickBot="1" x14ac:dyDescent="0.3">
      <c r="A5" s="161" t="s">
        <v>13</v>
      </c>
      <c r="B5" s="161" t="s">
        <v>162</v>
      </c>
      <c r="C5" s="118"/>
      <c r="D5" s="163" t="s">
        <v>199</v>
      </c>
      <c r="E5" s="164"/>
    </row>
    <row r="6" spans="1:13" ht="20.100000000000001" customHeight="1" thickTop="1" thickBot="1" x14ac:dyDescent="0.3">
      <c r="A6" s="162"/>
      <c r="B6" s="167"/>
      <c r="C6" s="118"/>
      <c r="D6" s="163"/>
      <c r="E6" s="164"/>
    </row>
    <row r="7" spans="1:13" ht="50.1" customHeight="1" thickTop="1" thickBot="1" x14ac:dyDescent="0.3">
      <c r="A7" s="168" t="s">
        <v>163</v>
      </c>
      <c r="B7" s="170" t="s">
        <v>170</v>
      </c>
      <c r="C7" s="110"/>
      <c r="D7" s="172"/>
      <c r="E7" s="174"/>
      <c r="G7" s="87" t="s">
        <v>160</v>
      </c>
      <c r="H7" s="87" t="s">
        <v>161</v>
      </c>
    </row>
    <row r="8" spans="1:13" ht="50.1" customHeight="1" thickTop="1" thickBot="1" x14ac:dyDescent="0.3">
      <c r="A8" s="169"/>
      <c r="B8" s="171"/>
      <c r="C8" s="111"/>
      <c r="D8" s="173"/>
      <c r="E8" s="175"/>
      <c r="G8" s="88" t="s">
        <v>159</v>
      </c>
      <c r="H8" s="88"/>
    </row>
    <row r="9" spans="1:13" ht="129.94999999999999" customHeight="1" thickTop="1" thickBot="1" x14ac:dyDescent="0.3">
      <c r="A9" s="72" t="s">
        <v>149</v>
      </c>
      <c r="B9" s="57" t="s">
        <v>167</v>
      </c>
      <c r="C9" s="119"/>
      <c r="D9" s="25"/>
      <c r="E9" s="29"/>
    </row>
    <row r="10" spans="1:13" ht="129.94999999999999" customHeight="1" thickTop="1" thickBot="1" x14ac:dyDescent="0.3">
      <c r="A10" s="72" t="s">
        <v>150</v>
      </c>
      <c r="B10" s="57"/>
      <c r="C10" s="119"/>
      <c r="D10" s="28"/>
      <c r="E10" s="29"/>
    </row>
    <row r="11" spans="1:13" ht="129.94999999999999" customHeight="1" thickTop="1" thickBot="1" x14ac:dyDescent="0.3">
      <c r="A11" s="72" t="s">
        <v>151</v>
      </c>
      <c r="B11" s="57" t="s">
        <v>169</v>
      </c>
      <c r="C11" s="119"/>
      <c r="D11" s="28"/>
      <c r="E11" s="24"/>
      <c r="F11" s="96" t="s">
        <v>168</v>
      </c>
      <c r="G11" s="23"/>
      <c r="H11" s="23"/>
      <c r="I11" s="23"/>
    </row>
    <row r="12" spans="1:13" ht="129.94999999999999" customHeight="1" thickTop="1" thickBot="1" x14ac:dyDescent="0.3">
      <c r="A12" s="89"/>
      <c r="B12" s="62"/>
      <c r="C12" s="121"/>
      <c r="D12" s="53"/>
      <c r="E12" s="49"/>
      <c r="G12" s="23"/>
      <c r="H12" s="23"/>
      <c r="I12" s="23"/>
      <c r="J12" s="23"/>
      <c r="K12" s="23"/>
      <c r="L12" s="23"/>
      <c r="M12" s="23"/>
    </row>
    <row r="13" spans="1:13" ht="129.94999999999999" customHeight="1" thickTop="1" thickBot="1" x14ac:dyDescent="0.3">
      <c r="A13" s="89"/>
      <c r="B13" s="52"/>
      <c r="C13" s="122"/>
      <c r="D13" s="55"/>
      <c r="E13" s="56"/>
      <c r="F13" s="50"/>
      <c r="G13" s="95"/>
      <c r="H13" s="23"/>
      <c r="I13" s="23"/>
      <c r="J13" s="23"/>
      <c r="K13" s="23"/>
      <c r="L13" s="23"/>
      <c r="M13" s="23"/>
    </row>
    <row r="14" spans="1:13" ht="129.94999999999999" customHeight="1" thickTop="1" thickBot="1" x14ac:dyDescent="0.3">
      <c r="A14" s="89"/>
      <c r="B14" s="52"/>
      <c r="C14" s="122"/>
      <c r="D14" s="48"/>
      <c r="E14" s="54"/>
      <c r="F14" s="50"/>
      <c r="G14" s="50"/>
      <c r="J14" s="23"/>
      <c r="K14" s="23"/>
      <c r="L14" s="23"/>
      <c r="M14" s="23"/>
    </row>
    <row r="15" spans="1:13" ht="129.94999999999999" customHeight="1" thickTop="1" thickBot="1" x14ac:dyDescent="0.3">
      <c r="A15" s="89"/>
      <c r="B15" s="52"/>
      <c r="C15" s="122"/>
      <c r="D15" s="48"/>
      <c r="E15" s="54"/>
      <c r="F15" s="50"/>
      <c r="G15" s="50"/>
      <c r="H15" s="50"/>
    </row>
    <row r="16" spans="1:13" ht="129.94999999999999" customHeight="1" thickTop="1" thickBot="1" x14ac:dyDescent="0.3">
      <c r="A16" s="89"/>
      <c r="B16" s="52"/>
      <c r="C16" s="122"/>
      <c r="D16" s="53"/>
      <c r="E16" s="54"/>
      <c r="F16" s="50"/>
      <c r="G16" s="50"/>
      <c r="H16" s="50"/>
    </row>
    <row r="17" spans="1:8" ht="129.94999999999999" customHeight="1" thickTop="1" thickBot="1" x14ac:dyDescent="0.3">
      <c r="A17" s="89"/>
      <c r="B17" s="52"/>
      <c r="C17" s="122"/>
      <c r="D17" s="53"/>
      <c r="E17" s="49"/>
      <c r="F17" s="50"/>
      <c r="G17" s="50"/>
      <c r="H17" s="50"/>
    </row>
    <row r="18" spans="1:8" ht="129.94999999999999" customHeight="1" thickTop="1" thickBot="1" x14ac:dyDescent="0.3">
      <c r="A18" s="89"/>
      <c r="B18" s="52"/>
      <c r="C18" s="122"/>
      <c r="D18" s="53"/>
      <c r="E18" s="49"/>
      <c r="F18" s="50"/>
      <c r="G18" s="50"/>
      <c r="H18" s="50"/>
    </row>
    <row r="19" spans="1:8" ht="129.94999999999999" customHeight="1" thickTop="1" thickBot="1" x14ac:dyDescent="0.3">
      <c r="A19" s="89"/>
      <c r="B19" s="52"/>
      <c r="C19" s="122"/>
      <c r="D19" s="55"/>
      <c r="E19" s="56"/>
      <c r="F19" s="50"/>
      <c r="G19" s="50"/>
      <c r="H19" s="50"/>
    </row>
    <row r="20" spans="1:8" ht="129.94999999999999" customHeight="1" thickTop="1" thickBot="1" x14ac:dyDescent="0.3">
      <c r="A20" s="89"/>
      <c r="B20" s="52"/>
      <c r="C20" s="122"/>
      <c r="D20" s="48"/>
      <c r="E20" s="54"/>
      <c r="F20" s="50"/>
      <c r="G20" s="50"/>
      <c r="H20" s="50"/>
    </row>
    <row r="21" spans="1:8" ht="129.94999999999999" customHeight="1" thickTop="1" thickBot="1" x14ac:dyDescent="0.3">
      <c r="A21" s="89"/>
      <c r="B21" s="52"/>
      <c r="C21" s="122"/>
      <c r="D21" s="48"/>
      <c r="E21" s="54"/>
      <c r="F21" s="50"/>
      <c r="G21" s="50"/>
    </row>
    <row r="22" spans="1:8" ht="129.94999999999999" customHeight="1" thickTop="1" thickBot="1" x14ac:dyDescent="0.3">
      <c r="A22" s="89"/>
      <c r="B22" s="52"/>
      <c r="C22" s="122"/>
      <c r="D22" s="53"/>
      <c r="E22" s="54"/>
      <c r="F22" s="50"/>
      <c r="G22" s="50"/>
    </row>
    <row r="23" spans="1:8" ht="129.94999999999999" customHeight="1" thickTop="1" thickBot="1" x14ac:dyDescent="0.3">
      <c r="A23" s="89"/>
      <c r="B23" s="52"/>
      <c r="C23" s="122"/>
      <c r="D23" s="53"/>
      <c r="E23" s="49"/>
      <c r="F23" s="50"/>
      <c r="G23" s="50"/>
    </row>
    <row r="24" spans="1:8" ht="129.94999999999999" customHeight="1" thickTop="1" thickBot="1" x14ac:dyDescent="0.3">
      <c r="A24" s="89"/>
      <c r="B24" s="52"/>
      <c r="C24" s="122"/>
      <c r="D24" s="53"/>
      <c r="E24" s="49"/>
      <c r="F24" s="50"/>
      <c r="G24" s="50"/>
    </row>
    <row r="25" spans="1:8" ht="129.94999999999999" customHeight="1" thickTop="1" thickBot="1" x14ac:dyDescent="0.3">
      <c r="A25" s="89"/>
      <c r="B25" s="52"/>
      <c r="C25" s="122"/>
      <c r="D25" s="55"/>
      <c r="E25" s="56"/>
      <c r="F25" s="50"/>
      <c r="G25" s="50"/>
    </row>
    <row r="26" spans="1:8" ht="129.94999999999999" customHeight="1" thickTop="1" thickBot="1" x14ac:dyDescent="0.3">
      <c r="A26" s="89"/>
      <c r="B26" s="52"/>
      <c r="C26" s="122"/>
      <c r="D26" s="48"/>
      <c r="E26" s="54"/>
      <c r="F26" s="50"/>
      <c r="G26" s="50"/>
    </row>
    <row r="27" spans="1:8" ht="129.94999999999999" customHeight="1" thickTop="1" thickBot="1" x14ac:dyDescent="0.3">
      <c r="A27" s="89"/>
      <c r="B27" s="52"/>
      <c r="C27" s="122"/>
      <c r="D27" s="48"/>
      <c r="E27" s="54"/>
      <c r="F27" s="50"/>
      <c r="G27" s="50"/>
    </row>
    <row r="28" spans="1:8" ht="129.94999999999999" customHeight="1" thickTop="1" thickBot="1" x14ac:dyDescent="0.3">
      <c r="A28" s="89"/>
      <c r="B28" s="52"/>
      <c r="C28" s="122"/>
      <c r="D28" s="53"/>
      <c r="E28" s="54"/>
      <c r="F28" s="50"/>
      <c r="G28" s="50"/>
    </row>
    <row r="29" spans="1:8" ht="129.94999999999999" customHeight="1" thickTop="1" thickBot="1" x14ac:dyDescent="0.3">
      <c r="A29" s="89"/>
      <c r="B29" s="62"/>
      <c r="C29" s="121"/>
      <c r="D29" s="53"/>
      <c r="E29" s="49"/>
      <c r="F29" s="50"/>
      <c r="G29" s="50"/>
    </row>
    <row r="30" spans="1:8" ht="129.94999999999999" customHeight="1" thickTop="1" thickBot="1" x14ac:dyDescent="0.3">
      <c r="A30" s="89"/>
      <c r="B30" s="62"/>
      <c r="C30" s="121"/>
      <c r="D30" s="53"/>
      <c r="E30" s="49"/>
      <c r="F30" s="50"/>
      <c r="G30" s="50"/>
    </row>
    <row r="31" spans="1:8" ht="129.94999999999999" customHeight="1" thickTop="1" thickBot="1" x14ac:dyDescent="0.3">
      <c r="A31" s="89"/>
      <c r="B31" s="62"/>
      <c r="C31" s="121"/>
      <c r="D31" s="55"/>
      <c r="E31" s="56"/>
      <c r="F31" s="50"/>
      <c r="G31" s="50"/>
    </row>
    <row r="32" spans="1:8" ht="129.94999999999999" customHeight="1" thickTop="1" thickBot="1" x14ac:dyDescent="0.3">
      <c r="A32" s="89"/>
      <c r="B32" s="62"/>
      <c r="C32" s="121"/>
      <c r="D32" s="48"/>
      <c r="E32" s="54"/>
      <c r="F32" s="50"/>
      <c r="G32" s="50"/>
    </row>
    <row r="33" spans="1:15" ht="129.94999999999999" customHeight="1" thickTop="1" thickBot="1" x14ac:dyDescent="0.3">
      <c r="A33" s="89"/>
      <c r="B33" s="62"/>
      <c r="C33" s="121"/>
      <c r="D33" s="48"/>
      <c r="E33" s="54"/>
      <c r="F33" s="50"/>
      <c r="G33" s="50"/>
    </row>
    <row r="34" spans="1:15" ht="129.94999999999999" customHeight="1" thickTop="1" thickBot="1" x14ac:dyDescent="0.3">
      <c r="A34" s="89"/>
      <c r="B34" s="62"/>
      <c r="C34" s="121"/>
      <c r="D34" s="53"/>
      <c r="E34" s="54"/>
      <c r="F34" s="50"/>
      <c r="G34" s="50"/>
    </row>
    <row r="35" spans="1:15" ht="129.94999999999999" customHeight="1" thickTop="1" thickBot="1" x14ac:dyDescent="0.3">
      <c r="A35" s="89"/>
      <c r="B35" s="52"/>
      <c r="C35" s="122"/>
      <c r="D35" s="53"/>
      <c r="E35" s="49"/>
      <c r="F35" s="50"/>
      <c r="G35" s="50"/>
      <c r="H35" s="50"/>
    </row>
    <row r="36" spans="1:15" ht="129.94999999999999" customHeight="1" thickTop="1" thickBot="1" x14ac:dyDescent="0.3">
      <c r="A36" s="89"/>
      <c r="B36" s="52"/>
      <c r="C36" s="122"/>
      <c r="D36" s="53"/>
      <c r="E36" s="49"/>
      <c r="F36" s="50"/>
      <c r="G36" s="50"/>
      <c r="H36" s="50"/>
    </row>
    <row r="37" spans="1:15" ht="129.94999999999999" customHeight="1" thickTop="1" thickBot="1" x14ac:dyDescent="0.3">
      <c r="A37" s="89"/>
      <c r="B37" s="52"/>
      <c r="C37" s="122"/>
      <c r="D37" s="55"/>
      <c r="E37" s="56"/>
      <c r="F37" s="50"/>
      <c r="G37" s="50"/>
      <c r="H37" s="50"/>
    </row>
    <row r="38" spans="1:15" ht="129.94999999999999" customHeight="1" thickTop="1" thickBot="1" x14ac:dyDescent="0.3">
      <c r="A38" s="89"/>
      <c r="B38" s="52"/>
      <c r="C38" s="122"/>
      <c r="D38" s="48"/>
      <c r="E38" s="54"/>
      <c r="F38" s="50"/>
      <c r="G38" s="50"/>
      <c r="H38" s="50"/>
    </row>
    <row r="39" spans="1:15" ht="129.94999999999999" customHeight="1" thickTop="1" thickBot="1" x14ac:dyDescent="0.3">
      <c r="A39" s="89"/>
      <c r="B39" s="52"/>
      <c r="C39" s="122"/>
      <c r="D39" s="48"/>
      <c r="E39" s="54"/>
      <c r="F39" s="50"/>
      <c r="G39" s="50"/>
      <c r="H39" s="50"/>
    </row>
    <row r="40" spans="1:15" ht="129.94999999999999" customHeight="1" thickTop="1" thickBot="1" x14ac:dyDescent="0.3">
      <c r="A40" s="89"/>
      <c r="B40" s="52"/>
      <c r="C40" s="122"/>
      <c r="D40" s="53"/>
      <c r="E40" s="54"/>
      <c r="F40" s="50"/>
      <c r="G40" s="50"/>
      <c r="H40" s="50"/>
    </row>
    <row r="41" spans="1:15" ht="129.94999999999999" customHeight="1" thickTop="1" thickBot="1" x14ac:dyDescent="0.3">
      <c r="A41" s="89"/>
      <c r="B41" s="52"/>
      <c r="C41" s="122"/>
      <c r="D41" s="53"/>
      <c r="E41" s="49"/>
      <c r="F41" s="50"/>
      <c r="G41" s="50"/>
      <c r="H41" s="50"/>
    </row>
    <row r="42" spans="1:15" ht="129.94999999999999" customHeight="1" thickTop="1" x14ac:dyDescent="0.25">
      <c r="A42" s="90"/>
      <c r="B42" s="50"/>
      <c r="C42" s="50"/>
      <c r="D42" s="50"/>
      <c r="E42" s="50"/>
      <c r="F42" s="50"/>
      <c r="G42" s="50"/>
      <c r="H42" s="50"/>
    </row>
    <row r="43" spans="1:15" ht="129.94999999999999" customHeight="1" x14ac:dyDescent="0.25"/>
    <row r="44" spans="1:15" ht="129.94999999999999" customHeight="1" x14ac:dyDescent="0.25"/>
    <row r="45" spans="1:15" ht="129.94999999999999" customHeight="1" x14ac:dyDescent="0.25"/>
    <row r="46" spans="1:15" ht="129.94999999999999" customHeight="1" x14ac:dyDescent="0.25"/>
    <row r="47" spans="1:15" ht="129.94999999999999" customHeight="1" x14ac:dyDescent="0.25">
      <c r="F47" s="23"/>
      <c r="G47" s="23"/>
      <c r="H47" s="23"/>
      <c r="I47" s="23"/>
      <c r="J47" s="23"/>
      <c r="K47" s="23"/>
      <c r="L47" s="23"/>
      <c r="M47" s="23"/>
      <c r="N47" s="23"/>
      <c r="O47" s="23"/>
    </row>
    <row r="48" spans="1:15" ht="129.94999999999999" customHeight="1" x14ac:dyDescent="0.25">
      <c r="F48" s="23"/>
      <c r="G48" s="23"/>
      <c r="H48" s="23"/>
      <c r="I48" s="23"/>
      <c r="J48" s="23"/>
      <c r="K48" s="23"/>
      <c r="L48" s="23"/>
      <c r="M48" s="23"/>
      <c r="N48" s="23"/>
      <c r="O48" s="23"/>
    </row>
    <row r="49" spans="6:15" ht="129.94999999999999" customHeight="1" x14ac:dyDescent="0.25"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6:15" ht="129.94999999999999" customHeight="1" x14ac:dyDescent="0.25"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6:15" ht="129.94999999999999" customHeight="1" x14ac:dyDescent="0.25"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6:15" x14ac:dyDescent="0.25"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6:15" x14ac:dyDescent="0.25"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6:15" x14ac:dyDescent="0.25"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6:15" x14ac:dyDescent="0.25"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6:15" x14ac:dyDescent="0.25"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6:15" x14ac:dyDescent="0.25"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6:15" x14ac:dyDescent="0.25"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6:15" x14ac:dyDescent="0.25"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6:15" x14ac:dyDescent="0.25"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6:15" x14ac:dyDescent="0.25"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6:15" x14ac:dyDescent="0.25"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6:15" x14ac:dyDescent="0.25"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6:15" x14ac:dyDescent="0.25"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1:15" x14ac:dyDescent="0.25"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x14ac:dyDescent="0.25"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x14ac:dyDescent="0.25">
      <c r="A67" s="92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1:15" x14ac:dyDescent="0.25">
      <c r="A68" s="92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x14ac:dyDescent="0.25">
      <c r="A69" s="92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x14ac:dyDescent="0.25">
      <c r="A70" s="92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x14ac:dyDescent="0.25">
      <c r="A71" s="92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x14ac:dyDescent="0.25">
      <c r="A72" s="92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</row>
    <row r="73" spans="1:15" x14ac:dyDescent="0.25">
      <c r="A73" s="92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</row>
    <row r="74" spans="1:15" x14ac:dyDescent="0.25">
      <c r="A74" s="92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x14ac:dyDescent="0.25">
      <c r="A75" s="92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</row>
    <row r="76" spans="1:15" x14ac:dyDescent="0.25">
      <c r="A76" s="92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</row>
    <row r="77" spans="1:15" x14ac:dyDescent="0.25">
      <c r="A77" s="92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x14ac:dyDescent="0.25">
      <c r="A78" s="92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</row>
    <row r="79" spans="1:15" x14ac:dyDescent="0.25">
      <c r="A79" s="92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</row>
    <row r="80" spans="1:15" x14ac:dyDescent="0.25">
      <c r="A80" s="92"/>
      <c r="B80" s="23"/>
      <c r="C80" s="23"/>
      <c r="D80" s="23"/>
      <c r="E80" s="23"/>
    </row>
    <row r="81" spans="1:5" x14ac:dyDescent="0.25">
      <c r="A81" s="92"/>
      <c r="B81" s="23"/>
      <c r="C81" s="23"/>
      <c r="D81" s="23"/>
      <c r="E81" s="23"/>
    </row>
    <row r="82" spans="1:5" x14ac:dyDescent="0.25">
      <c r="A82" s="92"/>
      <c r="B82" s="23"/>
      <c r="C82" s="23"/>
      <c r="D82" s="23"/>
      <c r="E82" s="23"/>
    </row>
    <row r="83" spans="1:5" x14ac:dyDescent="0.25">
      <c r="A83" s="92"/>
      <c r="B83" s="23"/>
      <c r="C83" s="23"/>
      <c r="D83" s="23"/>
      <c r="E83" s="23"/>
    </row>
    <row r="84" spans="1:5" x14ac:dyDescent="0.25">
      <c r="A84" s="92"/>
      <c r="B84" s="23"/>
      <c r="C84" s="23"/>
      <c r="D84" s="23"/>
      <c r="E84" s="23"/>
    </row>
    <row r="85" spans="1:5" x14ac:dyDescent="0.25">
      <c r="A85" s="92"/>
      <c r="B85" s="23"/>
      <c r="C85" s="23"/>
      <c r="D85" s="23"/>
      <c r="E85" s="23"/>
    </row>
    <row r="86" spans="1:5" x14ac:dyDescent="0.25">
      <c r="A86" s="92"/>
      <c r="B86" s="23"/>
      <c r="C86" s="23"/>
      <c r="D86" s="23"/>
      <c r="E86" s="23"/>
    </row>
    <row r="87" spans="1:5" x14ac:dyDescent="0.25">
      <c r="A87" s="92"/>
      <c r="B87" s="23"/>
      <c r="C87" s="23"/>
      <c r="D87" s="23"/>
      <c r="E87" s="23"/>
    </row>
    <row r="88" spans="1:5" x14ac:dyDescent="0.25">
      <c r="A88" s="92"/>
      <c r="B88" s="23"/>
      <c r="C88" s="23"/>
      <c r="D88" s="23"/>
      <c r="E88" s="23"/>
    </row>
    <row r="89" spans="1:5" x14ac:dyDescent="0.25">
      <c r="A89" s="92"/>
      <c r="B89" s="23"/>
      <c r="C89" s="23"/>
      <c r="D89" s="23"/>
      <c r="E89" s="23"/>
    </row>
    <row r="90" spans="1:5" x14ac:dyDescent="0.25">
      <c r="A90" s="92"/>
      <c r="B90" s="23"/>
      <c r="C90" s="23"/>
      <c r="D90" s="23"/>
      <c r="E90" s="23"/>
    </row>
    <row r="91" spans="1:5" x14ac:dyDescent="0.25">
      <c r="A91" s="92"/>
      <c r="B91" s="23"/>
      <c r="C91" s="23"/>
      <c r="D91" s="23"/>
      <c r="E91" s="23"/>
    </row>
    <row r="92" spans="1:5" x14ac:dyDescent="0.25">
      <c r="A92" s="92"/>
      <c r="B92" s="23"/>
      <c r="C92" s="23"/>
      <c r="D92" s="23"/>
      <c r="E92" s="23"/>
    </row>
    <row r="93" spans="1:5" x14ac:dyDescent="0.25">
      <c r="A93" s="92"/>
      <c r="B93" s="23"/>
      <c r="C93" s="23"/>
      <c r="D93" s="23"/>
      <c r="E93" s="23"/>
    </row>
    <row r="94" spans="1:5" x14ac:dyDescent="0.25">
      <c r="A94" s="92"/>
      <c r="B94" s="23"/>
      <c r="C94" s="23"/>
      <c r="D94" s="23"/>
      <c r="E94" s="23"/>
    </row>
    <row r="95" spans="1:5" x14ac:dyDescent="0.25">
      <c r="A95" s="92"/>
      <c r="B95" s="23"/>
      <c r="C95" s="23"/>
      <c r="D95" s="23"/>
      <c r="E95" s="23"/>
    </row>
    <row r="96" spans="1:5" x14ac:dyDescent="0.25">
      <c r="A96" s="92"/>
      <c r="B96" s="23"/>
      <c r="C96" s="23"/>
      <c r="D96" s="23"/>
      <c r="E96" s="23"/>
    </row>
    <row r="97" spans="1:5" x14ac:dyDescent="0.25">
      <c r="A97" s="92"/>
      <c r="B97" s="23"/>
      <c r="C97" s="23"/>
      <c r="D97" s="23"/>
      <c r="E97" s="23"/>
    </row>
    <row r="98" spans="1:5" x14ac:dyDescent="0.25">
      <c r="A98" s="92"/>
      <c r="B98" s="23"/>
      <c r="C98" s="23"/>
      <c r="D98" s="23"/>
      <c r="E98" s="23"/>
    </row>
    <row r="99" spans="1:5" x14ac:dyDescent="0.25">
      <c r="A99" s="92"/>
      <c r="B99" s="23"/>
      <c r="C99" s="23"/>
      <c r="D99" s="23"/>
      <c r="E99" s="23"/>
    </row>
  </sheetData>
  <sheetProtection sheet="1" objects="1" scenarios="1"/>
  <protectedRanges>
    <protectedRange sqref="G8" name="Intervalo3"/>
    <protectedRange sqref="D1:E2 H8 D7:E70" name="Intervalo2"/>
  </protectedRanges>
  <mergeCells count="8">
    <mergeCell ref="E5:E6"/>
    <mergeCell ref="A5:A6"/>
    <mergeCell ref="B5:B6"/>
    <mergeCell ref="D5:D6"/>
    <mergeCell ref="A7:A8"/>
    <mergeCell ref="B7:B8"/>
    <mergeCell ref="D7:D8"/>
    <mergeCell ref="E7:E8"/>
  </mergeCells>
  <dataValidations count="1">
    <dataValidation type="list" allowBlank="1" showInputMessage="1" showErrorMessage="1" sqref="H8" xr:uid="{0D54EC45-8C82-4F64-A49F-EAF512A67FE4}">
      <formula1>"Standard, Baixo volume"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DFF34-917B-43B8-89E9-807F92F50C08}">
  <sheetPr codeName="Planilha9">
    <tabColor rgb="FF92D050"/>
  </sheetPr>
  <dimension ref="A1:J24"/>
  <sheetViews>
    <sheetView showGridLines="0" zoomScale="80" zoomScaleNormal="80" workbookViewId="0">
      <pane ySplit="4" topLeftCell="A5" activePane="bottomLeft" state="frozen"/>
      <selection activeCell="K24" sqref="K24"/>
      <selection pane="bottomLeft" activeCell="B7" sqref="B7"/>
    </sheetView>
  </sheetViews>
  <sheetFormatPr defaultRowHeight="15" x14ac:dyDescent="0.25"/>
  <cols>
    <col min="1" max="1" width="29.42578125" customWidth="1"/>
    <col min="2" max="2" width="44.5703125" customWidth="1"/>
    <col min="3" max="3" width="20.7109375" customWidth="1"/>
    <col min="4" max="4" width="13.42578125" customWidth="1"/>
    <col min="5" max="5" width="30.7109375" customWidth="1"/>
    <col min="6" max="6" width="25.7109375" customWidth="1"/>
    <col min="7" max="7" width="20.7109375" customWidth="1"/>
    <col min="8" max="8" width="14.85546875" customWidth="1"/>
    <col min="9" max="9" width="30.7109375" customWidth="1"/>
    <col min="10" max="10" width="25.7109375" customWidth="1"/>
    <col min="11" max="16" width="30.7109375" customWidth="1"/>
  </cols>
  <sheetData>
    <row r="1" spans="1:10" ht="24.95" customHeight="1" x14ac:dyDescent="0.3">
      <c r="A1" s="80"/>
      <c r="B1" s="21"/>
      <c r="C1" s="22"/>
      <c r="D1" s="51"/>
    </row>
    <row r="2" spans="1:10" ht="24.95" customHeight="1" x14ac:dyDescent="0.3">
      <c r="A2" s="80"/>
      <c r="B2" s="21"/>
      <c r="C2" s="32"/>
      <c r="D2" s="51"/>
    </row>
    <row r="3" spans="1:10" ht="24.95" customHeight="1" x14ac:dyDescent="0.3">
      <c r="A3" s="81"/>
      <c r="B3" s="21"/>
      <c r="C3" s="32"/>
      <c r="D3" s="51"/>
    </row>
    <row r="4" spans="1:10" ht="24.95" customHeight="1" thickBot="1" x14ac:dyDescent="0.35">
      <c r="B4" s="32"/>
    </row>
    <row r="5" spans="1:10" ht="50.1" customHeight="1" thickTop="1" thickBot="1" x14ac:dyDescent="0.3">
      <c r="A5" s="176" t="s">
        <v>194</v>
      </c>
      <c r="B5" s="176"/>
      <c r="C5" s="176"/>
      <c r="E5" s="176" t="s">
        <v>196</v>
      </c>
      <c r="F5" s="176"/>
      <c r="G5" s="176"/>
      <c r="I5" s="19" t="s">
        <v>178</v>
      </c>
      <c r="J5" s="97" t="s">
        <v>179</v>
      </c>
    </row>
    <row r="6" spans="1:10" ht="50.1" customHeight="1" thickTop="1" thickBot="1" x14ac:dyDescent="0.3">
      <c r="A6" s="79" t="s">
        <v>178</v>
      </c>
      <c r="B6" s="58" t="s">
        <v>179</v>
      </c>
      <c r="C6" s="58" t="s">
        <v>186</v>
      </c>
      <c r="E6" s="79" t="s">
        <v>178</v>
      </c>
      <c r="F6" s="58" t="s">
        <v>179</v>
      </c>
      <c r="G6" s="58" t="s">
        <v>186</v>
      </c>
      <c r="I6" s="99" t="s">
        <v>180</v>
      </c>
      <c r="J6" s="101" t="str">
        <f>'Informações Gerais'!B5</f>
        <v>PET DMG</v>
      </c>
    </row>
    <row r="7" spans="1:10" ht="50.1" customHeight="1" thickTop="1" thickBot="1" x14ac:dyDescent="0.3">
      <c r="A7" s="99" t="s">
        <v>187</v>
      </c>
      <c r="B7" s="98"/>
      <c r="C7" s="59" t="s">
        <v>188</v>
      </c>
      <c r="E7" s="99" t="s">
        <v>187</v>
      </c>
      <c r="F7" s="98"/>
      <c r="G7" s="59" t="s">
        <v>188</v>
      </c>
      <c r="I7" s="99" t="s">
        <v>181</v>
      </c>
      <c r="J7" s="101" t="str">
        <f>'Informações Gerais'!B3</f>
        <v>894xxxxx-xxxxxx</v>
      </c>
    </row>
    <row r="8" spans="1:10" ht="50.1" customHeight="1" thickTop="1" thickBot="1" x14ac:dyDescent="0.3">
      <c r="A8" s="99" t="s">
        <v>189</v>
      </c>
      <c r="B8" s="98"/>
      <c r="C8" s="100" t="s">
        <v>190</v>
      </c>
      <c r="E8" s="99" t="s">
        <v>189</v>
      </c>
      <c r="F8" s="98"/>
      <c r="G8" s="100" t="s">
        <v>190</v>
      </c>
      <c r="I8" s="99" t="s">
        <v>182</v>
      </c>
      <c r="J8" s="102">
        <f>'Informações Gerais'!B6</f>
        <v>0</v>
      </c>
    </row>
    <row r="9" spans="1:10" ht="50.1" customHeight="1" thickTop="1" thickBot="1" x14ac:dyDescent="0.3">
      <c r="A9" s="99" t="s">
        <v>195</v>
      </c>
      <c r="B9" s="98"/>
      <c r="C9" s="59" t="s">
        <v>192</v>
      </c>
      <c r="E9" s="99" t="s">
        <v>197</v>
      </c>
      <c r="F9" s="98"/>
      <c r="G9" s="59" t="s">
        <v>192</v>
      </c>
      <c r="I9" s="99" t="s">
        <v>183</v>
      </c>
      <c r="J9" s="102">
        <f>'Informações Gerais'!B8</f>
        <v>0</v>
      </c>
    </row>
    <row r="10" spans="1:10" ht="50.1" customHeight="1" thickTop="1" thickBot="1" x14ac:dyDescent="0.3">
      <c r="E10" s="99" t="s">
        <v>198</v>
      </c>
      <c r="F10" s="98"/>
      <c r="G10" s="59" t="s">
        <v>192</v>
      </c>
      <c r="I10" s="99" t="s">
        <v>184</v>
      </c>
      <c r="J10" s="102">
        <f>'Informações Gerais'!B9</f>
        <v>0</v>
      </c>
    </row>
    <row r="11" spans="1:10" ht="50.1" customHeight="1" thickTop="1" thickBot="1" x14ac:dyDescent="0.3">
      <c r="A11" s="176" t="s">
        <v>193</v>
      </c>
      <c r="B11" s="176"/>
      <c r="C11" s="176"/>
      <c r="I11" s="99" t="s">
        <v>185</v>
      </c>
      <c r="J11" s="102">
        <f>'Informações Gerais'!B11</f>
        <v>0</v>
      </c>
    </row>
    <row r="12" spans="1:10" ht="50.1" customHeight="1" thickTop="1" thickBot="1" x14ac:dyDescent="0.3">
      <c r="A12" s="79" t="s">
        <v>178</v>
      </c>
      <c r="B12" s="58" t="s">
        <v>179</v>
      </c>
      <c r="C12" s="58" t="s">
        <v>186</v>
      </c>
    </row>
    <row r="13" spans="1:10" ht="50.1" customHeight="1" thickTop="1" thickBot="1" x14ac:dyDescent="0.3">
      <c r="A13" s="99" t="s">
        <v>187</v>
      </c>
      <c r="B13" s="98"/>
      <c r="C13" s="59" t="s">
        <v>188</v>
      </c>
    </row>
    <row r="14" spans="1:10" ht="50.1" customHeight="1" thickTop="1" thickBot="1" x14ac:dyDescent="0.3">
      <c r="A14" s="99" t="s">
        <v>189</v>
      </c>
      <c r="B14" s="98"/>
      <c r="C14" s="100" t="s">
        <v>190</v>
      </c>
    </row>
    <row r="15" spans="1:10" ht="50.1" customHeight="1" thickTop="1" thickBot="1" x14ac:dyDescent="0.3">
      <c r="A15" s="99" t="s">
        <v>191</v>
      </c>
      <c r="B15" s="98"/>
      <c r="C15" s="59" t="s">
        <v>192</v>
      </c>
    </row>
    <row r="16" spans="1:10" ht="50.1" customHeight="1" thickTop="1" x14ac:dyDescent="0.25">
      <c r="C16" s="61"/>
    </row>
    <row r="17" spans="1:2" ht="50.1" customHeight="1" x14ac:dyDescent="0.25"/>
    <row r="18" spans="1:2" ht="50.1" customHeight="1" x14ac:dyDescent="0.25"/>
    <row r="19" spans="1:2" ht="50.1" customHeight="1" x14ac:dyDescent="0.25"/>
    <row r="20" spans="1:2" ht="50.1" customHeight="1" x14ac:dyDescent="0.25"/>
    <row r="21" spans="1:2" ht="50.1" customHeight="1" x14ac:dyDescent="0.25"/>
    <row r="22" spans="1:2" ht="50.1" customHeight="1" thickBot="1" x14ac:dyDescent="0.3"/>
    <row r="23" spans="1:2" ht="50.1" customHeight="1" thickTop="1" thickBot="1" x14ac:dyDescent="0.3">
      <c r="A23" s="33"/>
      <c r="B23" s="60"/>
    </row>
    <row r="24" spans="1:2" ht="15.75" thickTop="1" x14ac:dyDescent="0.25"/>
  </sheetData>
  <sheetProtection sheet="1" objects="1" scenarios="1"/>
  <protectedRanges>
    <protectedRange sqref="C1:D2 B7:B9 B13:B15 F7:F10" name="Intervalo1"/>
  </protectedRanges>
  <mergeCells count="3">
    <mergeCell ref="A11:C11"/>
    <mergeCell ref="A5:C5"/>
    <mergeCell ref="E5:G5"/>
  </mergeCells>
  <phoneticPr fontId="19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8482A-EEBC-41A0-ADFF-F4089CA0AC79}">
  <sheetPr codeName="Planilha11">
    <tabColor rgb="FF00B0F0"/>
  </sheetPr>
  <dimension ref="A1:O91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1.85546875" customWidth="1"/>
    <col min="2" max="2" width="40.7109375" customWidth="1"/>
    <col min="3" max="3" width="40.7109375" hidden="1" customWidth="1"/>
    <col min="4" max="4" width="38.42578125" customWidth="1"/>
    <col min="5" max="6" width="8.7109375" customWidth="1"/>
    <col min="9" max="11" width="9.140625" customWidth="1"/>
  </cols>
  <sheetData>
    <row r="1" spans="1:9" ht="24.95" customHeight="1" x14ac:dyDescent="0.3">
      <c r="A1" s="22"/>
      <c r="B1" s="21"/>
      <c r="C1" s="21"/>
      <c r="D1" s="22"/>
    </row>
    <row r="2" spans="1:9" ht="24.95" customHeight="1" x14ac:dyDescent="0.3">
      <c r="A2" s="22"/>
      <c r="B2" s="21"/>
      <c r="C2" s="21"/>
      <c r="D2" s="32"/>
    </row>
    <row r="3" spans="1:9" ht="24.95" customHeight="1" x14ac:dyDescent="0.3">
      <c r="A3" s="22"/>
      <c r="D3" s="32"/>
    </row>
    <row r="4" spans="1:9" ht="24.95" customHeight="1" thickBot="1" x14ac:dyDescent="0.3">
      <c r="B4" s="21" t="str">
        <f>IF('Informações Gerais'!B6="","",'Informações Gerais'!B6)</f>
        <v/>
      </c>
      <c r="C4" s="21"/>
    </row>
    <row r="5" spans="1:9" ht="20.100000000000001" customHeight="1" thickTop="1" thickBot="1" x14ac:dyDescent="0.3">
      <c r="A5" s="161" t="s">
        <v>13</v>
      </c>
      <c r="B5" s="161" t="s">
        <v>30</v>
      </c>
      <c r="C5" s="118"/>
      <c r="D5" s="163" t="s">
        <v>199</v>
      </c>
      <c r="E5" s="164"/>
    </row>
    <row r="6" spans="1:9" ht="20.100000000000001" customHeight="1" thickTop="1" thickBot="1" x14ac:dyDescent="0.3">
      <c r="A6" s="162"/>
      <c r="B6" s="167"/>
      <c r="C6" s="118"/>
      <c r="D6" s="163"/>
      <c r="E6" s="164"/>
    </row>
    <row r="7" spans="1:9" ht="129.94999999999999" customHeight="1" thickTop="1" thickBot="1" x14ac:dyDescent="0.3">
      <c r="A7" s="72" t="s">
        <v>44</v>
      </c>
      <c r="B7" s="46"/>
      <c r="C7" s="123"/>
      <c r="D7" s="25"/>
      <c r="E7" s="29"/>
    </row>
    <row r="8" spans="1:9" ht="129.94999999999999" customHeight="1" thickTop="1" thickBot="1" x14ac:dyDescent="0.3">
      <c r="A8" s="72" t="s">
        <v>46</v>
      </c>
      <c r="B8" s="46"/>
      <c r="C8" s="123"/>
      <c r="D8" s="25"/>
      <c r="E8" s="29"/>
    </row>
    <row r="9" spans="1:9" ht="129.94999999999999" customHeight="1" thickTop="1" thickBot="1" x14ac:dyDescent="0.3">
      <c r="A9" s="72" t="s">
        <v>148</v>
      </c>
      <c r="B9" s="46"/>
      <c r="C9" s="123"/>
      <c r="D9" s="25"/>
      <c r="E9" s="29"/>
    </row>
    <row r="10" spans="1:9" ht="129.94999999999999" customHeight="1" thickTop="1" thickBot="1" x14ac:dyDescent="0.3">
      <c r="A10" s="72" t="s">
        <v>152</v>
      </c>
      <c r="B10" s="46"/>
      <c r="C10" s="123"/>
      <c r="D10" s="28"/>
      <c r="E10" s="29"/>
    </row>
    <row r="11" spans="1:9" ht="129.94999999999999" customHeight="1" thickTop="1" thickBot="1" x14ac:dyDescent="0.3">
      <c r="A11" s="72" t="s">
        <v>175</v>
      </c>
      <c r="B11" s="46"/>
      <c r="C11" s="123"/>
      <c r="D11" s="28"/>
      <c r="E11" s="24"/>
      <c r="G11" s="23"/>
      <c r="H11" s="23"/>
      <c r="I11" s="23"/>
    </row>
    <row r="12" spans="1:9" ht="129.94999999999999" customHeight="1" thickTop="1" thickBot="1" x14ac:dyDescent="0.3">
      <c r="A12" s="72" t="s">
        <v>153</v>
      </c>
      <c r="B12" s="46"/>
      <c r="C12" s="123"/>
      <c r="D12" s="28"/>
      <c r="E12" s="24"/>
      <c r="G12" s="50"/>
      <c r="H12" s="50"/>
    </row>
    <row r="13" spans="1:9" ht="129.94999999999999" customHeight="1" thickTop="1" thickBot="1" x14ac:dyDescent="0.3">
      <c r="A13" s="72" t="s">
        <v>154</v>
      </c>
      <c r="B13" s="46"/>
      <c r="C13" s="123"/>
      <c r="D13" s="28"/>
      <c r="E13" s="24"/>
      <c r="G13" s="50"/>
      <c r="H13" s="50"/>
    </row>
    <row r="14" spans="1:9" ht="129.94999999999999" customHeight="1" thickTop="1" thickBot="1" x14ac:dyDescent="0.3">
      <c r="A14" s="72" t="s">
        <v>155</v>
      </c>
      <c r="B14" s="46"/>
      <c r="C14" s="123"/>
      <c r="D14" s="27"/>
      <c r="E14" s="26"/>
      <c r="G14" s="50"/>
      <c r="H14" s="50"/>
    </row>
    <row r="15" spans="1:9" ht="129.94999999999999" customHeight="1" thickTop="1" thickBot="1" x14ac:dyDescent="0.3">
      <c r="A15" s="72" t="s">
        <v>156</v>
      </c>
      <c r="B15" s="46"/>
      <c r="C15" s="123"/>
      <c r="D15" s="25"/>
      <c r="E15" s="29"/>
      <c r="G15" s="50"/>
      <c r="H15" s="50"/>
    </row>
    <row r="16" spans="1:9" ht="129.94999999999999" customHeight="1" thickTop="1" thickBot="1" x14ac:dyDescent="0.3">
      <c r="A16" s="72" t="s">
        <v>157</v>
      </c>
      <c r="B16" s="46"/>
      <c r="C16" s="123"/>
      <c r="D16" s="25"/>
      <c r="E16" s="29"/>
    </row>
    <row r="17" spans="1:9" ht="129.94999999999999" customHeight="1" thickTop="1" thickBot="1" x14ac:dyDescent="0.3">
      <c r="A17" s="72" t="s">
        <v>158</v>
      </c>
      <c r="B17" s="46"/>
      <c r="C17" s="123"/>
      <c r="D17" s="25"/>
      <c r="E17" s="29"/>
    </row>
    <row r="18" spans="1:9" ht="129.94999999999999" customHeight="1" thickTop="1" thickBot="1" x14ac:dyDescent="0.3">
      <c r="A18" s="84" t="s">
        <v>45</v>
      </c>
      <c r="B18" s="76"/>
      <c r="C18" s="124"/>
      <c r="D18" s="77"/>
      <c r="E18" s="29"/>
      <c r="F18" s="50"/>
      <c r="G18" s="50"/>
      <c r="H18" s="50"/>
      <c r="I18" s="50"/>
    </row>
    <row r="19" spans="1:9" ht="129.94999999999999" customHeight="1" thickTop="1" thickBot="1" x14ac:dyDescent="0.3">
      <c r="A19" s="52"/>
      <c r="D19" s="48"/>
      <c r="E19" s="54"/>
      <c r="F19" s="50"/>
      <c r="G19" s="50"/>
      <c r="H19" s="50"/>
      <c r="I19" s="50"/>
    </row>
    <row r="20" spans="1:9" ht="129.94999999999999" customHeight="1" thickTop="1" thickBot="1" x14ac:dyDescent="0.3">
      <c r="A20" s="52"/>
      <c r="D20" s="53"/>
      <c r="E20" s="54"/>
      <c r="F20" s="50"/>
      <c r="G20" s="50"/>
      <c r="H20" s="50"/>
      <c r="I20" s="50"/>
    </row>
    <row r="21" spans="1:9" ht="129.94999999999999" customHeight="1" thickTop="1" thickBot="1" x14ac:dyDescent="0.3">
      <c r="A21" s="52"/>
      <c r="D21" s="53"/>
      <c r="E21" s="49"/>
      <c r="F21" s="50"/>
      <c r="G21" s="50"/>
      <c r="H21" s="50"/>
      <c r="I21" s="50"/>
    </row>
    <row r="22" spans="1:9" ht="129.94999999999999" customHeight="1" thickTop="1" thickBot="1" x14ac:dyDescent="0.3">
      <c r="A22" s="52"/>
      <c r="B22" s="62"/>
      <c r="C22" s="121"/>
      <c r="D22" s="53"/>
      <c r="E22" s="49"/>
      <c r="F22" s="50"/>
      <c r="G22" s="50"/>
      <c r="H22" s="50"/>
      <c r="I22" s="50"/>
    </row>
    <row r="23" spans="1:9" ht="129.94999999999999" customHeight="1" thickTop="1" thickBot="1" x14ac:dyDescent="0.3">
      <c r="A23" s="52"/>
      <c r="B23" s="62"/>
      <c r="C23" s="121"/>
      <c r="D23" s="55"/>
      <c r="E23" s="56"/>
      <c r="F23" s="50"/>
      <c r="G23" s="50"/>
      <c r="H23" s="50"/>
      <c r="I23" s="50"/>
    </row>
    <row r="24" spans="1:9" ht="129.94999999999999" customHeight="1" thickTop="1" thickBot="1" x14ac:dyDescent="0.3">
      <c r="A24" s="52"/>
      <c r="B24" s="62"/>
      <c r="C24" s="121"/>
      <c r="D24" s="48"/>
      <c r="E24" s="54"/>
      <c r="F24" s="50"/>
      <c r="G24" s="50"/>
      <c r="H24" s="50"/>
      <c r="I24" s="50"/>
    </row>
    <row r="25" spans="1:9" ht="129.94999999999999" customHeight="1" thickTop="1" thickBot="1" x14ac:dyDescent="0.3">
      <c r="A25" s="52"/>
      <c r="B25" s="62"/>
      <c r="C25" s="121"/>
      <c r="D25" s="48"/>
      <c r="E25" s="54"/>
      <c r="F25" s="50"/>
      <c r="G25" s="50"/>
      <c r="H25" s="50"/>
      <c r="I25" s="50"/>
    </row>
    <row r="26" spans="1:9" ht="129.94999999999999" customHeight="1" thickTop="1" thickBot="1" x14ac:dyDescent="0.3">
      <c r="A26" s="52"/>
      <c r="B26" s="62"/>
      <c r="C26" s="121"/>
      <c r="D26" s="53"/>
      <c r="E26" s="54"/>
      <c r="F26" s="50"/>
      <c r="G26" s="50"/>
      <c r="H26" s="50"/>
      <c r="I26" s="50"/>
    </row>
    <row r="27" spans="1:9" ht="129.94999999999999" customHeight="1" thickTop="1" thickBot="1" x14ac:dyDescent="0.3">
      <c r="A27" s="52"/>
      <c r="B27" s="52"/>
      <c r="C27" s="122"/>
      <c r="D27" s="53"/>
      <c r="E27" s="49"/>
      <c r="F27" s="50"/>
      <c r="G27" s="50"/>
      <c r="H27" s="50"/>
      <c r="I27" s="50"/>
    </row>
    <row r="28" spans="1:9" ht="129.94999999999999" customHeight="1" thickTop="1" thickBot="1" x14ac:dyDescent="0.3">
      <c r="A28" s="52"/>
      <c r="B28" s="52"/>
      <c r="C28" s="122"/>
      <c r="D28" s="53"/>
      <c r="E28" s="49"/>
      <c r="F28" s="50"/>
      <c r="G28" s="50"/>
      <c r="H28" s="50"/>
      <c r="I28" s="50"/>
    </row>
    <row r="29" spans="1:9" ht="129.94999999999999" customHeight="1" thickTop="1" thickBot="1" x14ac:dyDescent="0.3">
      <c r="A29" s="52"/>
      <c r="B29" s="52"/>
      <c r="C29" s="122"/>
      <c r="D29" s="55"/>
      <c r="E29" s="56"/>
      <c r="F29" s="50"/>
      <c r="G29" s="50"/>
      <c r="H29" s="50"/>
      <c r="I29" s="50"/>
    </row>
    <row r="30" spans="1:9" ht="129.94999999999999" customHeight="1" thickTop="1" thickBot="1" x14ac:dyDescent="0.3">
      <c r="A30" s="52"/>
      <c r="B30" s="52"/>
      <c r="C30" s="122"/>
      <c r="D30" s="48"/>
      <c r="E30" s="54"/>
      <c r="F30" s="50"/>
      <c r="G30" s="50"/>
      <c r="H30" s="50"/>
      <c r="I30" s="50"/>
    </row>
    <row r="31" spans="1:9" ht="129.94999999999999" customHeight="1" thickTop="1" thickBot="1" x14ac:dyDescent="0.3">
      <c r="A31" s="52"/>
      <c r="B31" s="52"/>
      <c r="C31" s="122"/>
      <c r="D31" s="48"/>
      <c r="E31" s="54"/>
      <c r="F31" s="50"/>
      <c r="G31" s="50"/>
      <c r="H31" s="50"/>
      <c r="I31" s="50"/>
    </row>
    <row r="32" spans="1:9" ht="129.94999999999999" customHeight="1" thickTop="1" thickBot="1" x14ac:dyDescent="0.3">
      <c r="A32" s="52"/>
      <c r="B32" s="52"/>
      <c r="C32" s="122"/>
      <c r="D32" s="53"/>
      <c r="E32" s="54"/>
      <c r="F32" s="50"/>
      <c r="G32" s="50"/>
      <c r="H32" s="50"/>
      <c r="I32" s="50"/>
    </row>
    <row r="33" spans="1:15" ht="129.94999999999999" customHeight="1" thickTop="1" thickBot="1" x14ac:dyDescent="0.3">
      <c r="A33" s="52"/>
      <c r="B33" s="52"/>
      <c r="C33" s="122"/>
      <c r="D33" s="53"/>
      <c r="E33" s="49"/>
      <c r="F33" s="50"/>
      <c r="G33" s="50"/>
      <c r="H33" s="50"/>
    </row>
    <row r="34" spans="1:15" ht="129.94999999999999" customHeight="1" thickTop="1" x14ac:dyDescent="0.25">
      <c r="A34" s="50"/>
      <c r="B34" s="50"/>
      <c r="C34" s="50"/>
      <c r="D34" s="50"/>
      <c r="E34" s="50"/>
      <c r="F34" s="50"/>
      <c r="G34" s="50"/>
      <c r="H34" s="50"/>
    </row>
    <row r="35" spans="1:15" ht="129.94999999999999" customHeight="1" x14ac:dyDescent="0.25"/>
    <row r="36" spans="1:15" ht="129.94999999999999" customHeight="1" x14ac:dyDescent="0.25"/>
    <row r="37" spans="1:15" ht="129.94999999999999" customHeight="1" x14ac:dyDescent="0.25"/>
    <row r="38" spans="1:15" ht="129.94999999999999" customHeight="1" x14ac:dyDescent="0.25"/>
    <row r="39" spans="1:15" ht="129.94999999999999" customHeight="1" x14ac:dyDescent="0.25">
      <c r="F39" s="23"/>
      <c r="G39" s="23"/>
      <c r="H39" s="23"/>
      <c r="I39" s="23"/>
      <c r="J39" s="23"/>
      <c r="K39" s="23"/>
      <c r="L39" s="23"/>
      <c r="M39" s="23"/>
      <c r="N39" s="23"/>
      <c r="O39" s="23"/>
    </row>
    <row r="40" spans="1:15" ht="129.94999999999999" customHeight="1" x14ac:dyDescent="0.25">
      <c r="F40" s="23"/>
      <c r="G40" s="23"/>
      <c r="H40" s="23"/>
      <c r="I40" s="23"/>
      <c r="J40" s="23"/>
      <c r="K40" s="23"/>
      <c r="L40" s="23"/>
      <c r="M40" s="23"/>
      <c r="N40" s="23"/>
      <c r="O40" s="23"/>
    </row>
    <row r="41" spans="1:15" ht="129.94999999999999" customHeight="1" x14ac:dyDescent="0.25">
      <c r="F41" s="23"/>
      <c r="G41" s="23"/>
      <c r="H41" s="23"/>
      <c r="I41" s="23"/>
      <c r="J41" s="23"/>
      <c r="K41" s="23"/>
      <c r="L41" s="23"/>
      <c r="M41" s="23"/>
      <c r="N41" s="23"/>
      <c r="O41" s="23"/>
    </row>
    <row r="42" spans="1:15" ht="129.94999999999999" customHeight="1" x14ac:dyDescent="0.25">
      <c r="F42" s="23"/>
      <c r="G42" s="23"/>
      <c r="H42" s="23"/>
      <c r="I42" s="23"/>
      <c r="J42" s="23"/>
      <c r="K42" s="23"/>
      <c r="L42" s="23"/>
      <c r="M42" s="23"/>
      <c r="N42" s="23"/>
      <c r="O42" s="23"/>
    </row>
    <row r="43" spans="1:15" ht="129.94999999999999" customHeight="1" x14ac:dyDescent="0.25">
      <c r="F43" s="23"/>
      <c r="G43" s="23"/>
      <c r="H43" s="23"/>
      <c r="I43" s="23"/>
      <c r="J43" s="23"/>
      <c r="K43" s="23"/>
      <c r="L43" s="23"/>
      <c r="M43" s="23"/>
      <c r="N43" s="23"/>
      <c r="O43" s="23"/>
    </row>
    <row r="44" spans="1:15" x14ac:dyDescent="0.25">
      <c r="F44" s="23"/>
      <c r="G44" s="23"/>
      <c r="H44" s="23"/>
      <c r="I44" s="23"/>
      <c r="J44" s="23"/>
      <c r="K44" s="23"/>
      <c r="L44" s="23"/>
      <c r="M44" s="23"/>
      <c r="N44" s="23"/>
      <c r="O44" s="23"/>
    </row>
    <row r="45" spans="1:15" x14ac:dyDescent="0.25">
      <c r="F45" s="23"/>
      <c r="G45" s="23"/>
      <c r="H45" s="23"/>
      <c r="I45" s="23"/>
      <c r="J45" s="23"/>
      <c r="K45" s="23"/>
      <c r="L45" s="23"/>
      <c r="M45" s="23"/>
      <c r="N45" s="23"/>
      <c r="O45" s="23"/>
    </row>
    <row r="46" spans="1:15" x14ac:dyDescent="0.25">
      <c r="F46" s="23"/>
      <c r="G46" s="23"/>
      <c r="H46" s="23"/>
      <c r="I46" s="23"/>
      <c r="J46" s="23"/>
      <c r="K46" s="23"/>
      <c r="L46" s="23"/>
      <c r="M46" s="23"/>
      <c r="N46" s="23"/>
      <c r="O46" s="23"/>
    </row>
    <row r="47" spans="1:15" x14ac:dyDescent="0.25">
      <c r="F47" s="23"/>
      <c r="G47" s="23"/>
      <c r="H47" s="23"/>
      <c r="I47" s="23"/>
      <c r="J47" s="23"/>
      <c r="K47" s="23"/>
      <c r="L47" s="23"/>
      <c r="M47" s="23"/>
      <c r="N47" s="23"/>
      <c r="O47" s="23"/>
    </row>
    <row r="48" spans="1:15" x14ac:dyDescent="0.25">
      <c r="F48" s="23"/>
      <c r="G48" s="23"/>
      <c r="H48" s="23"/>
      <c r="I48" s="23"/>
      <c r="J48" s="23"/>
      <c r="K48" s="23"/>
      <c r="L48" s="23"/>
      <c r="M48" s="23"/>
      <c r="N48" s="23"/>
      <c r="O48" s="23"/>
    </row>
    <row r="49" spans="1:15" x14ac:dyDescent="0.25"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1:15" x14ac:dyDescent="0.25"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1:15" x14ac:dyDescent="0.25"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1:15" x14ac:dyDescent="0.25"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1:15" x14ac:dyDescent="0.25"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1:15" x14ac:dyDescent="0.25"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1:15" x14ac:dyDescent="0.25"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1:15" x14ac:dyDescent="0.25"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1:15" x14ac:dyDescent="0.25"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1:15" x14ac:dyDescent="0.25"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1:15" x14ac:dyDescent="0.2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1:15" x14ac:dyDescent="0.2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1:15" x14ac:dyDescent="0.2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1:15" x14ac:dyDescent="0.2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x14ac:dyDescent="0.2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1:15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1:15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x14ac:dyDescent="0.2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1:15" x14ac:dyDescent="0.2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1:15" x14ac:dyDescent="0.2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x14ac:dyDescent="0.2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</row>
    <row r="70" spans="1:15" x14ac:dyDescent="0.2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</row>
    <row r="71" spans="1:15" x14ac:dyDescent="0.2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x14ac:dyDescent="0.25">
      <c r="A72" s="23"/>
      <c r="B72" s="23"/>
      <c r="C72" s="23"/>
      <c r="D72" s="23"/>
      <c r="E72" s="23"/>
    </row>
    <row r="73" spans="1:15" x14ac:dyDescent="0.25">
      <c r="A73" s="23"/>
      <c r="B73" s="23"/>
      <c r="C73" s="23"/>
      <c r="D73" s="23"/>
      <c r="E73" s="23"/>
    </row>
    <row r="74" spans="1:15" x14ac:dyDescent="0.25">
      <c r="A74" s="23"/>
      <c r="B74" s="23"/>
      <c r="C74" s="23"/>
      <c r="D74" s="23"/>
      <c r="E74" s="23"/>
    </row>
    <row r="75" spans="1:15" x14ac:dyDescent="0.25">
      <c r="A75" s="23"/>
      <c r="B75" s="23"/>
      <c r="C75" s="23"/>
      <c r="D75" s="23"/>
      <c r="E75" s="23"/>
    </row>
    <row r="76" spans="1:15" x14ac:dyDescent="0.25">
      <c r="A76" s="23"/>
      <c r="B76" s="23"/>
      <c r="C76" s="23"/>
      <c r="D76" s="23"/>
      <c r="E76" s="23"/>
    </row>
    <row r="77" spans="1:15" x14ac:dyDescent="0.25">
      <c r="A77" s="23"/>
      <c r="B77" s="23"/>
      <c r="C77" s="23"/>
      <c r="D77" s="23"/>
      <c r="E77" s="23"/>
    </row>
    <row r="78" spans="1:15" x14ac:dyDescent="0.25">
      <c r="A78" s="23"/>
      <c r="B78" s="23"/>
      <c r="C78" s="23"/>
      <c r="D78" s="23"/>
      <c r="E78" s="23"/>
    </row>
    <row r="79" spans="1:15" x14ac:dyDescent="0.25">
      <c r="A79" s="23"/>
      <c r="B79" s="23"/>
      <c r="C79" s="23"/>
      <c r="D79" s="23"/>
      <c r="E79" s="23"/>
    </row>
    <row r="80" spans="1:15" x14ac:dyDescent="0.25">
      <c r="A80" s="23"/>
      <c r="B80" s="23"/>
      <c r="C80" s="23"/>
      <c r="D80" s="23"/>
      <c r="E80" s="23"/>
    </row>
    <row r="81" spans="1:5" x14ac:dyDescent="0.25">
      <c r="A81" s="23"/>
      <c r="B81" s="23"/>
      <c r="C81" s="23"/>
      <c r="D81" s="23"/>
      <c r="E81" s="23"/>
    </row>
    <row r="82" spans="1:5" x14ac:dyDescent="0.25">
      <c r="A82" s="23"/>
      <c r="B82" s="23"/>
      <c r="C82" s="23"/>
      <c r="D82" s="23"/>
      <c r="E82" s="23"/>
    </row>
    <row r="83" spans="1:5" x14ac:dyDescent="0.25">
      <c r="A83" s="23"/>
      <c r="B83" s="23"/>
      <c r="C83" s="23"/>
      <c r="D83" s="23"/>
      <c r="E83" s="23"/>
    </row>
    <row r="84" spans="1:5" x14ac:dyDescent="0.25">
      <c r="A84" s="23"/>
      <c r="B84" s="23"/>
      <c r="C84" s="23"/>
      <c r="D84" s="23"/>
      <c r="E84" s="23"/>
    </row>
    <row r="85" spans="1:5" x14ac:dyDescent="0.25">
      <c r="A85" s="23"/>
      <c r="B85" s="23"/>
      <c r="C85" s="23"/>
      <c r="D85" s="23"/>
      <c r="E85" s="23"/>
    </row>
    <row r="86" spans="1:5" x14ac:dyDescent="0.25">
      <c r="A86" s="23"/>
      <c r="B86" s="23"/>
      <c r="C86" s="23"/>
      <c r="D86" s="23"/>
      <c r="E86" s="23"/>
    </row>
    <row r="87" spans="1:5" x14ac:dyDescent="0.25">
      <c r="A87" s="23"/>
      <c r="B87" s="23"/>
      <c r="C87" s="23"/>
      <c r="D87" s="23"/>
      <c r="E87" s="23"/>
    </row>
    <row r="88" spans="1:5" x14ac:dyDescent="0.25">
      <c r="A88" s="23"/>
      <c r="B88" s="23"/>
      <c r="C88" s="23"/>
      <c r="D88" s="23"/>
      <c r="E88" s="23"/>
    </row>
    <row r="89" spans="1:5" x14ac:dyDescent="0.25">
      <c r="A89" s="23"/>
      <c r="B89" s="23"/>
      <c r="C89" s="23"/>
      <c r="D89" s="23"/>
      <c r="E89" s="23"/>
    </row>
    <row r="90" spans="1:5" x14ac:dyDescent="0.25">
      <c r="A90" s="23"/>
      <c r="B90" s="23"/>
      <c r="C90" s="23"/>
      <c r="D90" s="23"/>
      <c r="E90" s="23"/>
    </row>
    <row r="91" spans="1:5" x14ac:dyDescent="0.25">
      <c r="A91" s="23"/>
      <c r="B91" s="23"/>
      <c r="C91" s="23"/>
      <c r="D91" s="23"/>
      <c r="E91" s="23"/>
    </row>
  </sheetData>
  <sheetProtection sheet="1" objects="1" scenarios="1"/>
  <protectedRanges>
    <protectedRange sqref="H8" name="Intervalo2"/>
    <protectedRange sqref="D1:E2 D7:E70 I8" name="Intervalo1"/>
  </protectedRanges>
  <mergeCells count="4">
    <mergeCell ref="A5:A6"/>
    <mergeCell ref="B5:B6"/>
    <mergeCell ref="D5:D6"/>
    <mergeCell ref="E5:E6"/>
  </mergeCells>
  <conditionalFormatting sqref="A11">
    <cfRule type="duplicateValues" dxfId="0" priority="3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I50"/>
  <sheetViews>
    <sheetView showGridLines="0" zoomScale="85" zoomScaleNormal="85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5" width="8.85546875" bestFit="1" customWidth="1"/>
    <col min="6" max="6" width="8.85546875" customWidth="1"/>
    <col min="9" max="9" width="38.140625" bestFit="1" customWidth="1"/>
  </cols>
  <sheetData>
    <row r="1" spans="1:9" ht="20.100000000000001" customHeight="1" x14ac:dyDescent="0.25">
      <c r="A1" s="112"/>
      <c r="B1" s="113"/>
      <c r="C1" s="112"/>
    </row>
    <row r="2" spans="1:9" ht="20.100000000000001" customHeight="1" x14ac:dyDescent="0.25">
      <c r="A2" s="112"/>
      <c r="B2" s="113"/>
      <c r="C2" s="112"/>
    </row>
    <row r="3" spans="1:9" ht="20.100000000000001" customHeight="1" x14ac:dyDescent="0.3">
      <c r="A3" s="112"/>
      <c r="B3" s="114"/>
      <c r="C3" s="112"/>
      <c r="E3" s="40"/>
      <c r="F3" s="40"/>
    </row>
    <row r="4" spans="1:9" ht="21" customHeight="1" x14ac:dyDescent="0.25">
      <c r="B4" s="21"/>
    </row>
    <row r="5" spans="1:9" ht="20.25" customHeight="1" thickBot="1" x14ac:dyDescent="0.3">
      <c r="B5" s="21"/>
    </row>
    <row r="6" spans="1:9" s="126" customFormat="1" ht="39.950000000000003" customHeight="1" thickTop="1" thickBot="1" x14ac:dyDescent="0.35">
      <c r="A6" s="132" t="s">
        <v>32</v>
      </c>
      <c r="B6" s="133"/>
      <c r="C6" s="125" t="str" cm="1">
        <f t="array" ref="C6">_xlfn.IFS(A10&lt;&gt;"","Clearline 3.0",A16&lt;&gt;"","Clearline 1.0",A22&lt;&gt;"","PV1500 plus Allen-Bradley",A34&lt;&gt;"","Rockwell",A40&lt;&gt;"","Siemens",AND(A10="",A16="",A22="",A34="",A40=""),"Não escolhido")</f>
        <v>Não escolhido</v>
      </c>
    </row>
    <row r="7" spans="1:9" ht="20.100000000000001" customHeight="1" thickTop="1" x14ac:dyDescent="0.25">
      <c r="A7" s="134"/>
      <c r="B7" s="135"/>
    </row>
    <row r="8" spans="1:9" ht="20.100000000000001" customHeight="1" thickBot="1" x14ac:dyDescent="0.3">
      <c r="A8" s="134"/>
      <c r="B8" s="135"/>
    </row>
    <row r="9" spans="1:9" ht="50.1" customHeight="1" thickTop="1" thickBot="1" x14ac:dyDescent="0.35">
      <c r="A9" s="136" t="s">
        <v>20</v>
      </c>
      <c r="B9" s="137" t="s">
        <v>19</v>
      </c>
      <c r="C9" s="39" t="s">
        <v>18</v>
      </c>
      <c r="D9" s="115"/>
      <c r="E9" s="116"/>
      <c r="F9" s="38"/>
      <c r="G9" s="22" t="str">
        <f>IF(OR(A16&lt;&gt;"",A22&lt;&gt;"",A28&lt;&gt;"",A34&lt;&gt;"",A40&lt;&gt;""),"Conteúdo de IHM não formatado, contatar Matheus","")</f>
        <v/>
      </c>
      <c r="I9" s="22"/>
    </row>
    <row r="10" spans="1:9" ht="39.950000000000003" customHeight="1" thickTop="1" thickBot="1" x14ac:dyDescent="0.3">
      <c r="A10" s="178"/>
      <c r="B10" s="177" t="s">
        <v>37</v>
      </c>
      <c r="C10" s="35" t="s">
        <v>17</v>
      </c>
      <c r="D10" s="117"/>
      <c r="E10" s="116"/>
      <c r="F10" s="38"/>
    </row>
    <row r="11" spans="1:9" ht="39.950000000000003" customHeight="1" thickTop="1" thickBot="1" x14ac:dyDescent="0.3">
      <c r="A11" s="179"/>
      <c r="B11" s="177"/>
      <c r="C11" s="35" t="s">
        <v>16</v>
      </c>
      <c r="D11" s="117"/>
      <c r="E11" s="116"/>
      <c r="F11" s="38"/>
      <c r="G11" s="37"/>
    </row>
    <row r="12" spans="1:9" ht="39.950000000000003" customHeight="1" thickTop="1" thickBot="1" x14ac:dyDescent="0.3">
      <c r="A12" s="179"/>
      <c r="B12" s="177"/>
      <c r="C12" s="35" t="s">
        <v>15</v>
      </c>
      <c r="D12" s="117"/>
      <c r="E12" s="116"/>
      <c r="F12" s="36"/>
    </row>
    <row r="13" spans="1:9" ht="39.950000000000003" customHeight="1" thickTop="1" thickBot="1" x14ac:dyDescent="0.3">
      <c r="A13" s="180"/>
      <c r="B13" s="177"/>
      <c r="C13" s="35" t="s">
        <v>14</v>
      </c>
      <c r="D13" s="117"/>
      <c r="E13" s="116"/>
      <c r="F13" s="34"/>
    </row>
    <row r="14" spans="1:9" ht="50.1" customHeight="1" thickTop="1" thickBot="1" x14ac:dyDescent="0.3">
      <c r="A14" s="138"/>
      <c r="B14" s="139"/>
      <c r="C14" s="34"/>
      <c r="D14" s="34"/>
      <c r="E14" s="34"/>
      <c r="F14" s="34"/>
    </row>
    <row r="15" spans="1:9" ht="50.1" customHeight="1" thickTop="1" thickBot="1" x14ac:dyDescent="0.3">
      <c r="A15" s="136" t="s">
        <v>20</v>
      </c>
      <c r="B15" s="137" t="s">
        <v>19</v>
      </c>
      <c r="C15" s="39" t="s">
        <v>18</v>
      </c>
      <c r="D15" s="34"/>
      <c r="E15" s="34"/>
      <c r="F15" s="34"/>
    </row>
    <row r="16" spans="1:9" ht="39.950000000000003" customHeight="1" thickTop="1" thickBot="1" x14ac:dyDescent="0.3">
      <c r="A16" s="178"/>
      <c r="B16" s="177" t="s">
        <v>36</v>
      </c>
      <c r="C16" s="35" t="s">
        <v>17</v>
      </c>
      <c r="D16" s="34"/>
      <c r="E16" s="34"/>
      <c r="F16" s="34"/>
    </row>
    <row r="17" spans="1:6" ht="39.950000000000003" customHeight="1" thickTop="1" thickBot="1" x14ac:dyDescent="0.3">
      <c r="A17" s="179"/>
      <c r="B17" s="177"/>
      <c r="C17" s="35" t="s">
        <v>16</v>
      </c>
      <c r="D17" s="34"/>
      <c r="E17" s="34"/>
      <c r="F17" s="34"/>
    </row>
    <row r="18" spans="1:6" ht="39.950000000000003" customHeight="1" thickTop="1" thickBot="1" x14ac:dyDescent="0.3">
      <c r="A18" s="179"/>
      <c r="B18" s="177"/>
      <c r="C18" s="35" t="s">
        <v>15</v>
      </c>
      <c r="D18" s="34"/>
      <c r="E18" s="34"/>
      <c r="F18" s="34"/>
    </row>
    <row r="19" spans="1:6" ht="39.950000000000003" customHeight="1" thickTop="1" thickBot="1" x14ac:dyDescent="0.3">
      <c r="A19" s="180"/>
      <c r="B19" s="177"/>
      <c r="C19" s="35" t="s">
        <v>14</v>
      </c>
      <c r="D19" s="34"/>
      <c r="E19" s="34"/>
      <c r="F19" s="34"/>
    </row>
    <row r="20" spans="1:6" ht="39.950000000000003" customHeight="1" thickTop="1" thickBot="1" x14ac:dyDescent="0.3">
      <c r="A20" s="138"/>
      <c r="B20" s="139"/>
      <c r="C20" s="34"/>
      <c r="D20" s="34"/>
      <c r="E20" s="34"/>
      <c r="F20" s="34"/>
    </row>
    <row r="21" spans="1:6" ht="39.950000000000003" customHeight="1" thickTop="1" thickBot="1" x14ac:dyDescent="0.3">
      <c r="A21" s="136" t="s">
        <v>20</v>
      </c>
      <c r="B21" s="137" t="s">
        <v>19</v>
      </c>
      <c r="C21" s="39" t="s">
        <v>18</v>
      </c>
      <c r="D21" s="34"/>
      <c r="E21" s="34"/>
      <c r="F21" s="34"/>
    </row>
    <row r="22" spans="1:6" ht="39.950000000000003" customHeight="1" thickTop="1" thickBot="1" x14ac:dyDescent="0.3">
      <c r="A22" s="178"/>
      <c r="B22" s="177" t="s">
        <v>33</v>
      </c>
      <c r="C22" s="35" t="s">
        <v>17</v>
      </c>
      <c r="D22" s="34"/>
      <c r="E22" s="34"/>
      <c r="F22" s="34"/>
    </row>
    <row r="23" spans="1:6" ht="39.950000000000003" customHeight="1" thickTop="1" thickBot="1" x14ac:dyDescent="0.3">
      <c r="A23" s="179"/>
      <c r="B23" s="177"/>
      <c r="C23" s="35" t="s">
        <v>16</v>
      </c>
      <c r="D23" s="34"/>
      <c r="E23" s="34"/>
      <c r="F23" s="34"/>
    </row>
    <row r="24" spans="1:6" ht="39.950000000000003" customHeight="1" thickTop="1" thickBot="1" x14ac:dyDescent="0.3">
      <c r="A24" s="179"/>
      <c r="B24" s="177"/>
      <c r="C24" s="35" t="s">
        <v>15</v>
      </c>
      <c r="D24" s="34"/>
      <c r="E24" s="34"/>
      <c r="F24" s="34"/>
    </row>
    <row r="25" spans="1:6" ht="39.950000000000003" customHeight="1" thickTop="1" thickBot="1" x14ac:dyDescent="0.3">
      <c r="A25" s="180"/>
      <c r="B25" s="177"/>
      <c r="C25" s="35" t="s">
        <v>14</v>
      </c>
      <c r="D25" s="34"/>
      <c r="E25" s="34"/>
      <c r="F25" s="34"/>
    </row>
    <row r="26" spans="1:6" ht="39.950000000000003" customHeight="1" thickTop="1" thickBot="1" x14ac:dyDescent="0.3">
      <c r="A26" s="140"/>
      <c r="B26" s="141"/>
      <c r="C26" s="34"/>
      <c r="D26" s="34"/>
      <c r="E26" s="34"/>
      <c r="F26" s="34"/>
    </row>
    <row r="27" spans="1:6" ht="39.950000000000003" customHeight="1" thickTop="1" thickBot="1" x14ac:dyDescent="0.3">
      <c r="A27" s="136" t="s">
        <v>20</v>
      </c>
      <c r="B27" s="137" t="s">
        <v>19</v>
      </c>
      <c r="C27" s="39" t="s">
        <v>18</v>
      </c>
      <c r="D27" s="34"/>
      <c r="E27" s="34"/>
      <c r="F27" s="34"/>
    </row>
    <row r="28" spans="1:6" ht="39.950000000000003" customHeight="1" thickTop="1" thickBot="1" x14ac:dyDescent="0.3">
      <c r="A28" s="178"/>
      <c r="B28" s="177"/>
      <c r="C28" s="35" t="s">
        <v>17</v>
      </c>
      <c r="D28" s="34"/>
      <c r="E28" s="34"/>
      <c r="F28" s="34"/>
    </row>
    <row r="29" spans="1:6" ht="39.950000000000003" customHeight="1" thickTop="1" thickBot="1" x14ac:dyDescent="0.3">
      <c r="A29" s="179"/>
      <c r="B29" s="177"/>
      <c r="C29" s="35" t="s">
        <v>16</v>
      </c>
      <c r="D29" s="34"/>
      <c r="E29" s="34"/>
      <c r="F29" s="34"/>
    </row>
    <row r="30" spans="1:6" ht="39.950000000000003" customHeight="1" thickTop="1" thickBot="1" x14ac:dyDescent="0.3">
      <c r="A30" s="179"/>
      <c r="B30" s="177"/>
      <c r="C30" s="35" t="s">
        <v>15</v>
      </c>
      <c r="D30" s="34"/>
      <c r="E30" s="34"/>
      <c r="F30" s="34"/>
    </row>
    <row r="31" spans="1:6" ht="39.950000000000003" customHeight="1" thickTop="1" thickBot="1" x14ac:dyDescent="0.3">
      <c r="A31" s="180"/>
      <c r="B31" s="177"/>
      <c r="C31" s="35" t="s">
        <v>14</v>
      </c>
      <c r="D31" s="34"/>
      <c r="E31" s="34"/>
      <c r="F31" s="34"/>
    </row>
    <row r="32" spans="1:6" ht="39.950000000000003" customHeight="1" thickTop="1" thickBot="1" x14ac:dyDescent="0.3">
      <c r="A32" s="142"/>
      <c r="B32" s="143"/>
      <c r="C32" s="34"/>
      <c r="D32" s="34"/>
      <c r="E32" s="34"/>
      <c r="F32" s="34"/>
    </row>
    <row r="33" spans="1:6" ht="39.950000000000003" customHeight="1" thickTop="1" thickBot="1" x14ac:dyDescent="0.3">
      <c r="A33" s="136" t="s">
        <v>20</v>
      </c>
      <c r="B33" s="137" t="s">
        <v>19</v>
      </c>
      <c r="C33" s="39" t="s">
        <v>18</v>
      </c>
      <c r="D33" s="34"/>
      <c r="E33" s="34"/>
      <c r="F33" s="34"/>
    </row>
    <row r="34" spans="1:6" ht="39.950000000000003" customHeight="1" thickTop="1" thickBot="1" x14ac:dyDescent="0.3">
      <c r="A34" s="178"/>
      <c r="B34" s="177" t="s">
        <v>34</v>
      </c>
      <c r="C34" s="35" t="s">
        <v>17</v>
      </c>
      <c r="D34" s="34"/>
      <c r="E34" s="34"/>
      <c r="F34" s="34"/>
    </row>
    <row r="35" spans="1:6" ht="39.950000000000003" customHeight="1" thickTop="1" thickBot="1" x14ac:dyDescent="0.3">
      <c r="A35" s="179"/>
      <c r="B35" s="177"/>
      <c r="C35" s="35" t="s">
        <v>16</v>
      </c>
      <c r="D35" s="34"/>
      <c r="E35" s="34"/>
      <c r="F35" s="34"/>
    </row>
    <row r="36" spans="1:6" ht="39.950000000000003" customHeight="1" thickTop="1" thickBot="1" x14ac:dyDescent="0.3">
      <c r="A36" s="179"/>
      <c r="B36" s="177"/>
      <c r="C36" s="35" t="s">
        <v>15</v>
      </c>
      <c r="D36" s="34"/>
      <c r="E36" s="34"/>
      <c r="F36" s="34"/>
    </row>
    <row r="37" spans="1:6" ht="39.950000000000003" customHeight="1" thickTop="1" thickBot="1" x14ac:dyDescent="0.3">
      <c r="A37" s="180"/>
      <c r="B37" s="177"/>
      <c r="C37" s="35" t="s">
        <v>14</v>
      </c>
    </row>
    <row r="38" spans="1:6" ht="39.950000000000003" customHeight="1" thickTop="1" thickBot="1" x14ac:dyDescent="0.3">
      <c r="A38" s="134"/>
      <c r="B38" s="134"/>
    </row>
    <row r="39" spans="1:6" ht="39.950000000000003" customHeight="1" thickTop="1" thickBot="1" x14ac:dyDescent="0.3">
      <c r="A39" s="136" t="s">
        <v>20</v>
      </c>
      <c r="B39" s="137" t="s">
        <v>19</v>
      </c>
      <c r="C39" s="39" t="s">
        <v>18</v>
      </c>
    </row>
    <row r="40" spans="1:6" ht="39.950000000000003" customHeight="1" thickTop="1" thickBot="1" x14ac:dyDescent="0.3">
      <c r="A40" s="178"/>
      <c r="B40" s="177" t="s">
        <v>35</v>
      </c>
      <c r="C40" s="35" t="s">
        <v>17</v>
      </c>
    </row>
    <row r="41" spans="1:6" ht="39.950000000000003" customHeight="1" thickTop="1" thickBot="1" x14ac:dyDescent="0.3">
      <c r="A41" s="179"/>
      <c r="B41" s="177"/>
      <c r="C41" s="35" t="s">
        <v>16</v>
      </c>
    </row>
    <row r="42" spans="1:6" ht="39.950000000000003" customHeight="1" thickTop="1" thickBot="1" x14ac:dyDescent="0.3">
      <c r="A42" s="179"/>
      <c r="B42" s="177"/>
      <c r="C42" s="35" t="s">
        <v>15</v>
      </c>
    </row>
    <row r="43" spans="1:6" ht="39.950000000000003" customHeight="1" thickTop="1" thickBot="1" x14ac:dyDescent="0.3">
      <c r="A43" s="180"/>
      <c r="B43" s="177"/>
      <c r="C43" s="35" t="s">
        <v>14</v>
      </c>
    </row>
    <row r="44" spans="1:6" ht="39.950000000000003" customHeight="1" thickTop="1" x14ac:dyDescent="0.25"/>
    <row r="45" spans="1:6" ht="39.950000000000003" customHeight="1" x14ac:dyDescent="0.25"/>
    <row r="46" spans="1:6" ht="39.950000000000003" customHeight="1" x14ac:dyDescent="0.25"/>
    <row r="47" spans="1:6" ht="39.950000000000003" customHeight="1" x14ac:dyDescent="0.25"/>
    <row r="48" spans="1:6" ht="99.95" customHeight="1" x14ac:dyDescent="0.25"/>
    <row r="49" ht="99.95" customHeight="1" x14ac:dyDescent="0.25"/>
    <row r="50" ht="99.95" customHeight="1" x14ac:dyDescent="0.25"/>
  </sheetData>
  <sheetProtection sheet="1" objects="1" scenarios="1"/>
  <protectedRanges>
    <protectedRange sqref="C1:D2 B6 A10:A14 A16:A20 A22:A26 A28:A32 A34:A38 A40:A44" name="Intervalo1"/>
  </protectedRanges>
  <mergeCells count="12">
    <mergeCell ref="B10:B13"/>
    <mergeCell ref="A10:A13"/>
    <mergeCell ref="A40:A43"/>
    <mergeCell ref="B40:B43"/>
    <mergeCell ref="A28:A31"/>
    <mergeCell ref="B28:B31"/>
    <mergeCell ref="A16:A19"/>
    <mergeCell ref="B16:B19"/>
    <mergeCell ref="A22:A25"/>
    <mergeCell ref="B22:B25"/>
    <mergeCell ref="A34:A37"/>
    <mergeCell ref="B34:B37"/>
  </mergeCells>
  <dataValidations count="1">
    <dataValidation type="list" allowBlank="1" showInputMessage="1" showErrorMessage="1" sqref="B6" xr:uid="{AA15AF8E-9437-4F9D-80B1-CDEBAB87B1F7}">
      <formula1>"Clearline, Siemens"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E43"/>
  <sheetViews>
    <sheetView showGridLines="0" zoomScale="85" zoomScaleNormal="85" workbookViewId="0">
      <pane ySplit="4" topLeftCell="A5" activePane="bottomLeft" state="frozen"/>
      <selection pane="bottomLeft" activeCell="C5" sqref="C5"/>
    </sheetView>
  </sheetViews>
  <sheetFormatPr defaultRowHeight="15" x14ac:dyDescent="0.25"/>
  <cols>
    <col min="1" max="1" width="41.28515625" customWidth="1"/>
    <col min="2" max="2" width="58.5703125" customWidth="1"/>
    <col min="3" max="3" width="16.28515625" style="69" customWidth="1"/>
  </cols>
  <sheetData>
    <row r="1" spans="1:5" ht="30" customHeight="1" x14ac:dyDescent="0.25">
      <c r="C1"/>
    </row>
    <row r="2" spans="1:5" ht="30" customHeight="1" x14ac:dyDescent="0.25">
      <c r="C2"/>
    </row>
    <row r="3" spans="1:5" ht="30" customHeight="1" thickBot="1" x14ac:dyDescent="0.3">
      <c r="B3" s="66"/>
      <c r="C3" s="66"/>
    </row>
    <row r="4" spans="1:5" ht="50.1" customHeight="1" thickTop="1" thickBot="1" x14ac:dyDescent="0.35">
      <c r="A4" s="127" t="s">
        <v>42</v>
      </c>
      <c r="B4" s="127" t="s">
        <v>42</v>
      </c>
      <c r="C4" s="128" t="s">
        <v>43</v>
      </c>
      <c r="D4" s="66"/>
      <c r="E4" s="22" t="s">
        <v>41</v>
      </c>
    </row>
    <row r="5" spans="1:5" ht="50.1" customHeight="1" thickTop="1" thickBot="1" x14ac:dyDescent="0.3">
      <c r="A5" s="129" t="s">
        <v>40</v>
      </c>
      <c r="B5" s="131" t="s">
        <v>201</v>
      </c>
      <c r="C5" s="130"/>
      <c r="D5" s="67"/>
    </row>
    <row r="6" spans="1:5" ht="50.1" customHeight="1" thickTop="1" thickBot="1" x14ac:dyDescent="0.3">
      <c r="A6" s="144" t="s">
        <v>137</v>
      </c>
      <c r="B6" s="145" t="s">
        <v>202</v>
      </c>
      <c r="C6" s="130"/>
      <c r="D6" s="66"/>
    </row>
    <row r="7" spans="1:5" ht="50.1" customHeight="1" thickTop="1" thickBot="1" x14ac:dyDescent="0.3">
      <c r="A7" s="144" t="s">
        <v>164</v>
      </c>
      <c r="B7" s="145" t="s">
        <v>203</v>
      </c>
      <c r="C7" s="130"/>
      <c r="D7" s="93"/>
    </row>
    <row r="8" spans="1:5" ht="50.1" customHeight="1" thickTop="1" thickBot="1" x14ac:dyDescent="0.3">
      <c r="A8" s="144" t="s">
        <v>47</v>
      </c>
      <c r="B8" s="145" t="s">
        <v>204</v>
      </c>
      <c r="C8" s="130"/>
    </row>
    <row r="9" spans="1:5" ht="50.1" customHeight="1" thickTop="1" thickBot="1" x14ac:dyDescent="0.3">
      <c r="A9" s="144" t="s">
        <v>48</v>
      </c>
      <c r="B9" s="145" t="s">
        <v>205</v>
      </c>
      <c r="C9" s="130"/>
    </row>
    <row r="10" spans="1:5" ht="50.1" customHeight="1" thickTop="1" thickBot="1" x14ac:dyDescent="0.3">
      <c r="A10" s="149" t="s">
        <v>49</v>
      </c>
      <c r="B10" s="144" t="s">
        <v>206</v>
      </c>
      <c r="C10" s="130"/>
      <c r="D10" s="50"/>
      <c r="E10" s="50"/>
    </row>
    <row r="11" spans="1:5" ht="24.95" customHeight="1" thickTop="1" thickBot="1" x14ac:dyDescent="0.3">
      <c r="A11" s="146"/>
      <c r="B11" s="147"/>
      <c r="C11" s="73"/>
      <c r="D11" s="50"/>
      <c r="E11" s="50"/>
    </row>
    <row r="12" spans="1:5" ht="24.95" customHeight="1" thickTop="1" thickBot="1" x14ac:dyDescent="0.3">
      <c r="A12" s="146"/>
      <c r="B12" s="147"/>
      <c r="C12" s="73"/>
      <c r="D12" s="50"/>
      <c r="E12" s="50"/>
    </row>
    <row r="13" spans="1:5" ht="24.95" customHeight="1" thickTop="1" thickBot="1" x14ac:dyDescent="0.3">
      <c r="A13" s="146"/>
      <c r="B13" s="147"/>
      <c r="C13" s="73"/>
      <c r="D13" s="50"/>
      <c r="E13" s="50"/>
    </row>
    <row r="14" spans="1:5" ht="24.95" customHeight="1" thickTop="1" thickBot="1" x14ac:dyDescent="0.3">
      <c r="A14" s="146"/>
      <c r="B14" s="147"/>
      <c r="C14" s="73"/>
      <c r="D14" s="50"/>
      <c r="E14" s="50"/>
    </row>
    <row r="15" spans="1:5" ht="24.95" customHeight="1" thickTop="1" thickBot="1" x14ac:dyDescent="0.3">
      <c r="A15" s="146"/>
      <c r="B15" s="147"/>
      <c r="C15" s="73"/>
      <c r="D15" s="50"/>
      <c r="E15" s="50"/>
    </row>
    <row r="16" spans="1:5" ht="24.95" customHeight="1" thickTop="1" thickBot="1" x14ac:dyDescent="0.3">
      <c r="A16" s="146"/>
      <c r="B16" s="147"/>
      <c r="C16" s="73"/>
      <c r="D16" s="50"/>
      <c r="E16" s="50"/>
    </row>
    <row r="17" spans="1:5" ht="24.95" customHeight="1" thickTop="1" thickBot="1" x14ac:dyDescent="0.3">
      <c r="A17" s="146"/>
      <c r="B17" s="147"/>
      <c r="C17" s="73"/>
      <c r="D17" s="50"/>
      <c r="E17" s="50"/>
    </row>
    <row r="18" spans="1:5" ht="24.95" customHeight="1" thickTop="1" thickBot="1" x14ac:dyDescent="0.3">
      <c r="A18" s="146"/>
      <c r="B18" s="147"/>
      <c r="C18" s="73"/>
      <c r="D18" s="50"/>
      <c r="E18" s="50"/>
    </row>
    <row r="19" spans="1:5" ht="24.95" customHeight="1" thickTop="1" thickBot="1" x14ac:dyDescent="0.3">
      <c r="A19" s="146"/>
      <c r="B19" s="147"/>
      <c r="C19" s="73"/>
      <c r="D19" s="50"/>
      <c r="E19" s="50"/>
    </row>
    <row r="20" spans="1:5" ht="24.95" customHeight="1" thickTop="1" thickBot="1" x14ac:dyDescent="0.3">
      <c r="A20" s="146"/>
      <c r="B20" s="147"/>
      <c r="C20" s="73"/>
      <c r="D20" s="50"/>
      <c r="E20" s="50"/>
    </row>
    <row r="21" spans="1:5" ht="24.95" customHeight="1" thickTop="1" thickBot="1" x14ac:dyDescent="0.3">
      <c r="A21" s="146"/>
      <c r="B21" s="147"/>
      <c r="C21" s="73"/>
      <c r="D21" s="50"/>
      <c r="E21" s="50"/>
    </row>
    <row r="22" spans="1:5" ht="24.95" customHeight="1" thickTop="1" x14ac:dyDescent="0.25">
      <c r="A22" s="146"/>
      <c r="B22" s="148"/>
      <c r="C22" s="74"/>
      <c r="D22" s="50"/>
      <c r="E22" s="50"/>
    </row>
    <row r="23" spans="1:5" ht="24.95" customHeight="1" x14ac:dyDescent="0.25">
      <c r="A23" s="146"/>
      <c r="B23" s="148"/>
      <c r="C23" s="74"/>
      <c r="D23" s="50"/>
      <c r="E23" s="50"/>
    </row>
    <row r="24" spans="1:5" ht="24.95" customHeight="1" x14ac:dyDescent="0.25">
      <c r="A24" s="146"/>
      <c r="B24" s="146"/>
      <c r="C24" s="68"/>
    </row>
    <row r="25" spans="1:5" ht="24.95" customHeight="1" x14ac:dyDescent="0.25">
      <c r="A25" s="146"/>
      <c r="B25" s="146"/>
      <c r="C25" s="68"/>
    </row>
    <row r="26" spans="1:5" ht="24.95" customHeight="1" x14ac:dyDescent="0.25">
      <c r="A26" s="146"/>
      <c r="B26" s="146"/>
      <c r="C26" s="68"/>
    </row>
    <row r="27" spans="1:5" ht="24.95" customHeight="1" x14ac:dyDescent="0.25">
      <c r="A27" s="146"/>
      <c r="B27" s="146"/>
      <c r="C27" s="68"/>
    </row>
    <row r="28" spans="1:5" ht="24.95" customHeight="1" x14ac:dyDescent="0.25">
      <c r="A28" s="146"/>
      <c r="B28" s="146"/>
    </row>
    <row r="29" spans="1:5" x14ac:dyDescent="0.25">
      <c r="A29" s="146"/>
      <c r="B29" s="146"/>
    </row>
    <row r="30" spans="1:5" x14ac:dyDescent="0.25">
      <c r="A30" s="146"/>
      <c r="B30" s="146"/>
    </row>
    <row r="31" spans="1:5" x14ac:dyDescent="0.25">
      <c r="A31" s="146"/>
      <c r="B31" s="146"/>
    </row>
    <row r="32" spans="1:5" x14ac:dyDescent="0.25">
      <c r="A32" s="146"/>
      <c r="B32" s="146"/>
    </row>
    <row r="33" spans="1:2" x14ac:dyDescent="0.25">
      <c r="A33" s="146"/>
      <c r="B33" s="146"/>
    </row>
    <row r="34" spans="1:2" x14ac:dyDescent="0.25">
      <c r="A34" s="146"/>
      <c r="B34" s="146"/>
    </row>
    <row r="35" spans="1:2" x14ac:dyDescent="0.25">
      <c r="A35" s="146"/>
      <c r="B35" s="146"/>
    </row>
    <row r="36" spans="1:2" x14ac:dyDescent="0.25">
      <c r="A36" s="146"/>
      <c r="B36" s="146"/>
    </row>
    <row r="37" spans="1:2" x14ac:dyDescent="0.25">
      <c r="A37" s="146"/>
      <c r="B37" s="146"/>
    </row>
    <row r="38" spans="1:2" x14ac:dyDescent="0.25">
      <c r="A38" s="146"/>
      <c r="B38" s="146"/>
    </row>
    <row r="39" spans="1:2" x14ac:dyDescent="0.25">
      <c r="A39" s="146"/>
      <c r="B39" s="146"/>
    </row>
    <row r="40" spans="1:2" x14ac:dyDescent="0.25">
      <c r="A40" s="146"/>
      <c r="B40" s="146"/>
    </row>
    <row r="41" spans="1:2" x14ac:dyDescent="0.25">
      <c r="A41" s="146"/>
      <c r="B41" s="146"/>
    </row>
    <row r="42" spans="1:2" x14ac:dyDescent="0.25">
      <c r="A42" s="146"/>
      <c r="B42" s="146"/>
    </row>
    <row r="43" spans="1:2" x14ac:dyDescent="0.25">
      <c r="A43" s="146"/>
      <c r="B43" s="146"/>
    </row>
  </sheetData>
  <sheetProtection sheet="1" objects="1" scenarios="1"/>
  <protectedRanges>
    <protectedRange sqref="C5:C12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U25" sqref="U2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F9050-4E43-4247-BFEE-0948A4675458}">
  <sheetPr codeName="Planilha10">
    <tabColor rgb="FFA141C7"/>
  </sheetPr>
  <dimension ref="A1:B75"/>
  <sheetViews>
    <sheetView workbookViewId="0">
      <selection activeCell="B4" sqref="B4"/>
    </sheetView>
  </sheetViews>
  <sheetFormatPr defaultRowHeight="15" x14ac:dyDescent="0.25"/>
  <cols>
    <col min="1" max="1" width="84" customWidth="1"/>
    <col min="2" max="2" width="141" customWidth="1"/>
  </cols>
  <sheetData>
    <row r="1" spans="1:2" s="108" customFormat="1" ht="24.95" customHeight="1" x14ac:dyDescent="0.25">
      <c r="A1" s="109" t="s">
        <v>200</v>
      </c>
      <c r="B1" s="109" t="s">
        <v>207</v>
      </c>
    </row>
    <row r="2" spans="1:2" s="108" customFormat="1" ht="24.95" customHeight="1" x14ac:dyDescent="0.25"/>
    <row r="3" spans="1:2" s="108" customFormat="1" ht="24.95" customHeight="1" x14ac:dyDescent="0.25">
      <c r="A3" t="s">
        <v>208</v>
      </c>
      <c r="B3" t="s">
        <v>209</v>
      </c>
    </row>
    <row r="4" spans="1:2" s="108" customFormat="1" ht="24.95" customHeight="1" x14ac:dyDescent="0.25">
      <c r="A4" t="s">
        <v>210</v>
      </c>
      <c r="B4"/>
    </row>
    <row r="5" spans="1:2" s="108" customFormat="1" ht="24.95" customHeight="1" x14ac:dyDescent="0.25">
      <c r="A5"/>
      <c r="B5"/>
    </row>
    <row r="6" spans="1:2" s="108" customFormat="1" ht="24.95" customHeight="1" x14ac:dyDescent="0.25">
      <c r="A6"/>
      <c r="B6"/>
    </row>
    <row r="7" spans="1:2" s="108" customFormat="1" ht="24.95" customHeight="1" x14ac:dyDescent="0.25">
      <c r="A7"/>
      <c r="B7"/>
    </row>
    <row r="8" spans="1:2" s="108" customFormat="1" ht="24.95" customHeight="1" x14ac:dyDescent="0.25">
      <c r="A8"/>
      <c r="B8"/>
    </row>
    <row r="9" spans="1:2" s="108" customFormat="1" ht="24.95" customHeight="1" x14ac:dyDescent="0.25">
      <c r="A9"/>
      <c r="B9"/>
    </row>
    <row r="10" spans="1:2" s="108" customFormat="1" ht="24.95" customHeight="1" x14ac:dyDescent="0.25">
      <c r="A10"/>
      <c r="B10"/>
    </row>
    <row r="11" spans="1:2" s="108" customFormat="1" ht="24.95" customHeight="1" x14ac:dyDescent="0.25">
      <c r="A11"/>
      <c r="B11"/>
    </row>
    <row r="12" spans="1:2" s="108" customFormat="1" ht="24.95" customHeight="1" x14ac:dyDescent="0.25">
      <c r="A12"/>
      <c r="B12"/>
    </row>
    <row r="13" spans="1:2" s="108" customFormat="1" ht="24.95" customHeight="1" x14ac:dyDescent="0.25">
      <c r="A13"/>
      <c r="B13"/>
    </row>
    <row r="14" spans="1:2" s="108" customFormat="1" ht="24.95" customHeight="1" x14ac:dyDescent="0.25">
      <c r="A14"/>
      <c r="B14"/>
    </row>
    <row r="15" spans="1:2" s="108" customFormat="1" ht="24.95" customHeight="1" x14ac:dyDescent="0.25">
      <c r="A15"/>
      <c r="B15"/>
    </row>
    <row r="16" spans="1:2" s="108" customFormat="1" ht="24.95" customHeight="1" x14ac:dyDescent="0.25">
      <c r="A16"/>
      <c r="B16"/>
    </row>
    <row r="17" spans="1:2" s="108" customFormat="1" ht="24.95" customHeight="1" x14ac:dyDescent="0.25">
      <c r="A17"/>
      <c r="B17"/>
    </row>
    <row r="18" spans="1:2" s="108" customFormat="1" ht="24.95" customHeight="1" x14ac:dyDescent="0.25">
      <c r="A18"/>
      <c r="B18"/>
    </row>
    <row r="19" spans="1:2" s="108" customFormat="1" ht="24.95" customHeight="1" x14ac:dyDescent="0.25">
      <c r="A19"/>
      <c r="B19"/>
    </row>
    <row r="20" spans="1:2" s="108" customFormat="1" ht="24.95" customHeight="1" x14ac:dyDescent="0.25">
      <c r="A20"/>
      <c r="B20"/>
    </row>
    <row r="21" spans="1:2" s="108" customFormat="1" ht="24.95" customHeight="1" x14ac:dyDescent="0.25">
      <c r="A21"/>
      <c r="B21"/>
    </row>
    <row r="22" spans="1:2" s="108" customFormat="1" ht="24.95" customHeight="1" x14ac:dyDescent="0.25">
      <c r="A22"/>
      <c r="B22"/>
    </row>
    <row r="23" spans="1:2" s="108" customFormat="1" ht="24.95" customHeight="1" x14ac:dyDescent="0.25">
      <c r="A23"/>
      <c r="B23"/>
    </row>
    <row r="24" spans="1:2" s="108" customFormat="1" ht="24.95" customHeight="1" x14ac:dyDescent="0.25">
      <c r="A24"/>
      <c r="B24"/>
    </row>
    <row r="25" spans="1:2" s="108" customFormat="1" ht="24.95" customHeight="1" x14ac:dyDescent="0.25">
      <c r="A25"/>
      <c r="B25"/>
    </row>
    <row r="26" spans="1:2" s="108" customFormat="1" ht="24.95" customHeight="1" x14ac:dyDescent="0.25">
      <c r="A26"/>
      <c r="B26"/>
    </row>
    <row r="27" spans="1:2" s="108" customFormat="1" ht="24.95" customHeight="1" x14ac:dyDescent="0.25">
      <c r="A27"/>
      <c r="B27"/>
    </row>
    <row r="28" spans="1:2" s="108" customFormat="1" ht="24.95" customHeight="1" x14ac:dyDescent="0.25">
      <c r="A28"/>
      <c r="B28"/>
    </row>
    <row r="29" spans="1:2" s="108" customFormat="1" ht="24.95" customHeight="1" x14ac:dyDescent="0.25">
      <c r="A29"/>
      <c r="B29"/>
    </row>
    <row r="30" spans="1:2" s="108" customFormat="1" ht="24.95" customHeight="1" x14ac:dyDescent="0.25">
      <c r="A30"/>
      <c r="B30"/>
    </row>
    <row r="31" spans="1:2" s="108" customFormat="1" ht="24.95" customHeight="1" x14ac:dyDescent="0.25"/>
    <row r="32" spans="1:2" s="108" customFormat="1" ht="24.95" customHeight="1" x14ac:dyDescent="0.25"/>
    <row r="33" s="108" customFormat="1" ht="24.95" customHeight="1" x14ac:dyDescent="0.25"/>
    <row r="34" s="108" customFormat="1" ht="24.95" customHeight="1" x14ac:dyDescent="0.25"/>
    <row r="35" s="108" customFormat="1" ht="24.95" customHeight="1" x14ac:dyDescent="0.25"/>
    <row r="36" s="108" customFormat="1" ht="24.95" customHeight="1" x14ac:dyDescent="0.25"/>
    <row r="37" s="108" customFormat="1" ht="24.95" customHeight="1" x14ac:dyDescent="0.25"/>
    <row r="38" s="108" customFormat="1" ht="24.95" customHeight="1" x14ac:dyDescent="0.25"/>
    <row r="39" s="108" customFormat="1" ht="24.95" customHeight="1" x14ac:dyDescent="0.25"/>
    <row r="40" s="108" customFormat="1" ht="24.95" customHeight="1" x14ac:dyDescent="0.25"/>
    <row r="41" s="108" customFormat="1" ht="24.95" customHeight="1" x14ac:dyDescent="0.25"/>
    <row r="42" s="108" customFormat="1" ht="24.95" customHeight="1" x14ac:dyDescent="0.25"/>
    <row r="43" s="108" customFormat="1" ht="24.95" customHeight="1" x14ac:dyDescent="0.25"/>
    <row r="44" s="108" customFormat="1" ht="24.95" customHeight="1" x14ac:dyDescent="0.25"/>
    <row r="45" s="108" customFormat="1" ht="24.95" customHeight="1" x14ac:dyDescent="0.25"/>
    <row r="46" s="108" customFormat="1" ht="24.95" customHeight="1" x14ac:dyDescent="0.25"/>
    <row r="47" s="108" customFormat="1" ht="24.95" customHeight="1" x14ac:dyDescent="0.25"/>
    <row r="48" s="108" customFormat="1" ht="24.95" customHeight="1" x14ac:dyDescent="0.25"/>
    <row r="49" s="108" customFormat="1" ht="24.95" customHeight="1" x14ac:dyDescent="0.25"/>
    <row r="50" s="108" customFormat="1" ht="24.95" customHeight="1" x14ac:dyDescent="0.25"/>
    <row r="51" s="108" customFormat="1" ht="24.95" customHeight="1" x14ac:dyDescent="0.25"/>
    <row r="52" s="108" customFormat="1" ht="24.95" customHeight="1" x14ac:dyDescent="0.25"/>
    <row r="53" s="108" customFormat="1" ht="24.95" customHeight="1" x14ac:dyDescent="0.25"/>
    <row r="54" s="108" customFormat="1" ht="24.95" customHeight="1" x14ac:dyDescent="0.25"/>
    <row r="55" s="108" customFormat="1" ht="24.95" customHeight="1" x14ac:dyDescent="0.25"/>
    <row r="56" s="108" customFormat="1" ht="24.95" customHeight="1" x14ac:dyDescent="0.25"/>
    <row r="57" s="108" customFormat="1" ht="24.95" customHeight="1" x14ac:dyDescent="0.25"/>
    <row r="58" s="108" customFormat="1" ht="24.95" customHeight="1" x14ac:dyDescent="0.25"/>
    <row r="59" s="108" customFormat="1" ht="24.95" customHeight="1" x14ac:dyDescent="0.25"/>
    <row r="60" s="108" customFormat="1" ht="24.95" customHeight="1" x14ac:dyDescent="0.25"/>
    <row r="61" s="108" customFormat="1" ht="24.95" customHeight="1" x14ac:dyDescent="0.25"/>
    <row r="62" s="108" customFormat="1" ht="24.95" customHeight="1" x14ac:dyDescent="0.25"/>
    <row r="63" s="108" customFormat="1" ht="24.95" customHeight="1" x14ac:dyDescent="0.25"/>
    <row r="64" s="108" customFormat="1" ht="24.95" customHeight="1" x14ac:dyDescent="0.25"/>
    <row r="65" s="108" customFormat="1" ht="24.95" customHeight="1" x14ac:dyDescent="0.25"/>
    <row r="66" s="108" customFormat="1" ht="24.95" customHeight="1" x14ac:dyDescent="0.25"/>
    <row r="67" s="108" customFormat="1" ht="24.95" customHeight="1" x14ac:dyDescent="0.25"/>
    <row r="68" s="108" customFormat="1" ht="24.95" customHeight="1" x14ac:dyDescent="0.25"/>
    <row r="69" s="108" customFormat="1" ht="24.95" customHeight="1" x14ac:dyDescent="0.25"/>
    <row r="70" s="108" customFormat="1" ht="24.95" customHeight="1" x14ac:dyDescent="0.25"/>
    <row r="71" s="108" customFormat="1" ht="24.95" customHeight="1" x14ac:dyDescent="0.25"/>
    <row r="72" s="108" customFormat="1" ht="24.95" customHeight="1" x14ac:dyDescent="0.25"/>
    <row r="73" s="108" customFormat="1" ht="24.95" customHeight="1" x14ac:dyDescent="0.25"/>
    <row r="74" s="108" customFormat="1" ht="24.95" customHeight="1" x14ac:dyDescent="0.25"/>
    <row r="75" s="108" customFormat="1" ht="24.9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C107"/>
  <sheetViews>
    <sheetView topLeftCell="A61" workbookViewId="0">
      <selection activeCell="C86" sqref="C86"/>
    </sheetView>
  </sheetViews>
  <sheetFormatPr defaultRowHeight="15" x14ac:dyDescent="0.25"/>
  <cols>
    <col min="1" max="1" width="39" customWidth="1"/>
    <col min="3" max="3" width="192.7109375" bestFit="1" customWidth="1"/>
    <col min="7" max="7" width="63.5703125" bestFit="1" customWidth="1"/>
  </cols>
  <sheetData>
    <row r="1" spans="1:3" x14ac:dyDescent="0.25">
      <c r="A1" s="44" t="s">
        <v>26</v>
      </c>
      <c r="B1" s="44" t="s">
        <v>27</v>
      </c>
      <c r="C1" s="44" t="s">
        <v>28</v>
      </c>
    </row>
    <row r="2" spans="1:3" x14ac:dyDescent="0.25">
      <c r="B2" s="71" t="s">
        <v>38</v>
      </c>
      <c r="C2" s="82" t="s">
        <v>134</v>
      </c>
    </row>
    <row r="3" spans="1:3" x14ac:dyDescent="0.25">
      <c r="B3" s="71" t="s">
        <v>38</v>
      </c>
      <c r="C3" s="83" t="s">
        <v>136</v>
      </c>
    </row>
    <row r="4" spans="1:3" x14ac:dyDescent="0.25">
      <c r="B4" s="75" t="str">
        <f>IF('Informações Gerais'!B4="Atualização IHM","Yes","No")</f>
        <v>No</v>
      </c>
      <c r="C4" s="82" t="s">
        <v>51</v>
      </c>
    </row>
    <row r="5" spans="1:3" x14ac:dyDescent="0.25">
      <c r="B5" s="1" t="str">
        <f>IF('Componentes integrados'!A7&lt;&gt;"","Yes","No")</f>
        <v>No</v>
      </c>
      <c r="C5" s="83" t="s">
        <v>52</v>
      </c>
    </row>
    <row r="6" spans="1:3" x14ac:dyDescent="0.25">
      <c r="B6" s="1" t="str">
        <f>IF(OR(B5="Yes",B4="Yes"),"No","Yes")</f>
        <v>Yes</v>
      </c>
      <c r="C6" s="82" t="s">
        <v>53</v>
      </c>
    </row>
    <row r="7" spans="1:3" x14ac:dyDescent="0.25">
      <c r="B7" s="1" t="str">
        <f>IF(AND(B4="No",'Base de dados'!B8="No"),"Yes","No")</f>
        <v>Yes</v>
      </c>
      <c r="C7" s="83" t="s">
        <v>54</v>
      </c>
    </row>
    <row r="8" spans="1:3" x14ac:dyDescent="0.25">
      <c r="A8" s="41"/>
      <c r="B8" s="1" t="str">
        <f>IF(Exceções!C5&lt;&gt;"","Yes","No")</f>
        <v>No</v>
      </c>
      <c r="C8" s="82" t="s">
        <v>55</v>
      </c>
    </row>
    <row r="9" spans="1:3" x14ac:dyDescent="0.25">
      <c r="B9" s="1" t="str">
        <f>IF('Dispositivos de Mecânicos'!D7&lt;&gt;"","Yes","No")</f>
        <v>No</v>
      </c>
      <c r="C9" s="83" t="s">
        <v>56</v>
      </c>
    </row>
    <row r="10" spans="1:3" x14ac:dyDescent="0.25">
      <c r="B10" s="1" t="str">
        <f>IF('Dispositivos de Mecânicos'!D8&lt;&gt;"","Yes","No")</f>
        <v>No</v>
      </c>
      <c r="C10" s="82" t="s">
        <v>57</v>
      </c>
    </row>
    <row r="11" spans="1:3" x14ac:dyDescent="0.25">
      <c r="B11" s="71" t="s">
        <v>38</v>
      </c>
      <c r="C11" s="83" t="s">
        <v>58</v>
      </c>
    </row>
    <row r="12" spans="1:3" x14ac:dyDescent="0.25">
      <c r="B12" s="1" t="str">
        <f>IF('Dispositivos de Mecânicos'!D9&lt;&gt;"","Yes","No")</f>
        <v>No</v>
      </c>
      <c r="C12" s="82" t="s">
        <v>59</v>
      </c>
    </row>
    <row r="13" spans="1:3" x14ac:dyDescent="0.25">
      <c r="B13" s="1" t="str">
        <f>IF(Exceções!C6&lt;&gt;"","Yes","No")</f>
        <v>No</v>
      </c>
      <c r="C13" s="83" t="s">
        <v>60</v>
      </c>
    </row>
    <row r="14" spans="1:3" x14ac:dyDescent="0.25">
      <c r="B14" s="1" t="str">
        <f>IF(B13="No","Yes","No")</f>
        <v>Yes</v>
      </c>
      <c r="C14" s="82" t="s">
        <v>61</v>
      </c>
    </row>
    <row r="15" spans="1:3" x14ac:dyDescent="0.25">
      <c r="B15" s="1" t="str">
        <f>IF(B16="No","Yes","No")</f>
        <v>Yes</v>
      </c>
      <c r="C15" s="83" t="s">
        <v>62</v>
      </c>
    </row>
    <row r="16" spans="1:3" x14ac:dyDescent="0.25">
      <c r="A16" s="41"/>
      <c r="B16" s="1" t="str" cm="1">
        <f t="array" ref="B16">IF(OR('Tipo de  IHM'!A10:A13&lt;&gt;"",'Tipo de  IHM'!C6="Clearline 3.0",'Tipo de  IHM'!B6="Clearline"),"Yes","No")</f>
        <v>No</v>
      </c>
      <c r="C16" s="82" t="s">
        <v>63</v>
      </c>
    </row>
    <row r="17" spans="1:3" x14ac:dyDescent="0.25">
      <c r="B17" s="71" t="s">
        <v>38</v>
      </c>
      <c r="C17" s="83" t="s">
        <v>64</v>
      </c>
    </row>
    <row r="18" spans="1:3" x14ac:dyDescent="0.25">
      <c r="A18" s="42"/>
      <c r="B18" s="1" t="str">
        <f>IF(Estrutura!$H$8="Baixo volume","Yes","No")</f>
        <v>No</v>
      </c>
      <c r="C18" s="82" t="s">
        <v>65</v>
      </c>
    </row>
    <row r="19" spans="1:3" x14ac:dyDescent="0.25">
      <c r="A19" s="41"/>
      <c r="B19" s="1" t="str">
        <f>IF(Estrutura!$H$8="Standard","Yes","No")</f>
        <v>No</v>
      </c>
      <c r="C19" s="83" t="s">
        <v>66</v>
      </c>
    </row>
    <row r="20" spans="1:3" x14ac:dyDescent="0.25">
      <c r="B20" s="71" t="s">
        <v>38</v>
      </c>
      <c r="C20" s="82" t="s">
        <v>67</v>
      </c>
    </row>
    <row r="21" spans="1:3" x14ac:dyDescent="0.25">
      <c r="B21" s="71" t="s">
        <v>38</v>
      </c>
      <c r="C21" s="83" t="s">
        <v>68</v>
      </c>
    </row>
    <row r="22" spans="1:3" x14ac:dyDescent="0.25">
      <c r="B22" s="71" t="s">
        <v>38</v>
      </c>
      <c r="C22" s="82" t="s">
        <v>69</v>
      </c>
    </row>
    <row r="23" spans="1:3" x14ac:dyDescent="0.25">
      <c r="A23" s="42"/>
      <c r="B23" s="1" t="str">
        <f>IF(Estrutura!D9&lt;&gt;"","Yes","No")</f>
        <v>No</v>
      </c>
      <c r="C23" s="83" t="s">
        <v>70</v>
      </c>
    </row>
    <row r="24" spans="1:3" x14ac:dyDescent="0.25">
      <c r="B24" s="71" t="s">
        <v>38</v>
      </c>
      <c r="C24" s="82" t="s">
        <v>71</v>
      </c>
    </row>
    <row r="25" spans="1:3" x14ac:dyDescent="0.25">
      <c r="B25" s="71" t="s">
        <v>38</v>
      </c>
      <c r="C25" s="83" t="s">
        <v>72</v>
      </c>
    </row>
    <row r="26" spans="1:3" x14ac:dyDescent="0.25">
      <c r="B26" s="1" t="str">
        <f>IF(Estrutura!D10&lt;&gt;"","Yes","No")</f>
        <v>No</v>
      </c>
      <c r="C26" s="82" t="s">
        <v>73</v>
      </c>
    </row>
    <row r="27" spans="1:3" x14ac:dyDescent="0.25">
      <c r="B27" s="1" t="str">
        <f>IF(Estrutura!D11&lt;&gt;"","Yes","No")</f>
        <v>No</v>
      </c>
      <c r="C27" s="83" t="s">
        <v>74</v>
      </c>
    </row>
    <row r="28" spans="1:3" x14ac:dyDescent="0.25">
      <c r="B28" s="70" t="s">
        <v>38</v>
      </c>
      <c r="C28" s="82" t="s">
        <v>75</v>
      </c>
    </row>
    <row r="29" spans="1:3" x14ac:dyDescent="0.25">
      <c r="B29" s="71" t="s">
        <v>38</v>
      </c>
      <c r="C29" s="83" t="s">
        <v>76</v>
      </c>
    </row>
    <row r="30" spans="1:3" x14ac:dyDescent="0.25">
      <c r="B30" s="1" t="str">
        <f>IF(AND('Componentes elétricos'!D7&lt;&gt;"",'Componentes elétricos'!D8="",'Componentes elétricos'!D18&lt;&gt;""),"Yes","No")</f>
        <v>No</v>
      </c>
      <c r="C30" s="82" t="s">
        <v>77</v>
      </c>
    </row>
    <row r="31" spans="1:3" x14ac:dyDescent="0.25">
      <c r="B31" s="1" t="str">
        <f>IF(AND('Componentes elétricos'!D7&lt;&gt;"",'Componentes elétricos'!D8&lt;&gt;"",'Componentes elétricos'!D18&lt;&gt;""),"Yes","No")</f>
        <v>No</v>
      </c>
      <c r="C31" s="83" t="s">
        <v>78</v>
      </c>
    </row>
    <row r="32" spans="1:3" x14ac:dyDescent="0.25">
      <c r="A32" s="42"/>
      <c r="B32" s="1" t="str">
        <f>IF(AND('Componentes elétricos'!D7&lt;&gt;"",'Componentes elétricos'!D8&lt;&gt;"",'Componentes elétricos'!D18=""),"Yes","No")</f>
        <v>No</v>
      </c>
      <c r="C32" s="82" t="s">
        <v>79</v>
      </c>
    </row>
    <row r="33" spans="1:3" x14ac:dyDescent="0.25">
      <c r="A33" s="42"/>
      <c r="B33" s="1" t="str">
        <f>IF(AND('Componentes elétricos'!D7&lt;&gt;"",'Componentes elétricos'!D8="",'Componentes elétricos'!D18=""),"Yes","No")</f>
        <v>No</v>
      </c>
      <c r="C33" s="83" t="s">
        <v>80</v>
      </c>
    </row>
    <row r="34" spans="1:3" x14ac:dyDescent="0.25">
      <c r="B34" s="1" t="str">
        <f>IF('Dispositivos de Mecânicos'!D10&lt;&gt;"","Yes","No")</f>
        <v>No</v>
      </c>
      <c r="C34" s="82" t="s">
        <v>81</v>
      </c>
    </row>
    <row r="35" spans="1:3" x14ac:dyDescent="0.25">
      <c r="B35" s="1" t="str">
        <f>IF('Dispositivos de Mecânicos'!D11&lt;&gt;"","Yes","No")</f>
        <v>No</v>
      </c>
      <c r="C35" s="83" t="s">
        <v>82</v>
      </c>
    </row>
    <row r="36" spans="1:3" x14ac:dyDescent="0.25">
      <c r="B36" s="1" t="str">
        <f>IF('Dispositivos de Mecânicos'!D12&lt;&gt;"","Yes","No")</f>
        <v>No</v>
      </c>
      <c r="C36" s="82" t="s">
        <v>83</v>
      </c>
    </row>
    <row r="37" spans="1:3" x14ac:dyDescent="0.25">
      <c r="B37" s="1" t="str">
        <f>IF('Dispositivos de Mecânicos'!D13&lt;&gt;"","Yes","No")</f>
        <v>No</v>
      </c>
      <c r="C37" s="83" t="s">
        <v>84</v>
      </c>
    </row>
    <row r="38" spans="1:3" x14ac:dyDescent="0.25">
      <c r="B38" s="71" t="s">
        <v>38</v>
      </c>
      <c r="C38" s="82" t="s">
        <v>85</v>
      </c>
    </row>
    <row r="39" spans="1:3" x14ac:dyDescent="0.25">
      <c r="B39" s="71" t="s">
        <v>38</v>
      </c>
      <c r="C39" s="83" t="s">
        <v>86</v>
      </c>
    </row>
    <row r="40" spans="1:3" x14ac:dyDescent="0.25">
      <c r="B40" s="71" t="s">
        <v>38</v>
      </c>
      <c r="C40" s="82" t="s">
        <v>87</v>
      </c>
    </row>
    <row r="41" spans="1:3" x14ac:dyDescent="0.25">
      <c r="B41" s="70" t="str">
        <f>B10</f>
        <v>No</v>
      </c>
      <c r="C41" s="83" t="s">
        <v>88</v>
      </c>
    </row>
    <row r="42" spans="1:3" x14ac:dyDescent="0.25">
      <c r="B42" s="1" t="str">
        <f>IF('Componentes elétricos'!D9&lt;&gt;"","Yes","No")</f>
        <v>No</v>
      </c>
      <c r="C42" s="82" t="s">
        <v>89</v>
      </c>
    </row>
    <row r="43" spans="1:3" x14ac:dyDescent="0.25">
      <c r="B43" s="1" t="str">
        <f>B12</f>
        <v>No</v>
      </c>
      <c r="C43" s="83" t="s">
        <v>90</v>
      </c>
    </row>
    <row r="44" spans="1:3" x14ac:dyDescent="0.25">
      <c r="B44" s="71" t="s">
        <v>38</v>
      </c>
      <c r="C44" s="82" t="s">
        <v>91</v>
      </c>
    </row>
    <row r="45" spans="1:3" x14ac:dyDescent="0.25">
      <c r="B45" s="1" t="str">
        <f>IF('Componentes elétricos'!D10&lt;&gt;"","Yes","No")</f>
        <v>No</v>
      </c>
      <c r="C45" s="83" t="s">
        <v>92</v>
      </c>
    </row>
    <row r="46" spans="1:3" x14ac:dyDescent="0.25">
      <c r="B46" s="1" t="str">
        <f>IF('Componentes elétricos'!D11&lt;&gt;"","Yes","No")</f>
        <v>No</v>
      </c>
      <c r="C46" s="82" t="s">
        <v>93</v>
      </c>
    </row>
    <row r="47" spans="1:3" x14ac:dyDescent="0.25">
      <c r="B47" s="1" t="str" cm="1">
        <f t="array" ref="B47">IF(OR('Tipo de  IHM'!A10:A13&lt;&gt;"",'Tipo de  IHM'!C6="Clearline 3.0",'Tipo de  IHM'!B6="Clearline"),"Yes","No")</f>
        <v>No</v>
      </c>
      <c r="C47" s="83" t="s">
        <v>94</v>
      </c>
    </row>
    <row r="48" spans="1:3" x14ac:dyDescent="0.25">
      <c r="B48" s="1" t="str">
        <f>IF(Exceções!C7&lt;&gt;"","Yes","No")</f>
        <v>No</v>
      </c>
      <c r="C48" s="82" t="s">
        <v>95</v>
      </c>
    </row>
    <row r="49" spans="1:3" x14ac:dyDescent="0.25">
      <c r="B49" s="1" t="str">
        <f>IF('Componentes elétricos'!D12&lt;&gt;"","Yes","No")</f>
        <v>No</v>
      </c>
      <c r="C49" s="83" t="s">
        <v>96</v>
      </c>
    </row>
    <row r="50" spans="1:3" x14ac:dyDescent="0.25">
      <c r="B50" s="1" t="str">
        <f>IF('Componentes elétricos'!D13&lt;&gt;"","Yes","No")</f>
        <v>No</v>
      </c>
      <c r="C50" s="82" t="s">
        <v>97</v>
      </c>
    </row>
    <row r="51" spans="1:3" x14ac:dyDescent="0.25">
      <c r="B51" s="1" t="str">
        <f>IF('Componentes elétricos'!D14&lt;&gt;"","Yes","No")</f>
        <v>No</v>
      </c>
      <c r="C51" s="83" t="s">
        <v>98</v>
      </c>
    </row>
    <row r="52" spans="1:3" x14ac:dyDescent="0.25">
      <c r="B52" s="1" t="str">
        <f>IF('Componentes elétricos'!D15&lt;&gt;"","Yes","No")</f>
        <v>No</v>
      </c>
      <c r="C52" s="82" t="s">
        <v>99</v>
      </c>
    </row>
    <row r="53" spans="1:3" x14ac:dyDescent="0.25">
      <c r="B53" s="1" t="str">
        <f>IF('Componentes elétricos'!D16&lt;&gt;"","Yes","No")</f>
        <v>No</v>
      </c>
      <c r="C53" s="83" t="s">
        <v>100</v>
      </c>
    </row>
    <row r="54" spans="1:3" x14ac:dyDescent="0.25">
      <c r="B54" s="1" t="str">
        <f>IF('Componentes elétricos'!D17&lt;&gt;"","Yes","No")</f>
        <v>No</v>
      </c>
      <c r="C54" s="82" t="s">
        <v>101</v>
      </c>
    </row>
    <row r="55" spans="1:3" x14ac:dyDescent="0.25">
      <c r="B55" s="1" t="str">
        <f>IF(OR('Componentes elétricos'!D12&lt;&gt;"",'Componentes elétricos'!D13&lt;&gt;""),"Yes","No")</f>
        <v>No</v>
      </c>
      <c r="C55" s="83" t="s">
        <v>102</v>
      </c>
    </row>
    <row r="56" spans="1:3" x14ac:dyDescent="0.25">
      <c r="B56" s="94" t="str">
        <f>IF(AND('Componentes elétricos'!$D$7&lt;&gt;"",'Componentes elétricos'!$D$8="",Estrutura!$D$7=""),"Yes","No")</f>
        <v>No</v>
      </c>
      <c r="C56" s="82" t="s">
        <v>103</v>
      </c>
    </row>
    <row r="57" spans="1:3" x14ac:dyDescent="0.25">
      <c r="B57" s="94" t="str">
        <f>IF(AND('Componentes elétricos'!$D$7&lt;&gt;"",'Componentes elétricos'!$D$8="",Estrutura!$D$7&lt;&gt;""),"Yes","No")</f>
        <v>No</v>
      </c>
      <c r="C57" s="83" t="s">
        <v>104</v>
      </c>
    </row>
    <row r="58" spans="1:3" x14ac:dyDescent="0.25">
      <c r="B58" s="94" t="str">
        <f>IF(AND('Componentes elétricos'!$D$7&lt;&gt;"",'Componentes elétricos'!$D$8&lt;&gt;"",Estrutura!$D$7=""),"Yes","No")</f>
        <v>No</v>
      </c>
      <c r="C58" s="82" t="s">
        <v>105</v>
      </c>
    </row>
    <row r="59" spans="1:3" x14ac:dyDescent="0.25">
      <c r="B59" s="94" t="str">
        <f>IF(AND('Componentes elétricos'!$D$7&lt;&gt;"",'Componentes elétricos'!$D$8&lt;&gt;"",Estrutura!$D$7&lt;&gt;""),"Yes","No")</f>
        <v>No</v>
      </c>
      <c r="C59" s="83" t="s">
        <v>106</v>
      </c>
    </row>
    <row r="60" spans="1:3" x14ac:dyDescent="0.25">
      <c r="A60" s="1"/>
      <c r="B60" s="1" t="str">
        <f>IF(Estrutura!$D$7&lt;&gt;"","Yes","No")</f>
        <v>No</v>
      </c>
      <c r="C60" s="82" t="s">
        <v>107</v>
      </c>
    </row>
    <row r="61" spans="1:3" x14ac:dyDescent="0.25">
      <c r="B61" s="1" t="str">
        <f>IF(B60="No","Yes","No")</f>
        <v>Yes</v>
      </c>
      <c r="C61" s="83" t="s">
        <v>108</v>
      </c>
    </row>
    <row r="62" spans="1:3" x14ac:dyDescent="0.25">
      <c r="B62" s="71" t="s">
        <v>38</v>
      </c>
      <c r="C62" s="82" t="s">
        <v>109</v>
      </c>
    </row>
    <row r="63" spans="1:3" x14ac:dyDescent="0.25">
      <c r="B63" s="1" t="str">
        <f>IF(AND('Componentes elétricos'!D7&lt;&gt;"",'Componentes elétricos'!D8=""),"Yes","No")</f>
        <v>No</v>
      </c>
      <c r="C63" s="83" t="s">
        <v>110</v>
      </c>
    </row>
    <row r="64" spans="1:3" x14ac:dyDescent="0.25">
      <c r="A64" s="42"/>
      <c r="B64" s="1" t="str">
        <f>IF(AND('Componentes elétricos'!D7&lt;&gt;"",'Componentes elétricos'!D8&lt;&gt;""),"Yes","No")</f>
        <v>No</v>
      </c>
      <c r="C64" s="82" t="s">
        <v>111</v>
      </c>
    </row>
    <row r="65" spans="1:3" x14ac:dyDescent="0.25">
      <c r="B65" s="71" t="s">
        <v>38</v>
      </c>
      <c r="C65" s="83" t="s">
        <v>112</v>
      </c>
    </row>
    <row r="66" spans="1:3" x14ac:dyDescent="0.25">
      <c r="B66" s="1" t="str">
        <f>IF(AND('Componentes elétricos'!$D$7&lt;&gt;"",'Componentes elétricos'!$D$8="",Exceções!$C$8&lt;&gt;""),"Yes","No")</f>
        <v>No</v>
      </c>
      <c r="C66" s="82" t="s">
        <v>113</v>
      </c>
    </row>
    <row r="67" spans="1:3" x14ac:dyDescent="0.25">
      <c r="B67" s="1" t="str">
        <f>IF(AND('Componentes elétricos'!$D$7&lt;&gt;"",'Componentes elétricos'!$D$8="",Exceções!$C$8=""),"Yes","No")</f>
        <v>No</v>
      </c>
      <c r="C67" s="83" t="s">
        <v>114</v>
      </c>
    </row>
    <row r="68" spans="1:3" x14ac:dyDescent="0.25">
      <c r="A68" t="s">
        <v>166</v>
      </c>
      <c r="B68" s="70" t="s">
        <v>165</v>
      </c>
      <c r="C68" s="82" t="s">
        <v>115</v>
      </c>
    </row>
    <row r="69" spans="1:3" x14ac:dyDescent="0.25">
      <c r="B69" s="70" t="s">
        <v>165</v>
      </c>
      <c r="C69" s="83" t="s">
        <v>116</v>
      </c>
    </row>
    <row r="70" spans="1:3" x14ac:dyDescent="0.25">
      <c r="B70" s="1" t="str">
        <f>IF(AND('Componentes elétricos'!$D$7&lt;&gt;"",'Componentes elétricos'!$D$8&lt;&gt;"",Exceções!$C$8&lt;&gt;""),"Yes","No")</f>
        <v>No</v>
      </c>
      <c r="C70" s="82" t="s">
        <v>117</v>
      </c>
    </row>
    <row r="71" spans="1:3" x14ac:dyDescent="0.25">
      <c r="B71" s="1" t="str">
        <f>IF(AND('Componentes elétricos'!$D$7&lt;&gt;"",'Componentes elétricos'!$D$8&lt;&gt;"",Exceções!$C$8=""),"Yes","No")</f>
        <v>No</v>
      </c>
      <c r="C71" s="83" t="s">
        <v>118</v>
      </c>
    </row>
    <row r="72" spans="1:3" x14ac:dyDescent="0.25">
      <c r="B72" s="70" t="s">
        <v>165</v>
      </c>
      <c r="C72" s="82" t="s">
        <v>119</v>
      </c>
    </row>
    <row r="73" spans="1:3" x14ac:dyDescent="0.25">
      <c r="B73" s="70" t="s">
        <v>165</v>
      </c>
      <c r="C73" s="83" t="s">
        <v>120</v>
      </c>
    </row>
    <row r="74" spans="1:3" x14ac:dyDescent="0.25">
      <c r="B74" s="1" t="str">
        <f>IF(Estrutura!$D$7&lt;&gt;"","Yes","No")</f>
        <v>No</v>
      </c>
      <c r="C74" s="82" t="s">
        <v>121</v>
      </c>
    </row>
    <row r="75" spans="1:3" x14ac:dyDescent="0.25">
      <c r="B75" s="1" t="str">
        <f>IF(B74="No","Yes","No")</f>
        <v>Yes</v>
      </c>
      <c r="C75" s="83" t="s">
        <v>122</v>
      </c>
    </row>
    <row r="76" spans="1:3" x14ac:dyDescent="0.25">
      <c r="B76" s="71" t="s">
        <v>38</v>
      </c>
      <c r="C76" s="82" t="s">
        <v>123</v>
      </c>
    </row>
    <row r="77" spans="1:3" x14ac:dyDescent="0.25">
      <c r="B77" s="71" t="s">
        <v>38</v>
      </c>
      <c r="C77" s="83" t="s">
        <v>124</v>
      </c>
    </row>
    <row r="78" spans="1:3" x14ac:dyDescent="0.25">
      <c r="B78" s="1" t="str" cm="1">
        <f t="array" ref="B78">IF(OR('Tipo de  IHM'!A10:A13&lt;&gt;"",'Tipo de  IHM'!C6="Clearline 3.0",'Tipo de  IHM'!B6="Clearline"),"Yes","No")</f>
        <v>No</v>
      </c>
      <c r="C78" s="82" t="s">
        <v>125</v>
      </c>
    </row>
    <row r="79" spans="1:3" x14ac:dyDescent="0.25">
      <c r="B79" s="1" t="str">
        <f>IF(Exceções!C9&lt;&gt;"","Yes","No")</f>
        <v>No</v>
      </c>
      <c r="C79" s="83" t="s">
        <v>126</v>
      </c>
    </row>
    <row r="80" spans="1:3" x14ac:dyDescent="0.25">
      <c r="B80" s="1" t="str">
        <f>IF(B79="No","Yes","No")</f>
        <v>Yes</v>
      </c>
      <c r="C80" s="82" t="s">
        <v>127</v>
      </c>
    </row>
    <row r="81" spans="2:3" x14ac:dyDescent="0.25">
      <c r="B81" s="71" t="s">
        <v>38</v>
      </c>
      <c r="C81" s="83" t="s">
        <v>128</v>
      </c>
    </row>
    <row r="82" spans="2:3" x14ac:dyDescent="0.25">
      <c r="B82" s="1" t="str">
        <f>IF(Exceções!C12&lt;&gt;"","Yes","No")</f>
        <v>No</v>
      </c>
      <c r="C82" s="82" t="s">
        <v>129</v>
      </c>
    </row>
    <row r="83" spans="2:3" x14ac:dyDescent="0.25">
      <c r="B83" s="1" t="str">
        <f>IF(B82="No","Yes","No")</f>
        <v>Yes</v>
      </c>
      <c r="C83" s="83" t="s">
        <v>130</v>
      </c>
    </row>
    <row r="84" spans="2:3" x14ac:dyDescent="0.25">
      <c r="B84" s="1" t="str">
        <f>IF(Exceções!C14&lt;&gt;"","Yes","No")</f>
        <v>No</v>
      </c>
      <c r="C84" s="82" t="s">
        <v>131</v>
      </c>
    </row>
    <row r="85" spans="2:3" x14ac:dyDescent="0.25">
      <c r="B85" s="1" t="str">
        <f>IF(B84="No","Yes","No")</f>
        <v>Yes</v>
      </c>
      <c r="C85" s="83" t="s">
        <v>132</v>
      </c>
    </row>
    <row r="86" spans="2:3" x14ac:dyDescent="0.25">
      <c r="B86" s="1" t="s">
        <v>38</v>
      </c>
      <c r="C86" s="82" t="s">
        <v>133</v>
      </c>
    </row>
    <row r="87" spans="2:3" x14ac:dyDescent="0.25">
      <c r="B87" s="1" t="s">
        <v>38</v>
      </c>
      <c r="C87" s="83" t="s">
        <v>135</v>
      </c>
    </row>
    <row r="88" spans="2:3" x14ac:dyDescent="0.25">
      <c r="B88" s="1"/>
    </row>
    <row r="89" spans="2:3" x14ac:dyDescent="0.25">
      <c r="B89" s="1"/>
    </row>
    <row r="90" spans="2:3" x14ac:dyDescent="0.25">
      <c r="B90" s="1"/>
    </row>
    <row r="91" spans="2:3" x14ac:dyDescent="0.25">
      <c r="B91" s="1"/>
    </row>
    <row r="92" spans="2:3" x14ac:dyDescent="0.25">
      <c r="B92" s="1"/>
    </row>
    <row r="93" spans="2:3" x14ac:dyDescent="0.25">
      <c r="B93" s="1"/>
    </row>
    <row r="94" spans="2:3" x14ac:dyDescent="0.25">
      <c r="B94" s="1"/>
    </row>
    <row r="95" spans="2:3" x14ac:dyDescent="0.25">
      <c r="B95" s="1"/>
    </row>
    <row r="96" spans="2:3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Informações Gerais</vt:lpstr>
      <vt:lpstr>Componentes integrados</vt:lpstr>
      <vt:lpstr>Dispositivos de Mecânicos</vt:lpstr>
      <vt:lpstr>Estrutura</vt:lpstr>
      <vt:lpstr>Dados do sistema</vt:lpstr>
      <vt:lpstr>Componentes elétricos</vt:lpstr>
      <vt:lpstr>Tipo de  IHM</vt:lpstr>
      <vt:lpstr>Exceções</vt:lpstr>
      <vt:lpstr>Gerador</vt:lpstr>
      <vt:lpstr>Substituir conteúdo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2022-06-13T17:43:25Z</dcterms:modified>
</cp:coreProperties>
</file>