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7386182d4137d5/Ambiente de Trabalho/"/>
    </mc:Choice>
  </mc:AlternateContent>
  <xr:revisionPtr revIDLastSave="179" documentId="8_{4F1DAC36-68F2-4179-B6F9-82AA471270D4}" xr6:coauthVersionLast="47" xr6:coauthVersionMax="47" xr10:uidLastSave="{D57F301F-3261-49AB-BB86-7856721CB2D2}"/>
  <bookViews>
    <workbookView xWindow="-110" yWindow="-110" windowWidth="19420" windowHeight="10300" xr2:uid="{5828600E-E421-4920-8BED-21ED129087DA}"/>
  </bookViews>
  <sheets>
    <sheet name="Agrupamento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4" i="1" l="1"/>
  <c r="P35" i="1"/>
  <c r="P36" i="1"/>
  <c r="P37" i="1"/>
  <c r="P38" i="1"/>
  <c r="P39" i="1"/>
  <c r="P33" i="1"/>
  <c r="AD25" i="1"/>
  <c r="AD26" i="1" s="1"/>
  <c r="AD27" i="1" s="1"/>
  <c r="AD28" i="1" s="1"/>
  <c r="AD24" i="1"/>
  <c r="AD23" i="1"/>
  <c r="AD22" i="1"/>
  <c r="Z28" i="1"/>
  <c r="Z27" i="1"/>
  <c r="Z26" i="1"/>
  <c r="Z25" i="1"/>
  <c r="Z24" i="1"/>
  <c r="Z23" i="1"/>
  <c r="Z22" i="1"/>
  <c r="V29" i="1"/>
  <c r="V28" i="1"/>
  <c r="V27" i="1"/>
  <c r="V26" i="1"/>
  <c r="V25" i="1"/>
  <c r="V24" i="1"/>
  <c r="V23" i="1"/>
  <c r="V22" i="1"/>
  <c r="R29" i="1"/>
  <c r="R22" i="1" a="1"/>
  <c r="R22" i="1" s="1"/>
  <c r="O28" i="1"/>
  <c r="O27" i="1"/>
  <c r="O26" i="1"/>
  <c r="O25" i="1"/>
  <c r="O24" i="1"/>
  <c r="O23" i="1"/>
  <c r="O22" i="1"/>
  <c r="M28" i="1"/>
  <c r="M27" i="1"/>
  <c r="M26" i="1"/>
  <c r="M25" i="1"/>
  <c r="M24" i="1"/>
  <c r="M23" i="1"/>
  <c r="M22" i="1"/>
  <c r="I28" i="1"/>
  <c r="I27" i="1"/>
  <c r="I26" i="1"/>
  <c r="I25" i="1"/>
  <c r="I24" i="1"/>
  <c r="I23" i="1"/>
  <c r="G28" i="1"/>
  <c r="G27" i="1"/>
  <c r="G26" i="1"/>
  <c r="G25" i="1"/>
  <c r="G24" i="1"/>
  <c r="G23" i="1"/>
  <c r="I22" i="1"/>
  <c r="G22" i="1"/>
  <c r="C28" i="1"/>
  <c r="D28" i="1" s="1"/>
  <c r="C27" i="1"/>
  <c r="D27" i="1"/>
  <c r="D26" i="1"/>
  <c r="C26" i="1"/>
  <c r="D25" i="1"/>
  <c r="C25" i="1"/>
  <c r="D24" i="1"/>
  <c r="C24" i="1"/>
  <c r="D23" i="1"/>
  <c r="C23" i="1"/>
  <c r="D22" i="1"/>
  <c r="C22" i="1"/>
  <c r="F18" i="1"/>
  <c r="G16" i="1"/>
  <c r="P8" i="1"/>
  <c r="Q7" i="1"/>
  <c r="G14" i="1" s="1"/>
  <c r="P9" i="1" s="1"/>
  <c r="P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<sst xmlns="http://schemas.openxmlformats.org/spreadsheetml/2006/main" count="95" uniqueCount="54">
  <si>
    <t>Dados continuos não agrupados</t>
  </si>
  <si>
    <t xml:space="preserve">Calculos previos: </t>
  </si>
  <si>
    <t>n (dimensao amostral) =</t>
  </si>
  <si>
    <t>Amplitude global =</t>
  </si>
  <si>
    <t>Contar()</t>
  </si>
  <si>
    <t>Minimo()</t>
  </si>
  <si>
    <t>Maximo()</t>
  </si>
  <si>
    <t>Vmax-Vmin</t>
  </si>
  <si>
    <t>Grandeza</t>
  </si>
  <si>
    <t xml:space="preserve">Sugestão </t>
  </si>
  <si>
    <t>Decisão</t>
  </si>
  <si>
    <t>Nº de classes</t>
  </si>
  <si>
    <t>K = raizq(n) =</t>
  </si>
  <si>
    <t>K = 7</t>
  </si>
  <si>
    <t>Amplitude da classe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</si>
  <si>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</si>
  <si>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</si>
  <si>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</si>
  <si>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</si>
  <si>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</si>
  <si>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</si>
  <si>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</si>
  <si>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</si>
  <si>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</si>
  <si>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Limite inferior da classe</t>
  </si>
  <si>
    <t>(Largura da classe)</t>
  </si>
  <si>
    <t>ai=Amplitude global / Nºde classes =</t>
  </si>
  <si>
    <t>ai = 0,8</t>
  </si>
  <si>
    <t>(valor inicial da primeira classe) deve ser menor ou igual ao Xminimo</t>
  </si>
  <si>
    <t>L inferior =</t>
  </si>
  <si>
    <t xml:space="preserve">Xminimo = </t>
  </si>
  <si>
    <t>Xmaximo =</t>
  </si>
  <si>
    <t>Li = 3,4</t>
  </si>
  <si>
    <t>Classe</t>
  </si>
  <si>
    <t>Linf</t>
  </si>
  <si>
    <t>Lsup</t>
  </si>
  <si>
    <t>Intervalo de classe</t>
  </si>
  <si>
    <t>;</t>
  </si>
  <si>
    <t>[</t>
  </si>
  <si>
    <t xml:space="preserve">OU  </t>
  </si>
  <si>
    <t>Frequencia simples absoluta</t>
  </si>
  <si>
    <t>]</t>
  </si>
  <si>
    <t>Ni</t>
  </si>
  <si>
    <t>Frequencia()</t>
  </si>
  <si>
    <t>Frequencia simples relativa</t>
  </si>
  <si>
    <t>fi</t>
  </si>
  <si>
    <t>ni</t>
  </si>
  <si>
    <t xml:space="preserve"> </t>
  </si>
  <si>
    <t>n =</t>
  </si>
  <si>
    <t>ni / n =</t>
  </si>
  <si>
    <t>Frequencia acumulada absoluta</t>
  </si>
  <si>
    <t>Frequencia acumulada relativa</t>
  </si>
  <si>
    <t>Fi</t>
  </si>
  <si>
    <t>Nome da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</si>
</sst>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000"/>
    <numFmt numFmtId="176" formatCode="0.0"/>
  </numFmts>
  <fonts count="10" x14ac:knownFonts="1">
    <font>
      <sz val="11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b/>
      <i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horizontal="left" indent="3"/>
    </xf>
    <xf numFmtId="174" fontId="0" fillId="0" borderId="0" xfId="0" applyNumberFormat="1"/>
    <xf numFmtId="2" fontId="0" fillId="0" borderId="0" xfId="0" applyNumberFormat="1" applyAlignment="1">
      <alignment horizontal="right"/>
    </xf>
    <xf numFmtId="0" fontId="0" fillId="0" borderId="5" xfId="0" applyBorder="1"/>
    <xf numFmtId="0" fontId="0" fillId="0" borderId="0" xfId="0" applyAlignment="1">
      <alignment horizontal="left" indent="5"/>
    </xf>
    <xf numFmtId="0" fontId="8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/>
    <xf numFmtId="176" fontId="0" fillId="0" borderId="0" xfId="0" applyNumberFormat="1" applyAlignment="1">
      <alignment horizontal="left"/>
    </xf>
    <xf numFmtId="0" fontId="9" fillId="0" borderId="0" xfId="0" applyFont="1"/>
    <xf numFmtId="17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'Agrupamento de dados'!$R$22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'Agrupamento de dados'!$Q$23:$Q$28</c:f>
              <c:numCache>
                <c:formatCode>General</c:formatCode>
                <c:ptCount val="6"/>
              </c:numCache>
            </c:numRef>
          </c:cat>
          <c:val>
            <c:numRef>
              <c:f>'Agrupamento de dados'!$R$23:$R$28</c:f>
              <c:numCache>
                <c:formatCode>General</c:formatCode>
                <c:ptCount val="6"/>
                <c:pt idx="0">
                  <c:v>3</c:v>
                </c:pt>
                <c:pt idx="1">
                  <c:v>13</c:v>
                </c:pt>
                <c:pt idx="2">
                  <c:v>14</c:v>
                </c:pt>
                <c:pt idx="3">
                  <c:v>10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A-4774-A80E-25802BF79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597184"/>
        <c:axId val="427726592"/>
      </c:barChart>
      <c:catAx>
        <c:axId val="61659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7726592"/>
        <c:crosses val="autoZero"/>
        <c:auto val="1"/>
        <c:lblAlgn val="ctr"/>
        <c:lblOffset val="100"/>
        <c:noMultiLvlLbl val="0"/>
      </c:catAx>
      <c:valAx>
        <c:axId val="4277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1659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465667</xdr:colOff>
      <xdr:row>30</xdr:row>
      <xdr:rowOff>28927</xdr:rowOff>
    </xdr:from>
    <xdr:to>
      <xdr:col>25</xdr:col>
      <xdr:colOff>183445</xdr:colOff>
      <xdr:row>45</xdr:row>
      <xdr:rowOff>20460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48B7386-1366-5640-A26B-026DCD063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95CA1-ED05-483F-A280-754933DCF74C}" name="Tabela1" displayName="Tabela1" ref="B12:J19" totalsRowShown="0">
  <autoFilter ref="B12:J19" xr:uid="{A9B95CA1-ED05-483F-A280-754933DCF74C}"/>
  <tableColumns count="9">
    <tableColumn id="1" xr3:uid="{BB8BF075-B172-4FBC-93F0-E10659FA0038}" name="Coluna1"/>
    <tableColumn id="2" xr3:uid="{032CA36A-BD14-43C2-B63A-BBE4098E9B4D}" name="Coluna2"/>
    <tableColumn id="3" xr3:uid="{BE8CDA00-E9C2-4A1C-860D-6CEE528531F4}" name="Coluna3"/>
    <tableColumn id="4" xr3:uid="{010EE074-17E7-45F8-8A16-4FE697B59C08}" name="Coluna4"/>
    <tableColumn id="5" xr3:uid="{B0801671-E21C-4C57-8908-9FF6AABC7249}" name="Coluna5"/>
    <tableColumn id="6" xr3:uid="{570C11D8-F33D-44BC-9ADA-06DEC3E16B7B}" name="Coluna6"/>
    <tableColumn id="7" xr3:uid="{D3AC2829-8F16-43E5-9713-39405C33B426}" name="Coluna7"/>
    <tableColumn id="8" xr3:uid="{4E4F9277-3B97-4FF1-965E-5184EA3DBB4A}" name="Coluna8"/>
    <tableColumn id="9" xr3:uid="{AD3B6869-9B77-4614-8E85-26243C5AADC0}" name="Coluna9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0201-136D-40A2-A28F-F69FF0AB46E9}">
  <dimension ref="B2:AD39"/>
  <sheetViews>
    <sheetView tabSelected="1" topLeftCell="L25" zoomScale="90" zoomScaleNormal="90" workbookViewId="0">
      <selection activeCell="P40" sqref="P40"/>
    </sheetView>
  </sheetViews>
  <sheetFormatPr defaultRowHeight="14.5" x14ac:dyDescent="0.35"/>
  <cols>
    <col min="2" max="2" width="9.81640625" customWidth="1"/>
    <col min="3" max="3" width="10.81640625" customWidth="1"/>
    <col min="4" max="10" width="9.81640625" customWidth="1"/>
  </cols>
  <sheetData>
    <row r="2" spans="2:24" x14ac:dyDescent="0.35">
      <c r="X2" t="s">
        <v>38</v>
      </c>
    </row>
    <row r="3" spans="2:24" ht="15.5" x14ac:dyDescent="0.35">
      <c r="C3" s="7" t="s">
        <v>0</v>
      </c>
    </row>
    <row r="4" spans="2:24" ht="15" thickBot="1" x14ac:dyDescent="0.4">
      <c r="C4" s="1"/>
    </row>
    <row r="5" spans="2:24" ht="15" thickBot="1" x14ac:dyDescent="0.4">
      <c r="C5" s="2">
        <v>3.4</v>
      </c>
      <c r="D5" s="3">
        <v>4.7</v>
      </c>
      <c r="E5" s="3">
        <v>4.7</v>
      </c>
      <c r="F5" s="3">
        <v>4.9000000000000004</v>
      </c>
      <c r="G5" s="3">
        <v>5.0999999999999996</v>
      </c>
      <c r="H5" s="3">
        <v>5.0999999999999996</v>
      </c>
      <c r="I5" s="3">
        <v>5.3</v>
      </c>
      <c r="J5" s="3">
        <v>5.3</v>
      </c>
      <c r="K5" s="3">
        <v>5.3</v>
      </c>
      <c r="L5" s="3">
        <v>5.3</v>
      </c>
      <c r="N5" s="8" t="s">
        <v>1</v>
      </c>
    </row>
    <row r="6" spans="2:24" ht="19" thickBot="1" x14ac:dyDescent="0.5">
      <c r="C6" s="4">
        <v>5.4</v>
      </c>
      <c r="D6" s="5">
        <v>5.4</v>
      </c>
      <c r="E6" s="5">
        <v>5.6</v>
      </c>
      <c r="F6" s="5">
        <v>5.6</v>
      </c>
      <c r="G6" s="5">
        <v>5.6</v>
      </c>
      <c r="H6" s="5">
        <v>5.7</v>
      </c>
      <c r="I6" s="5">
        <v>5.7</v>
      </c>
      <c r="J6" s="5">
        <v>5.9</v>
      </c>
      <c r="K6" s="5">
        <v>5.9</v>
      </c>
      <c r="L6" s="5">
        <v>6</v>
      </c>
      <c r="R6" s="12"/>
    </row>
    <row r="7" spans="2:24" ht="19" thickBot="1" x14ac:dyDescent="0.5">
      <c r="C7" s="4">
        <v>6</v>
      </c>
      <c r="D7" s="5">
        <v>6</v>
      </c>
      <c r="E7" s="5">
        <v>6.1</v>
      </c>
      <c r="F7" s="5">
        <v>6.3</v>
      </c>
      <c r="G7" s="5">
        <v>6.3</v>
      </c>
      <c r="H7" s="5">
        <v>6.4</v>
      </c>
      <c r="I7" s="5">
        <v>6.5</v>
      </c>
      <c r="J7" s="5">
        <v>6.6</v>
      </c>
      <c r="K7" s="5">
        <v>6.6</v>
      </c>
      <c r="L7" s="5">
        <v>6.6</v>
      </c>
      <c r="N7" t="s">
        <v>2</v>
      </c>
      <c r="Q7" s="11">
        <f>COUNT(B4:L12)</f>
        <v>46</v>
      </c>
      <c r="R7" s="12" t="s">
        <v>4</v>
      </c>
    </row>
    <row r="8" spans="2:24" ht="19" thickBot="1" x14ac:dyDescent="0.5">
      <c r="C8" s="4">
        <v>6.6</v>
      </c>
      <c r="D8" s="5">
        <v>6.7</v>
      </c>
      <c r="E8" s="5">
        <v>6.7</v>
      </c>
      <c r="F8" s="5">
        <v>6.8</v>
      </c>
      <c r="G8" s="5">
        <v>6.9</v>
      </c>
      <c r="H8" s="5">
        <v>6.9</v>
      </c>
      <c r="I8" s="5">
        <v>6.9</v>
      </c>
      <c r="J8" s="5">
        <v>7</v>
      </c>
      <c r="K8" s="5">
        <v>7</v>
      </c>
      <c r="L8" s="5">
        <v>7.2</v>
      </c>
      <c r="N8" s="17" t="s">
        <v>30</v>
      </c>
      <c r="P8">
        <f>MIN(B5:L9)</f>
        <v>3.4</v>
      </c>
      <c r="R8" s="12" t="s">
        <v>5</v>
      </c>
    </row>
    <row r="9" spans="2:24" ht="19" thickBot="1" x14ac:dyDescent="0.5">
      <c r="C9" s="4">
        <v>7.3</v>
      </c>
      <c r="D9" s="5">
        <v>7.8</v>
      </c>
      <c r="E9" s="5">
        <v>7.8</v>
      </c>
      <c r="F9" s="5">
        <v>7.9</v>
      </c>
      <c r="G9" s="5">
        <v>8.6999999999999993</v>
      </c>
      <c r="H9" s="5">
        <v>8.6999999999999993</v>
      </c>
      <c r="I9" s="6"/>
      <c r="J9" s="6"/>
      <c r="K9" s="6"/>
      <c r="L9" s="6"/>
      <c r="N9" s="17" t="s">
        <v>31</v>
      </c>
      <c r="P9">
        <f>MAX(B4:L13)</f>
        <v>8.6999999999999993</v>
      </c>
      <c r="R9" s="12" t="s">
        <v>6</v>
      </c>
    </row>
    <row r="10" spans="2:24" ht="18.5" x14ac:dyDescent="0.45">
      <c r="N10" s="11" t="s">
        <v>3</v>
      </c>
      <c r="P10">
        <f>P9-P8</f>
        <v>5.2999999999999989</v>
      </c>
      <c r="R10" s="12" t="s">
        <v>7</v>
      </c>
    </row>
    <row r="11" spans="2:24" ht="18.5" x14ac:dyDescent="0.45">
      <c r="N11" s="11"/>
      <c r="R11" s="12"/>
    </row>
    <row r="12" spans="2:24" x14ac:dyDescent="0.35"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P12" s="16"/>
    </row>
    <row r="13" spans="2:24" x14ac:dyDescent="0.35">
      <c r="C13" t="s">
        <v>8</v>
      </c>
      <c r="F13" t="s">
        <v>9</v>
      </c>
      <c r="I13" t="s">
        <v>10</v>
      </c>
    </row>
    <row r="14" spans="2:24" x14ac:dyDescent="0.35">
      <c r="B14" t="s">
        <v>11</v>
      </c>
      <c r="E14" s="13" t="s">
        <v>12</v>
      </c>
      <c r="G14">
        <f>SQRT(Q7)</f>
        <v>6.7823299831252681</v>
      </c>
      <c r="I14" t="s">
        <v>13</v>
      </c>
    </row>
    <row r="16" spans="2:24" x14ac:dyDescent="0.35">
      <c r="B16" t="s">
        <v>14</v>
      </c>
      <c r="D16" t="s">
        <v>26</v>
      </c>
      <c r="G16" s="15">
        <f>P10/7</f>
        <v>0.75714285714285701</v>
      </c>
      <c r="I16" t="s">
        <v>27</v>
      </c>
      <c r="K16" t="s">
        <v>25</v>
      </c>
    </row>
    <row r="18" spans="2:30" x14ac:dyDescent="0.35">
      <c r="B18" t="s">
        <v>24</v>
      </c>
      <c r="E18" t="s">
        <v>29</v>
      </c>
      <c r="F18">
        <f>P8</f>
        <v>3.4</v>
      </c>
      <c r="I18" t="s">
        <v>32</v>
      </c>
      <c r="K18" t="s">
        <v>28</v>
      </c>
    </row>
    <row r="20" spans="2:30" ht="15.5" x14ac:dyDescent="0.35">
      <c r="Q20" s="7" t="s">
        <v>40</v>
      </c>
      <c r="U20" s="7" t="s">
        <v>44</v>
      </c>
      <c r="Y20" s="7" t="s">
        <v>50</v>
      </c>
      <c r="AC20" s="7" t="s">
        <v>51</v>
      </c>
    </row>
    <row r="21" spans="2:30" ht="15.5" x14ac:dyDescent="0.35">
      <c r="B21" s="18" t="s">
        <v>33</v>
      </c>
      <c r="C21" s="19" t="s">
        <v>34</v>
      </c>
      <c r="D21" s="19" t="s">
        <v>35</v>
      </c>
      <c r="H21" s="21" t="s">
        <v>36</v>
      </c>
      <c r="K21" t="s">
        <v>39</v>
      </c>
      <c r="N21" s="21" t="s">
        <v>36</v>
      </c>
      <c r="R21" s="10" t="s">
        <v>46</v>
      </c>
      <c r="V21" s="10" t="s">
        <v>45</v>
      </c>
      <c r="Z21" s="10" t="s">
        <v>42</v>
      </c>
      <c r="AD21" s="10" t="s">
        <v>52</v>
      </c>
    </row>
    <row r="22" spans="2:30" x14ac:dyDescent="0.35">
      <c r="B22" s="18">
        <v>1</v>
      </c>
      <c r="C22" s="20">
        <f>F18</f>
        <v>3.4</v>
      </c>
      <c r="D22" s="20">
        <f>C22+0.8</f>
        <v>4.2</v>
      </c>
      <c r="F22" s="9" t="s">
        <v>38</v>
      </c>
      <c r="G22" s="22">
        <f>C22</f>
        <v>3.4</v>
      </c>
      <c r="H22" s="10" t="s">
        <v>37</v>
      </c>
      <c r="I22" s="23">
        <f>D22</f>
        <v>4.2</v>
      </c>
      <c r="J22" t="s">
        <v>38</v>
      </c>
      <c r="L22" s="9" t="s">
        <v>41</v>
      </c>
      <c r="M22" s="22">
        <f>C22</f>
        <v>3.4</v>
      </c>
      <c r="N22" s="10" t="s">
        <v>37</v>
      </c>
      <c r="O22" s="23">
        <f>D22</f>
        <v>4.2</v>
      </c>
      <c r="P22" s="11" t="s">
        <v>41</v>
      </c>
      <c r="R22" s="10" cm="1">
        <f t="array" ref="R22:R28">FREQUENCY(B4:L9,D22:D27)</f>
        <v>1</v>
      </c>
      <c r="V22" s="14">
        <f>R22/R29</f>
        <v>2.1739130434782608E-2</v>
      </c>
      <c r="Z22" s="10">
        <f>R22</f>
        <v>1</v>
      </c>
      <c r="AD22" s="25">
        <f>V22</f>
        <v>2.1739130434782608E-2</v>
      </c>
    </row>
    <row r="23" spans="2:30" x14ac:dyDescent="0.35">
      <c r="B23" s="18">
        <v>2</v>
      </c>
      <c r="C23" s="20">
        <f>D22</f>
        <v>4.2</v>
      </c>
      <c r="D23" s="20">
        <f>C23+0.8</f>
        <v>5</v>
      </c>
      <c r="F23" s="9" t="s">
        <v>38</v>
      </c>
      <c r="G23" s="22">
        <f>C23</f>
        <v>4.2</v>
      </c>
      <c r="H23" s="10" t="s">
        <v>37</v>
      </c>
      <c r="I23" s="23">
        <f>D23</f>
        <v>5</v>
      </c>
      <c r="J23" t="s">
        <v>38</v>
      </c>
      <c r="L23" s="9" t="s">
        <v>41</v>
      </c>
      <c r="M23" s="22">
        <f>C23</f>
        <v>4.2</v>
      </c>
      <c r="N23" s="10" t="s">
        <v>37</v>
      </c>
      <c r="O23" s="23">
        <f>D23</f>
        <v>5</v>
      </c>
      <c r="P23" s="11" t="s">
        <v>41</v>
      </c>
      <c r="R23" s="10">
        <v>3</v>
      </c>
      <c r="V23" s="14">
        <f>R23/R29</f>
        <v>6.5217391304347824E-2</v>
      </c>
      <c r="Z23" s="10">
        <f>R23+Z22</f>
        <v>4</v>
      </c>
      <c r="AD23" s="25">
        <f>AD22+V23</f>
        <v>8.6956521739130432E-2</v>
      </c>
    </row>
    <row r="24" spans="2:30" ht="15.5" x14ac:dyDescent="0.35">
      <c r="B24" s="18">
        <v>3</v>
      </c>
      <c r="C24" s="20">
        <f>D23</f>
        <v>5</v>
      </c>
      <c r="D24" s="20">
        <f>C24+0.8</f>
        <v>5.8</v>
      </c>
      <c r="F24" s="9" t="s">
        <v>38</v>
      </c>
      <c r="G24" s="22">
        <f>C24</f>
        <v>5</v>
      </c>
      <c r="H24" s="10" t="s">
        <v>37</v>
      </c>
      <c r="I24" s="23">
        <f>D24</f>
        <v>5.8</v>
      </c>
      <c r="J24" t="s">
        <v>38</v>
      </c>
      <c r="L24" s="9" t="s">
        <v>41</v>
      </c>
      <c r="M24" s="22">
        <f>C24</f>
        <v>5</v>
      </c>
      <c r="N24" s="10" t="s">
        <v>37</v>
      </c>
      <c r="O24" s="23">
        <f>D24</f>
        <v>5.8</v>
      </c>
      <c r="P24" s="11" t="s">
        <v>41</v>
      </c>
      <c r="R24" s="10">
        <v>13</v>
      </c>
      <c r="S24" s="24" t="s">
        <v>43</v>
      </c>
      <c r="V24" s="14">
        <f>R24/R29</f>
        <v>0.28260869565217389</v>
      </c>
      <c r="Z24" s="10">
        <f>Z23+R24</f>
        <v>17</v>
      </c>
      <c r="AD24" s="25">
        <f>AD23+V24</f>
        <v>0.36956521739130432</v>
      </c>
    </row>
    <row r="25" spans="2:30" x14ac:dyDescent="0.35">
      <c r="B25" s="18">
        <v>4</v>
      </c>
      <c r="C25" s="20">
        <f>D24</f>
        <v>5.8</v>
      </c>
      <c r="D25" s="20">
        <f>C25+0.8</f>
        <v>6.6</v>
      </c>
      <c r="F25" s="9" t="s">
        <v>38</v>
      </c>
      <c r="G25" s="22">
        <f>C25</f>
        <v>5.8</v>
      </c>
      <c r="H25" s="10" t="s">
        <v>37</v>
      </c>
      <c r="I25" s="23">
        <f>D25</f>
        <v>6.6</v>
      </c>
      <c r="J25" t="s">
        <v>38</v>
      </c>
      <c r="L25" s="9" t="s">
        <v>41</v>
      </c>
      <c r="M25" s="22">
        <f>C25</f>
        <v>5.8</v>
      </c>
      <c r="N25" s="10" t="s">
        <v>37</v>
      </c>
      <c r="O25" s="23">
        <f>I25</f>
        <v>6.6</v>
      </c>
      <c r="P25" s="11" t="s">
        <v>41</v>
      </c>
      <c r="R25" s="10">
        <v>14</v>
      </c>
      <c r="V25" s="14">
        <f>R25/R29</f>
        <v>0.30434782608695654</v>
      </c>
      <c r="Z25" s="10">
        <f>Z24+R25</f>
        <v>31</v>
      </c>
      <c r="AD25" s="25">
        <f>AD24+V25</f>
        <v>0.67391304347826086</v>
      </c>
    </row>
    <row r="26" spans="2:30" x14ac:dyDescent="0.35">
      <c r="B26" s="18">
        <v>5</v>
      </c>
      <c r="C26" s="20">
        <f>D25</f>
        <v>6.6</v>
      </c>
      <c r="D26" s="20">
        <f>C26+0.8</f>
        <v>7.3999999999999995</v>
      </c>
      <c r="F26" s="9" t="s">
        <v>38</v>
      </c>
      <c r="G26" s="22">
        <f>C26</f>
        <v>6.6</v>
      </c>
      <c r="H26" s="10" t="s">
        <v>37</v>
      </c>
      <c r="I26" s="23">
        <f>D26</f>
        <v>7.3999999999999995</v>
      </c>
      <c r="J26" t="s">
        <v>38</v>
      </c>
      <c r="L26" s="9" t="s">
        <v>41</v>
      </c>
      <c r="M26" s="22">
        <f>C26</f>
        <v>6.6</v>
      </c>
      <c r="N26" s="10" t="s">
        <v>37</v>
      </c>
      <c r="O26" s="23">
        <f>I26</f>
        <v>7.3999999999999995</v>
      </c>
      <c r="P26" s="11" t="s">
        <v>41</v>
      </c>
      <c r="R26" s="10">
        <v>10</v>
      </c>
      <c r="V26" s="14">
        <f>R26/R29</f>
        <v>0.21739130434782608</v>
      </c>
      <c r="Z26" s="10">
        <f>Z25+R26</f>
        <v>41</v>
      </c>
      <c r="AD26" s="25">
        <f>AD25+V26</f>
        <v>0.89130434782608692</v>
      </c>
    </row>
    <row r="27" spans="2:30" x14ac:dyDescent="0.35">
      <c r="B27" s="18">
        <v>6</v>
      </c>
      <c r="C27" s="20">
        <f>D26</f>
        <v>7.3999999999999995</v>
      </c>
      <c r="D27" s="20">
        <f>C27+0.8</f>
        <v>8.1999999999999993</v>
      </c>
      <c r="F27" s="9" t="s">
        <v>38</v>
      </c>
      <c r="G27" s="22">
        <f>C27</f>
        <v>7.3999999999999995</v>
      </c>
      <c r="H27" s="10" t="s">
        <v>37</v>
      </c>
      <c r="I27" s="23">
        <f>D27</f>
        <v>8.1999999999999993</v>
      </c>
      <c r="J27" t="s">
        <v>38</v>
      </c>
      <c r="L27" s="9" t="s">
        <v>41</v>
      </c>
      <c r="M27" s="22">
        <f>C27</f>
        <v>7.3999999999999995</v>
      </c>
      <c r="N27" s="10" t="s">
        <v>37</v>
      </c>
      <c r="O27" s="23">
        <f>I27</f>
        <v>8.1999999999999993</v>
      </c>
      <c r="P27" s="11" t="s">
        <v>41</v>
      </c>
      <c r="R27" s="10">
        <v>3</v>
      </c>
      <c r="V27" s="14">
        <f>R27/R29</f>
        <v>6.5217391304347824E-2</v>
      </c>
      <c r="Z27" s="10">
        <f>Z26+R27</f>
        <v>44</v>
      </c>
      <c r="AD27" s="25">
        <f>AD26+V27</f>
        <v>0.9565217391304347</v>
      </c>
    </row>
    <row r="28" spans="2:30" x14ac:dyDescent="0.35">
      <c r="B28" s="18">
        <v>7</v>
      </c>
      <c r="C28" s="20">
        <f>D27</f>
        <v>8.1999999999999993</v>
      </c>
      <c r="D28" s="20">
        <f>C28+0.8</f>
        <v>9</v>
      </c>
      <c r="F28" s="9" t="s">
        <v>38</v>
      </c>
      <c r="G28" s="22">
        <f>C28</f>
        <v>8.1999999999999993</v>
      </c>
      <c r="H28" s="10" t="s">
        <v>37</v>
      </c>
      <c r="I28" s="23">
        <f>D28</f>
        <v>9</v>
      </c>
      <c r="J28" t="s">
        <v>38</v>
      </c>
      <c r="L28" s="9" t="s">
        <v>41</v>
      </c>
      <c r="M28" s="22">
        <f>C28</f>
        <v>8.1999999999999993</v>
      </c>
      <c r="N28" s="10" t="s">
        <v>37</v>
      </c>
      <c r="O28" s="23">
        <f>I28</f>
        <v>9</v>
      </c>
      <c r="P28" s="11" t="s">
        <v>41</v>
      </c>
      <c r="R28" s="10">
        <v>2</v>
      </c>
      <c r="V28" s="14">
        <f>R28/R29</f>
        <v>4.3478260869565216E-2</v>
      </c>
      <c r="Z28" s="10">
        <f>Z27+R28</f>
        <v>46</v>
      </c>
      <c r="AD28" s="25">
        <f>AD27+V28</f>
        <v>0.99999999999999989</v>
      </c>
    </row>
    <row r="29" spans="2:30" x14ac:dyDescent="0.35">
      <c r="P29" s="11" t="s">
        <v>47</v>
      </c>
      <c r="Q29" s="9" t="s">
        <v>48</v>
      </c>
      <c r="R29" s="10">
        <f>SUM(_xlfn.ANCHORARRAY(R22))</f>
        <v>46</v>
      </c>
      <c r="U29" t="s">
        <v>49</v>
      </c>
      <c r="V29">
        <f>SUM(V22:V28)</f>
        <v>0.99999999999999989</v>
      </c>
    </row>
    <row r="30" spans="2:30" x14ac:dyDescent="0.35">
      <c r="R30" s="10"/>
    </row>
    <row r="32" spans="2:30" x14ac:dyDescent="0.35">
      <c r="P32" s="10" t="s">
        <v>53</v>
      </c>
    </row>
    <row r="33" spans="16:16" x14ac:dyDescent="0.35">
      <c r="P33" s="10" t="str">
        <f>_xlfn.CONCAT(M22," a ",O22)</f>
        <v>3,4 a 4,2</v>
      </c>
    </row>
    <row r="34" spans="16:16" x14ac:dyDescent="0.35">
      <c r="P34" s="10" t="str">
        <f t="shared" ref="P34:P39" si="0">_xlfn.CONCAT(M23," a ",O23)</f>
        <v>4,2 a 5</v>
      </c>
    </row>
    <row r="35" spans="16:16" x14ac:dyDescent="0.35">
      <c r="P35" s="10" t="str">
        <f t="shared" si="0"/>
        <v>5 a 5,8</v>
      </c>
    </row>
    <row r="36" spans="16:16" x14ac:dyDescent="0.35">
      <c r="P36" s="10" t="str">
        <f t="shared" si="0"/>
        <v>5,8 a 6,6</v>
      </c>
    </row>
    <row r="37" spans="16:16" x14ac:dyDescent="0.35">
      <c r="P37" s="10" t="str">
        <f t="shared" si="0"/>
        <v>6,6 a 7,4</v>
      </c>
    </row>
    <row r="38" spans="16:16" x14ac:dyDescent="0.35">
      <c r="P38" s="10" t="str">
        <f t="shared" si="0"/>
        <v>7,4 a 8,2</v>
      </c>
    </row>
    <row r="39" spans="16:16" x14ac:dyDescent="0.35">
      <c r="P39" s="10" t="str">
        <f t="shared" si="0"/>
        <v>8,2 a 9</v>
      </c>
    </row>
  </sheetData>
  <phoneticPr fontId="7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Agrupamento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</dc:creator>
  <cp:lastModifiedBy>Ricardo Keng</cp:lastModifiedBy>
  <dcterms:created xsi:type="dcterms:W3CDTF">2023-03-22T11:48:21Z</dcterms:created>
  <dcterms:modified xsi:type="dcterms:W3CDTF">2023-03-22T13:16:11Z</dcterms:modified>
</cp:coreProperties>
</file>