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nar01\Downloads\Starter_Code\Starter_Code\"/>
    </mc:Choice>
  </mc:AlternateContent>
  <xr:revisionPtr revIDLastSave="0" documentId="13_ncr:1_{5F5BEC9F-CFA4-45E4-A782-9E4CA7200256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Crowdfunding" sheetId="1" r:id="rId1"/>
    <sheet name="Piv1" sheetId="2" r:id="rId2"/>
    <sheet name="Piv2" sheetId="3" r:id="rId3"/>
    <sheet name="Piv3" sheetId="4" r:id="rId4"/>
    <sheet name="Goal Analysis" sheetId="5" r:id="rId5"/>
    <sheet name="Backers Analysis" sheetId="6" r:id="rId6"/>
  </sheets>
  <definedNames>
    <definedName name="_xlnm._FilterDatabase" localSheetId="0" hidden="1">Crowdfunding!$A$1:$T$1001</definedName>
  </definedNames>
  <calcPr calcId="191029" iterate="1" iterateCount="1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1" i="1" l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8" i="6"/>
  <c r="L7" i="6"/>
  <c r="L6" i="6"/>
  <c r="L5" i="6"/>
  <c r="L4" i="6"/>
  <c r="L3" i="6"/>
  <c r="C8" i="6"/>
  <c r="C7" i="6"/>
  <c r="C6" i="6"/>
  <c r="C5" i="6"/>
  <c r="C4" i="6"/>
  <c r="C3" i="6"/>
  <c r="F14" i="5" l="1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D14" i="5"/>
  <c r="D13" i="5"/>
  <c r="D12" i="5"/>
  <c r="D11" i="5"/>
  <c r="D10" i="5"/>
  <c r="D9" i="5"/>
  <c r="D8" i="5"/>
  <c r="D7" i="5"/>
  <c r="D6" i="5"/>
  <c r="D5" i="5"/>
  <c r="D4" i="5"/>
  <c r="D3" i="5"/>
  <c r="I4" i="5" l="1"/>
  <c r="I10" i="5"/>
  <c r="J4" i="5"/>
  <c r="G3" i="5"/>
  <c r="J3" i="5" s="1"/>
  <c r="G4" i="5"/>
  <c r="H4" i="5" s="1"/>
  <c r="G5" i="5"/>
  <c r="I5" i="5" s="1"/>
  <c r="G6" i="5"/>
  <c r="H6" i="5" s="1"/>
  <c r="G7" i="5"/>
  <c r="J7" i="5" s="1"/>
  <c r="G8" i="5"/>
  <c r="I8" i="5" s="1"/>
  <c r="G9" i="5"/>
  <c r="H9" i="5" s="1"/>
  <c r="G10" i="5"/>
  <c r="J10" i="5" s="1"/>
  <c r="G11" i="5"/>
  <c r="J11" i="5" s="1"/>
  <c r="G12" i="5"/>
  <c r="J12" i="5" s="1"/>
  <c r="G13" i="5"/>
  <c r="J13" i="5" s="1"/>
  <c r="G14" i="5"/>
  <c r="I14" i="5" s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1" i="5" l="1"/>
  <c r="H3" i="5"/>
  <c r="H11" i="5"/>
  <c r="H5" i="5"/>
  <c r="J9" i="5"/>
  <c r="I9" i="5"/>
  <c r="J8" i="5"/>
  <c r="I7" i="5"/>
  <c r="J5" i="5"/>
  <c r="H12" i="5"/>
  <c r="H8" i="5"/>
  <c r="J14" i="5"/>
  <c r="I13" i="5"/>
  <c r="H14" i="5"/>
  <c r="H10" i="5"/>
  <c r="J6" i="5"/>
  <c r="I12" i="5"/>
  <c r="I6" i="5"/>
  <c r="H13" i="5"/>
  <c r="I3" i="5"/>
  <c r="H7" i="5"/>
</calcChain>
</file>

<file path=xl/sharedStrings.xml><?xml version="1.0" encoding="utf-8"?>
<sst xmlns="http://schemas.openxmlformats.org/spreadsheetml/2006/main" count="9070" uniqueCount="2114">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</sst>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0" fillId="0" borderId="0" xfId="42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5" fontId="0" fillId="0" borderId="0" xfId="43" applyNumberFormat="1" applyFont="1"/>
    <xf numFmtId="166" fontId="0" fillId="0" borderId="0" xfId="0" applyNumberFormat="1"/>
    <xf numFmtId="1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[CrowdfundingBook.xlsx]Piv1!PivotTable8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C-49E2-9D4F-E298A0016954}"/>
            </c:ext>
          </c:extLst>
        </c:ser>
        <c:ser>
          <c:idx val="1"/>
          <c:order val="1"/>
          <c:tx>
            <c:strRef>
              <c:f>'Piv1'!$C$3:$C$4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C-49E2-9D4F-E298A0016954}"/>
            </c:ext>
          </c:extLst>
        </c:ser>
        <c:ser>
          <c:idx val="2"/>
          <c:order val="2"/>
          <c:tx>
            <c:strRef>
              <c:f>'Piv1'!$D$3:$D$4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C-49E2-9D4F-E298A0016954}"/>
            </c:ext>
          </c:extLst>
        </c:ser>
        <c:ser>
          <c:idx val="3"/>
          <c:order val="3"/>
          <c:tx>
            <c:strRef>
              <c:f>'Piv1'!$E$3:$E$4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C-49E2-9D4F-E298A001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666959"/>
        <c:axId val="423667919"/>
      </c:barChart>
      <c:catAx>
        <c:axId val="4236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67919"/>
        <c:crosses val="autoZero"/>
        <c:auto val="1"/>
        <c:lblAlgn val="ctr"/>
        <c:lblOffset val="100"/>
        <c:noMultiLvlLbl val="0"/>
      </c:catAx>
      <c:valAx>
        <c:axId val="4236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[CrowdfundingBook.xlsx]Piv2!PivotTable9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0-4C0A-A7A8-B5FE76E95F4E}"/>
            </c:ext>
          </c:extLst>
        </c:ser>
        <c:ser>
          <c:idx val="1"/>
          <c:order val="1"/>
          <c:tx>
            <c:strRef>
              <c:f>'Piv2'!$C$4:$C$5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E-49C7-B0CA-BE3E8D60869A}"/>
            </c:ext>
          </c:extLst>
        </c:ser>
        <c:ser>
          <c:idx val="2"/>
          <c:order val="2"/>
          <c:tx>
            <c:strRef>
              <c:f>'Piv2'!$D$4:$D$5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E-49C7-B0CA-BE3E8D60869A}"/>
            </c:ext>
          </c:extLst>
        </c:ser>
        <c:ser>
          <c:idx val="3"/>
          <c:order val="3"/>
          <c:tx>
            <c:strRef>
              <c:f>'Piv2'!$E$4:$E$5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FE-49C7-B0CA-BE3E8D60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832239"/>
        <c:axId val="423827919"/>
      </c:barChart>
      <c:catAx>
        <c:axId val="42383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27919"/>
        <c:crosses val="autoZero"/>
        <c:auto val="1"/>
        <c:lblAlgn val="ctr"/>
        <c:lblOffset val="100"/>
        <c:noMultiLvlLbl val="0"/>
      </c:catAx>
      <c:valAx>
        <c:axId val="42382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3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[CrowdfundingBook.xlsx]Piv3!PivotTable10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B-478A-9C2F-DF7BF2D22F2B}"/>
            </c:ext>
          </c:extLst>
        </c:ser>
        <c:ser>
          <c:idx val="1"/>
          <c:order val="1"/>
          <c:tx>
            <c:strRef>
              <c:f>'Piv3'!$C$4:$C$5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8B-478A-9C2F-DF7BF2D22F2B}"/>
            </c:ext>
          </c:extLst>
        </c:ser>
        <c:ser>
          <c:idx val="2"/>
          <c:order val="2"/>
          <c:tx>
            <c:strRef>
              <c:f>'Piv3'!$D$4:$D$5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8B-478A-9C2F-DF7BF2D22F2B}"/>
            </c:ext>
          </c:extLst>
        </c:ser>
        <c:ser>
          <c:idx val="3"/>
          <c:order val="3"/>
          <c:tx>
            <c:strRef>
              <c:f>'Piv3'!$E$4:$E$5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8B-478A-9C2F-DF7BF2D2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38783"/>
        <c:axId val="1819739263"/>
      </c:lineChart>
      <c:catAx>
        <c:axId val="181973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39263"/>
        <c:crosses val="autoZero"/>
        <c:auto val="1"/>
        <c:lblAlgn val="ctr"/>
        <c:lblOffset val="100"/>
        <c:noMultiLvlLbl val="0"/>
      </c:catAx>
      <c:valAx>
        <c:axId val="18197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3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Analysis'!$H$3:$H$14</c:f>
              <c:numCache>
                <c:formatCode>0.0%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F-4784-B3E3-AAB94867D027}"/>
            </c:ext>
          </c:extLst>
        </c:ser>
        <c:ser>
          <c:idx val="1"/>
          <c:order val="1"/>
          <c:tx>
            <c:strRef>
              <c:f>'Goal Analysis'!$I$2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Analysis'!$I$3:$I$14</c:f>
              <c:numCache>
                <c:formatCode>0.0%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F-4784-B3E3-AAB94867D027}"/>
            </c:ext>
          </c:extLst>
        </c:ser>
        <c:ser>
          <c:idx val="2"/>
          <c:order val="2"/>
          <c:tx>
            <c:strRef>
              <c:f>'Goal Analysis'!$J$2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Analysis'!$J$3:$J$14</c:f>
              <c:numCache>
                <c:formatCode>0.0%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8.8815789473684209E-2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F-4784-B3E3-AAB94867D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722399"/>
        <c:axId val="1822889071"/>
      </c:lineChart>
      <c:catAx>
        <c:axId val="2987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9071"/>
        <c:crosses val="autoZero"/>
        <c:auto val="1"/>
        <c:lblAlgn val="ctr"/>
        <c:lblOffset val="100"/>
        <c:noMultiLvlLbl val="0"/>
      </c:catAx>
      <c:valAx>
        <c:axId val="18228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373061</xdr:colOff>
      <xdr:row>0</xdr:row>
      <xdr:rowOff>82549</xdr:rowOff>
    </xdr:from>
    <xdr:to>
      <xdr:col>15</xdr:col>
      <xdr:colOff>38099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7D048-BC9A-F617-DB73-73E1B4F5C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363537</xdr:colOff>
      <xdr:row>3</xdr:row>
      <xdr:rowOff>44450</xdr:rowOff>
    </xdr:from>
    <xdr:to>
      <xdr:col>14</xdr:col>
      <xdr:colOff>331787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FAFBE-5191-AD07-3A40-3E249C1BF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149225</xdr:colOff>
      <xdr:row>1</xdr:row>
      <xdr:rowOff>171450</xdr:rowOff>
    </xdr:from>
    <xdr:to>
      <xdr:col>13</xdr:col>
      <xdr:colOff>98425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3D5A4-C498-4132-9A26-776818AC7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14</xdr:row>
      <xdr:rowOff>184149</xdr:rowOff>
    </xdr:from>
    <xdr:to>
      <xdr:col>9</xdr:col>
      <xdr:colOff>1092200</xdr:colOff>
      <xdr:row>27</xdr:row>
      <xdr:rowOff>193674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BFF0C-63DF-4B10-A9F2-2EEFCA223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Andres Luna" refreshedDate="45456.617493981481" createdVersion="8" refreshedVersion="8" minRefreshableVersion="3" recordCount="1000" xr:uid="{4B64782D-445B-4ABC-85FF-D21EAC7E624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132.56198347107437"/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9.6153846153846159E-2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0.7605789942675919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1.6955995155429955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1.4434947768281101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0.57597574838954146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4.7706422018348622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0.30527101282138253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5.0168595643853093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1.9326683291770574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0.37577684636508168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2.0792079207920793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1.1192041215135904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0.40796503156872266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1.4976897339210793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2.1138126724631645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0.1539715605470519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0.62738699988876112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1.4944982755789127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2.0605980679832516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0.8909258057538395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2.4394674694417771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0.78081648830757033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0.30116450274394324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0.8862714254198759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0.46202956989247312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2.0747288377658548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1.2507817385866167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0.9503396665092455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0.30404398370483227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0.62262193012798339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0.3225806451612903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1.1519686117067385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0.26467579850895784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0.66310160427807485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0.66533070381915727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0.63578564940962756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0.71434870799894168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0.30738720872583042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1.9693654266958425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0.59147734910606264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0.469641060046964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0.22525341008634714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0.53781071686233362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0.15178825538373969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2.0971302428256071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0.87120320226041914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0.21040819189227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0.25841597988545884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0.52735662491760049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5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1.0885206171726003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2.928019520130134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0.71220459695694405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1.1127596439169138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0.56189341052273112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0.69607587227007739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0.46452026269421753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0.44031311154598823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0.36354193715917943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0.69266233813981193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1.078213802435724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0.1383891502906172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8.4380610412926398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1.0241404535479151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0.42346407497396737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2.2188217291507271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0.61581786720048859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0.39288668320926384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4.1557075223566544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0.80813692870085674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0.92535471930906843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0.14917951268025859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0.15130228034151086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0.81658291457286436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0.66411063946323434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1.2803016886647984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2.1300448430493275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0.33244680851063829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1.4368101819628121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0.15687393040501996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0.44377525952928126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6.678688305616777E-2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2.6602660266026601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0.75546145703012224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0.76205287713841363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0.59653365578395812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1.6132964889466841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0.38350910834132312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0.39590125756870054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1.2720156555772995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2.0659275921165383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0.38628681796233705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1.6515627609028949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0.32928352446917225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0.88495575221238942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0.46002653237675972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0.1079106831576326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2.9680434584686353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0.5083272021938332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10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9.7900576525617317E-2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0.35501823066589905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4.0633888663145061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0.69861624751645446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0.69183029809746666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0.27845209196058834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0.53623410448904552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0.16799193638705343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1.6888600194868464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6.6832496362697702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0.83363881987155986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0.37198258804907003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0.26533729999195949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0.13752171395483498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1.1466343838989697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1.1363636363636365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0.57491493605537958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0.8502598016060463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0.46520282843319688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0.66891121561921052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0.45591328589688107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1.5535744705013912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5.3698779161126557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0.2719096423342397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0.62536873156342188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2.5884482238533693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1.9447114025665668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1.6574326227814817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1.223717409587888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0.64321608040201006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0.99147583616268153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0.86071987480438183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0.32177332856632107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1.1143714720903144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1.403061224489796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0.429988974641677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0.38200339558573854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1.0416666666666667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4.7854099553153899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0.44810167834446796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0.9843393597967025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0.4347070074769605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0.73750341436765909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0.77459333849728895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0.42281152753348666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5.797101449275362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0.88893648923637147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0.82629942247889832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0.45481220657276994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10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1.558435657734816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0.23636891777209479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1.0754519851003908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1.7019374068554396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1.5379357484620642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1.3524559708701791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1.8987341772151898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0.4525862068965517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0.99988495047640957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0.61609549480169423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1.2790697674418605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0.66783446463761764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0.39485559566787004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0.9983085138138038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0.81973902556243705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0.72922092417590589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0.24065161051462422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3.1939561672525993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0.23580370606511422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34.026772793053546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9.4049904030710181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1.2066365007541477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0.61344244615726207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0.11177347242921014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3.8180324069196572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1.3362770160353241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0.24010941067991806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1.0394110004330879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0.279548952476678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0.32419414597999258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1.6180620884289747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0.13844189016602809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1.446808510638298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0.34123222748815168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1.392757660167131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3.1313914944636436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0.43502138975604115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.1238095238095238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4.250733268153942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1.4578408195429473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2.6348808030112925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5.0017611835153222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2.191235059760956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0.81459385039008725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0.27643158318316219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1.5836230204712245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0.33534006056964899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10.461844065552061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1.859504132231405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5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0.14680181754631247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1.2685312547760965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0.74400376396622769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29.655990510083036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0.23156394727467047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2.5743707093821508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0.23490721165139769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0.98890060770428412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4.7194991749975737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1.4831177027453455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1.0534813319878911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0.65853658536585369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0.5123900459926901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9.773806199385647E-2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26.029216467463481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0.64486729086853078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2.2344632280568457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0.46307579819644162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0.30108955428637446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11.84407796101949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1.0139364099140449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0.72474709346217725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1.0659731125682259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0.24774594001658773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0.38435809929817799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0.27275206836985183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0.59269496160621304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0.83397842179108805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0.51629090821360935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0.23800079333597779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1.3036393264530146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0.58389146488064569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0.6333333333333333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0.9167583425009168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2.3962106436333239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9.1371732593106643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0.62744568884091212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0.2367330834484119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1.0233450591621363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0.23878366524804262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0.9811971187161167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0.78292478329760462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0.224609375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0.17552657973921765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0.19633064789113805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0.30718820397296742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0.10722524883839314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0.47317408227123559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0.36586454088461884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33.333333333333336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1.8489583333333333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0.1596678907871627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1.1233254130416694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0.54085831863609646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0.83217036233007702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4.2752867570385815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0.68493150684931503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0.37246722288438616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0.16736401673640167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0.63412179164569704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3.2049576093981673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0.31906906906906907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0.26961695797694313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0.27573696145124715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0.81246891062841986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1.3026472026262486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0.42804530609408659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0.55391432791728212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0.39583804569102016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3.6796445196783751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78.699436763952889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0.32893678105427138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0.72869955156950672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3.1047865459249677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0.41405669391655164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1.0330578512396693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9.3770931011386477E-2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0.30685305148312308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0.5858230814294083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0.17198679141441936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1.0926457303788724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0.92551784927280745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5.3394858272907051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1.2020115294983442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0.14157621519584709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5.731962980007158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0.47680314841444033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1.0226442658875092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5.9373608431052396E-2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1.838163145156015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0.21900474510281057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10.181311018131101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6.103286384976526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7.4645434187608856E-2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2.8050429699428521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1.8198090692124105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1.0611643330876934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0.69485805042684134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1.9447287615148414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2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7.4367873078829944E-2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.1402162251382357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1.2103951584193664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0.18310227569971227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0.34938857000249562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12.645914396887159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0.7567915717801854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1.3499314755596163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1.3281503077421444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4.918032786885246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0.49172650640024979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0.32234312361940604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0.2529607910773830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0.33931168201648088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2.9503105590062111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1.4997656616153725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5.2009456264775418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6.3122923588039868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2.5838203629652416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10.430054374691053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1.0621984515839473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0.60037580775752764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4.1433891992551208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0.60954670329670335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1.1022553840936069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2.1647624774503909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2.5948103792415171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0.74871421419143414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4.3674628672533409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0.54067062409754529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0.22536365498873182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0.50004831384674853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0.80672268907563027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0.53586750635432012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0.87500251726846168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1.0305821987697152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0.81420595533498763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0.55821244061995168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1.2507570613173784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1.0610914083056859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1.1810657490932763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1.5032638714536781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1.8545229754790851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2.3818994925204016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6.8051297551707757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2.9006526468455403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7.1388910922503365E-2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1.3933330065885747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1.8841576523062173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2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0.783041498029187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2.8659160696008188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0.24354708939482897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0.80816110227874938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1.6956715751896474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2.7105800058292044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0.54079473312955562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8.4642233856893547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0.33478406427854035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0.4417902495337892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0.57615755290173898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0.2689930934205743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0.62424969987995194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6.1868426479686531E-2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0.13634426927993182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0.1688872208669544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5.2941176470588234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0.36126163679310824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0.36627552058604085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0.62749699661945069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1.4734054980141733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6.2831611281764871E-2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0.13695211545367672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7.5839260635165138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1.8255578093306288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0.2769857433808554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9.7489211455472731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7.1618037135278518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2.4725274725274726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0.62375249500998009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0.54364550210277973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1.5681544028950543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0.44369321783224169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0.5813628486779585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0.6841485077120597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1.3084960503698553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2.5470265217899288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8.873087030452929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0.81892809219354334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0.53607326334599059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13.749146369223766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1.5234062712817931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0.43675411021782068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0.21304926764314247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0.76856462437757089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0.59860800914143253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0.57516154228502447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0.13932142271758727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1.5661467638868769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5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6.5349985477781009E-2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2.4779361846571621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1.1598151877739604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0.31687197465024203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1.1158442341764994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0.54901303382087929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0.28099173553719009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0.7585126556187649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2.1590981466148653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2.7675741861135119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0.9557652248498959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0.149508756941478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1.611010983779372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1.1806405068849786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9.0423836838750802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2.281085294965004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1.8027571580063626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1.7421751114800506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0.81014316326022107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0.77845243655612639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1.5627597672485454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0.78555304740406318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9.4002416841569669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2.4709302325581395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0.34762456546929316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0.17453699214583535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0.88570587459013894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2.1557497289367946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1.102828668926214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1.4762165117550574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0.51950697769175924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1.2089810017271156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1.8462474336552352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5.980066445182724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0.8556029642937346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9.5043134961251649E-2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0.81251880830574785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0.55978957307614485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0.28146679881070369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0.61764103305735329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4.0137614678899078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0.50321498462398662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2.877475247524752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0.56683123057231666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0.19554893379271812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1.2188564258827748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4.1108226942840496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1.9808743169398908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0.10341261633919338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25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0.8140338559094250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1.5763546798029557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1.7751997586351205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2.2688598979013044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0.84479057895347487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0.96039045382384969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3.7537537537537538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0.28473708152915606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1.1103278110680297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0.58266569555717407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0.70898574852533836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3.2701700904146604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0.92451726155646574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0.74931593348768677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0.53233661796352927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0.30120481927710846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0.17384825530858064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2.4691358024691357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0.5422153369481022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0.34988823014870252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0.31347962382445144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2.5488051440124622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0.56135623666778933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0.273860057510612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0.87760910815939275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3.3524736528833023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1.8426186863212659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0.42311642466621158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0.19496344435418358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0.9935304990757856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1.2292801270547924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6.0957910014513788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1.8948503192636206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0.38431077238675165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3.2538428386726044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7.4074074074074074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0.55983027448432676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0.45442853468232874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0.9851161794624692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0.5221932114882507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0.32749643962937552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4.167484890139861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0.1381639545594105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0.1826951183864367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0.24125452352231605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110.25794841031794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2.9262466407882952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4.1755726838957621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2.0801849053249177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1.4256146571006933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0.18870663376397154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0.55455276950177235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1.0831889081455806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7.1937264943586463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0.10786581492623176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2.5089605734767026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0.89103291713961408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1.4099238557442892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0.83970287436753144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4.1636148515409319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0.71777882946837046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2.546012269938650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4.4565112617678242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1.7927871586408173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2.3516615407696349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0.8928571428571429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14.14790996784566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0.98284311014258696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0.2348796241926013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0.6870988156586204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.081335041796327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0.14278914802475012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1.1918260698087162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1.1877828054298643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0.64122373300370827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1.0038200339558574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1.2453300124533002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8.8850174216027877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1.090025745369986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1.0468884926375759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0.19885657469550086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0.62796736308029943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6.6567052670900262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0.2074523258597303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0.66680274886031166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0.85308535907413963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2.6528035908405512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1.3764044943820224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0.37596651769880118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4.1312723390428445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39.896373056994818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6.1237738026543562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0.3616636528028933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1.1260808365171928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0.611353711790393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0.10319917440660474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0.36912114544825042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0.35184809703851244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25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1.7055247258470805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1.0151139183397249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2.2739996267761455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0.65935591338145472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0.4471573568031798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0.41710114702815432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0.50167224080267558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0.7280944012051218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0.99039700529528507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0.12591921023471342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0.2704895861509332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7.8014184397163122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0.72449579009203058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1.1931283726917175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0.48875704294263672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2.2550921435499514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0.45745038681466532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0.5375386077453077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0.42133948223456663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0.32716748458537814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1.062215477996965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1.838235294117647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0.89381003201707576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0.2708939500351159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1.589057820339177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1.5401714830104796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5.304010349288486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5.9685799109351807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0.98899345988195886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0.29282381098824695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1.5620932048945586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1.9201059368792761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0.31017166114156303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0.83676335286426806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0.68120933792575589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0.10519987977156597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1.3718622300058376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1.2656906285888674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1.5450811656561705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1.2190934065934067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9.6370061034371984E-2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7.7458874672726372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0.64581917063222294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14.086146682188591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0.47955250861216275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1.0031746031746032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0.49603774726271854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0.61693997771055564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27.445226917057902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2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0.4839453064986941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0.77981047644116874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0.83569851781772309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0.58571824773174497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0.5341534477177080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0.53083528493364562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0.76162221102913097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0.35214446952595935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0.83042683939544926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0.2386315484288231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7.2183098591549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0.71717755928282245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0.57471264367816088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0.64312583424341707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0.58669243511871894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0.52766097782174948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0.40045766590389015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2.0466420025351155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3.5134601933389531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0.37310195227765725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0.16134216513622698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1.947261663286003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0.6253066854103948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0.35791985402484383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1.2924349474409789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0.48466489965921999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0.14404033129276198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0.6588072122052705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1.5484173336217464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1.5904905407667838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0.32216635103071467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2.3331823182965503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1.2030885257676422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1.273377574765147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0.87647392647707922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1.5494823302584038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1.2592592592592593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8.7572440437862209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1.7798013245033113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6.0599929182052712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0.83355502349915755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0.68749065909430573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0.4517067846965379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2.0662568306010929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1.0762929802838366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1.1286707529045832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2.4154589371980677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1.5858719078714576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2.0626069860854535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5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1.1302064479800504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0.78839482812992745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4.2756360008551271E-2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0.19669993705602015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0.52225249772933702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2.3737444615970649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12.135922330097088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1.6648730771665505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2.1171724258901947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1.2234471632159183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1.8454520320707768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1.0217830675948798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1.294665976178146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2.9882202401113998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0.41738276454701695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1.5617128463476071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0.56766762649115587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4.9168603611657433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0.27882527711118732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0.21328418142321112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0.8192936949641979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1.787892202477211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2.2903885480572597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2.9816593886462881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0.81314443792438595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0.52701033718510493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1.1958483754512634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5.5651882096314109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9.6478533526290405E-2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1.026639026385187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1.1575922584052767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0.66592674805771368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0.2789907811741873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0.18421052631578946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1.4814658045946605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0.52152145191572208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0.1072961373390558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0.23295043778616756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0.99346761023407726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0.4412846285854376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0.7023458350891979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1.1033468186833395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1.5633124198412423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1.1886102403343783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0.74663204025320562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1.6937081991577905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0.65444760357432985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0.22386829525090796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1.1849479583666933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33.333333333333336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0.57134067286351553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1.8471337579617835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0.32064249878621137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0.81445422205579476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1.0098305246120156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0.7821857907725167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0.63045167976509198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0.14143094841930118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0.70230758205532462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0.67631330607109152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4.9206349206349209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5.4329371816638369E-2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0.61750492214068375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0.211496627040805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4.0872878420505714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0.19318072056408769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0.4038073262186328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0.99795599374774557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0.65359477124183007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2.696002479082739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22.766623687603609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0.63894817273996785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0.36981132075471695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0.74593730574549333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1.9842044182439997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1.1259253115474734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0.60606060606060608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5.7142857142857144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0.5386169087236703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0.24232837177211036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1.1080332409972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1.0871383174443887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0.1897510418292961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0.31333930170098478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0.28233539313871725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3.0398736675878406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0.73587907716785994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47.97687861271676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1.639344262295082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3.329145728643216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8.4805653710247356E-2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8.8803374528232074E-2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7.7380952380952381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0.1404494382022472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3.2998565279770444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0.47056839264631473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0.4369538077403246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2.8604135785256175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0.63576550602498705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10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0.43046753557335882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1.081685938082805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0.38955656858682136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0.59357689097240374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0.60032017075773747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0.12952077313938429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0.24578651685393257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0.17724020238915003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1.4614143000479867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2.9110414657666346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0.1525658807212205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0.56415215989684075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0.88355948248658878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0.13732833957553059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0.48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3.2080861349154031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1.7553998410749114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0.4329004329004329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1.1511740875845509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0.36935234495791103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2.0223907547851212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0.88214829054285138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0.52478134110787167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0.73800738007380073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9.7107438016528924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1.5256874543877283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2.0397068736816926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0.12691594259494288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1.2452315764150619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0.94078583287216377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1.971001359311282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0.4644385757217011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0.70806621375944889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0.86702101721363434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0.51781435968776568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0.13703636031427005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1.0033773813817752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1.1342155009451795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2.6857654431512983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3.2743861626800999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3.8888888888888888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2.9411764705882355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8.4323495592180914E-2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0.79748670855485737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6.9471624266144811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1.8245614035087718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0.91214594335093613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0.53058676654182269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1.1493158510377846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10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0.49282194128990786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0.50753110674525215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0.93457943925233644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0.37211965078002002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1.9667477696674778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8.472524812394093E-2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0.37878787878787878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3.2849020846493997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1.5903135447727479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0.51779935275080902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1.2969713965227145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0.44340463458110518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0.41770003915937864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1.0847457627118644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0.76785257230611725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0.1625441696113074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0.27115311429658762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9.1336116910229651E-2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1.9738301175426924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0.12490632025980515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0.34330554193231977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0.285741499190399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0.28005464480874315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0.79058000669667772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0.25806451612903225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0.21880128155036338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0.37495924356048255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1.4492753623188406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1.9476567255021302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85.393258426966298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0.91762193220371013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0.3172831164252769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0.63415089060897134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0.65016031350195935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1.1143429642557041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1.3309234308248439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0.11724960254372019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0.71991001124859388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0.52581261950286806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0.99757254488218694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0.70048495112000619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0.17757783828578194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3.2556418793932669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1.006059220304104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0.5062026113971626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0.19665683382497542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0.42061929479148025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0.2954482503923922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0.7513737804194236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10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0.48123195380173245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1.9560878243512974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0.15336047783896253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0.88004158325141912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0.97679078310235434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0.28043935498948352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0.71496020504519087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1.4398848092152627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2.8141865844255975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0.39737730975561297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0.94451003541912637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0.53353658536585369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0.25854108956602029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0.28812512862728956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0.53815234362023723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2.3126067429944968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0.61562139284340134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0.5410000772857253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4.2187825724411088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1.1127167630057804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0.36683221145953043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0.588088088088088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0.53110965332795079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0.28823816215906156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1.4455626715462031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3.9317858834675508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1.2919733392298702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2.6679841897233203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0.18389113644722324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0.4375948337916427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2.5675035528185695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0.27027027027027029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0.42032389664977127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1.5616142776162525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0.84546735556599339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1.1789111119808995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3.4076015727391873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0.47642516839165433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0.5889777029869584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0.8623731945665356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0.38669760247486468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0.43368268883267075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0.7799442896935933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0.52992518703241898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14.386028087864602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0.1291265048455047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3.6109971276159212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1.9055015905778212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0.24564183835182252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5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0.64029270523667958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0.39615166949632147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57.82792665726375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8.1761006289308185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0.60980316480123509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0.61356537260151722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4.9376017362995119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0.31324313243132429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0.20879248347059506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5.11335429422472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0.50264320998353407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0.12578616352201258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1.9754615038271048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1.7410228509249184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0.64255675322554306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2.7550260610573343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1.7167381974248928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0.4212393304511695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1.7021276595744681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0.54774700289375777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132.56198347107437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0.56833259619637333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0.42037586547972305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0.20489671957231709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0.44629574531389465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5.516804058338618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2.1811572250833082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0.8524029207784669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0.46017402945113789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0.89058524173027986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1.3789492057950776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0.471021912758550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0.4171071051052767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0.54964539007092195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0.60926887734718338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61.065088757396452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2.0143478107219845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0.9115228376102249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2.031779109143006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1.6068819996753774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7.6580587711487089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1.5471394037066881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0.62661876514328685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1.2281994595922379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.0821610966759252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10.086625541409633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3.7460978147762747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1.5883744508279825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0.61974789915966388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2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9.1162860879187207E-2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1.4266524164844538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1.6666666666666667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0.27240638428483732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9.0171325518485126E-2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5.2551963695445121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0.7881614926813576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0.13612176710803117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21.866988387875132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1.1757161179991449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0.83823529411764708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0.3378061368114854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1.180708425055033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0.281069583713157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0.25879308316668626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0.12622512622512622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0.72974623982565334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0.2956757422693113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0.92397660818713445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1.6458835567734438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3.6067892503536068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0.43784094171691074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4.6263753056234718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0.26746907388833169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0.64546975854649769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0.31041440322830982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1.3521344407958278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0.11572734637194769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0.69801957237604939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2.482513035736996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0.56109203584289424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1.1774325429272281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0.6852296129593851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0.65590312815338048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1.4896570994472726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2.4809160305343512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0.46127520273789152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1.9187589303939578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0.20016680567139283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1.1405176195350197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0.88359931475971509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0.23443999092490359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1.28811777076761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1.9048776207255005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0.63505116959064323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1.3710012463647694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1.6510971105800565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1.7608333553657827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1.7685732023750775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2AD91-D183-4EBA-A12D-E0773DC49068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3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5620A-E8DD-450C-9BDF-FBB0C6C6B2F0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5C8C7-F366-4705-88BD-106D62BC9F16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44"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selection activeCell="G4" sqref="G4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5" width="12.08203125" bestFit="1" customWidth="1"/>
    <col min="7" max="7" width="15.58203125" customWidth="1"/>
    <col min="8" max="8" width="13" bestFit="1" customWidth="1"/>
    <col min="9" max="9" width="22.6640625" customWidth="1"/>
    <col min="12" max="12" width="15.83203125" customWidth="1"/>
    <col min="13" max="13" width="17.83203125" bestFit="1" customWidth="1"/>
    <col min="14" max="14" width="14.33203125" customWidth="1"/>
    <col min="15" max="15" width="14.6640625" bestFit="1" customWidth="1"/>
    <col min="18" max="18" width="28" bestFit="1" customWidth="1"/>
    <col min="19" max="19" width="14.83203125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 s="5">
        <v>100</v>
      </c>
      <c r="E2" s="5">
        <v>0</v>
      </c>
      <c r="F2" t="s">
        <v>14</v>
      </c>
      <c r="G2" s="11">
        <f>E2*100/D2</f>
        <v>0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t="s">
        <v>20</v>
      </c>
      <c r="G3" s="11">
        <f t="shared" ref="G3:G66" si="0">E3*100/D3</f>
        <v>1040</v>
      </c>
      <c r="H3">
        <v>158</v>
      </c>
      <c r="I3" s="4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t="s">
        <v>20</v>
      </c>
      <c r="G4" s="11">
        <f t="shared" si="0"/>
        <v>131.47878228782287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t="s">
        <v>14</v>
      </c>
      <c r="G5" s="11">
        <f t="shared" si="0"/>
        <v>58.976190476190474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t="s">
        <v>14</v>
      </c>
      <c r="G6" s="11">
        <f t="shared" si="0"/>
        <v>69.276315789473685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t="s">
        <v>20</v>
      </c>
      <c r="G7" s="11">
        <f t="shared" si="0"/>
        <v>173.61842105263159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t="s">
        <v>14</v>
      </c>
      <c r="G8" s="11">
        <f t="shared" si="0"/>
        <v>20.96153846153846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t="s">
        <v>20</v>
      </c>
      <c r="G9" s="11">
        <f t="shared" si="0"/>
        <v>327.57777777777778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t="s">
        <v>47</v>
      </c>
      <c r="G10" s="11">
        <f t="shared" si="0"/>
        <v>19.932788374205266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t="s">
        <v>14</v>
      </c>
      <c r="G11" s="11">
        <f t="shared" si="0"/>
        <v>51.741935483870968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t="s">
        <v>20</v>
      </c>
      <c r="G12" s="11">
        <f t="shared" si="0"/>
        <v>266.11538461538464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t="s">
        <v>14</v>
      </c>
      <c r="G13" s="11">
        <f t="shared" si="0"/>
        <v>48.095238095238095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t="s">
        <v>14</v>
      </c>
      <c r="G14" s="11">
        <f t="shared" si="0"/>
        <v>89.349206349206355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t="s">
        <v>20</v>
      </c>
      <c r="G15" s="11">
        <f t="shared" si="0"/>
        <v>245.11904761904762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t="s">
        <v>14</v>
      </c>
      <c r="G16" s="11">
        <f t="shared" si="0"/>
        <v>66.769503546099287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t="s">
        <v>14</v>
      </c>
      <c r="G17" s="11">
        <f t="shared" si="0"/>
        <v>47.307881773399018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t="s">
        <v>20</v>
      </c>
      <c r="G18" s="11">
        <f t="shared" si="0"/>
        <v>649.47058823529414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t="s">
        <v>20</v>
      </c>
      <c r="G19" s="11">
        <f t="shared" si="0"/>
        <v>159.39125295508273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t="s">
        <v>74</v>
      </c>
      <c r="G20" s="11">
        <f t="shared" si="0"/>
        <v>66.912087912087912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t="s">
        <v>14</v>
      </c>
      <c r="G21" s="11">
        <f t="shared" si="0"/>
        <v>48.529600000000002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t="s">
        <v>20</v>
      </c>
      <c r="G22" s="11">
        <f t="shared" si="0"/>
        <v>112.24279210925646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t="s">
        <v>14</v>
      </c>
      <c r="G23" s="11">
        <f t="shared" si="0"/>
        <v>40.992553191489364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t="s">
        <v>20</v>
      </c>
      <c r="G24" s="11">
        <f t="shared" si="0"/>
        <v>128.07106598984771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t="s">
        <v>20</v>
      </c>
      <c r="G25" s="11">
        <f t="shared" si="0"/>
        <v>332.04444444444442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t="s">
        <v>20</v>
      </c>
      <c r="G26" s="11">
        <f t="shared" si="0"/>
        <v>112.83225108225108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t="s">
        <v>20</v>
      </c>
      <c r="G27" s="11">
        <f t="shared" si="0"/>
        <v>216.43636363636364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t="s">
        <v>74</v>
      </c>
      <c r="G28" s="11">
        <f t="shared" si="0"/>
        <v>48.199069767441863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t="s">
        <v>14</v>
      </c>
      <c r="G29" s="11">
        <f t="shared" si="0"/>
        <v>79.95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t="s">
        <v>20</v>
      </c>
      <c r="G30" s="11">
        <f t="shared" si="0"/>
        <v>105.22553516819572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t="s">
        <v>20</v>
      </c>
      <c r="G31" s="11">
        <f t="shared" si="0"/>
        <v>328.89978213507624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t="s">
        <v>20</v>
      </c>
      <c r="G32" s="11">
        <f t="shared" si="0"/>
        <v>160.61111111111111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t="s">
        <v>20</v>
      </c>
      <c r="G33" s="11">
        <f t="shared" si="0"/>
        <v>310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t="s">
        <v>14</v>
      </c>
      <c r="G34" s="11">
        <f t="shared" si="0"/>
        <v>86.807920792079202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t="s">
        <v>20</v>
      </c>
      <c r="G35" s="11">
        <f t="shared" si="0"/>
        <v>377.82071713147411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t="s">
        <v>20</v>
      </c>
      <c r="G36" s="11">
        <f t="shared" si="0"/>
        <v>150.80645161290323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t="s">
        <v>20</v>
      </c>
      <c r="G37" s="11">
        <f t="shared" si="0"/>
        <v>150.30119521912351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t="s">
        <v>20</v>
      </c>
      <c r="G38" s="11">
        <f t="shared" si="0"/>
        <v>157.28571428571428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t="s">
        <v>20</v>
      </c>
      <c r="G39" s="11">
        <f t="shared" si="0"/>
        <v>139.98765432098764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t="s">
        <v>20</v>
      </c>
      <c r="G40" s="11">
        <f t="shared" si="0"/>
        <v>325.32258064516128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t="s">
        <v>14</v>
      </c>
      <c r="G41" s="11">
        <f t="shared" si="0"/>
        <v>50.777777777777779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t="s">
        <v>20</v>
      </c>
      <c r="G42" s="11">
        <f t="shared" si="0"/>
        <v>169.06818181818181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t="s">
        <v>20</v>
      </c>
      <c r="G43" s="11">
        <f t="shared" si="0"/>
        <v>212.92857142857142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t="s">
        <v>20</v>
      </c>
      <c r="G44" s="11">
        <f t="shared" si="0"/>
        <v>443.94444444444446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t="s">
        <v>20</v>
      </c>
      <c r="G45" s="11">
        <f t="shared" si="0"/>
        <v>185.9390243902439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t="s">
        <v>20</v>
      </c>
      <c r="G46" s="11">
        <f t="shared" si="0"/>
        <v>658.8125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t="s">
        <v>14</v>
      </c>
      <c r="G47" s="11">
        <f t="shared" si="0"/>
        <v>47.684210526315788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t="s">
        <v>20</v>
      </c>
      <c r="G48" s="11">
        <f t="shared" si="0"/>
        <v>114.78378378378379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t="s">
        <v>20</v>
      </c>
      <c r="G49" s="11">
        <f t="shared" si="0"/>
        <v>475.26666666666665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t="s">
        <v>20</v>
      </c>
      <c r="G50" s="11">
        <f t="shared" si="0"/>
        <v>386.97297297297297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t="s">
        <v>20</v>
      </c>
      <c r="G51" s="11">
        <f t="shared" si="0"/>
        <v>189.625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t="s">
        <v>14</v>
      </c>
      <c r="G52" s="11">
        <f t="shared" si="0"/>
        <v>2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t="s">
        <v>14</v>
      </c>
      <c r="G53" s="11">
        <f t="shared" si="0"/>
        <v>91.867805186590772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t="s">
        <v>14</v>
      </c>
      <c r="G54" s="11">
        <f t="shared" si="0"/>
        <v>34.152777777777779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t="s">
        <v>20</v>
      </c>
      <c r="G55" s="11">
        <f t="shared" si="0"/>
        <v>140.40909090909091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t="s">
        <v>14</v>
      </c>
      <c r="G56" s="11">
        <f t="shared" si="0"/>
        <v>89.86666666666666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t="s">
        <v>20</v>
      </c>
      <c r="G57" s="11">
        <f t="shared" si="0"/>
        <v>177.96969696969697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t="s">
        <v>20</v>
      </c>
      <c r="G58" s="11">
        <f t="shared" si="0"/>
        <v>143.66249999999999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t="s">
        <v>20</v>
      </c>
      <c r="G59" s="11">
        <f t="shared" si="0"/>
        <v>215.27586206896552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t="s">
        <v>20</v>
      </c>
      <c r="G60" s="11">
        <f t="shared" si="0"/>
        <v>227.11111111111111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t="s">
        <v>20</v>
      </c>
      <c r="G61" s="11">
        <f t="shared" si="0"/>
        <v>275.07142857142856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t="s">
        <v>20</v>
      </c>
      <c r="G62" s="11">
        <f t="shared" si="0"/>
        <v>144.37048832271762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t="s">
        <v>14</v>
      </c>
      <c r="G63" s="11">
        <f t="shared" si="0"/>
        <v>92.74598393574297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t="s">
        <v>20</v>
      </c>
      <c r="G64" s="11">
        <f t="shared" si="0"/>
        <v>722.6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t="s">
        <v>14</v>
      </c>
      <c r="G65" s="11">
        <f t="shared" si="0"/>
        <v>11.851063829787234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t="s">
        <v>14</v>
      </c>
      <c r="G66" s="11">
        <f t="shared" si="0"/>
        <v>97.642857142857139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t="s">
        <v>20</v>
      </c>
      <c r="G67" s="11">
        <f t="shared" ref="G67:G130" si="4">E67*100/D67</f>
        <v>236.14754098360655</v>
      </c>
      <c r="H67">
        <v>236</v>
      </c>
      <c r="I67" s="4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t="s">
        <v>14</v>
      </c>
      <c r="G68" s="11">
        <f t="shared" si="4"/>
        <v>45.068965517241381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t="s">
        <v>20</v>
      </c>
      <c r="G69" s="11">
        <f t="shared" si="4"/>
        <v>162.38567493112947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t="s">
        <v>20</v>
      </c>
      <c r="G70" s="11">
        <f t="shared" si="4"/>
        <v>254.52631578947367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t="s">
        <v>74</v>
      </c>
      <c r="G71" s="11">
        <f t="shared" si="4"/>
        <v>24.063291139240505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t="s">
        <v>20</v>
      </c>
      <c r="G72" s="11">
        <f t="shared" si="4"/>
        <v>123.74140625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t="s">
        <v>20</v>
      </c>
      <c r="G73" s="11">
        <f t="shared" si="4"/>
        <v>108.06666666666666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t="s">
        <v>20</v>
      </c>
      <c r="G74" s="11">
        <f t="shared" si="4"/>
        <v>670.33333333333337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t="s">
        <v>20</v>
      </c>
      <c r="G75" s="11">
        <f t="shared" si="4"/>
        <v>660.92857142857144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t="s">
        <v>20</v>
      </c>
      <c r="G76" s="11">
        <f t="shared" si="4"/>
        <v>122.46153846153847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t="s">
        <v>20</v>
      </c>
      <c r="G77" s="11">
        <f t="shared" si="4"/>
        <v>150.57731958762886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t="s">
        <v>14</v>
      </c>
      <c r="G78" s="11">
        <f t="shared" si="4"/>
        <v>78.106590724165983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t="s">
        <v>14</v>
      </c>
      <c r="G79" s="11">
        <f t="shared" si="4"/>
        <v>46.94736842105263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t="s">
        <v>20</v>
      </c>
      <c r="G80" s="11">
        <f t="shared" si="4"/>
        <v>300.8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t="s">
        <v>14</v>
      </c>
      <c r="G81" s="11">
        <f t="shared" si="4"/>
        <v>69.598615916955012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t="s">
        <v>20</v>
      </c>
      <c r="G82" s="11">
        <f t="shared" si="4"/>
        <v>637.4545454545455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t="s">
        <v>20</v>
      </c>
      <c r="G83" s="11">
        <f t="shared" si="4"/>
        <v>225.33928571428572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t="s">
        <v>20</v>
      </c>
      <c r="G84" s="11">
        <f t="shared" si="4"/>
        <v>1497.3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t="s">
        <v>14</v>
      </c>
      <c r="G85" s="11">
        <f t="shared" si="4"/>
        <v>37.590225563909776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t="s">
        <v>20</v>
      </c>
      <c r="G86" s="11">
        <f t="shared" si="4"/>
        <v>132.36942675159236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t="s">
        <v>20</v>
      </c>
      <c r="G87" s="11">
        <f t="shared" si="4"/>
        <v>131.22448979591837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t="s">
        <v>20</v>
      </c>
      <c r="G88" s="11">
        <f t="shared" si="4"/>
        <v>167.63513513513513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t="s">
        <v>14</v>
      </c>
      <c r="G89" s="11">
        <f t="shared" si="4"/>
        <v>61.984886649874056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t="s">
        <v>20</v>
      </c>
      <c r="G90" s="11">
        <f t="shared" si="4"/>
        <v>260.75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t="s">
        <v>20</v>
      </c>
      <c r="G91" s="11">
        <f t="shared" si="4"/>
        <v>252.58823529411765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t="s">
        <v>14</v>
      </c>
      <c r="G92" s="11">
        <f t="shared" si="4"/>
        <v>78.615384615384613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t="s">
        <v>14</v>
      </c>
      <c r="G93" s="11">
        <f t="shared" si="4"/>
        <v>48.404406999351913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t="s">
        <v>20</v>
      </c>
      <c r="G94" s="11">
        <f t="shared" si="4"/>
        <v>258.875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t="s">
        <v>74</v>
      </c>
      <c r="G95" s="11">
        <f t="shared" si="4"/>
        <v>60.548713235294116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t="s">
        <v>20</v>
      </c>
      <c r="G96" s="11">
        <f t="shared" si="4"/>
        <v>303.68965517241378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t="s">
        <v>20</v>
      </c>
      <c r="G97" s="11">
        <f t="shared" si="4"/>
        <v>113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t="s">
        <v>20</v>
      </c>
      <c r="G98" s="11">
        <f t="shared" si="4"/>
        <v>217.37876614060258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t="s">
        <v>20</v>
      </c>
      <c r="G99" s="11">
        <f t="shared" si="4"/>
        <v>926.69230769230774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t="s">
        <v>14</v>
      </c>
      <c r="G100" s="11">
        <f t="shared" si="4"/>
        <v>33.692229038854805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t="s">
        <v>20</v>
      </c>
      <c r="G101" s="11">
        <f t="shared" si="4"/>
        <v>196.72368421052633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t="s">
        <v>14</v>
      </c>
      <c r="G102" s="11">
        <f t="shared" si="4"/>
        <v>1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t="s">
        <v>20</v>
      </c>
      <c r="G103" s="11">
        <f t="shared" si="4"/>
        <v>1021.4444444444445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t="s">
        <v>20</v>
      </c>
      <c r="G104" s="11">
        <f t="shared" si="4"/>
        <v>281.67567567567568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t="s">
        <v>14</v>
      </c>
      <c r="G105" s="11">
        <f t="shared" si="4"/>
        <v>24.61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t="s">
        <v>20</v>
      </c>
      <c r="G106" s="11">
        <f t="shared" si="4"/>
        <v>143.14010067114094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t="s">
        <v>20</v>
      </c>
      <c r="G107" s="11">
        <f t="shared" si="4"/>
        <v>144.54411764705881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t="s">
        <v>20</v>
      </c>
      <c r="G108" s="11">
        <f t="shared" si="4"/>
        <v>359.12820512820514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t="s">
        <v>20</v>
      </c>
      <c r="G109" s="11">
        <f t="shared" si="4"/>
        <v>186.48571428571429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t="s">
        <v>20</v>
      </c>
      <c r="G110" s="11">
        <f t="shared" si="4"/>
        <v>595.26666666666665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t="s">
        <v>14</v>
      </c>
      <c r="G111" s="11">
        <f t="shared" si="4"/>
        <v>59.21153846153846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t="s">
        <v>14</v>
      </c>
      <c r="G112" s="11">
        <f t="shared" si="4"/>
        <v>14.962780898876405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t="s">
        <v>20</v>
      </c>
      <c r="G113" s="11">
        <f t="shared" si="4"/>
        <v>119.95602605863192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t="s">
        <v>20</v>
      </c>
      <c r="G114" s="11">
        <f t="shared" si="4"/>
        <v>268.82978723404256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t="s">
        <v>20</v>
      </c>
      <c r="G115" s="11">
        <f t="shared" si="4"/>
        <v>376.87878787878788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t="s">
        <v>20</v>
      </c>
      <c r="G116" s="11">
        <f t="shared" si="4"/>
        <v>727.15789473684208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t="s">
        <v>14</v>
      </c>
      <c r="G117" s="11">
        <f t="shared" si="4"/>
        <v>87.211757648470311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t="s">
        <v>14</v>
      </c>
      <c r="G118" s="11">
        <f t="shared" si="4"/>
        <v>88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t="s">
        <v>20</v>
      </c>
      <c r="G119" s="11">
        <f t="shared" si="4"/>
        <v>173.9387755102041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t="s">
        <v>20</v>
      </c>
      <c r="G120" s="11">
        <f t="shared" si="4"/>
        <v>117.61111111111111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t="s">
        <v>20</v>
      </c>
      <c r="G121" s="11">
        <f t="shared" si="4"/>
        <v>214.96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t="s">
        <v>20</v>
      </c>
      <c r="G122" s="11">
        <f t="shared" si="4"/>
        <v>149.49667110519309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t="s">
        <v>20</v>
      </c>
      <c r="G123" s="11">
        <f t="shared" si="4"/>
        <v>219.33995584988963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t="s">
        <v>14</v>
      </c>
      <c r="G124" s="11">
        <f t="shared" si="4"/>
        <v>64.367690058479539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t="s">
        <v>14</v>
      </c>
      <c r="G125" s="11">
        <f t="shared" si="4"/>
        <v>18.622397298818232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t="s">
        <v>20</v>
      </c>
      <c r="G126" s="11">
        <f t="shared" si="4"/>
        <v>367.76923076923077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t="s">
        <v>20</v>
      </c>
      <c r="G127" s="11">
        <f t="shared" si="4"/>
        <v>159.90566037735849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t="s">
        <v>14</v>
      </c>
      <c r="G128" s="11">
        <f t="shared" si="4"/>
        <v>38.633185349611544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t="s">
        <v>14</v>
      </c>
      <c r="G129" s="11">
        <f t="shared" si="4"/>
        <v>51.421511627906973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t="s">
        <v>74</v>
      </c>
      <c r="G130" s="11">
        <f t="shared" si="4"/>
        <v>60.334277620396598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t="s">
        <v>74</v>
      </c>
      <c r="G131" s="11">
        <f t="shared" ref="G131:G194" si="8">E131*100/D131</f>
        <v>3.2026936026936026</v>
      </c>
      <c r="H131">
        <v>55</v>
      </c>
      <c r="I131" s="4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t="s">
        <v>20</v>
      </c>
      <c r="G132" s="11">
        <f t="shared" si="8"/>
        <v>155.46875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t="s">
        <v>20</v>
      </c>
      <c r="G133" s="11">
        <f t="shared" si="8"/>
        <v>100.85974499089254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t="s">
        <v>20</v>
      </c>
      <c r="G134" s="11">
        <f t="shared" si="8"/>
        <v>116.18181818181819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t="s">
        <v>20</v>
      </c>
      <c r="G135" s="11">
        <f t="shared" si="8"/>
        <v>310.77777777777777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t="s">
        <v>14</v>
      </c>
      <c r="G136" s="11">
        <f t="shared" si="8"/>
        <v>89.73668341708543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t="s">
        <v>14</v>
      </c>
      <c r="G137" s="11">
        <f t="shared" si="8"/>
        <v>71.272727272727266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t="s">
        <v>74</v>
      </c>
      <c r="G138" s="11">
        <f t="shared" si="8"/>
        <v>3.2862318840579712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t="s">
        <v>20</v>
      </c>
      <c r="G139" s="11">
        <f t="shared" si="8"/>
        <v>261.77777777777777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t="s">
        <v>14</v>
      </c>
      <c r="G140" s="11">
        <f t="shared" si="8"/>
        <v>96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t="s">
        <v>14</v>
      </c>
      <c r="G141" s="11">
        <f t="shared" si="8"/>
        <v>20.896851248642779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t="s">
        <v>20</v>
      </c>
      <c r="G142" s="11">
        <f t="shared" si="8"/>
        <v>223.16363636363636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t="s">
        <v>20</v>
      </c>
      <c r="G143" s="11">
        <f t="shared" si="8"/>
        <v>101.59097978227061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t="s">
        <v>20</v>
      </c>
      <c r="G144" s="11">
        <f t="shared" si="8"/>
        <v>230.04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t="s">
        <v>20</v>
      </c>
      <c r="G145" s="11">
        <f t="shared" si="8"/>
        <v>135.59259259259258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t="s">
        <v>20</v>
      </c>
      <c r="G146" s="11">
        <f t="shared" si="8"/>
        <v>129.1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t="s">
        <v>20</v>
      </c>
      <c r="G147" s="11">
        <f t="shared" si="8"/>
        <v>236.512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t="s">
        <v>74</v>
      </c>
      <c r="G148" s="11">
        <f t="shared" si="8"/>
        <v>17.25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t="s">
        <v>20</v>
      </c>
      <c r="G149" s="11">
        <f t="shared" si="8"/>
        <v>112.49397590361446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t="s">
        <v>20</v>
      </c>
      <c r="G150" s="11">
        <f t="shared" si="8"/>
        <v>121.02150537634408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t="s">
        <v>20</v>
      </c>
      <c r="G151" s="11">
        <f t="shared" si="8"/>
        <v>219.87096774193549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t="s">
        <v>14</v>
      </c>
      <c r="G152" s="11">
        <f t="shared" si="8"/>
        <v>1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t="s">
        <v>14</v>
      </c>
      <c r="G153" s="11">
        <f t="shared" si="8"/>
        <v>64.166909620991248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t="s">
        <v>20</v>
      </c>
      <c r="G154" s="11">
        <f t="shared" si="8"/>
        <v>423.06746987951806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t="s">
        <v>14</v>
      </c>
      <c r="G155" s="11">
        <f t="shared" si="8"/>
        <v>92.984160506863773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t="s">
        <v>14</v>
      </c>
      <c r="G156" s="11">
        <f t="shared" si="8"/>
        <v>58.75656742556918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t="s">
        <v>14</v>
      </c>
      <c r="G157" s="11">
        <f t="shared" si="8"/>
        <v>65.022222222222226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t="s">
        <v>74</v>
      </c>
      <c r="G158" s="11">
        <f t="shared" si="8"/>
        <v>73.939560439560438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t="s">
        <v>14</v>
      </c>
      <c r="G159" s="11">
        <f t="shared" si="8"/>
        <v>52.666666666666664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t="s">
        <v>20</v>
      </c>
      <c r="G160" s="11">
        <f t="shared" si="8"/>
        <v>220.95238095238096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t="s">
        <v>20</v>
      </c>
      <c r="G161" s="11">
        <f t="shared" si="8"/>
        <v>100.01150627615063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t="s">
        <v>20</v>
      </c>
      <c r="G162" s="11">
        <f t="shared" si="8"/>
        <v>162.3125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t="s">
        <v>14</v>
      </c>
      <c r="G163" s="11">
        <f t="shared" si="8"/>
        <v>78.181818181818187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t="s">
        <v>20</v>
      </c>
      <c r="G164" s="11">
        <f t="shared" si="8"/>
        <v>149.73770491803279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t="s">
        <v>20</v>
      </c>
      <c r="G165" s="11">
        <f t="shared" si="8"/>
        <v>253.25714285714287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t="s">
        <v>20</v>
      </c>
      <c r="G166" s="11">
        <f t="shared" si="8"/>
        <v>100.16943521594685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t="s">
        <v>20</v>
      </c>
      <c r="G167" s="11">
        <f t="shared" si="8"/>
        <v>121.99004424778761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t="s">
        <v>20</v>
      </c>
      <c r="G168" s="11">
        <f t="shared" si="8"/>
        <v>137.13265306122449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t="s">
        <v>20</v>
      </c>
      <c r="G169" s="11">
        <f t="shared" si="8"/>
        <v>415.53846153846155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t="s">
        <v>14</v>
      </c>
      <c r="G170" s="11">
        <f t="shared" si="8"/>
        <v>31.30913348946136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t="s">
        <v>20</v>
      </c>
      <c r="G171" s="11">
        <f t="shared" si="8"/>
        <v>424.08154506437768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t="s">
        <v>14</v>
      </c>
      <c r="G172" s="11">
        <f t="shared" si="8"/>
        <v>2.93886230728336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t="s">
        <v>14</v>
      </c>
      <c r="G173" s="11">
        <f t="shared" si="8"/>
        <v>10.63265306122449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t="s">
        <v>14</v>
      </c>
      <c r="G174" s="11">
        <f t="shared" si="8"/>
        <v>82.875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t="s">
        <v>20</v>
      </c>
      <c r="G175" s="11">
        <f t="shared" si="8"/>
        <v>163.01447776628748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t="s">
        <v>20</v>
      </c>
      <c r="G176" s="11">
        <f t="shared" si="8"/>
        <v>894.66666666666663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t="s">
        <v>14</v>
      </c>
      <c r="G177" s="11">
        <f t="shared" si="8"/>
        <v>26.19150110375276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t="s">
        <v>14</v>
      </c>
      <c r="G178" s="11">
        <f t="shared" si="8"/>
        <v>74.834782608695647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t="s">
        <v>20</v>
      </c>
      <c r="G179" s="11">
        <f t="shared" si="8"/>
        <v>416.47680412371136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t="s">
        <v>14</v>
      </c>
      <c r="G180" s="11">
        <f t="shared" si="8"/>
        <v>96.208333333333329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t="s">
        <v>20</v>
      </c>
      <c r="G181" s="11">
        <f t="shared" si="8"/>
        <v>357.71910112359552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t="s">
        <v>20</v>
      </c>
      <c r="G182" s="11">
        <f t="shared" si="8"/>
        <v>308.45714285714286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t="s">
        <v>14</v>
      </c>
      <c r="G183" s="11">
        <f t="shared" si="8"/>
        <v>61.802325581395351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t="s">
        <v>20</v>
      </c>
      <c r="G184" s="11">
        <f t="shared" si="8"/>
        <v>722.32472324723244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t="s">
        <v>14</v>
      </c>
      <c r="G185" s="11">
        <f t="shared" si="8"/>
        <v>69.117647058823536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t="s">
        <v>20</v>
      </c>
      <c r="G186" s="11">
        <f t="shared" si="8"/>
        <v>293.05555555555554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t="s">
        <v>14</v>
      </c>
      <c r="G187" s="11">
        <f t="shared" si="8"/>
        <v>71.8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t="s">
        <v>14</v>
      </c>
      <c r="G188" s="11">
        <f t="shared" si="8"/>
        <v>31.934684684684683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t="s">
        <v>20</v>
      </c>
      <c r="G189" s="11">
        <f t="shared" si="8"/>
        <v>229.87375415282392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t="s">
        <v>14</v>
      </c>
      <c r="G190" s="11">
        <f t="shared" si="8"/>
        <v>32.012195121951223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t="s">
        <v>74</v>
      </c>
      <c r="G191" s="11">
        <f t="shared" si="8"/>
        <v>23.525352848928385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t="s">
        <v>14</v>
      </c>
      <c r="G192" s="11">
        <f t="shared" si="8"/>
        <v>68.594594594594597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t="s">
        <v>14</v>
      </c>
      <c r="G193" s="11">
        <f t="shared" si="8"/>
        <v>37.952380952380949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t="s">
        <v>14</v>
      </c>
      <c r="G194" s="11">
        <f t="shared" si="8"/>
        <v>19.992957746478872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t="s">
        <v>14</v>
      </c>
      <c r="G195" s="11">
        <f t="shared" ref="G195:G258" si="12">E195*100/D195</f>
        <v>45.636363636363633</v>
      </c>
      <c r="H195">
        <v>65</v>
      </c>
      <c r="I195" s="4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t="s">
        <v>20</v>
      </c>
      <c r="G196" s="11">
        <f t="shared" si="12"/>
        <v>122.7605633802817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t="s">
        <v>20</v>
      </c>
      <c r="G197" s="11">
        <f t="shared" si="12"/>
        <v>361.75316455696202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t="s">
        <v>14</v>
      </c>
      <c r="G198" s="11">
        <f t="shared" si="12"/>
        <v>63.146341463414636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t="s">
        <v>20</v>
      </c>
      <c r="G199" s="11">
        <f t="shared" si="12"/>
        <v>298.20475319926874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t="s">
        <v>14</v>
      </c>
      <c r="G200" s="11">
        <f t="shared" si="12"/>
        <v>9.5585443037974684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t="s">
        <v>14</v>
      </c>
      <c r="G201" s="11">
        <f t="shared" si="12"/>
        <v>53.777777777777779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t="s">
        <v>14</v>
      </c>
      <c r="G202" s="11">
        <f t="shared" si="12"/>
        <v>2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t="s">
        <v>20</v>
      </c>
      <c r="G203" s="11">
        <f t="shared" si="12"/>
        <v>681.19047619047615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t="s">
        <v>74</v>
      </c>
      <c r="G204" s="11">
        <f t="shared" si="12"/>
        <v>78.831325301204814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t="s">
        <v>20</v>
      </c>
      <c r="G205" s="11">
        <f t="shared" si="12"/>
        <v>134.40792216817235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t="s">
        <v>14</v>
      </c>
      <c r="G206" s="11">
        <f t="shared" si="12"/>
        <v>3.3719999999999999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t="s">
        <v>20</v>
      </c>
      <c r="G207" s="11">
        <f t="shared" si="12"/>
        <v>431.84615384615387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t="s">
        <v>74</v>
      </c>
      <c r="G208" s="11">
        <f t="shared" si="12"/>
        <v>38.844444444444441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t="s">
        <v>20</v>
      </c>
      <c r="G209" s="11">
        <f t="shared" si="12"/>
        <v>425.7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t="s">
        <v>20</v>
      </c>
      <c r="G210" s="11">
        <f t="shared" si="12"/>
        <v>101.12239715591672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t="s">
        <v>47</v>
      </c>
      <c r="G211" s="11">
        <f t="shared" si="12"/>
        <v>21.188688946015425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t="s">
        <v>14</v>
      </c>
      <c r="G212" s="11">
        <f t="shared" si="12"/>
        <v>67.425531914893611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t="s">
        <v>14</v>
      </c>
      <c r="G213" s="11">
        <f t="shared" si="12"/>
        <v>94.923371647509583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t="s">
        <v>20</v>
      </c>
      <c r="G214" s="11">
        <f t="shared" si="12"/>
        <v>151.85185185185185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t="s">
        <v>20</v>
      </c>
      <c r="G215" s="11">
        <f t="shared" si="12"/>
        <v>195.16382252559728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t="s">
        <v>20</v>
      </c>
      <c r="G216" s="11">
        <f t="shared" si="12"/>
        <v>1023.1428571428571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t="s">
        <v>14</v>
      </c>
      <c r="G217" s="11">
        <f t="shared" si="12"/>
        <v>3.8418367346938775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t="s">
        <v>20</v>
      </c>
      <c r="G218" s="11">
        <f t="shared" si="12"/>
        <v>155.0706655710764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t="s">
        <v>14</v>
      </c>
      <c r="G219" s="11">
        <f t="shared" si="12"/>
        <v>44.753477588871718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t="s">
        <v>20</v>
      </c>
      <c r="G220" s="11">
        <f t="shared" si="12"/>
        <v>215.94736842105263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t="s">
        <v>20</v>
      </c>
      <c r="G221" s="11">
        <f t="shared" si="12"/>
        <v>332.12709832134294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t="s">
        <v>14</v>
      </c>
      <c r="G222" s="11">
        <f t="shared" si="12"/>
        <v>8.4430379746835449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t="s">
        <v>14</v>
      </c>
      <c r="G223" s="11">
        <f t="shared" si="12"/>
        <v>98.625514403292186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t="s">
        <v>20</v>
      </c>
      <c r="G224" s="11">
        <f t="shared" si="12"/>
        <v>137.97916666666666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t="s">
        <v>14</v>
      </c>
      <c r="G225" s="11">
        <f t="shared" si="12"/>
        <v>93.81099656357388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t="s">
        <v>20</v>
      </c>
      <c r="G226" s="11">
        <f t="shared" si="12"/>
        <v>403.63930885529157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t="s">
        <v>20</v>
      </c>
      <c r="G227" s="11">
        <f t="shared" si="12"/>
        <v>260.1740412979351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t="s">
        <v>20</v>
      </c>
      <c r="G228" s="11">
        <f t="shared" si="12"/>
        <v>366.63333333333333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t="s">
        <v>20</v>
      </c>
      <c r="G229" s="11">
        <f t="shared" si="12"/>
        <v>168.72085385878489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t="s">
        <v>20</v>
      </c>
      <c r="G230" s="11">
        <f t="shared" si="12"/>
        <v>119.90717911530095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t="s">
        <v>20</v>
      </c>
      <c r="G231" s="11">
        <f t="shared" si="12"/>
        <v>193.68925233644859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t="s">
        <v>20</v>
      </c>
      <c r="G232" s="11">
        <f t="shared" si="12"/>
        <v>420.16666666666669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t="s">
        <v>74</v>
      </c>
      <c r="G233" s="11">
        <f t="shared" si="12"/>
        <v>76.708333333333329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t="s">
        <v>20</v>
      </c>
      <c r="G234" s="11">
        <f t="shared" si="12"/>
        <v>171.26470588235293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t="s">
        <v>20</v>
      </c>
      <c r="G235" s="11">
        <f t="shared" si="12"/>
        <v>157.89473684210526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t="s">
        <v>20</v>
      </c>
      <c r="G236" s="11">
        <f t="shared" si="12"/>
        <v>109.08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t="s">
        <v>14</v>
      </c>
      <c r="G237" s="11">
        <f t="shared" si="12"/>
        <v>41.732558139534881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t="s">
        <v>14</v>
      </c>
      <c r="G238" s="11">
        <f t="shared" si="12"/>
        <v>10.944303797468354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t="s">
        <v>20</v>
      </c>
      <c r="G239" s="11">
        <f t="shared" si="12"/>
        <v>159.3763440860215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t="s">
        <v>20</v>
      </c>
      <c r="G240" s="11">
        <f t="shared" si="12"/>
        <v>422.41666666666669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t="s">
        <v>14</v>
      </c>
      <c r="G241" s="11">
        <f t="shared" si="12"/>
        <v>97.71875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t="s">
        <v>20</v>
      </c>
      <c r="G242" s="11">
        <f t="shared" si="12"/>
        <v>418.78911564625849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t="s">
        <v>20</v>
      </c>
      <c r="G243" s="11">
        <f t="shared" si="12"/>
        <v>101.91632047477745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t="s">
        <v>20</v>
      </c>
      <c r="G244" s="11">
        <f t="shared" si="12"/>
        <v>127.72619047619048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t="s">
        <v>20</v>
      </c>
      <c r="G245" s="11">
        <f t="shared" si="12"/>
        <v>445.21739130434781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t="s">
        <v>20</v>
      </c>
      <c r="G246" s="11">
        <f t="shared" si="12"/>
        <v>569.71428571428567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t="s">
        <v>20</v>
      </c>
      <c r="G247" s="11">
        <f t="shared" si="12"/>
        <v>509.34482758620692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t="s">
        <v>20</v>
      </c>
      <c r="G248" s="11">
        <f t="shared" si="12"/>
        <v>325.53333333333336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t="s">
        <v>20</v>
      </c>
      <c r="G249" s="11">
        <f t="shared" si="12"/>
        <v>932.61616161616166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t="s">
        <v>20</v>
      </c>
      <c r="G250" s="11">
        <f t="shared" si="12"/>
        <v>211.33870967741936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t="s">
        <v>20</v>
      </c>
      <c r="G251" s="11">
        <f t="shared" si="12"/>
        <v>273.32520325203251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t="s">
        <v>14</v>
      </c>
      <c r="G252" s="11">
        <f t="shared" si="12"/>
        <v>3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t="s">
        <v>14</v>
      </c>
      <c r="G253" s="11">
        <f t="shared" si="12"/>
        <v>54.08450704225352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t="s">
        <v>20</v>
      </c>
      <c r="G254" s="11">
        <f t="shared" si="12"/>
        <v>626.29999999999995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t="s">
        <v>14</v>
      </c>
      <c r="G255" s="11">
        <f t="shared" si="12"/>
        <v>89.021399176954731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t="s">
        <v>20</v>
      </c>
      <c r="G256" s="11">
        <f t="shared" si="12"/>
        <v>184.89130434782609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t="s">
        <v>20</v>
      </c>
      <c r="G257" s="11">
        <f t="shared" si="12"/>
        <v>120.16770186335404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t="s">
        <v>14</v>
      </c>
      <c r="G258" s="11">
        <f t="shared" si="12"/>
        <v>23.390243902439025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t="s">
        <v>20</v>
      </c>
      <c r="G259" s="11">
        <f t="shared" ref="G259:G322" si="16">E259*100/D259</f>
        <v>146</v>
      </c>
      <c r="H259">
        <v>92</v>
      </c>
      <c r="I259" s="4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t="s">
        <v>20</v>
      </c>
      <c r="G260" s="11">
        <f t="shared" si="16"/>
        <v>268.48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t="s">
        <v>20</v>
      </c>
      <c r="G261" s="11">
        <f t="shared" si="16"/>
        <v>597.5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t="s">
        <v>20</v>
      </c>
      <c r="G262" s="11">
        <f t="shared" si="16"/>
        <v>157.69841269841271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t="s">
        <v>14</v>
      </c>
      <c r="G263" s="11">
        <f t="shared" si="16"/>
        <v>31.201660735468565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t="s">
        <v>20</v>
      </c>
      <c r="G264" s="11">
        <f t="shared" si="16"/>
        <v>313.41176470588238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t="s">
        <v>20</v>
      </c>
      <c r="G265" s="11">
        <f t="shared" si="16"/>
        <v>370.89655172413791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t="s">
        <v>20</v>
      </c>
      <c r="G266" s="11">
        <f t="shared" si="16"/>
        <v>362.66447368421052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t="s">
        <v>20</v>
      </c>
      <c r="G267" s="11">
        <f t="shared" si="16"/>
        <v>123.08163265306122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t="s">
        <v>14</v>
      </c>
      <c r="G268" s="11">
        <f t="shared" si="16"/>
        <v>76.766756032171585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t="s">
        <v>20</v>
      </c>
      <c r="G269" s="11">
        <f t="shared" si="16"/>
        <v>233.62012987012986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t="s">
        <v>20</v>
      </c>
      <c r="G270" s="11">
        <f t="shared" si="16"/>
        <v>180.53333333333333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t="s">
        <v>20</v>
      </c>
      <c r="G271" s="11">
        <f t="shared" si="16"/>
        <v>252.62857142857143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t="s">
        <v>74</v>
      </c>
      <c r="G272" s="11">
        <f t="shared" si="16"/>
        <v>27.176538240368028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t="s">
        <v>47</v>
      </c>
      <c r="G273" s="11">
        <f t="shared" si="16"/>
        <v>1.2706571242680547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t="s">
        <v>20</v>
      </c>
      <c r="G274" s="11">
        <f t="shared" si="16"/>
        <v>304.00978473581216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t="s">
        <v>20</v>
      </c>
      <c r="G275" s="11">
        <f t="shared" si="16"/>
        <v>137.23076923076923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t="s">
        <v>14</v>
      </c>
      <c r="G276" s="11">
        <f t="shared" si="16"/>
        <v>32.208333333333336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t="s">
        <v>20</v>
      </c>
      <c r="G277" s="11">
        <f t="shared" si="16"/>
        <v>241.51282051282053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t="s">
        <v>14</v>
      </c>
      <c r="G278" s="11">
        <f t="shared" si="16"/>
        <v>96.8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t="s">
        <v>20</v>
      </c>
      <c r="G279" s="11">
        <f t="shared" si="16"/>
        <v>1066.4285714285713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t="s">
        <v>20</v>
      </c>
      <c r="G280" s="11">
        <f t="shared" si="16"/>
        <v>325.88888888888891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t="s">
        <v>20</v>
      </c>
      <c r="G281" s="11">
        <f t="shared" si="16"/>
        <v>170.7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t="s">
        <v>20</v>
      </c>
      <c r="G282" s="11">
        <f t="shared" si="16"/>
        <v>581.44000000000005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t="s">
        <v>14</v>
      </c>
      <c r="G283" s="11">
        <f t="shared" si="16"/>
        <v>91.520972644376897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t="s">
        <v>20</v>
      </c>
      <c r="G284" s="11">
        <f t="shared" si="16"/>
        <v>108.04761904761905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t="s">
        <v>14</v>
      </c>
      <c r="G285" s="11">
        <f t="shared" si="16"/>
        <v>18.728395061728396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t="s">
        <v>14</v>
      </c>
      <c r="G286" s="11">
        <f t="shared" si="16"/>
        <v>83.193877551020407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t="s">
        <v>20</v>
      </c>
      <c r="G287" s="11">
        <f t="shared" si="16"/>
        <v>706.33333333333337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t="s">
        <v>74</v>
      </c>
      <c r="G288" s="11">
        <f t="shared" si="16"/>
        <v>17.446030330062445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t="s">
        <v>20</v>
      </c>
      <c r="G289" s="11">
        <f t="shared" si="16"/>
        <v>209.73015873015873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t="s">
        <v>14</v>
      </c>
      <c r="G290" s="11">
        <f t="shared" si="16"/>
        <v>97.785714285714292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t="s">
        <v>20</v>
      </c>
      <c r="G291" s="11">
        <f t="shared" si="16"/>
        <v>1684.25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t="s">
        <v>14</v>
      </c>
      <c r="G292" s="11">
        <f t="shared" si="16"/>
        <v>54.402135231316727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t="s">
        <v>20</v>
      </c>
      <c r="G293" s="11">
        <f t="shared" si="16"/>
        <v>456.61111111111109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t="s">
        <v>14</v>
      </c>
      <c r="G294" s="11">
        <f t="shared" si="16"/>
        <v>9.8219178082191778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t="s">
        <v>74</v>
      </c>
      <c r="G295" s="11">
        <f t="shared" si="16"/>
        <v>16.384615384615383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t="s">
        <v>20</v>
      </c>
      <c r="G296" s="11">
        <f t="shared" si="16"/>
        <v>1339.6666666666667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t="s">
        <v>14</v>
      </c>
      <c r="G297" s="11">
        <f t="shared" si="16"/>
        <v>35.650077760497666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t="s">
        <v>14</v>
      </c>
      <c r="G298" s="11">
        <f t="shared" si="16"/>
        <v>54.950819672131146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t="s">
        <v>14</v>
      </c>
      <c r="G299" s="11">
        <f t="shared" si="16"/>
        <v>94.236111111111114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t="s">
        <v>20</v>
      </c>
      <c r="G300" s="11">
        <f t="shared" si="16"/>
        <v>143.91428571428571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t="s">
        <v>14</v>
      </c>
      <c r="G301" s="11">
        <f t="shared" si="16"/>
        <v>51.421052631578945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t="s">
        <v>14</v>
      </c>
      <c r="G302" s="11">
        <f t="shared" si="16"/>
        <v>5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t="s">
        <v>20</v>
      </c>
      <c r="G303" s="11">
        <f t="shared" si="16"/>
        <v>1344.6666666666667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t="s">
        <v>14</v>
      </c>
      <c r="G304" s="11">
        <f t="shared" si="16"/>
        <v>31.844940867279895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t="s">
        <v>14</v>
      </c>
      <c r="G305" s="11">
        <f t="shared" si="16"/>
        <v>82.617647058823536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t="s">
        <v>20</v>
      </c>
      <c r="G306" s="11">
        <f t="shared" si="16"/>
        <v>546.14285714285711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t="s">
        <v>20</v>
      </c>
      <c r="G307" s="11">
        <f t="shared" si="16"/>
        <v>286.21428571428572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t="s">
        <v>14</v>
      </c>
      <c r="G308" s="11">
        <f t="shared" si="16"/>
        <v>7.907692307692308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t="s">
        <v>20</v>
      </c>
      <c r="G309" s="11">
        <f t="shared" si="16"/>
        <v>132.13677811550153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t="s">
        <v>14</v>
      </c>
      <c r="G310" s="11">
        <f t="shared" si="16"/>
        <v>74.077834179357026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t="s">
        <v>74</v>
      </c>
      <c r="G311" s="11">
        <f t="shared" si="16"/>
        <v>75.292682926829272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t="s">
        <v>14</v>
      </c>
      <c r="G312" s="11">
        <f t="shared" si="16"/>
        <v>20.333333333333332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t="s">
        <v>20</v>
      </c>
      <c r="G313" s="11">
        <f t="shared" si="16"/>
        <v>203.36507936507937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t="s">
        <v>20</v>
      </c>
      <c r="G314" s="11">
        <f t="shared" si="16"/>
        <v>310.2284263959391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t="s">
        <v>20</v>
      </c>
      <c r="G315" s="11">
        <f t="shared" si="16"/>
        <v>395.31818181818181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t="s">
        <v>20</v>
      </c>
      <c r="G316" s="11">
        <f t="shared" si="16"/>
        <v>294.71428571428572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t="s">
        <v>14</v>
      </c>
      <c r="G317" s="11">
        <f t="shared" si="16"/>
        <v>33.89473684210526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t="s">
        <v>14</v>
      </c>
      <c r="G318" s="11">
        <f t="shared" si="16"/>
        <v>66.677083333333329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t="s">
        <v>14</v>
      </c>
      <c r="G319" s="11">
        <f t="shared" si="16"/>
        <v>19.227272727272727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t="s">
        <v>14</v>
      </c>
      <c r="G320" s="11">
        <f t="shared" si="16"/>
        <v>15.842105263157896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t="s">
        <v>74</v>
      </c>
      <c r="G321" s="11">
        <f t="shared" si="16"/>
        <v>38.702380952380949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t="s">
        <v>14</v>
      </c>
      <c r="G322" s="11">
        <f t="shared" si="16"/>
        <v>9.5876777251184837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t="s">
        <v>14</v>
      </c>
      <c r="G323" s="11">
        <f t="shared" ref="G323:G386" si="20">E323*100/D323</f>
        <v>94.144366197183103</v>
      </c>
      <c r="H323">
        <v>2468</v>
      </c>
      <c r="I323" s="4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t="s">
        <v>20</v>
      </c>
      <c r="G324" s="11">
        <f t="shared" si="20"/>
        <v>166.56234096692111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t="s">
        <v>14</v>
      </c>
      <c r="G325" s="11">
        <f t="shared" si="20"/>
        <v>24.134831460674157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t="s">
        <v>20</v>
      </c>
      <c r="G326" s="11">
        <f t="shared" si="20"/>
        <v>164.05633802816902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t="s">
        <v>14</v>
      </c>
      <c r="G327" s="11">
        <f t="shared" si="20"/>
        <v>90.723076923076917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t="s">
        <v>14</v>
      </c>
      <c r="G328" s="11">
        <f t="shared" si="20"/>
        <v>46.194444444444443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t="s">
        <v>14</v>
      </c>
      <c r="G329" s="11">
        <f t="shared" si="20"/>
        <v>38.53846153846154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t="s">
        <v>20</v>
      </c>
      <c r="G330" s="11">
        <f t="shared" si="20"/>
        <v>133.56231003039514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t="s">
        <v>47</v>
      </c>
      <c r="G331" s="11">
        <f t="shared" si="20"/>
        <v>22.896588486140725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t="s">
        <v>20</v>
      </c>
      <c r="G332" s="11">
        <f t="shared" si="20"/>
        <v>184.95548961424333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t="s">
        <v>20</v>
      </c>
      <c r="G333" s="11">
        <f t="shared" si="20"/>
        <v>443.72727272727275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t="s">
        <v>20</v>
      </c>
      <c r="G334" s="11">
        <f t="shared" si="20"/>
        <v>199.98067632850243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t="s">
        <v>20</v>
      </c>
      <c r="G335" s="11">
        <f t="shared" si="20"/>
        <v>123.95833333333333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t="s">
        <v>20</v>
      </c>
      <c r="G336" s="11">
        <f t="shared" si="20"/>
        <v>186.61329305135951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t="s">
        <v>20</v>
      </c>
      <c r="G337" s="11">
        <f t="shared" si="20"/>
        <v>114.28538550057537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t="s">
        <v>14</v>
      </c>
      <c r="G338" s="11">
        <f t="shared" si="20"/>
        <v>97.032531824611027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t="s">
        <v>20</v>
      </c>
      <c r="G339" s="11">
        <f t="shared" si="20"/>
        <v>122.81904761904762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t="s">
        <v>20</v>
      </c>
      <c r="G340" s="11">
        <f t="shared" si="20"/>
        <v>179.14326647564471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t="s">
        <v>74</v>
      </c>
      <c r="G341" s="11">
        <f t="shared" si="20"/>
        <v>79.951577402787962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t="s">
        <v>14</v>
      </c>
      <c r="G342" s="11">
        <f t="shared" si="20"/>
        <v>94.242587601078171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t="s">
        <v>14</v>
      </c>
      <c r="G343" s="11">
        <f t="shared" si="20"/>
        <v>84.669291338582681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t="s">
        <v>14</v>
      </c>
      <c r="G344" s="11">
        <f t="shared" si="20"/>
        <v>66.521920668058456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t="s">
        <v>14</v>
      </c>
      <c r="G345" s="11">
        <f t="shared" si="20"/>
        <v>53.922222222222224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t="s">
        <v>14</v>
      </c>
      <c r="G346" s="11">
        <f t="shared" si="20"/>
        <v>41.983299595141702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t="s">
        <v>14</v>
      </c>
      <c r="G347" s="11">
        <f t="shared" si="20"/>
        <v>14.694796954314722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t="s">
        <v>14</v>
      </c>
      <c r="G348" s="11">
        <f t="shared" si="20"/>
        <v>34.475000000000001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t="s">
        <v>20</v>
      </c>
      <c r="G349" s="11">
        <f t="shared" si="20"/>
        <v>1400.7777777777778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t="s">
        <v>14</v>
      </c>
      <c r="G350" s="11">
        <f t="shared" si="20"/>
        <v>71.770351758793964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t="s">
        <v>14</v>
      </c>
      <c r="G351" s="11">
        <f t="shared" si="20"/>
        <v>53.07411504424779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t="s">
        <v>14</v>
      </c>
      <c r="G352" s="11">
        <f t="shared" si="20"/>
        <v>5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t="s">
        <v>20</v>
      </c>
      <c r="G353" s="11">
        <f t="shared" si="20"/>
        <v>127.70715249662618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t="s">
        <v>14</v>
      </c>
      <c r="G354" s="11">
        <f t="shared" si="20"/>
        <v>34.892857142857146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t="s">
        <v>20</v>
      </c>
      <c r="G355" s="11">
        <f t="shared" si="20"/>
        <v>410.59821428571428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t="s">
        <v>20</v>
      </c>
      <c r="G356" s="11">
        <f t="shared" si="20"/>
        <v>123.73770491803279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t="s">
        <v>47</v>
      </c>
      <c r="G357" s="11">
        <f t="shared" si="20"/>
        <v>58.973684210526315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t="s">
        <v>14</v>
      </c>
      <c r="G358" s="11">
        <f t="shared" si="20"/>
        <v>36.892473118279568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t="s">
        <v>20</v>
      </c>
      <c r="G359" s="11">
        <f t="shared" si="20"/>
        <v>184.91304347826087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t="s">
        <v>14</v>
      </c>
      <c r="G360" s="11">
        <f t="shared" si="20"/>
        <v>11.814432989690722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t="s">
        <v>20</v>
      </c>
      <c r="G361" s="11">
        <f t="shared" si="20"/>
        <v>298.7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t="s">
        <v>20</v>
      </c>
      <c r="G362" s="11">
        <f t="shared" si="20"/>
        <v>226.35175879396985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t="s">
        <v>20</v>
      </c>
      <c r="G363" s="11">
        <f t="shared" si="20"/>
        <v>173.56363636363636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t="s">
        <v>20</v>
      </c>
      <c r="G364" s="11">
        <f t="shared" si="20"/>
        <v>371.75675675675677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t="s">
        <v>20</v>
      </c>
      <c r="G365" s="11">
        <f t="shared" si="20"/>
        <v>160.19230769230768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t="s">
        <v>20</v>
      </c>
      <c r="G366" s="11">
        <f t="shared" si="20"/>
        <v>1616.3333333333333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t="s">
        <v>20</v>
      </c>
      <c r="G367" s="11">
        <f t="shared" si="20"/>
        <v>733.4375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t="s">
        <v>20</v>
      </c>
      <c r="G368" s="11">
        <f t="shared" si="20"/>
        <v>592.11111111111109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t="s">
        <v>14</v>
      </c>
      <c r="G369" s="11">
        <f t="shared" si="20"/>
        <v>18.888888888888889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t="s">
        <v>20</v>
      </c>
      <c r="G370" s="11">
        <f t="shared" si="20"/>
        <v>276.80769230769232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t="s">
        <v>20</v>
      </c>
      <c r="G371" s="11">
        <f t="shared" si="20"/>
        <v>273.01851851851853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t="s">
        <v>20</v>
      </c>
      <c r="G372" s="11">
        <f t="shared" si="20"/>
        <v>159.36331255565449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t="s">
        <v>14</v>
      </c>
      <c r="G373" s="11">
        <f t="shared" si="20"/>
        <v>67.869978858350947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t="s">
        <v>20</v>
      </c>
      <c r="G374" s="11">
        <f t="shared" si="20"/>
        <v>1591.5555555555557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t="s">
        <v>20</v>
      </c>
      <c r="G375" s="11">
        <f t="shared" si="20"/>
        <v>730.18222222222221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t="s">
        <v>14</v>
      </c>
      <c r="G376" s="11">
        <f t="shared" si="20"/>
        <v>13.185782556750299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t="s">
        <v>14</v>
      </c>
      <c r="G377" s="11">
        <f t="shared" si="20"/>
        <v>54.777777777777779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t="s">
        <v>20</v>
      </c>
      <c r="G378" s="11">
        <f t="shared" si="20"/>
        <v>361.02941176470586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t="s">
        <v>14</v>
      </c>
      <c r="G379" s="11">
        <f t="shared" si="20"/>
        <v>10.257545271629779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t="s">
        <v>14</v>
      </c>
      <c r="G380" s="11">
        <f t="shared" si="20"/>
        <v>13.962962962962964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t="s">
        <v>14</v>
      </c>
      <c r="G381" s="11">
        <f t="shared" si="20"/>
        <v>40.444444444444443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t="s">
        <v>20</v>
      </c>
      <c r="G382" s="11">
        <f t="shared" si="20"/>
        <v>160.32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t="s">
        <v>20</v>
      </c>
      <c r="G383" s="11">
        <f t="shared" si="20"/>
        <v>183.9433962264151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t="s">
        <v>14</v>
      </c>
      <c r="G384" s="11">
        <f t="shared" si="20"/>
        <v>63.769230769230766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t="s">
        <v>20</v>
      </c>
      <c r="G385" s="11">
        <f t="shared" si="20"/>
        <v>225.38095238095238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t="s">
        <v>20</v>
      </c>
      <c r="G386" s="11">
        <f t="shared" si="20"/>
        <v>172.00961538461539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t="s">
        <v>20</v>
      </c>
      <c r="G387" s="11">
        <f t="shared" ref="G387:G450" si="24">E387*100/D387</f>
        <v>146.16709511568124</v>
      </c>
      <c r="H387">
        <v>1137</v>
      </c>
      <c r="I387" s="4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t="s">
        <v>14</v>
      </c>
      <c r="G388" s="11">
        <f t="shared" si="24"/>
        <v>76.42361623616236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t="s">
        <v>14</v>
      </c>
      <c r="G389" s="11">
        <f t="shared" si="24"/>
        <v>39.261467889908253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t="s">
        <v>74</v>
      </c>
      <c r="G390" s="11">
        <f t="shared" si="24"/>
        <v>11.270034843205575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t="s">
        <v>20</v>
      </c>
      <c r="G391" s="11">
        <f t="shared" si="24"/>
        <v>122.11084337349398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t="s">
        <v>20</v>
      </c>
      <c r="G392" s="11">
        <f t="shared" si="24"/>
        <v>186.54166666666666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t="s">
        <v>14</v>
      </c>
      <c r="G393" s="11">
        <f t="shared" si="24"/>
        <v>7.2731788079470201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t="s">
        <v>14</v>
      </c>
      <c r="G394" s="11">
        <f t="shared" si="24"/>
        <v>65.642371234207971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t="s">
        <v>20</v>
      </c>
      <c r="G395" s="11">
        <f t="shared" si="24"/>
        <v>228.96178343949043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t="s">
        <v>20</v>
      </c>
      <c r="G396" s="11">
        <f t="shared" si="24"/>
        <v>469.375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t="s">
        <v>20</v>
      </c>
      <c r="G397" s="11">
        <f t="shared" si="24"/>
        <v>130.11267605633802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t="s">
        <v>20</v>
      </c>
      <c r="G398" s="11">
        <f t="shared" si="24"/>
        <v>167.05422993492408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t="s">
        <v>20</v>
      </c>
      <c r="G399" s="11">
        <f t="shared" si="24"/>
        <v>173.8641975308642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t="s">
        <v>20</v>
      </c>
      <c r="G400" s="11">
        <f t="shared" si="24"/>
        <v>717.76470588235293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t="s">
        <v>14</v>
      </c>
      <c r="G401" s="11">
        <f t="shared" si="24"/>
        <v>63.850976361767728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t="s">
        <v>14</v>
      </c>
      <c r="G402" s="11">
        <f t="shared" si="24"/>
        <v>2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t="s">
        <v>20</v>
      </c>
      <c r="G403" s="11">
        <f t="shared" si="24"/>
        <v>1530.2222222222222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t="s">
        <v>14</v>
      </c>
      <c r="G404" s="11">
        <f t="shared" si="24"/>
        <v>40.356164383561641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t="s">
        <v>14</v>
      </c>
      <c r="G405" s="11">
        <f t="shared" si="24"/>
        <v>86.220633299284984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t="s">
        <v>20</v>
      </c>
      <c r="G406" s="11">
        <f t="shared" si="24"/>
        <v>315.58486707566465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t="s">
        <v>14</v>
      </c>
      <c r="G407" s="11">
        <f t="shared" si="24"/>
        <v>89.618243243243242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t="s">
        <v>20</v>
      </c>
      <c r="G408" s="11">
        <f t="shared" si="24"/>
        <v>182.14503816793894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t="s">
        <v>20</v>
      </c>
      <c r="G409" s="11">
        <f t="shared" si="24"/>
        <v>355.88235294117646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t="s">
        <v>20</v>
      </c>
      <c r="G410" s="11">
        <f t="shared" si="24"/>
        <v>131.83695652173913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t="s">
        <v>14</v>
      </c>
      <c r="G411" s="11">
        <f t="shared" si="24"/>
        <v>46.315634218289084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t="s">
        <v>47</v>
      </c>
      <c r="G412" s="11">
        <f t="shared" si="24"/>
        <v>36.132726089785294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t="s">
        <v>20</v>
      </c>
      <c r="G413" s="11">
        <f t="shared" si="24"/>
        <v>104.62820512820512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t="s">
        <v>20</v>
      </c>
      <c r="G414" s="11">
        <f t="shared" si="24"/>
        <v>668.85714285714289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t="s">
        <v>47</v>
      </c>
      <c r="G415" s="11">
        <f t="shared" si="24"/>
        <v>62.072823218997364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t="s">
        <v>14</v>
      </c>
      <c r="G416" s="11">
        <f t="shared" si="24"/>
        <v>84.699787460148784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t="s">
        <v>14</v>
      </c>
      <c r="G417" s="11">
        <f t="shared" si="24"/>
        <v>11.059030837004405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t="s">
        <v>14</v>
      </c>
      <c r="G418" s="11">
        <f t="shared" si="24"/>
        <v>43.838781575037146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t="s">
        <v>14</v>
      </c>
      <c r="G419" s="11">
        <f t="shared" si="24"/>
        <v>55.470588235294116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t="s">
        <v>14</v>
      </c>
      <c r="G420" s="11">
        <f t="shared" si="24"/>
        <v>57.399511301160658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t="s">
        <v>20</v>
      </c>
      <c r="G421" s="11">
        <f t="shared" si="24"/>
        <v>123.43497363796133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t="s">
        <v>20</v>
      </c>
      <c r="G422" s="11">
        <f t="shared" si="24"/>
        <v>128.46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t="s">
        <v>14</v>
      </c>
      <c r="G423" s="11">
        <f t="shared" si="24"/>
        <v>63.98936170212766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t="s">
        <v>20</v>
      </c>
      <c r="G424" s="11">
        <f t="shared" si="24"/>
        <v>127.29885057471265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t="s">
        <v>14</v>
      </c>
      <c r="G425" s="11">
        <f t="shared" si="24"/>
        <v>10.638024357239512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t="s">
        <v>14</v>
      </c>
      <c r="G426" s="11">
        <f t="shared" si="24"/>
        <v>40.470588235294116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t="s">
        <v>20</v>
      </c>
      <c r="G427" s="11">
        <f t="shared" si="24"/>
        <v>287.66666666666669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t="s">
        <v>20</v>
      </c>
      <c r="G428" s="11">
        <f t="shared" si="24"/>
        <v>572.94444444444446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t="s">
        <v>20</v>
      </c>
      <c r="G429" s="11">
        <f t="shared" si="24"/>
        <v>112.90429799426934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t="s">
        <v>14</v>
      </c>
      <c r="G430" s="11">
        <f t="shared" si="24"/>
        <v>46.387573964497044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t="s">
        <v>74</v>
      </c>
      <c r="G431" s="11">
        <f t="shared" si="24"/>
        <v>90.675916230366497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t="s">
        <v>14</v>
      </c>
      <c r="G432" s="11">
        <f t="shared" si="24"/>
        <v>67.740740740740748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t="s">
        <v>20</v>
      </c>
      <c r="G433" s="11">
        <f t="shared" si="24"/>
        <v>192.49019607843138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t="s">
        <v>14</v>
      </c>
      <c r="G434" s="11">
        <f t="shared" si="24"/>
        <v>82.714285714285708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t="s">
        <v>14</v>
      </c>
      <c r="G435" s="11">
        <f t="shared" si="24"/>
        <v>54.163920922570014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t="s">
        <v>74</v>
      </c>
      <c r="G436" s="11">
        <f t="shared" si="24"/>
        <v>16.722222222222221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t="s">
        <v>20</v>
      </c>
      <c r="G437" s="11">
        <f t="shared" si="24"/>
        <v>116.87664041994751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t="s">
        <v>20</v>
      </c>
      <c r="G438" s="11">
        <f t="shared" si="24"/>
        <v>1052.1538461538462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t="s">
        <v>20</v>
      </c>
      <c r="G439" s="11">
        <f t="shared" si="24"/>
        <v>123.07407407407408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t="s">
        <v>20</v>
      </c>
      <c r="G440" s="11">
        <f t="shared" si="24"/>
        <v>178.63855421686748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t="s">
        <v>20</v>
      </c>
      <c r="G441" s="11">
        <f t="shared" si="24"/>
        <v>355.28169014084506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t="s">
        <v>20</v>
      </c>
      <c r="G442" s="11">
        <f t="shared" si="24"/>
        <v>161.90634146341463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t="s">
        <v>14</v>
      </c>
      <c r="G443" s="11">
        <f t="shared" si="24"/>
        <v>24.914285714285715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t="s">
        <v>20</v>
      </c>
      <c r="G444" s="11">
        <f t="shared" si="24"/>
        <v>198.72222222222223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t="s">
        <v>74</v>
      </c>
      <c r="G445" s="11">
        <f t="shared" si="24"/>
        <v>34.752688172043008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t="s">
        <v>20</v>
      </c>
      <c r="G446" s="11">
        <f t="shared" si="24"/>
        <v>176.41935483870967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t="s">
        <v>20</v>
      </c>
      <c r="G447" s="11">
        <f t="shared" si="24"/>
        <v>511.38095238095241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t="s">
        <v>14</v>
      </c>
      <c r="G448" s="11">
        <f t="shared" si="24"/>
        <v>82.044117647058826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t="s">
        <v>74</v>
      </c>
      <c r="G449" s="11">
        <f t="shared" si="24"/>
        <v>24.326030927835053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t="s">
        <v>14</v>
      </c>
      <c r="G450" s="11">
        <f t="shared" si="24"/>
        <v>50.482758620689658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t="s">
        <v>20</v>
      </c>
      <c r="G451" s="11">
        <f t="shared" ref="G451:G514" si="28">E451*100/D451</f>
        <v>967</v>
      </c>
      <c r="H451">
        <v>86</v>
      </c>
      <c r="I451" s="4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t="s">
        <v>14</v>
      </c>
      <c r="G452" s="11">
        <f t="shared" si="28"/>
        <v>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t="s">
        <v>20</v>
      </c>
      <c r="G453" s="11">
        <f t="shared" si="28"/>
        <v>122.84501347708895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t="s">
        <v>14</v>
      </c>
      <c r="G454" s="11">
        <f t="shared" si="28"/>
        <v>63.4375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t="s">
        <v>14</v>
      </c>
      <c r="G455" s="11">
        <f t="shared" si="28"/>
        <v>56.331688596491226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t="s">
        <v>14</v>
      </c>
      <c r="G456" s="11">
        <f t="shared" si="28"/>
        <v>44.075000000000003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t="s">
        <v>20</v>
      </c>
      <c r="G457" s="11">
        <f t="shared" si="28"/>
        <v>118.37253218884121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t="s">
        <v>20</v>
      </c>
      <c r="G458" s="11">
        <f t="shared" si="28"/>
        <v>104.1243169398907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t="s">
        <v>14</v>
      </c>
      <c r="G459" s="11">
        <f t="shared" si="28"/>
        <v>26.64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t="s">
        <v>20</v>
      </c>
      <c r="G460" s="11">
        <f t="shared" si="28"/>
        <v>351.20118343195264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t="s">
        <v>14</v>
      </c>
      <c r="G461" s="11">
        <f t="shared" si="28"/>
        <v>90.063492063492063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t="s">
        <v>20</v>
      </c>
      <c r="G462" s="11">
        <f t="shared" si="28"/>
        <v>171.625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t="s">
        <v>20</v>
      </c>
      <c r="G463" s="11">
        <f t="shared" si="28"/>
        <v>141.04655870445345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t="s">
        <v>14</v>
      </c>
      <c r="G464" s="11">
        <f t="shared" si="28"/>
        <v>30.579449152542374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t="s">
        <v>20</v>
      </c>
      <c r="G465" s="11">
        <f t="shared" si="28"/>
        <v>108.16455696202532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t="s">
        <v>20</v>
      </c>
      <c r="G466" s="11">
        <f t="shared" si="28"/>
        <v>133.45505617977528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t="s">
        <v>20</v>
      </c>
      <c r="G467" s="11">
        <f t="shared" si="28"/>
        <v>187.85106382978722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t="s">
        <v>20</v>
      </c>
      <c r="G468" s="11">
        <f t="shared" si="28"/>
        <v>332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t="s">
        <v>20</v>
      </c>
      <c r="G469" s="11">
        <f t="shared" si="28"/>
        <v>575.21428571428567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t="s">
        <v>14</v>
      </c>
      <c r="G470" s="11">
        <f t="shared" si="28"/>
        <v>40.5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t="s">
        <v>20</v>
      </c>
      <c r="G471" s="11">
        <f t="shared" si="28"/>
        <v>184.42857142857142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t="s">
        <v>20</v>
      </c>
      <c r="G472" s="11">
        <f t="shared" si="28"/>
        <v>285.80555555555554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t="s">
        <v>20</v>
      </c>
      <c r="G473" s="11">
        <f t="shared" si="28"/>
        <v>319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t="s">
        <v>14</v>
      </c>
      <c r="G474" s="11">
        <f t="shared" si="28"/>
        <v>39.234070221066318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t="s">
        <v>20</v>
      </c>
      <c r="G475" s="11">
        <f t="shared" si="28"/>
        <v>178.14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t="s">
        <v>20</v>
      </c>
      <c r="G476" s="11">
        <f t="shared" si="28"/>
        <v>365.15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t="s">
        <v>20</v>
      </c>
      <c r="G477" s="11">
        <f t="shared" si="28"/>
        <v>113.94594594594595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t="s">
        <v>14</v>
      </c>
      <c r="G478" s="11">
        <f t="shared" si="28"/>
        <v>29.828720626631853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t="s">
        <v>14</v>
      </c>
      <c r="G479" s="11">
        <f t="shared" si="28"/>
        <v>54.27058823529412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t="s">
        <v>20</v>
      </c>
      <c r="G480" s="11">
        <f t="shared" si="28"/>
        <v>236.34156976744185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t="s">
        <v>20</v>
      </c>
      <c r="G481" s="11">
        <f t="shared" si="28"/>
        <v>512.91666666666663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t="s">
        <v>20</v>
      </c>
      <c r="G482" s="11">
        <f t="shared" si="28"/>
        <v>100.65116279069767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t="s">
        <v>14</v>
      </c>
      <c r="G483" s="11">
        <f t="shared" si="28"/>
        <v>81.348423194303152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t="s">
        <v>14</v>
      </c>
      <c r="G484" s="11">
        <f t="shared" si="28"/>
        <v>16.404761904761905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t="s">
        <v>14</v>
      </c>
      <c r="G485" s="11">
        <f t="shared" si="28"/>
        <v>52.774617067833695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t="s">
        <v>20</v>
      </c>
      <c r="G486" s="11">
        <f t="shared" si="28"/>
        <v>260.20608108108109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t="s">
        <v>14</v>
      </c>
      <c r="G487" s="11">
        <f t="shared" si="28"/>
        <v>30.73289183222958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t="s">
        <v>14</v>
      </c>
      <c r="G488" s="11">
        <f t="shared" si="28"/>
        <v>13.5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t="s">
        <v>20</v>
      </c>
      <c r="G489" s="11">
        <f t="shared" si="28"/>
        <v>178.62556663644605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t="s">
        <v>20</v>
      </c>
      <c r="G490" s="11">
        <f t="shared" si="28"/>
        <v>220.0566037735849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t="s">
        <v>20</v>
      </c>
      <c r="G491" s="11">
        <f t="shared" si="28"/>
        <v>101.51086956521739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t="s">
        <v>20</v>
      </c>
      <c r="G492" s="11">
        <f t="shared" si="28"/>
        <v>191.5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t="s">
        <v>20</v>
      </c>
      <c r="G493" s="11">
        <f t="shared" si="28"/>
        <v>305.34683098591552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t="s">
        <v>74</v>
      </c>
      <c r="G494" s="11">
        <f t="shared" si="28"/>
        <v>23.995287958115185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t="s">
        <v>20</v>
      </c>
      <c r="G495" s="11">
        <f t="shared" si="28"/>
        <v>723.77777777777783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t="s">
        <v>20</v>
      </c>
      <c r="G496" s="11">
        <f t="shared" si="28"/>
        <v>547.36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t="s">
        <v>20</v>
      </c>
      <c r="G497" s="11">
        <f t="shared" si="28"/>
        <v>414.5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t="s">
        <v>14</v>
      </c>
      <c r="G498" s="11">
        <f t="shared" si="28"/>
        <v>0.90696409140369971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t="s">
        <v>14</v>
      </c>
      <c r="G499" s="11">
        <f t="shared" si="28"/>
        <v>34.173469387755105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t="s">
        <v>14</v>
      </c>
      <c r="G500" s="11">
        <f t="shared" si="28"/>
        <v>23.948810754912099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t="s">
        <v>14</v>
      </c>
      <c r="G501" s="11">
        <f t="shared" si="28"/>
        <v>48.072649572649574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t="s">
        <v>14</v>
      </c>
      <c r="G502" s="11">
        <f t="shared" si="28"/>
        <v>0</v>
      </c>
      <c r="H502">
        <v>0</v>
      </c>
      <c r="I502" s="4">
        <f t="shared" si="29"/>
        <v>0</v>
      </c>
      <c r="J502" t="s">
        <v>21</v>
      </c>
      <c r="K502" t="s">
        <v>22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t="s">
        <v>14</v>
      </c>
      <c r="G503" s="11">
        <f t="shared" si="28"/>
        <v>70.145182291666671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t="s">
        <v>20</v>
      </c>
      <c r="G504" s="11">
        <f t="shared" si="28"/>
        <v>529.92307692307691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t="s">
        <v>20</v>
      </c>
      <c r="G505" s="11">
        <f t="shared" si="28"/>
        <v>180.32549019607842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t="s">
        <v>14</v>
      </c>
      <c r="G506" s="11">
        <f t="shared" si="28"/>
        <v>92.32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t="s">
        <v>14</v>
      </c>
      <c r="G507" s="11">
        <f t="shared" si="28"/>
        <v>13.901001112347052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t="s">
        <v>20</v>
      </c>
      <c r="G508" s="11">
        <f t="shared" si="28"/>
        <v>927.07777777777778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t="s">
        <v>14</v>
      </c>
      <c r="G509" s="11">
        <f t="shared" si="28"/>
        <v>39.857142857142854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t="s">
        <v>20</v>
      </c>
      <c r="G510" s="11">
        <f t="shared" si="28"/>
        <v>112.22929936305732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t="s">
        <v>14</v>
      </c>
      <c r="G511" s="11">
        <f t="shared" si="28"/>
        <v>70.925816023738875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t="s">
        <v>20</v>
      </c>
      <c r="G512" s="11">
        <f t="shared" si="28"/>
        <v>119.08974358974359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t="s">
        <v>14</v>
      </c>
      <c r="G513" s="11">
        <f t="shared" si="28"/>
        <v>24.017591339648174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t="s">
        <v>20</v>
      </c>
      <c r="G514" s="11">
        <f t="shared" si="28"/>
        <v>139.31868131868131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t="s">
        <v>74</v>
      </c>
      <c r="G515" s="11">
        <f t="shared" ref="G515:G578" si="32">E515*100/D515</f>
        <v>39.277108433734938</v>
      </c>
      <c r="H515">
        <v>35</v>
      </c>
      <c r="I515" s="4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t="s">
        <v>74</v>
      </c>
      <c r="G516" s="11">
        <f t="shared" si="32"/>
        <v>22.439077144917086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t="s">
        <v>14</v>
      </c>
      <c r="G517" s="11">
        <f t="shared" si="32"/>
        <v>55.779069767441861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t="s">
        <v>14</v>
      </c>
      <c r="G518" s="11">
        <f t="shared" si="32"/>
        <v>42.523125996810208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t="s">
        <v>20</v>
      </c>
      <c r="G519" s="11">
        <f t="shared" si="32"/>
        <v>112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t="s">
        <v>14</v>
      </c>
      <c r="G520" s="11">
        <f t="shared" si="32"/>
        <v>7.0681818181818183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t="s">
        <v>20</v>
      </c>
      <c r="G521" s="11">
        <f t="shared" si="32"/>
        <v>101.74563871693866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t="s">
        <v>20</v>
      </c>
      <c r="G522" s="11">
        <f t="shared" si="32"/>
        <v>425.75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t="s">
        <v>20</v>
      </c>
      <c r="G523" s="11">
        <f t="shared" si="32"/>
        <v>145.53947368421052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t="s">
        <v>14</v>
      </c>
      <c r="G524" s="11">
        <f t="shared" si="32"/>
        <v>32.453465346534657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t="s">
        <v>20</v>
      </c>
      <c r="G525" s="11">
        <f t="shared" si="32"/>
        <v>700.33333333333337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t="s">
        <v>14</v>
      </c>
      <c r="G526" s="11">
        <f t="shared" si="32"/>
        <v>83.904860392967947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t="s">
        <v>14</v>
      </c>
      <c r="G527" s="11">
        <f t="shared" si="32"/>
        <v>84.19047619047619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t="s">
        <v>20</v>
      </c>
      <c r="G528" s="11">
        <f t="shared" si="32"/>
        <v>155.95180722891567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t="s">
        <v>14</v>
      </c>
      <c r="G529" s="11">
        <f t="shared" si="32"/>
        <v>99.619450317124731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t="s">
        <v>14</v>
      </c>
      <c r="G530" s="11">
        <f t="shared" si="32"/>
        <v>80.3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t="s">
        <v>14</v>
      </c>
      <c r="G531" s="11">
        <f t="shared" si="32"/>
        <v>11.254901960784315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t="s">
        <v>14</v>
      </c>
      <c r="G532" s="11">
        <f t="shared" si="32"/>
        <v>91.740952380952379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t="s">
        <v>47</v>
      </c>
      <c r="G533" s="11">
        <f t="shared" si="32"/>
        <v>95.521156936261377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t="s">
        <v>20</v>
      </c>
      <c r="G534" s="11">
        <f t="shared" si="32"/>
        <v>502.875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t="s">
        <v>20</v>
      </c>
      <c r="G535" s="11">
        <f t="shared" si="32"/>
        <v>159.24394463667821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t="s">
        <v>14</v>
      </c>
      <c r="G536" s="11">
        <f t="shared" si="32"/>
        <v>15.022446689113355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t="s">
        <v>20</v>
      </c>
      <c r="G537" s="11">
        <f t="shared" si="32"/>
        <v>482.03846153846155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t="s">
        <v>20</v>
      </c>
      <c r="G538" s="11">
        <f t="shared" si="32"/>
        <v>149.96938775510205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t="s">
        <v>20</v>
      </c>
      <c r="G539" s="11">
        <f t="shared" si="32"/>
        <v>117.22156398104265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t="s">
        <v>14</v>
      </c>
      <c r="G540" s="11">
        <f t="shared" si="32"/>
        <v>37.695968274950431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t="s">
        <v>14</v>
      </c>
      <c r="G541" s="11">
        <f t="shared" si="32"/>
        <v>72.65306122448979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t="s">
        <v>20</v>
      </c>
      <c r="G542" s="11">
        <f t="shared" si="32"/>
        <v>265.98113207547169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t="s">
        <v>14</v>
      </c>
      <c r="G543" s="11">
        <f t="shared" si="32"/>
        <v>24.205617977528089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t="s">
        <v>14</v>
      </c>
      <c r="G544" s="11">
        <f t="shared" si="32"/>
        <v>2.5064935064935066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t="s">
        <v>14</v>
      </c>
      <c r="G545" s="11">
        <f t="shared" si="32"/>
        <v>16.329799764428738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t="s">
        <v>20</v>
      </c>
      <c r="G546" s="11">
        <f t="shared" si="32"/>
        <v>276.5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t="s">
        <v>14</v>
      </c>
      <c r="G547" s="11">
        <f t="shared" si="32"/>
        <v>88.803571428571431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t="s">
        <v>20</v>
      </c>
      <c r="G548" s="11">
        <f t="shared" si="32"/>
        <v>163.57142857142858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t="s">
        <v>20</v>
      </c>
      <c r="G549" s="11">
        <f t="shared" si="32"/>
        <v>969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t="s">
        <v>20</v>
      </c>
      <c r="G550" s="11">
        <f t="shared" si="32"/>
        <v>270.91376701966715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t="s">
        <v>20</v>
      </c>
      <c r="G551" s="11">
        <f t="shared" si="32"/>
        <v>284.21355932203392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t="s">
        <v>74</v>
      </c>
      <c r="G552" s="11">
        <f t="shared" si="32"/>
        <v>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t="s">
        <v>14</v>
      </c>
      <c r="G553" s="11">
        <f t="shared" si="32"/>
        <v>58.6329816768462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t="s">
        <v>14</v>
      </c>
      <c r="G554" s="11">
        <f t="shared" si="32"/>
        <v>98.511111111111106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t="s">
        <v>14</v>
      </c>
      <c r="G555" s="11">
        <f t="shared" si="32"/>
        <v>43.975381008206334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t="s">
        <v>20</v>
      </c>
      <c r="G556" s="11">
        <f t="shared" si="32"/>
        <v>151.66315789473686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t="s">
        <v>20</v>
      </c>
      <c r="G557" s="11">
        <f t="shared" si="32"/>
        <v>223.63492063492063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t="s">
        <v>20</v>
      </c>
      <c r="G558" s="11">
        <f t="shared" si="32"/>
        <v>239.75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t="s">
        <v>20</v>
      </c>
      <c r="G559" s="11">
        <f t="shared" si="32"/>
        <v>199.33333333333334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t="s">
        <v>20</v>
      </c>
      <c r="G560" s="11">
        <f t="shared" si="32"/>
        <v>137.34482758620689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t="s">
        <v>20</v>
      </c>
      <c r="G561" s="11">
        <f t="shared" si="32"/>
        <v>100.96961063627731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t="s">
        <v>20</v>
      </c>
      <c r="G562" s="11">
        <f t="shared" si="32"/>
        <v>794.16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t="s">
        <v>20</v>
      </c>
      <c r="G563" s="11">
        <f t="shared" si="32"/>
        <v>369.7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t="s">
        <v>14</v>
      </c>
      <c r="G564" s="11">
        <f t="shared" si="32"/>
        <v>12.818181818181818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t="s">
        <v>20</v>
      </c>
      <c r="G565" s="11">
        <f t="shared" si="32"/>
        <v>138.02702702702703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t="s">
        <v>14</v>
      </c>
      <c r="G566" s="11">
        <f t="shared" si="32"/>
        <v>83.813278008298752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t="s">
        <v>20</v>
      </c>
      <c r="G567" s="11">
        <f t="shared" si="32"/>
        <v>204.60063224446787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t="s">
        <v>14</v>
      </c>
      <c r="G568" s="11">
        <f t="shared" si="32"/>
        <v>44.344086021505376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t="s">
        <v>20</v>
      </c>
      <c r="G569" s="11">
        <f t="shared" si="32"/>
        <v>218.60294117647058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t="s">
        <v>20</v>
      </c>
      <c r="G570" s="11">
        <f t="shared" si="32"/>
        <v>186.03314917127071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t="s">
        <v>20</v>
      </c>
      <c r="G571" s="11">
        <f t="shared" si="32"/>
        <v>237.33830845771143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t="s">
        <v>20</v>
      </c>
      <c r="G572" s="11">
        <f t="shared" si="32"/>
        <v>305.65384615384613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t="s">
        <v>14</v>
      </c>
      <c r="G573" s="11">
        <f t="shared" si="32"/>
        <v>94.142857142857139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t="s">
        <v>74</v>
      </c>
      <c r="G574" s="11">
        <f t="shared" si="32"/>
        <v>54.4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t="s">
        <v>20</v>
      </c>
      <c r="G575" s="11">
        <f t="shared" si="32"/>
        <v>111.88059701492537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t="s">
        <v>20</v>
      </c>
      <c r="G576" s="11">
        <f t="shared" si="32"/>
        <v>369.14814814814815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t="s">
        <v>14</v>
      </c>
      <c r="G577" s="11">
        <f t="shared" si="32"/>
        <v>62.930372148859547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t="s">
        <v>14</v>
      </c>
      <c r="G578" s="11">
        <f t="shared" si="32"/>
        <v>64.927835051546396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t="s">
        <v>74</v>
      </c>
      <c r="G579" s="11">
        <f t="shared" ref="G579:G642" si="36">E579*100/D579</f>
        <v>18.853658536585368</v>
      </c>
      <c r="H579">
        <v>37</v>
      </c>
      <c r="I579" s="4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t="s">
        <v>14</v>
      </c>
      <c r="G580" s="11">
        <f t="shared" si="36"/>
        <v>16.754404145077721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t="s">
        <v>20</v>
      </c>
      <c r="G581" s="11">
        <f t="shared" si="36"/>
        <v>101.11290322580645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t="s">
        <v>20</v>
      </c>
      <c r="G582" s="11">
        <f t="shared" si="36"/>
        <v>341.50228310502285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t="s">
        <v>14</v>
      </c>
      <c r="G583" s="11">
        <f t="shared" si="36"/>
        <v>64.016666666666666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t="s">
        <v>14</v>
      </c>
      <c r="G584" s="11">
        <f t="shared" si="36"/>
        <v>52.080459770114942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t="s">
        <v>20</v>
      </c>
      <c r="G585" s="11">
        <f t="shared" si="36"/>
        <v>322.40211640211641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t="s">
        <v>20</v>
      </c>
      <c r="G586" s="11">
        <f t="shared" si="36"/>
        <v>119.50810185185185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t="s">
        <v>20</v>
      </c>
      <c r="G587" s="11">
        <f t="shared" si="36"/>
        <v>146.79775280898878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t="s">
        <v>20</v>
      </c>
      <c r="G588" s="11">
        <f t="shared" si="36"/>
        <v>950.57142857142856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t="s">
        <v>14</v>
      </c>
      <c r="G589" s="11">
        <f t="shared" si="36"/>
        <v>72.893617021276597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t="s">
        <v>14</v>
      </c>
      <c r="G590" s="11">
        <f t="shared" si="36"/>
        <v>79.008248730964468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t="s">
        <v>14</v>
      </c>
      <c r="G591" s="11">
        <f t="shared" si="36"/>
        <v>64.721518987341767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t="s">
        <v>14</v>
      </c>
      <c r="G592" s="11">
        <f t="shared" si="36"/>
        <v>82.028169014084511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t="s">
        <v>20</v>
      </c>
      <c r="G593" s="11">
        <f t="shared" si="36"/>
        <v>1037.6666666666667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t="s">
        <v>14</v>
      </c>
      <c r="G594" s="11">
        <f t="shared" si="36"/>
        <v>12.910076530612244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t="s">
        <v>20</v>
      </c>
      <c r="G595" s="11">
        <f t="shared" si="36"/>
        <v>154.84210526315789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t="s">
        <v>14</v>
      </c>
      <c r="G596" s="11">
        <f t="shared" si="36"/>
        <v>7.0991735537190079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t="s">
        <v>20</v>
      </c>
      <c r="G597" s="11">
        <f t="shared" si="36"/>
        <v>208.52773826458036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t="s">
        <v>14</v>
      </c>
      <c r="G598" s="11">
        <f t="shared" si="36"/>
        <v>99.683544303797461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t="s">
        <v>20</v>
      </c>
      <c r="G599" s="11">
        <f t="shared" si="36"/>
        <v>201.59756097560975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t="s">
        <v>20</v>
      </c>
      <c r="G600" s="11">
        <f t="shared" si="36"/>
        <v>162.09032258064516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t="s">
        <v>14</v>
      </c>
      <c r="G601" s="11">
        <f t="shared" si="36"/>
        <v>3.6436208125445475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t="s">
        <v>14</v>
      </c>
      <c r="G602" s="11">
        <f t="shared" si="36"/>
        <v>5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t="s">
        <v>20</v>
      </c>
      <c r="G603" s="11">
        <f t="shared" si="36"/>
        <v>206.63492063492063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t="s">
        <v>20</v>
      </c>
      <c r="G604" s="11">
        <f t="shared" si="36"/>
        <v>128.23628691983123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t="s">
        <v>20</v>
      </c>
      <c r="G605" s="11">
        <f t="shared" si="36"/>
        <v>119.66037735849056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t="s">
        <v>20</v>
      </c>
      <c r="G606" s="11">
        <f t="shared" si="36"/>
        <v>170.73055242390078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t="s">
        <v>20</v>
      </c>
      <c r="G607" s="11">
        <f t="shared" si="36"/>
        <v>187.21212121212122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t="s">
        <v>20</v>
      </c>
      <c r="G608" s="11">
        <f t="shared" si="36"/>
        <v>188.38235294117646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t="s">
        <v>20</v>
      </c>
      <c r="G609" s="11">
        <f t="shared" si="36"/>
        <v>131.29869186046511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t="s">
        <v>20</v>
      </c>
      <c r="G610" s="11">
        <f t="shared" si="36"/>
        <v>283.97435897435895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t="s">
        <v>20</v>
      </c>
      <c r="G611" s="11">
        <f t="shared" si="36"/>
        <v>120.42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t="s">
        <v>20</v>
      </c>
      <c r="G612" s="11">
        <f t="shared" si="36"/>
        <v>419.05607476635515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t="s">
        <v>74</v>
      </c>
      <c r="G613" s="11">
        <f t="shared" si="36"/>
        <v>13.853658536585366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t="s">
        <v>20</v>
      </c>
      <c r="G614" s="11">
        <f t="shared" si="36"/>
        <v>139.43548387096774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t="s">
        <v>20</v>
      </c>
      <c r="G615" s="11">
        <f t="shared" si="36"/>
        <v>174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t="s">
        <v>20</v>
      </c>
      <c r="G616" s="11">
        <f t="shared" si="36"/>
        <v>155.49056603773585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t="s">
        <v>20</v>
      </c>
      <c r="G617" s="11">
        <f t="shared" si="36"/>
        <v>170.4470588235294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t="s">
        <v>20</v>
      </c>
      <c r="G618" s="11">
        <f t="shared" si="36"/>
        <v>189.515625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t="s">
        <v>20</v>
      </c>
      <c r="G619" s="11">
        <f t="shared" si="36"/>
        <v>249.71428571428572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t="s">
        <v>14</v>
      </c>
      <c r="G620" s="11">
        <f t="shared" si="36"/>
        <v>48.86052366565962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t="s">
        <v>14</v>
      </c>
      <c r="G621" s="11">
        <f t="shared" si="36"/>
        <v>28.461970393057683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t="s">
        <v>20</v>
      </c>
      <c r="G622" s="11">
        <f t="shared" si="36"/>
        <v>268.02325581395348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t="s">
        <v>20</v>
      </c>
      <c r="G623" s="11">
        <f t="shared" si="36"/>
        <v>619.80078125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t="s">
        <v>14</v>
      </c>
      <c r="G624" s="11">
        <f t="shared" si="36"/>
        <v>3.1301587301587301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t="s">
        <v>20</v>
      </c>
      <c r="G625" s="11">
        <f t="shared" si="36"/>
        <v>159.92152704135736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t="s">
        <v>20</v>
      </c>
      <c r="G626" s="11">
        <f t="shared" si="36"/>
        <v>279.39215686274508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t="s">
        <v>14</v>
      </c>
      <c r="G627" s="11">
        <f t="shared" si="36"/>
        <v>77.373333333333335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t="s">
        <v>20</v>
      </c>
      <c r="G628" s="11">
        <f t="shared" si="36"/>
        <v>206.328125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t="s">
        <v>20</v>
      </c>
      <c r="G629" s="11">
        <f t="shared" si="36"/>
        <v>694.25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t="s">
        <v>20</v>
      </c>
      <c r="G630" s="11">
        <f t="shared" si="36"/>
        <v>151.78947368421052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t="s">
        <v>14</v>
      </c>
      <c r="G631" s="11">
        <f t="shared" si="36"/>
        <v>64.582072176949936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t="s">
        <v>74</v>
      </c>
      <c r="G632" s="11">
        <f t="shared" si="36"/>
        <v>62.873684210526314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t="s">
        <v>20</v>
      </c>
      <c r="G633" s="11">
        <f t="shared" si="36"/>
        <v>310.39864864864865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t="s">
        <v>47</v>
      </c>
      <c r="G634" s="11">
        <f t="shared" si="36"/>
        <v>42.859916782246877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t="s">
        <v>14</v>
      </c>
      <c r="G635" s="11">
        <f t="shared" si="36"/>
        <v>83.119402985074629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t="s">
        <v>74</v>
      </c>
      <c r="G636" s="11">
        <f t="shared" si="36"/>
        <v>78.531302876480538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t="s">
        <v>20</v>
      </c>
      <c r="G637" s="11">
        <f t="shared" si="36"/>
        <v>114.09352517985612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t="s">
        <v>14</v>
      </c>
      <c r="G638" s="11">
        <f t="shared" si="36"/>
        <v>64.537683358624179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t="s">
        <v>14</v>
      </c>
      <c r="G639" s="11">
        <f t="shared" si="36"/>
        <v>79.411764705882348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t="s">
        <v>14</v>
      </c>
      <c r="G640" s="11">
        <f t="shared" si="36"/>
        <v>11.419117647058824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t="s">
        <v>47</v>
      </c>
      <c r="G641" s="11">
        <f t="shared" si="36"/>
        <v>56.186046511627907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t="s">
        <v>14</v>
      </c>
      <c r="G642" s="11">
        <f t="shared" si="36"/>
        <v>16.501669449081803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t="s">
        <v>20</v>
      </c>
      <c r="G643" s="11">
        <f t="shared" ref="G643:G706" si="40">E643*100/D643</f>
        <v>119.96808510638297</v>
      </c>
      <c r="H643">
        <v>194</v>
      </c>
      <c r="I643" s="4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t="s">
        <v>20</v>
      </c>
      <c r="G644" s="11">
        <f t="shared" si="40"/>
        <v>145.45652173913044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t="s">
        <v>20</v>
      </c>
      <c r="G645" s="11">
        <f t="shared" si="40"/>
        <v>221.38255033557047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t="s">
        <v>14</v>
      </c>
      <c r="G646" s="11">
        <f t="shared" si="40"/>
        <v>48.396694214876035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t="s">
        <v>14</v>
      </c>
      <c r="G647" s="11">
        <f t="shared" si="40"/>
        <v>92.911504424778755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t="s">
        <v>14</v>
      </c>
      <c r="G648" s="11">
        <f t="shared" si="40"/>
        <v>88.59979736575481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t="s">
        <v>14</v>
      </c>
      <c r="G649" s="11">
        <f t="shared" si="40"/>
        <v>41.4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t="s">
        <v>74</v>
      </c>
      <c r="G650" s="11">
        <f t="shared" si="40"/>
        <v>63.056795131845838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t="s">
        <v>14</v>
      </c>
      <c r="G651" s="11">
        <f t="shared" si="40"/>
        <v>48.482333607230899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t="s">
        <v>14</v>
      </c>
      <c r="G652" s="11">
        <f t="shared" si="40"/>
        <v>2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t="s">
        <v>14</v>
      </c>
      <c r="G653" s="11">
        <f t="shared" si="40"/>
        <v>88.47941026944585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t="s">
        <v>20</v>
      </c>
      <c r="G654" s="11">
        <f t="shared" si="40"/>
        <v>126.84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t="s">
        <v>20</v>
      </c>
      <c r="G655" s="11">
        <f t="shared" si="40"/>
        <v>2338.8333333333335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t="s">
        <v>20</v>
      </c>
      <c r="G656" s="11">
        <f t="shared" si="40"/>
        <v>508.38857142857142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t="s">
        <v>20</v>
      </c>
      <c r="G657" s="11">
        <f t="shared" si="40"/>
        <v>191.47826086956522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t="s">
        <v>14</v>
      </c>
      <c r="G658" s="11">
        <f t="shared" si="40"/>
        <v>42.127533783783782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t="s">
        <v>14</v>
      </c>
      <c r="G659" s="11">
        <f t="shared" si="40"/>
        <v>8.24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t="s">
        <v>74</v>
      </c>
      <c r="G660" s="11">
        <f t="shared" si="40"/>
        <v>60.064638783269963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t="s">
        <v>14</v>
      </c>
      <c r="G661" s="11">
        <f t="shared" si="40"/>
        <v>47.232808616404306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t="s">
        <v>14</v>
      </c>
      <c r="G662" s="11">
        <f t="shared" si="40"/>
        <v>81.736263736263737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t="s">
        <v>14</v>
      </c>
      <c r="G663" s="11">
        <f t="shared" si="40"/>
        <v>54.187265917602993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t="s">
        <v>14</v>
      </c>
      <c r="G664" s="11">
        <f t="shared" si="40"/>
        <v>97.868131868131869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t="s">
        <v>14</v>
      </c>
      <c r="G665" s="11">
        <f t="shared" si="40"/>
        <v>77.239999999999995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t="s">
        <v>14</v>
      </c>
      <c r="G666" s="11">
        <f t="shared" si="40"/>
        <v>33.464735516372798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t="s">
        <v>20</v>
      </c>
      <c r="G667" s="11">
        <f t="shared" si="40"/>
        <v>239.58823529411765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t="s">
        <v>74</v>
      </c>
      <c r="G668" s="11">
        <f t="shared" si="40"/>
        <v>64.032258064516128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t="s">
        <v>20</v>
      </c>
      <c r="G669" s="11">
        <f t="shared" si="40"/>
        <v>176.15942028985506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t="s">
        <v>14</v>
      </c>
      <c r="G670" s="11">
        <f t="shared" si="40"/>
        <v>20.33818181818182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t="s">
        <v>20</v>
      </c>
      <c r="G671" s="11">
        <f t="shared" si="40"/>
        <v>358.64754098360658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t="s">
        <v>20</v>
      </c>
      <c r="G672" s="11">
        <f t="shared" si="40"/>
        <v>468.85802469135803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t="s">
        <v>20</v>
      </c>
      <c r="G673" s="11">
        <f t="shared" si="40"/>
        <v>122.0563524590164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t="s">
        <v>14</v>
      </c>
      <c r="G674" s="11">
        <f t="shared" si="40"/>
        <v>55.931783729156137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t="s">
        <v>14</v>
      </c>
      <c r="G675" s="11">
        <f t="shared" si="40"/>
        <v>43.660714285714285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t="s">
        <v>74</v>
      </c>
      <c r="G676" s="11">
        <f t="shared" si="40"/>
        <v>33.538371411833623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t="s">
        <v>20</v>
      </c>
      <c r="G677" s="11">
        <f t="shared" si="40"/>
        <v>122.97938144329896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t="s">
        <v>20</v>
      </c>
      <c r="G678" s="11">
        <f t="shared" si="40"/>
        <v>189.74959871589084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t="s">
        <v>14</v>
      </c>
      <c r="G679" s="11">
        <f t="shared" si="40"/>
        <v>83.622641509433961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t="s">
        <v>74</v>
      </c>
      <c r="G680" s="11">
        <f t="shared" si="40"/>
        <v>17.968844221105527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t="s">
        <v>20</v>
      </c>
      <c r="G681" s="11">
        <f t="shared" si="40"/>
        <v>1036.5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t="s">
        <v>14</v>
      </c>
      <c r="G682" s="11">
        <f t="shared" si="40"/>
        <v>97.405219780219781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t="s">
        <v>14</v>
      </c>
      <c r="G683" s="11">
        <f t="shared" si="40"/>
        <v>86.386203150461711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t="s">
        <v>20</v>
      </c>
      <c r="G684" s="11">
        <f t="shared" si="40"/>
        <v>150.16666666666666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t="s">
        <v>20</v>
      </c>
      <c r="G685" s="11">
        <f t="shared" si="40"/>
        <v>358.43478260869563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t="s">
        <v>20</v>
      </c>
      <c r="G686" s="11">
        <f t="shared" si="40"/>
        <v>542.85714285714289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t="s">
        <v>14</v>
      </c>
      <c r="G687" s="11">
        <f t="shared" si="40"/>
        <v>67.500714285714281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t="s">
        <v>20</v>
      </c>
      <c r="G688" s="11">
        <f t="shared" si="40"/>
        <v>191.74666666666667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t="s">
        <v>20</v>
      </c>
      <c r="G689" s="11">
        <f t="shared" si="40"/>
        <v>932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t="s">
        <v>20</v>
      </c>
      <c r="G690" s="11">
        <f t="shared" si="40"/>
        <v>429.27586206896552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t="s">
        <v>20</v>
      </c>
      <c r="G691" s="11">
        <f t="shared" si="40"/>
        <v>100.65753424657534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t="s">
        <v>20</v>
      </c>
      <c r="G692" s="11">
        <f t="shared" si="40"/>
        <v>226.61111111111111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t="s">
        <v>20</v>
      </c>
      <c r="G693" s="11">
        <f t="shared" si="40"/>
        <v>142.38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t="s">
        <v>14</v>
      </c>
      <c r="G694" s="11">
        <f t="shared" si="40"/>
        <v>90.63333333333334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t="s">
        <v>14</v>
      </c>
      <c r="G695" s="11">
        <f t="shared" si="40"/>
        <v>63.966740576496676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t="s">
        <v>14</v>
      </c>
      <c r="G696" s="11">
        <f t="shared" si="40"/>
        <v>84.131868131868131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t="s">
        <v>20</v>
      </c>
      <c r="G697" s="11">
        <f t="shared" si="40"/>
        <v>133.93478260869566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t="s">
        <v>14</v>
      </c>
      <c r="G698" s="11">
        <f t="shared" si="40"/>
        <v>59.042047531992687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t="s">
        <v>20</v>
      </c>
      <c r="G699" s="11">
        <f t="shared" si="40"/>
        <v>152.80062063615205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t="s">
        <v>20</v>
      </c>
      <c r="G700" s="11">
        <f t="shared" si="40"/>
        <v>446.69121140142516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t="s">
        <v>14</v>
      </c>
      <c r="G701" s="11">
        <f t="shared" si="40"/>
        <v>84.391891891891888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t="s">
        <v>14</v>
      </c>
      <c r="G702" s="11">
        <f t="shared" si="40"/>
        <v>3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t="s">
        <v>20</v>
      </c>
      <c r="G703" s="11">
        <f t="shared" si="40"/>
        <v>175.02692307692308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t="s">
        <v>14</v>
      </c>
      <c r="G704" s="11">
        <f t="shared" si="40"/>
        <v>54.137931034482762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t="s">
        <v>20</v>
      </c>
      <c r="G705" s="11">
        <f t="shared" si="40"/>
        <v>311.87381703470032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t="s">
        <v>20</v>
      </c>
      <c r="G706" s="11">
        <f t="shared" si="40"/>
        <v>122.7816091954023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t="s">
        <v>14</v>
      </c>
      <c r="G707" s="11">
        <f t="shared" ref="G707:G770" si="44">E707*100/D707</f>
        <v>99.026517383618156</v>
      </c>
      <c r="H707">
        <v>2025</v>
      </c>
      <c r="I707" s="4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t="s">
        <v>20</v>
      </c>
      <c r="G708" s="11">
        <f t="shared" si="44"/>
        <v>127.84686346863468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t="s">
        <v>20</v>
      </c>
      <c r="G709" s="11">
        <f t="shared" si="44"/>
        <v>158.61643835616439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t="s">
        <v>20</v>
      </c>
      <c r="G710" s="11">
        <f t="shared" si="44"/>
        <v>707.05882352941171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t="s">
        <v>20</v>
      </c>
      <c r="G711" s="11">
        <f t="shared" si="44"/>
        <v>142.38775510204081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t="s">
        <v>20</v>
      </c>
      <c r="G712" s="11">
        <f t="shared" si="44"/>
        <v>147.86046511627907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t="s">
        <v>14</v>
      </c>
      <c r="G713" s="11">
        <f t="shared" si="44"/>
        <v>20.322580645161292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t="s">
        <v>20</v>
      </c>
      <c r="G714" s="11">
        <f t="shared" si="44"/>
        <v>1840.625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t="s">
        <v>20</v>
      </c>
      <c r="G715" s="11">
        <f t="shared" si="44"/>
        <v>161.94202898550725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t="s">
        <v>20</v>
      </c>
      <c r="G716" s="11">
        <f t="shared" si="44"/>
        <v>472.82077922077923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t="s">
        <v>14</v>
      </c>
      <c r="G717" s="11">
        <f t="shared" si="44"/>
        <v>24.466101694915253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t="s">
        <v>20</v>
      </c>
      <c r="G718" s="11">
        <f t="shared" si="44"/>
        <v>517.65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t="s">
        <v>20</v>
      </c>
      <c r="G719" s="11">
        <f t="shared" si="44"/>
        <v>247.64285714285714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t="s">
        <v>20</v>
      </c>
      <c r="G720" s="11">
        <f t="shared" si="44"/>
        <v>100.20481927710843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t="s">
        <v>20</v>
      </c>
      <c r="G721" s="11">
        <f t="shared" si="44"/>
        <v>153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t="s">
        <v>74</v>
      </c>
      <c r="G722" s="11">
        <f t="shared" si="44"/>
        <v>37.091954022988503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t="s">
        <v>74</v>
      </c>
      <c r="G723" s="11">
        <f t="shared" si="44"/>
        <v>4.3923948220064721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t="s">
        <v>20</v>
      </c>
      <c r="G724" s="11">
        <f t="shared" si="44"/>
        <v>156.50721649484535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t="s">
        <v>20</v>
      </c>
      <c r="G725" s="11">
        <f t="shared" si="44"/>
        <v>270.40816326530614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t="s">
        <v>20</v>
      </c>
      <c r="G726" s="11">
        <f t="shared" si="44"/>
        <v>134.0595238095238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t="s">
        <v>14</v>
      </c>
      <c r="G727" s="11">
        <f t="shared" si="44"/>
        <v>50.398033126293996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t="s">
        <v>74</v>
      </c>
      <c r="G728" s="11">
        <f t="shared" si="44"/>
        <v>88.815837937384899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t="s">
        <v>20</v>
      </c>
      <c r="G729" s="11">
        <f t="shared" si="44"/>
        <v>165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t="s">
        <v>14</v>
      </c>
      <c r="G730" s="11">
        <f t="shared" si="44"/>
        <v>17.5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t="s">
        <v>20</v>
      </c>
      <c r="G731" s="11">
        <f t="shared" si="44"/>
        <v>185.66071428571428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t="s">
        <v>20</v>
      </c>
      <c r="G732" s="11">
        <f t="shared" si="44"/>
        <v>412.66319444444446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t="s">
        <v>74</v>
      </c>
      <c r="G733" s="11">
        <f t="shared" si="44"/>
        <v>90.25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t="s">
        <v>14</v>
      </c>
      <c r="G734" s="11">
        <f t="shared" si="44"/>
        <v>91.984615384615381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t="s">
        <v>20</v>
      </c>
      <c r="G735" s="11">
        <f t="shared" si="44"/>
        <v>527.00632911392404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t="s">
        <v>20</v>
      </c>
      <c r="G736" s="11">
        <f t="shared" si="44"/>
        <v>319.14285714285717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t="s">
        <v>20</v>
      </c>
      <c r="G737" s="11">
        <f t="shared" si="44"/>
        <v>354.18867924528303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t="s">
        <v>74</v>
      </c>
      <c r="G738" s="11">
        <f t="shared" si="44"/>
        <v>32.896103896103895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t="s">
        <v>20</v>
      </c>
      <c r="G739" s="11">
        <f t="shared" si="44"/>
        <v>135.8918918918919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t="s">
        <v>14</v>
      </c>
      <c r="G740" s="11">
        <f t="shared" si="44"/>
        <v>2.0843373493975905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t="s">
        <v>14</v>
      </c>
      <c r="G741" s="11">
        <f t="shared" si="44"/>
        <v>61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t="s">
        <v>14</v>
      </c>
      <c r="G742" s="11">
        <f t="shared" si="44"/>
        <v>30.037735849056602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t="s">
        <v>20</v>
      </c>
      <c r="G743" s="11">
        <f t="shared" si="44"/>
        <v>1179.1666666666667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t="s">
        <v>20</v>
      </c>
      <c r="G744" s="11">
        <f t="shared" si="44"/>
        <v>1126.0833333333333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t="s">
        <v>14</v>
      </c>
      <c r="G745" s="11">
        <f t="shared" si="44"/>
        <v>12.923076923076923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t="s">
        <v>20</v>
      </c>
      <c r="G746" s="11">
        <f t="shared" si="44"/>
        <v>712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t="s">
        <v>14</v>
      </c>
      <c r="G747" s="11">
        <f t="shared" si="44"/>
        <v>30.304347826086957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t="s">
        <v>20</v>
      </c>
      <c r="G748" s="11">
        <f t="shared" si="44"/>
        <v>212.50896057347671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t="s">
        <v>20</v>
      </c>
      <c r="G749" s="11">
        <f t="shared" si="44"/>
        <v>228.85714285714286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t="s">
        <v>74</v>
      </c>
      <c r="G750" s="11">
        <f t="shared" si="44"/>
        <v>34.959979476654695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t="s">
        <v>20</v>
      </c>
      <c r="G751" s="11">
        <f t="shared" si="44"/>
        <v>157.2906976744186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t="s">
        <v>14</v>
      </c>
      <c r="G752" s="11">
        <f t="shared" si="44"/>
        <v>1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t="s">
        <v>20</v>
      </c>
      <c r="G753" s="11">
        <f t="shared" si="44"/>
        <v>232.30555555555554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t="s">
        <v>74</v>
      </c>
      <c r="G754" s="11">
        <f t="shared" si="44"/>
        <v>92.448275862068968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t="s">
        <v>20</v>
      </c>
      <c r="G755" s="11">
        <f t="shared" si="44"/>
        <v>256.70212765957444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t="s">
        <v>20</v>
      </c>
      <c r="G756" s="11">
        <f t="shared" si="44"/>
        <v>168.47017045454547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t="s">
        <v>20</v>
      </c>
      <c r="G757" s="11">
        <f t="shared" si="44"/>
        <v>166.57777777777778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t="s">
        <v>20</v>
      </c>
      <c r="G758" s="11">
        <f t="shared" si="44"/>
        <v>772.07692307692309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t="s">
        <v>20</v>
      </c>
      <c r="G759" s="11">
        <f t="shared" si="44"/>
        <v>406.85714285714283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t="s">
        <v>20</v>
      </c>
      <c r="G760" s="11">
        <f t="shared" si="44"/>
        <v>564.20608108108104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t="s">
        <v>14</v>
      </c>
      <c r="G761" s="11">
        <f t="shared" si="44"/>
        <v>68.426865671641792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t="s">
        <v>14</v>
      </c>
      <c r="G762" s="11">
        <f t="shared" si="44"/>
        <v>34.351966873706004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t="s">
        <v>20</v>
      </c>
      <c r="G763" s="11">
        <f t="shared" si="44"/>
        <v>655.4545454545455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t="s">
        <v>20</v>
      </c>
      <c r="G764" s="11">
        <f t="shared" si="44"/>
        <v>177.25714285714287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t="s">
        <v>20</v>
      </c>
      <c r="G765" s="11">
        <f t="shared" si="44"/>
        <v>113.17857142857143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t="s">
        <v>20</v>
      </c>
      <c r="G766" s="11">
        <f t="shared" si="44"/>
        <v>728.18181818181813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t="s">
        <v>20</v>
      </c>
      <c r="G767" s="11">
        <f t="shared" si="44"/>
        <v>208.33333333333334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t="s">
        <v>14</v>
      </c>
      <c r="G768" s="11">
        <f t="shared" si="44"/>
        <v>31.171232876712327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t="s">
        <v>14</v>
      </c>
      <c r="G769" s="11">
        <f t="shared" si="44"/>
        <v>56.967078189300409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t="s">
        <v>20</v>
      </c>
      <c r="G770" s="11">
        <f t="shared" si="44"/>
        <v>231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t="s">
        <v>14</v>
      </c>
      <c r="G771" s="11">
        <f t="shared" ref="G771:G834" si="48">E771*100/D771</f>
        <v>86.867834394904463</v>
      </c>
      <c r="H771">
        <v>3410</v>
      </c>
      <c r="I771" s="4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t="s">
        <v>20</v>
      </c>
      <c r="G772" s="11">
        <f t="shared" si="48"/>
        <v>270.74418604651163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t="s">
        <v>74</v>
      </c>
      <c r="G773" s="11">
        <f t="shared" si="48"/>
        <v>49.446428571428569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t="s">
        <v>20</v>
      </c>
      <c r="G774" s="11">
        <f t="shared" si="48"/>
        <v>113.3596256684492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t="s">
        <v>20</v>
      </c>
      <c r="G775" s="11">
        <f t="shared" si="48"/>
        <v>190.55555555555554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t="s">
        <v>20</v>
      </c>
      <c r="G776" s="11">
        <f t="shared" si="48"/>
        <v>135.5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t="s">
        <v>14</v>
      </c>
      <c r="G777" s="11">
        <f t="shared" si="48"/>
        <v>10.297872340425531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t="s">
        <v>14</v>
      </c>
      <c r="G778" s="11">
        <f t="shared" si="48"/>
        <v>65.544223826714799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t="s">
        <v>14</v>
      </c>
      <c r="G779" s="11">
        <f t="shared" si="48"/>
        <v>49.026652452025587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t="s">
        <v>20</v>
      </c>
      <c r="G780" s="11">
        <f t="shared" si="48"/>
        <v>787.92307692307691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t="s">
        <v>14</v>
      </c>
      <c r="G781" s="11">
        <f t="shared" si="48"/>
        <v>80.306347746090154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t="s">
        <v>20</v>
      </c>
      <c r="G782" s="11">
        <f t="shared" si="48"/>
        <v>106.29411764705883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t="s">
        <v>74</v>
      </c>
      <c r="G783" s="11">
        <f t="shared" si="48"/>
        <v>50.735632183908045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t="s">
        <v>20</v>
      </c>
      <c r="G784" s="11">
        <f t="shared" si="48"/>
        <v>215.31372549019608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t="s">
        <v>20</v>
      </c>
      <c r="G785" s="11">
        <f t="shared" si="48"/>
        <v>141.22972972972974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t="s">
        <v>20</v>
      </c>
      <c r="G786" s="11">
        <f t="shared" si="48"/>
        <v>115.33745781777277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t="s">
        <v>20</v>
      </c>
      <c r="G787" s="11">
        <f t="shared" si="48"/>
        <v>193.11940298507463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t="s">
        <v>20</v>
      </c>
      <c r="G788" s="11">
        <f t="shared" si="48"/>
        <v>729.73333333333335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t="s">
        <v>14</v>
      </c>
      <c r="G789" s="11">
        <f t="shared" si="48"/>
        <v>99.66339869281046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t="s">
        <v>47</v>
      </c>
      <c r="G790" s="11">
        <f t="shared" si="48"/>
        <v>88.166666666666671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t="s">
        <v>14</v>
      </c>
      <c r="G791" s="11">
        <f t="shared" si="48"/>
        <v>37.233333333333334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t="s">
        <v>74</v>
      </c>
      <c r="G792" s="11">
        <f t="shared" si="48"/>
        <v>30.540075309306079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t="s">
        <v>14</v>
      </c>
      <c r="G793" s="11">
        <f t="shared" si="48"/>
        <v>25.714285714285715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t="s">
        <v>14</v>
      </c>
      <c r="G794" s="11">
        <f t="shared" si="48"/>
        <v>34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t="s">
        <v>20</v>
      </c>
      <c r="G795" s="11">
        <f t="shared" si="48"/>
        <v>1185.909090909091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t="s">
        <v>20</v>
      </c>
      <c r="G796" s="11">
        <f t="shared" si="48"/>
        <v>125.39393939393939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t="s">
        <v>14</v>
      </c>
      <c r="G797" s="11">
        <f t="shared" si="48"/>
        <v>14.394366197183098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t="s">
        <v>14</v>
      </c>
      <c r="G798" s="11">
        <f t="shared" si="48"/>
        <v>54.807692307692307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t="s">
        <v>20</v>
      </c>
      <c r="G799" s="11">
        <f t="shared" si="48"/>
        <v>109.63157894736842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t="s">
        <v>20</v>
      </c>
      <c r="G800" s="11">
        <f t="shared" si="48"/>
        <v>188.47058823529412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t="s">
        <v>14</v>
      </c>
      <c r="G801" s="11">
        <f t="shared" si="48"/>
        <v>87.008284023668637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t="s">
        <v>14</v>
      </c>
      <c r="G802" s="11">
        <f t="shared" si="48"/>
        <v>1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t="s">
        <v>20</v>
      </c>
      <c r="G803" s="11">
        <f t="shared" si="48"/>
        <v>202.91304347826087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t="s">
        <v>20</v>
      </c>
      <c r="G804" s="11">
        <f t="shared" si="48"/>
        <v>197.03225806451613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t="s">
        <v>20</v>
      </c>
      <c r="G805" s="11">
        <f t="shared" si="48"/>
        <v>107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t="s">
        <v>20</v>
      </c>
      <c r="G806" s="11">
        <f t="shared" si="48"/>
        <v>268.73076923076923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t="s">
        <v>14</v>
      </c>
      <c r="G807" s="11">
        <f t="shared" si="48"/>
        <v>50.845360824742265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t="s">
        <v>20</v>
      </c>
      <c r="G808" s="11">
        <f t="shared" si="48"/>
        <v>1180.2857142857142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t="s">
        <v>20</v>
      </c>
      <c r="G809" s="11">
        <f t="shared" si="48"/>
        <v>264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t="s">
        <v>14</v>
      </c>
      <c r="G810" s="11">
        <f t="shared" si="48"/>
        <v>30.442307692307693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t="s">
        <v>14</v>
      </c>
      <c r="G811" s="11">
        <f t="shared" si="48"/>
        <v>62.88068181818182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t="s">
        <v>20</v>
      </c>
      <c r="G812" s="11">
        <f t="shared" si="48"/>
        <v>193.125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t="s">
        <v>14</v>
      </c>
      <c r="G813" s="11">
        <f t="shared" si="48"/>
        <v>77.1027027027027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t="s">
        <v>20</v>
      </c>
      <c r="G814" s="11">
        <f t="shared" si="48"/>
        <v>225.52763819095478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t="s">
        <v>20</v>
      </c>
      <c r="G815" s="11">
        <f t="shared" si="48"/>
        <v>239.40625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t="s">
        <v>14</v>
      </c>
      <c r="G816" s="11">
        <f t="shared" si="48"/>
        <v>92.1875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t="s">
        <v>20</v>
      </c>
      <c r="G817" s="11">
        <f t="shared" si="48"/>
        <v>130.23333333333332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t="s">
        <v>20</v>
      </c>
      <c r="G818" s="11">
        <f t="shared" si="48"/>
        <v>615.21739130434787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t="s">
        <v>20</v>
      </c>
      <c r="G819" s="11">
        <f t="shared" si="48"/>
        <v>368.79532163742692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t="s">
        <v>20</v>
      </c>
      <c r="G820" s="11">
        <f t="shared" si="48"/>
        <v>1094.8571428571429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t="s">
        <v>14</v>
      </c>
      <c r="G821" s="11">
        <f t="shared" si="48"/>
        <v>50.662921348314605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t="s">
        <v>20</v>
      </c>
      <c r="G822" s="11">
        <f t="shared" si="48"/>
        <v>800.6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t="s">
        <v>20</v>
      </c>
      <c r="G823" s="11">
        <f t="shared" si="48"/>
        <v>291.28571428571428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t="s">
        <v>20</v>
      </c>
      <c r="G824" s="11">
        <f t="shared" si="48"/>
        <v>349.96666666666664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t="s">
        <v>20</v>
      </c>
      <c r="G825" s="11">
        <f t="shared" si="48"/>
        <v>357.07317073170731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t="s">
        <v>20</v>
      </c>
      <c r="G826" s="11">
        <f t="shared" si="48"/>
        <v>126.48941176470588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t="s">
        <v>20</v>
      </c>
      <c r="G827" s="11">
        <f t="shared" si="48"/>
        <v>387.5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t="s">
        <v>20</v>
      </c>
      <c r="G828" s="11">
        <f t="shared" si="48"/>
        <v>457.03571428571428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t="s">
        <v>20</v>
      </c>
      <c r="G829" s="11">
        <f t="shared" si="48"/>
        <v>266.69565217391306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t="s">
        <v>14</v>
      </c>
      <c r="G830" s="11">
        <f t="shared" si="48"/>
        <v>69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t="s">
        <v>14</v>
      </c>
      <c r="G831" s="11">
        <f t="shared" si="48"/>
        <v>51.34375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t="s">
        <v>14</v>
      </c>
      <c r="G832" s="11">
        <f t="shared" si="48"/>
        <v>1.1710526315789473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t="s">
        <v>20</v>
      </c>
      <c r="G833" s="11">
        <f t="shared" si="48"/>
        <v>108.97734294541709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t="s">
        <v>20</v>
      </c>
      <c r="G834" s="11">
        <f t="shared" si="48"/>
        <v>315.17592592592592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t="s">
        <v>20</v>
      </c>
      <c r="G835" s="11">
        <f t="shared" ref="G835:G898" si="52">E835*100/D835</f>
        <v>157.69117647058823</v>
      </c>
      <c r="H835">
        <v>165</v>
      </c>
      <c r="I835" s="4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t="s">
        <v>20</v>
      </c>
      <c r="G836" s="11">
        <f t="shared" si="52"/>
        <v>153.8082191780822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t="s">
        <v>14</v>
      </c>
      <c r="G837" s="11">
        <f t="shared" si="52"/>
        <v>89.738979118329468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t="s">
        <v>14</v>
      </c>
      <c r="G838" s="11">
        <f t="shared" si="52"/>
        <v>75.135802469135797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t="s">
        <v>20</v>
      </c>
      <c r="G839" s="11">
        <f t="shared" si="52"/>
        <v>852.88135593220341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t="s">
        <v>20</v>
      </c>
      <c r="G840" s="11">
        <f t="shared" si="52"/>
        <v>138.90625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t="s">
        <v>20</v>
      </c>
      <c r="G841" s="11">
        <f t="shared" si="52"/>
        <v>190.18181818181819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t="s">
        <v>20</v>
      </c>
      <c r="G842" s="11">
        <f t="shared" si="52"/>
        <v>100.24333619948409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t="s">
        <v>20</v>
      </c>
      <c r="G843" s="11">
        <f t="shared" si="52"/>
        <v>142.75824175824175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t="s">
        <v>20</v>
      </c>
      <c r="G844" s="11">
        <f t="shared" si="52"/>
        <v>563.13333333333333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t="s">
        <v>14</v>
      </c>
      <c r="G845" s="11">
        <f t="shared" si="52"/>
        <v>30.71590909090909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t="s">
        <v>74</v>
      </c>
      <c r="G846" s="11">
        <f t="shared" si="52"/>
        <v>99.397727272727266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t="s">
        <v>20</v>
      </c>
      <c r="G847" s="11">
        <f t="shared" si="52"/>
        <v>197.54935622317598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t="s">
        <v>20</v>
      </c>
      <c r="G848" s="11">
        <f t="shared" si="52"/>
        <v>508.5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t="s">
        <v>20</v>
      </c>
      <c r="G849" s="11">
        <f t="shared" si="52"/>
        <v>237.74468085106383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t="s">
        <v>20</v>
      </c>
      <c r="G850" s="11">
        <f t="shared" si="52"/>
        <v>338.46875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t="s">
        <v>20</v>
      </c>
      <c r="G851" s="11">
        <f t="shared" si="52"/>
        <v>133.08955223880596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t="s">
        <v>14</v>
      </c>
      <c r="G852" s="11">
        <f t="shared" si="52"/>
        <v>1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t="s">
        <v>20</v>
      </c>
      <c r="G853" s="11">
        <f t="shared" si="52"/>
        <v>207.8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t="s">
        <v>14</v>
      </c>
      <c r="G854" s="11">
        <f t="shared" si="52"/>
        <v>51.122448979591837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t="s">
        <v>20</v>
      </c>
      <c r="G855" s="11">
        <f t="shared" si="52"/>
        <v>652.05847953216369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t="s">
        <v>20</v>
      </c>
      <c r="G856" s="11">
        <f t="shared" si="52"/>
        <v>113.63099415204678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t="s">
        <v>20</v>
      </c>
      <c r="G857" s="11">
        <f t="shared" si="52"/>
        <v>102.37606837606837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t="s">
        <v>20</v>
      </c>
      <c r="G858" s="11">
        <f t="shared" si="52"/>
        <v>356.58333333333331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t="s">
        <v>20</v>
      </c>
      <c r="G859" s="11">
        <f t="shared" si="52"/>
        <v>139.8679245283019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t="s">
        <v>14</v>
      </c>
      <c r="G860" s="11">
        <f t="shared" si="52"/>
        <v>69.45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t="s">
        <v>14</v>
      </c>
      <c r="G861" s="11">
        <f t="shared" si="52"/>
        <v>35.534246575342465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t="s">
        <v>20</v>
      </c>
      <c r="G862" s="11">
        <f t="shared" si="52"/>
        <v>251.65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t="s">
        <v>20</v>
      </c>
      <c r="G863" s="11">
        <f t="shared" si="52"/>
        <v>105.875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t="s">
        <v>20</v>
      </c>
      <c r="G864" s="11">
        <f t="shared" si="52"/>
        <v>187.42857142857142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t="s">
        <v>20</v>
      </c>
      <c r="G865" s="11">
        <f t="shared" si="52"/>
        <v>386.78571428571428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t="s">
        <v>20</v>
      </c>
      <c r="G866" s="11">
        <f t="shared" si="52"/>
        <v>347.07142857142856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t="s">
        <v>20</v>
      </c>
      <c r="G867" s="11">
        <f t="shared" si="52"/>
        <v>185.82098765432099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t="s">
        <v>74</v>
      </c>
      <c r="G868" s="11">
        <f t="shared" si="52"/>
        <v>43.241247264770237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t="s">
        <v>20</v>
      </c>
      <c r="G869" s="11">
        <f t="shared" si="52"/>
        <v>162.4375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t="s">
        <v>20</v>
      </c>
      <c r="G870" s="11">
        <f t="shared" si="52"/>
        <v>184.84285714285716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t="s">
        <v>14</v>
      </c>
      <c r="G871" s="11">
        <f t="shared" si="52"/>
        <v>23.703520691785052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t="s">
        <v>14</v>
      </c>
      <c r="G872" s="11">
        <f t="shared" si="52"/>
        <v>89.870129870129873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t="s">
        <v>20</v>
      </c>
      <c r="G873" s="11">
        <f t="shared" si="52"/>
        <v>272.6041958041958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t="s">
        <v>20</v>
      </c>
      <c r="G874" s="11">
        <f t="shared" si="52"/>
        <v>170.04255319148936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t="s">
        <v>20</v>
      </c>
      <c r="G875" s="11">
        <f t="shared" si="52"/>
        <v>188.28503562945369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t="s">
        <v>20</v>
      </c>
      <c r="G876" s="11">
        <f t="shared" si="52"/>
        <v>346.93532338308455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t="s">
        <v>14</v>
      </c>
      <c r="G877" s="11">
        <f t="shared" si="52"/>
        <v>69.177215189873422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t="s">
        <v>14</v>
      </c>
      <c r="G878" s="11">
        <f t="shared" si="52"/>
        <v>25.433734939759034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t="s">
        <v>14</v>
      </c>
      <c r="G879" s="11">
        <f t="shared" si="52"/>
        <v>77.400977995110026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t="s">
        <v>14</v>
      </c>
      <c r="G880" s="11">
        <f t="shared" si="52"/>
        <v>37.481481481481481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t="s">
        <v>20</v>
      </c>
      <c r="G881" s="11">
        <f t="shared" si="52"/>
        <v>543.79999999999995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t="s">
        <v>20</v>
      </c>
      <c r="G882" s="11">
        <f t="shared" si="52"/>
        <v>228.52189349112427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t="s">
        <v>14</v>
      </c>
      <c r="G883" s="11">
        <f t="shared" si="52"/>
        <v>38.948339483394832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t="s">
        <v>20</v>
      </c>
      <c r="G884" s="11">
        <f t="shared" si="52"/>
        <v>370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t="s">
        <v>20</v>
      </c>
      <c r="G885" s="11">
        <f t="shared" si="52"/>
        <v>237.91176470588235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t="s">
        <v>14</v>
      </c>
      <c r="G886" s="11">
        <f t="shared" si="52"/>
        <v>64.036299765807968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t="s">
        <v>20</v>
      </c>
      <c r="G887" s="11">
        <f t="shared" si="52"/>
        <v>118.27777777777777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t="s">
        <v>14</v>
      </c>
      <c r="G888" s="11">
        <f t="shared" si="52"/>
        <v>84.824037184594957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t="s">
        <v>14</v>
      </c>
      <c r="G889" s="11">
        <f t="shared" si="52"/>
        <v>29.346153846153847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t="s">
        <v>20</v>
      </c>
      <c r="G890" s="11">
        <f t="shared" si="52"/>
        <v>209.89655172413794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t="s">
        <v>20</v>
      </c>
      <c r="G891" s="11">
        <f t="shared" si="52"/>
        <v>169.78571428571428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t="s">
        <v>20</v>
      </c>
      <c r="G892" s="11">
        <f t="shared" si="52"/>
        <v>115.95907738095238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t="s">
        <v>20</v>
      </c>
      <c r="G893" s="11">
        <f t="shared" si="52"/>
        <v>258.60000000000002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t="s">
        <v>20</v>
      </c>
      <c r="G894" s="11">
        <f t="shared" si="52"/>
        <v>230.58333333333334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t="s">
        <v>20</v>
      </c>
      <c r="G895" s="11">
        <f t="shared" si="52"/>
        <v>128.21428571428572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t="s">
        <v>20</v>
      </c>
      <c r="G896" s="11">
        <f t="shared" si="52"/>
        <v>188.70588235294119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t="s">
        <v>14</v>
      </c>
      <c r="G897" s="11">
        <f t="shared" si="52"/>
        <v>6.9511889862327907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t="s">
        <v>20</v>
      </c>
      <c r="G898" s="11">
        <f t="shared" si="52"/>
        <v>774.43434343434342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t="s">
        <v>14</v>
      </c>
      <c r="G899" s="11">
        <f t="shared" ref="G899:G962" si="56">E899*100/D899</f>
        <v>27.693181818181817</v>
      </c>
      <c r="H899">
        <v>27</v>
      </c>
      <c r="I899" s="4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t="s">
        <v>14</v>
      </c>
      <c r="G900" s="11">
        <f t="shared" si="56"/>
        <v>52.479620323841431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t="s">
        <v>20</v>
      </c>
      <c r="G901" s="11">
        <f t="shared" si="56"/>
        <v>407.09677419354841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t="s">
        <v>14</v>
      </c>
      <c r="G902" s="11">
        <f t="shared" si="56"/>
        <v>2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t="s">
        <v>20</v>
      </c>
      <c r="G903" s="11">
        <f t="shared" si="56"/>
        <v>156.17857142857142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t="s">
        <v>20</v>
      </c>
      <c r="G904" s="11">
        <f t="shared" si="56"/>
        <v>252.42857142857142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t="s">
        <v>47</v>
      </c>
      <c r="G905" s="11">
        <f t="shared" si="56"/>
        <v>1.7292682926829268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t="s">
        <v>14</v>
      </c>
      <c r="G906" s="11">
        <f t="shared" si="56"/>
        <v>12.23076923076923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t="s">
        <v>20</v>
      </c>
      <c r="G907" s="11">
        <f t="shared" si="56"/>
        <v>163.98734177215189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t="s">
        <v>20</v>
      </c>
      <c r="G908" s="11">
        <f t="shared" si="56"/>
        <v>162.98181818181817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t="s">
        <v>14</v>
      </c>
      <c r="G909" s="11">
        <f t="shared" si="56"/>
        <v>20.252747252747252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t="s">
        <v>20</v>
      </c>
      <c r="G910" s="11">
        <f t="shared" si="56"/>
        <v>319.24083769633506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t="s">
        <v>20</v>
      </c>
      <c r="G911" s="11">
        <f t="shared" si="56"/>
        <v>478.94444444444446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t="s">
        <v>74</v>
      </c>
      <c r="G912" s="11">
        <f t="shared" si="56"/>
        <v>19.556634304207119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t="s">
        <v>20</v>
      </c>
      <c r="G913" s="11">
        <f t="shared" si="56"/>
        <v>198.94827586206895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t="s">
        <v>20</v>
      </c>
      <c r="G914" s="11">
        <f t="shared" si="56"/>
        <v>795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t="s">
        <v>14</v>
      </c>
      <c r="G915" s="11">
        <f t="shared" si="56"/>
        <v>50.621082621082621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t="s">
        <v>14</v>
      </c>
      <c r="G916" s="11">
        <f t="shared" si="56"/>
        <v>57.4375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t="s">
        <v>20</v>
      </c>
      <c r="G917" s="11">
        <f t="shared" si="56"/>
        <v>155.62827640984909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t="s">
        <v>14</v>
      </c>
      <c r="G918" s="11">
        <f t="shared" si="56"/>
        <v>36.297297297297298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t="s">
        <v>47</v>
      </c>
      <c r="G919" s="11">
        <f t="shared" si="56"/>
        <v>58.25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t="s">
        <v>20</v>
      </c>
      <c r="G920" s="11">
        <f t="shared" si="56"/>
        <v>237.39473684210526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t="s">
        <v>14</v>
      </c>
      <c r="G921" s="11">
        <f t="shared" si="56"/>
        <v>58.75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t="s">
        <v>20</v>
      </c>
      <c r="G922" s="11">
        <f t="shared" si="56"/>
        <v>182.56603773584905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t="s">
        <v>14</v>
      </c>
      <c r="G923" s="11">
        <f t="shared" si="56"/>
        <v>0.75436408977556113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t="s">
        <v>20</v>
      </c>
      <c r="G924" s="11">
        <f t="shared" si="56"/>
        <v>175.95330739299609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t="s">
        <v>20</v>
      </c>
      <c r="G925" s="11">
        <f t="shared" si="56"/>
        <v>237.88235294117646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t="s">
        <v>20</v>
      </c>
      <c r="G926" s="11">
        <f t="shared" si="56"/>
        <v>488.05076142131981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t="s">
        <v>20</v>
      </c>
      <c r="G927" s="11">
        <f t="shared" si="56"/>
        <v>224.06666666666666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t="s">
        <v>14</v>
      </c>
      <c r="G928" s="11">
        <f t="shared" si="56"/>
        <v>18.126436781609197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t="s">
        <v>14</v>
      </c>
      <c r="G929" s="11">
        <f t="shared" si="56"/>
        <v>45.847222222222221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t="s">
        <v>20</v>
      </c>
      <c r="G930" s="11">
        <f t="shared" si="56"/>
        <v>117.31541218637993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t="s">
        <v>20</v>
      </c>
      <c r="G931" s="11">
        <f t="shared" si="56"/>
        <v>217.30909090909091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t="s">
        <v>20</v>
      </c>
      <c r="G932" s="11">
        <f t="shared" si="56"/>
        <v>112.28571428571429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t="s">
        <v>14</v>
      </c>
      <c r="G933" s="11">
        <f t="shared" si="56"/>
        <v>72.518987341772146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t="s">
        <v>20</v>
      </c>
      <c r="G934" s="11">
        <f t="shared" si="56"/>
        <v>212.30434782608697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t="s">
        <v>20</v>
      </c>
      <c r="G935" s="11">
        <f t="shared" si="56"/>
        <v>239.74657534246575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t="s">
        <v>20</v>
      </c>
      <c r="G936" s="11">
        <f t="shared" si="56"/>
        <v>181.93548387096774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t="s">
        <v>20</v>
      </c>
      <c r="G937" s="11">
        <f t="shared" si="56"/>
        <v>164.13114754098362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t="s">
        <v>14</v>
      </c>
      <c r="G938" s="11">
        <f t="shared" si="56"/>
        <v>1.6375968992248062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t="s">
        <v>74</v>
      </c>
      <c r="G939" s="11">
        <f t="shared" si="56"/>
        <v>49.64385964912281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t="s">
        <v>20</v>
      </c>
      <c r="G940" s="11">
        <f t="shared" si="56"/>
        <v>109.70652173913044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t="s">
        <v>14</v>
      </c>
      <c r="G941" s="11">
        <f t="shared" si="56"/>
        <v>49.217948717948715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t="s">
        <v>47</v>
      </c>
      <c r="G942" s="11">
        <f t="shared" si="56"/>
        <v>62.232323232323232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t="s">
        <v>14</v>
      </c>
      <c r="G943" s="11">
        <f t="shared" si="56"/>
        <v>13.05813953488372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t="s">
        <v>14</v>
      </c>
      <c r="G944" s="11">
        <f t="shared" si="56"/>
        <v>64.635416666666671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t="s">
        <v>20</v>
      </c>
      <c r="G945" s="11">
        <f t="shared" si="56"/>
        <v>159.58666666666667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t="s">
        <v>14</v>
      </c>
      <c r="G946" s="11">
        <f t="shared" si="56"/>
        <v>81.42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t="s">
        <v>14</v>
      </c>
      <c r="G947" s="11">
        <f t="shared" si="56"/>
        <v>32.444767441860463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t="s">
        <v>14</v>
      </c>
      <c r="G948" s="11">
        <f t="shared" si="56"/>
        <v>9.9141184124918666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t="s">
        <v>14</v>
      </c>
      <c r="G949" s="11">
        <f t="shared" si="56"/>
        <v>26.694444444444443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t="s">
        <v>74</v>
      </c>
      <c r="G950" s="11">
        <f t="shared" si="56"/>
        <v>62.957446808510639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t="s">
        <v>20</v>
      </c>
      <c r="G951" s="11">
        <f t="shared" si="56"/>
        <v>161.35593220338984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t="s">
        <v>14</v>
      </c>
      <c r="G952" s="11">
        <f t="shared" si="56"/>
        <v>5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t="s">
        <v>20</v>
      </c>
      <c r="G953" s="11">
        <f t="shared" si="56"/>
        <v>1096.9379310344827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t="s">
        <v>74</v>
      </c>
      <c r="G954" s="11">
        <f t="shared" si="56"/>
        <v>70.094158075601371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t="s">
        <v>14</v>
      </c>
      <c r="G955" s="11">
        <f t="shared" si="56"/>
        <v>60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t="s">
        <v>20</v>
      </c>
      <c r="G956" s="11">
        <f t="shared" si="56"/>
        <v>367.09859154929575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t="s">
        <v>20</v>
      </c>
      <c r="G957" s="11">
        <f t="shared" si="56"/>
        <v>1109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t="s">
        <v>14</v>
      </c>
      <c r="G958" s="11">
        <f t="shared" si="56"/>
        <v>19.028784648187631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t="s">
        <v>20</v>
      </c>
      <c r="G959" s="11">
        <f t="shared" si="56"/>
        <v>126.87755102040816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t="s">
        <v>20</v>
      </c>
      <c r="G960" s="11">
        <f t="shared" si="56"/>
        <v>734.63636363636363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t="s">
        <v>14</v>
      </c>
      <c r="G961" s="11">
        <f t="shared" si="56"/>
        <v>4.5731034482758623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t="s">
        <v>14</v>
      </c>
      <c r="G962" s="11">
        <f t="shared" si="56"/>
        <v>85.054545454545448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t="s">
        <v>20</v>
      </c>
      <c r="G963" s="11">
        <f t="shared" ref="G963:G1001" si="60">E963*100/D963</f>
        <v>119.29824561403508</v>
      </c>
      <c r="H963">
        <v>155</v>
      </c>
      <c r="I963" s="4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t="s">
        <v>20</v>
      </c>
      <c r="G964" s="11">
        <f t="shared" si="60"/>
        <v>296.02777777777777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t="s">
        <v>14</v>
      </c>
      <c r="G965" s="11">
        <f t="shared" si="60"/>
        <v>84.694915254237287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t="s">
        <v>20</v>
      </c>
      <c r="G966" s="11">
        <f t="shared" si="60"/>
        <v>355.7837837837838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t="s">
        <v>20</v>
      </c>
      <c r="G967" s="11">
        <f t="shared" si="60"/>
        <v>386.40909090909093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t="s">
        <v>20</v>
      </c>
      <c r="G968" s="11">
        <f t="shared" si="60"/>
        <v>792.23529411764707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t="s">
        <v>20</v>
      </c>
      <c r="G969" s="11">
        <f t="shared" si="60"/>
        <v>137.0339366515837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t="s">
        <v>20</v>
      </c>
      <c r="G970" s="11">
        <f t="shared" si="60"/>
        <v>338.20833333333331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t="s">
        <v>20</v>
      </c>
      <c r="G971" s="11">
        <f t="shared" si="60"/>
        <v>108.22784810126582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t="s">
        <v>14</v>
      </c>
      <c r="G972" s="11">
        <f t="shared" si="60"/>
        <v>60.757639620653322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t="s">
        <v>14</v>
      </c>
      <c r="G973" s="11">
        <f t="shared" si="60"/>
        <v>27.725490196078432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t="s">
        <v>20</v>
      </c>
      <c r="G974" s="11">
        <f t="shared" si="60"/>
        <v>228.39344262295083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t="s">
        <v>14</v>
      </c>
      <c r="G975" s="11">
        <f t="shared" si="60"/>
        <v>21.615194054500414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t="s">
        <v>20</v>
      </c>
      <c r="G976" s="11">
        <f t="shared" si="60"/>
        <v>373.875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t="s">
        <v>20</v>
      </c>
      <c r="G977" s="11">
        <f t="shared" si="60"/>
        <v>154.92592592592592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t="s">
        <v>20</v>
      </c>
      <c r="G978" s="11">
        <f t="shared" si="60"/>
        <v>322.14999999999998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t="s">
        <v>14</v>
      </c>
      <c r="G979" s="11">
        <f t="shared" si="60"/>
        <v>73.957142857142856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t="s">
        <v>20</v>
      </c>
      <c r="G980" s="11">
        <f t="shared" si="60"/>
        <v>864.1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t="s">
        <v>20</v>
      </c>
      <c r="G981" s="11">
        <f t="shared" si="60"/>
        <v>143.26245847176079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t="s">
        <v>14</v>
      </c>
      <c r="G982" s="11">
        <f t="shared" si="60"/>
        <v>40.281762295081968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t="s">
        <v>20</v>
      </c>
      <c r="G983" s="11">
        <f t="shared" si="60"/>
        <v>178.22388059701493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t="s">
        <v>14</v>
      </c>
      <c r="G984" s="11">
        <f t="shared" si="60"/>
        <v>84.930555555555557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t="s">
        <v>20</v>
      </c>
      <c r="G985" s="11">
        <f t="shared" si="60"/>
        <v>145.93648334624322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t="s">
        <v>20</v>
      </c>
      <c r="G986" s="11">
        <f t="shared" si="60"/>
        <v>152.46153846153845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t="s">
        <v>14</v>
      </c>
      <c r="G987" s="11">
        <f t="shared" si="60"/>
        <v>67.129542790152399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t="s">
        <v>14</v>
      </c>
      <c r="G988" s="11">
        <f t="shared" si="60"/>
        <v>40.307692307692307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t="s">
        <v>20</v>
      </c>
      <c r="G989" s="11">
        <f t="shared" si="60"/>
        <v>216.79032258064515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t="s">
        <v>14</v>
      </c>
      <c r="G990" s="11">
        <f t="shared" si="60"/>
        <v>52.117021276595743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t="s">
        <v>20</v>
      </c>
      <c r="G991" s="11">
        <f t="shared" si="60"/>
        <v>499.58333333333331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t="s">
        <v>14</v>
      </c>
      <c r="G992" s="11">
        <f t="shared" si="60"/>
        <v>87.679487179487182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t="s">
        <v>20</v>
      </c>
      <c r="G993" s="11">
        <f t="shared" si="60"/>
        <v>113.17346938775511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t="s">
        <v>20</v>
      </c>
      <c r="G994" s="11">
        <f t="shared" si="60"/>
        <v>426.54838709677421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t="s">
        <v>74</v>
      </c>
      <c r="G995" s="11">
        <f t="shared" si="60"/>
        <v>77.632653061224488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t="s">
        <v>14</v>
      </c>
      <c r="G996" s="11">
        <f t="shared" si="60"/>
        <v>52.496810772501775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t="s">
        <v>20</v>
      </c>
      <c r="G997" s="11">
        <f t="shared" si="60"/>
        <v>157.46762589928056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t="s">
        <v>14</v>
      </c>
      <c r="G998" s="11">
        <f t="shared" si="60"/>
        <v>72.939393939393938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t="s">
        <v>74</v>
      </c>
      <c r="G999" s="11">
        <f t="shared" si="60"/>
        <v>60.565789473684212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t="s">
        <v>14</v>
      </c>
      <c r="G1000" s="11">
        <f t="shared" si="60"/>
        <v>56.791291291291294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t="s">
        <v>74</v>
      </c>
      <c r="G1001" s="11">
        <f t="shared" si="60"/>
        <v>56.542754275427541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2:G1001">
    <cfRule type="containsText" dxfId="7" priority="2" operator="containsText" text="live">
      <formula>NOT(ISERROR(SEARCH("live",F2)))</formula>
    </cfRule>
    <cfRule type="containsText" dxfId="6" priority="3" operator="containsText" text="canceled">
      <formula>NOT(ISERROR(SEARCH("canceled",F2)))</formula>
    </cfRule>
    <cfRule type="containsText" dxfId="5" priority="4" operator="containsText" text="successful">
      <formula>NOT(ISERROR(SEARCH("successful",F2)))</formula>
    </cfRule>
    <cfRule type="containsText" dxfId="4" priority="5" operator="containsText" text="failed">
      <formula>NOT(ISERROR(SEARCH("failed",F2)))</formula>
    </cfRule>
  </conditionalFormatting>
  <conditionalFormatting sqref="G2:G1001">
    <cfRule type="colorScale" priority="1">
      <colorScale>
        <cfvo type="num" val="0"/>
        <cfvo type="num" val="100"/>
        <cfvo type="num" val="200"/>
        <color rgb="FFC00000"/>
        <color theme="9"/>
        <color theme="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6BB4-6D97-4D42-97D0-B1A067856E4E}">
  <sheetPr codeName="Sheet2"/>
  <dimension ref="A1:F14"/>
  <sheetViews>
    <sheetView workbookViewId="0">
      <selection activeCell="A6" sqref="A5:A13"/>
      <pivotSelection pane="bottomRight" showHeader="1" axis="axisRow" activeRow="5" previousRow="5" click="1" r:id="rId1">
        <pivotArea dataOnly="0" labelOnly="1" fieldPosition="0">
          <references count="1">
            <reference field="18" count="0"/>
          </references>
        </pivotArea>
      </pivotSelection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2070</v>
      </c>
    </row>
    <row r="3" spans="1:6" x14ac:dyDescent="0.35">
      <c r="A3" s="6" t="s">
        <v>2068</v>
      </c>
      <c r="B3" s="6" t="s">
        <v>2069</v>
      </c>
    </row>
    <row r="4" spans="1:6" x14ac:dyDescent="0.3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2064</v>
      </c>
      <c r="E8">
        <v>4</v>
      </c>
      <c r="F8">
        <v>4</v>
      </c>
    </row>
    <row r="9" spans="1:6" x14ac:dyDescent="0.3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D702-EB49-4BB2-B224-A9A07F70475C}">
  <sheetPr codeName="Sheet3"/>
  <dimension ref="A1:F30"/>
  <sheetViews>
    <sheetView workbookViewId="0">
      <selection activeCell="G16" sqref="G1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2070</v>
      </c>
    </row>
    <row r="2" spans="1:6" x14ac:dyDescent="0.35">
      <c r="A2" s="6" t="s">
        <v>2031</v>
      </c>
      <c r="B2" t="s">
        <v>2070</v>
      </c>
    </row>
    <row r="4" spans="1:6" x14ac:dyDescent="0.35">
      <c r="A4" s="6" t="s">
        <v>2068</v>
      </c>
      <c r="B4" s="6" t="s">
        <v>2069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2065</v>
      </c>
      <c r="E7">
        <v>4</v>
      </c>
      <c r="F7">
        <v>4</v>
      </c>
    </row>
    <row r="8" spans="1:6" x14ac:dyDescent="0.3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2043</v>
      </c>
      <c r="C10">
        <v>8</v>
      </c>
      <c r="E10">
        <v>10</v>
      </c>
      <c r="F10">
        <v>18</v>
      </c>
    </row>
    <row r="11" spans="1:6" x14ac:dyDescent="0.3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2057</v>
      </c>
      <c r="C15">
        <v>3</v>
      </c>
      <c r="E15">
        <v>4</v>
      </c>
      <c r="F15">
        <v>7</v>
      </c>
    </row>
    <row r="16" spans="1:6" x14ac:dyDescent="0.3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2056</v>
      </c>
      <c r="C20">
        <v>4</v>
      </c>
      <c r="E20">
        <v>4</v>
      </c>
      <c r="F20">
        <v>8</v>
      </c>
    </row>
    <row r="21" spans="1:6" x14ac:dyDescent="0.3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2063</v>
      </c>
      <c r="C22">
        <v>9</v>
      </c>
      <c r="E22">
        <v>5</v>
      </c>
      <c r="F22">
        <v>14</v>
      </c>
    </row>
    <row r="23" spans="1:6" x14ac:dyDescent="0.3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2059</v>
      </c>
      <c r="C25">
        <v>7</v>
      </c>
      <c r="E25">
        <v>14</v>
      </c>
      <c r="F25">
        <v>21</v>
      </c>
    </row>
    <row r="26" spans="1:6" x14ac:dyDescent="0.3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2062</v>
      </c>
      <c r="E29">
        <v>3</v>
      </c>
      <c r="F29">
        <v>3</v>
      </c>
    </row>
    <row r="30" spans="1:6" x14ac:dyDescent="0.3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A120-E9C3-4BA8-ACFE-63338CBAB101}">
  <sheetPr codeName="Sheet4"/>
  <dimension ref="A1:F18"/>
  <sheetViews>
    <sheetView tabSelected="1" workbookViewId="0">
      <selection activeCell="F2" sqref="F2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2031</v>
      </c>
      <c r="B1" t="s">
        <v>2070</v>
      </c>
    </row>
    <row r="2" spans="1:6" x14ac:dyDescent="0.35">
      <c r="A2" s="6" t="s">
        <v>2085</v>
      </c>
      <c r="B2" t="s">
        <v>2070</v>
      </c>
    </row>
    <row r="4" spans="1:6" x14ac:dyDescent="0.35">
      <c r="A4" s="6" t="s">
        <v>2068</v>
      </c>
      <c r="B4" s="6" t="s">
        <v>2069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5212-EC5B-4A01-B925-677895A33B5E}">
  <sheetPr codeName="Sheet5"/>
  <dimension ref="A1:J14"/>
  <sheetViews>
    <sheetView topLeftCell="B1" workbookViewId="0">
      <selection activeCell="F15" sqref="F15"/>
    </sheetView>
  </sheetViews>
  <sheetFormatPr defaultRowHeight="15.5" x14ac:dyDescent="0.35"/>
  <cols>
    <col min="3" max="3" width="26.4140625" bestFit="1" customWidth="1"/>
    <col min="4" max="4" width="16.33203125" bestFit="1" customWidth="1"/>
    <col min="5" max="5" width="13" bestFit="1" customWidth="1"/>
    <col min="6" max="6" width="15.58203125" bestFit="1" customWidth="1"/>
    <col min="7" max="7" width="11.9140625" bestFit="1" customWidth="1"/>
    <col min="8" max="8" width="18.83203125" bestFit="1" customWidth="1"/>
    <col min="9" max="9" width="15.4140625" bestFit="1" customWidth="1"/>
    <col min="10" max="10" width="18.08203125" bestFit="1" customWidth="1"/>
  </cols>
  <sheetData>
    <row r="1" spans="1:10" x14ac:dyDescent="0.35">
      <c r="D1" t="s">
        <v>20</v>
      </c>
      <c r="E1" t="s">
        <v>14</v>
      </c>
      <c r="F1" t="s">
        <v>74</v>
      </c>
    </row>
    <row r="2" spans="1:10" x14ac:dyDescent="0.35">
      <c r="C2" t="s">
        <v>2086</v>
      </c>
      <c r="D2" t="s">
        <v>2087</v>
      </c>
      <c r="E2" t="s">
        <v>2088</v>
      </c>
      <c r="F2" t="s">
        <v>2089</v>
      </c>
      <c r="G2" t="s">
        <v>2090</v>
      </c>
      <c r="H2" t="s">
        <v>2091</v>
      </c>
      <c r="I2" t="s">
        <v>2092</v>
      </c>
      <c r="J2" t="s">
        <v>2093</v>
      </c>
    </row>
    <row r="3" spans="1:10" x14ac:dyDescent="0.35">
      <c r="A3">
        <v>0</v>
      </c>
      <c r="B3">
        <v>1000</v>
      </c>
      <c r="C3" t="s">
        <v>2094</v>
      </c>
      <c r="D3">
        <f>COUNTIFS(Crowdfunding!$D$2:$D$1000,"&lt;"&amp;$B3,Crowdfunding!$D$2:$D$1000,"&gt;="&amp;$A3,Crowdfunding!$F$2:$F$1000,D$1)</f>
        <v>30</v>
      </c>
      <c r="E3">
        <f>COUNTIFS(Crowdfunding!$D$2:$D$1000,"&lt;"&amp;$B3,Crowdfunding!$D$2:$D$1000,"&gt;="&amp;$A3,Crowdfunding!$F$2:$F$1000,E$1)</f>
        <v>20</v>
      </c>
      <c r="F3">
        <f>COUNTIFS(Crowdfunding!$D$2:$D$1000,"&lt;"&amp;$B3,Crowdfunding!$D$2:$D$1000,"&gt;="&amp;$A3,Crowdfunding!$F$2:$F$1000,F$1)</f>
        <v>1</v>
      </c>
      <c r="G3">
        <f>SUM(D3:F3)</f>
        <v>51</v>
      </c>
      <c r="H3" s="9">
        <f>D3/$G3</f>
        <v>0.58823529411764708</v>
      </c>
      <c r="I3" s="9">
        <f t="shared" ref="I3:J14" si="0">E3/$G3</f>
        <v>0.39215686274509803</v>
      </c>
      <c r="J3" s="9">
        <f t="shared" si="0"/>
        <v>1.9607843137254902E-2</v>
      </c>
    </row>
    <row r="4" spans="1:10" x14ac:dyDescent="0.35">
      <c r="A4">
        <v>1000</v>
      </c>
      <c r="B4">
        <v>4999</v>
      </c>
      <c r="C4" t="s">
        <v>2095</v>
      </c>
      <c r="D4">
        <f>COUNTIFS(Crowdfunding!$D$2:$D$1000,"&lt;"&amp;$B4,Crowdfunding!$D$2:$D$1000,"&gt;="&amp;$A4,Crowdfunding!$F$2:$F$1000,D$1)</f>
        <v>191</v>
      </c>
      <c r="E4">
        <f>COUNTIFS(Crowdfunding!$D$2:$D$1000,"&lt;"&amp;$B4,Crowdfunding!$D$2:$D$1000,"&gt;="&amp;$A4,Crowdfunding!$F$2:$F$1000,E$1)</f>
        <v>38</v>
      </c>
      <c r="F4">
        <f>COUNTIFS(Crowdfunding!$D$2:$D$1000,"&lt;"&amp;$B4,Crowdfunding!$D$2:$D$1000,"&gt;="&amp;$A4,Crowdfunding!$F$2:$F$1000,F$1)</f>
        <v>2</v>
      </c>
      <c r="G4">
        <f t="shared" ref="G4:G14" si="1">SUM(D4:F4)</f>
        <v>231</v>
      </c>
      <c r="H4" s="9">
        <f t="shared" ref="H4:H14" si="2">D4/$G4</f>
        <v>0.82683982683982682</v>
      </c>
      <c r="I4" s="9">
        <f t="shared" si="0"/>
        <v>0.16450216450216451</v>
      </c>
      <c r="J4" s="9">
        <f t="shared" si="0"/>
        <v>8.658008658008658E-3</v>
      </c>
    </row>
    <row r="5" spans="1:10" x14ac:dyDescent="0.35">
      <c r="A5">
        <v>5000</v>
      </c>
      <c r="B5">
        <v>9999</v>
      </c>
      <c r="C5" t="s">
        <v>2096</v>
      </c>
      <c r="D5">
        <f>COUNTIFS(Crowdfunding!$D$2:$D$1000,"&lt;"&amp;$B5,Crowdfunding!$D$2:$D$1000,"&gt;="&amp;$A5,Crowdfunding!$F$2:$F$1000,D$1)</f>
        <v>164</v>
      </c>
      <c r="E5">
        <f>COUNTIFS(Crowdfunding!$D$2:$D$1000,"&lt;"&amp;$B5,Crowdfunding!$D$2:$D$1000,"&gt;="&amp;$A5,Crowdfunding!$F$2:$F$1000,E$1)</f>
        <v>126</v>
      </c>
      <c r="F5">
        <f>COUNTIFS(Crowdfunding!$D$2:$D$1000,"&lt;"&amp;$B5,Crowdfunding!$D$2:$D$1000,"&gt;="&amp;$A5,Crowdfunding!$F$2:$F$1000,F$1)</f>
        <v>25</v>
      </c>
      <c r="G5">
        <f t="shared" si="1"/>
        <v>315</v>
      </c>
      <c r="H5" s="9">
        <f t="shared" si="2"/>
        <v>0.52063492063492067</v>
      </c>
      <c r="I5" s="9">
        <f t="shared" si="0"/>
        <v>0.4</v>
      </c>
      <c r="J5" s="9">
        <f t="shared" si="0"/>
        <v>7.9365079365079361E-2</v>
      </c>
    </row>
    <row r="6" spans="1:10" x14ac:dyDescent="0.35">
      <c r="A6">
        <v>10000</v>
      </c>
      <c r="B6">
        <v>14999</v>
      </c>
      <c r="C6" t="s">
        <v>2097</v>
      </c>
      <c r="D6">
        <f>COUNTIFS(Crowdfunding!$D$2:$D$1000,"&lt;"&amp;$B6,Crowdfunding!$D$2:$D$1000,"&gt;="&amp;$A6,Crowdfunding!$F$2:$F$1000,D$1)</f>
        <v>4</v>
      </c>
      <c r="E6">
        <f>COUNTIFS(Crowdfunding!$D$2:$D$1000,"&lt;"&amp;$B6,Crowdfunding!$D$2:$D$1000,"&gt;="&amp;$A6,Crowdfunding!$F$2:$F$1000,E$1)</f>
        <v>5</v>
      </c>
      <c r="F6">
        <f>COUNTIFS(Crowdfunding!$D$2:$D$1000,"&lt;"&amp;$B6,Crowdfunding!$D$2:$D$1000,"&gt;="&amp;$A6,Crowdfunding!$F$2:$F$1000,F$1)</f>
        <v>0</v>
      </c>
      <c r="G6">
        <f t="shared" si="1"/>
        <v>9</v>
      </c>
      <c r="H6" s="9">
        <f t="shared" si="2"/>
        <v>0.44444444444444442</v>
      </c>
      <c r="I6" s="9">
        <f t="shared" si="0"/>
        <v>0.55555555555555558</v>
      </c>
      <c r="J6" s="9">
        <f t="shared" si="0"/>
        <v>0</v>
      </c>
    </row>
    <row r="7" spans="1:10" x14ac:dyDescent="0.35">
      <c r="A7">
        <v>15000</v>
      </c>
      <c r="B7">
        <v>19999</v>
      </c>
      <c r="C7" t="s">
        <v>2098</v>
      </c>
      <c r="D7">
        <f>COUNTIFS(Crowdfunding!$D$2:$D$1000,"&lt;"&amp;$B7,Crowdfunding!$D$2:$D$1000,"&gt;="&amp;$A7,Crowdfunding!$F$2:$F$1000,D$1)</f>
        <v>10</v>
      </c>
      <c r="E7">
        <f>COUNTIFS(Crowdfunding!$D$2:$D$1000,"&lt;"&amp;$B7,Crowdfunding!$D$2:$D$1000,"&gt;="&amp;$A7,Crowdfunding!$F$2:$F$1000,E$1)</f>
        <v>0</v>
      </c>
      <c r="F7">
        <f>COUNTIFS(Crowdfunding!$D$2:$D$1000,"&lt;"&amp;$B7,Crowdfunding!$D$2:$D$1000,"&gt;="&amp;$A7,Crowdfunding!$F$2:$F$1000,F$1)</f>
        <v>0</v>
      </c>
      <c r="G7">
        <f t="shared" si="1"/>
        <v>10</v>
      </c>
      <c r="H7" s="9">
        <f t="shared" si="2"/>
        <v>1</v>
      </c>
      <c r="I7" s="9">
        <f t="shared" si="0"/>
        <v>0</v>
      </c>
      <c r="J7" s="9">
        <f t="shared" si="0"/>
        <v>0</v>
      </c>
    </row>
    <row r="8" spans="1:10" x14ac:dyDescent="0.35">
      <c r="A8">
        <v>20000</v>
      </c>
      <c r="B8">
        <v>24999</v>
      </c>
      <c r="C8" t="s">
        <v>2099</v>
      </c>
      <c r="D8">
        <f>COUNTIFS(Crowdfunding!$D$2:$D$1000,"&lt;"&amp;$B8,Crowdfunding!$D$2:$D$1000,"&gt;="&amp;$A8,Crowdfunding!$F$2:$F$1000,D$1)</f>
        <v>7</v>
      </c>
      <c r="E8">
        <f>COUNTIFS(Crowdfunding!$D$2:$D$1000,"&lt;"&amp;$B8,Crowdfunding!$D$2:$D$1000,"&gt;="&amp;$A8,Crowdfunding!$F$2:$F$1000,E$1)</f>
        <v>0</v>
      </c>
      <c r="F8">
        <f>COUNTIFS(Crowdfunding!$D$2:$D$1000,"&lt;"&amp;$B8,Crowdfunding!$D$2:$D$1000,"&gt;="&amp;$A8,Crowdfunding!$F$2:$F$1000,F$1)</f>
        <v>0</v>
      </c>
      <c r="G8">
        <f t="shared" si="1"/>
        <v>7</v>
      </c>
      <c r="H8" s="9">
        <f t="shared" si="2"/>
        <v>1</v>
      </c>
      <c r="I8" s="9">
        <f t="shared" si="0"/>
        <v>0</v>
      </c>
      <c r="J8" s="9">
        <f t="shared" si="0"/>
        <v>0</v>
      </c>
    </row>
    <row r="9" spans="1:10" x14ac:dyDescent="0.35">
      <c r="A9">
        <v>25000</v>
      </c>
      <c r="B9">
        <v>29999</v>
      </c>
      <c r="C9" t="s">
        <v>2100</v>
      </c>
      <c r="D9">
        <f>COUNTIFS(Crowdfunding!$D$2:$D$1000,"&lt;"&amp;$B9,Crowdfunding!$D$2:$D$1000,"&gt;="&amp;$A9,Crowdfunding!$F$2:$F$1000,D$1)</f>
        <v>11</v>
      </c>
      <c r="E9">
        <f>COUNTIFS(Crowdfunding!$D$2:$D$1000,"&lt;"&amp;$B9,Crowdfunding!$D$2:$D$1000,"&gt;="&amp;$A9,Crowdfunding!$F$2:$F$1000,E$1)</f>
        <v>3</v>
      </c>
      <c r="F9">
        <f>COUNTIFS(Crowdfunding!$D$2:$D$1000,"&lt;"&amp;$B9,Crowdfunding!$D$2:$D$1000,"&gt;="&amp;$A9,Crowdfunding!$F$2:$F$1000,F$1)</f>
        <v>0</v>
      </c>
      <c r="G9">
        <f t="shared" si="1"/>
        <v>14</v>
      </c>
      <c r="H9" s="9">
        <f t="shared" si="2"/>
        <v>0.7857142857142857</v>
      </c>
      <c r="I9" s="9">
        <f t="shared" si="0"/>
        <v>0.21428571428571427</v>
      </c>
      <c r="J9" s="9">
        <f t="shared" si="0"/>
        <v>0</v>
      </c>
    </row>
    <row r="10" spans="1:10" x14ac:dyDescent="0.35">
      <c r="A10">
        <v>30000</v>
      </c>
      <c r="B10">
        <v>34999</v>
      </c>
      <c r="C10" t="s">
        <v>2101</v>
      </c>
      <c r="D10">
        <f>COUNTIFS(Crowdfunding!$D$2:$D$1000,"&lt;"&amp;$B10,Crowdfunding!$D$2:$D$1000,"&gt;="&amp;$A10,Crowdfunding!$F$2:$F$1000,D$1)</f>
        <v>7</v>
      </c>
      <c r="E10">
        <f>COUNTIFS(Crowdfunding!$D$2:$D$1000,"&lt;"&amp;$B10,Crowdfunding!$D$2:$D$1000,"&gt;="&amp;$A10,Crowdfunding!$F$2:$F$1000,E$1)</f>
        <v>0</v>
      </c>
      <c r="F10">
        <f>COUNTIFS(Crowdfunding!$D$2:$D$1000,"&lt;"&amp;$B10,Crowdfunding!$D$2:$D$1000,"&gt;="&amp;$A10,Crowdfunding!$F$2:$F$1000,F$1)</f>
        <v>0</v>
      </c>
      <c r="G10">
        <f t="shared" si="1"/>
        <v>7</v>
      </c>
      <c r="H10" s="9">
        <f t="shared" si="2"/>
        <v>1</v>
      </c>
      <c r="I10" s="9">
        <f t="shared" si="0"/>
        <v>0</v>
      </c>
      <c r="J10" s="9">
        <f t="shared" si="0"/>
        <v>0</v>
      </c>
    </row>
    <row r="11" spans="1:10" x14ac:dyDescent="0.35">
      <c r="A11">
        <v>35000</v>
      </c>
      <c r="B11">
        <v>39999</v>
      </c>
      <c r="C11" t="s">
        <v>2102</v>
      </c>
      <c r="D11">
        <f>COUNTIFS(Crowdfunding!$D$2:$D$1000,"&lt;"&amp;$B11,Crowdfunding!$D$2:$D$1000,"&gt;="&amp;$A11,Crowdfunding!$F$2:$F$1000,D$1)</f>
        <v>8</v>
      </c>
      <c r="E11">
        <f>COUNTIFS(Crowdfunding!$D$2:$D$1000,"&lt;"&amp;$B11,Crowdfunding!$D$2:$D$1000,"&gt;="&amp;$A11,Crowdfunding!$F$2:$F$1000,E$1)</f>
        <v>3</v>
      </c>
      <c r="F11">
        <f>COUNTIFS(Crowdfunding!$D$2:$D$1000,"&lt;"&amp;$B11,Crowdfunding!$D$2:$D$1000,"&gt;="&amp;$A11,Crowdfunding!$F$2:$F$1000,F$1)</f>
        <v>1</v>
      </c>
      <c r="G11">
        <f t="shared" si="1"/>
        <v>12</v>
      </c>
      <c r="H11" s="9">
        <f t="shared" si="2"/>
        <v>0.66666666666666663</v>
      </c>
      <c r="I11" s="9">
        <f t="shared" si="0"/>
        <v>0.25</v>
      </c>
      <c r="J11" s="9">
        <f t="shared" si="0"/>
        <v>8.3333333333333329E-2</v>
      </c>
    </row>
    <row r="12" spans="1:10" x14ac:dyDescent="0.35">
      <c r="A12">
        <v>40000</v>
      </c>
      <c r="B12">
        <v>44999</v>
      </c>
      <c r="C12" t="s">
        <v>2103</v>
      </c>
      <c r="D12">
        <f>COUNTIFS(Crowdfunding!$D$2:$D$1000,"&lt;"&amp;$B12,Crowdfunding!$D$2:$D$1000,"&gt;="&amp;$A12,Crowdfunding!$F$2:$F$1000,D$1)</f>
        <v>11</v>
      </c>
      <c r="E12">
        <f>COUNTIFS(Crowdfunding!$D$2:$D$1000,"&lt;"&amp;$B12,Crowdfunding!$D$2:$D$1000,"&gt;="&amp;$A12,Crowdfunding!$F$2:$F$1000,E$1)</f>
        <v>3</v>
      </c>
      <c r="F12">
        <f>COUNTIFS(Crowdfunding!$D$2:$D$1000,"&lt;"&amp;$B12,Crowdfunding!$D$2:$D$1000,"&gt;="&amp;$A12,Crowdfunding!$F$2:$F$1000,F$1)</f>
        <v>0</v>
      </c>
      <c r="G12">
        <f t="shared" si="1"/>
        <v>14</v>
      </c>
      <c r="H12" s="9">
        <f t="shared" si="2"/>
        <v>0.7857142857142857</v>
      </c>
      <c r="I12" s="9">
        <f t="shared" si="0"/>
        <v>0.21428571428571427</v>
      </c>
      <c r="J12" s="9">
        <f t="shared" si="0"/>
        <v>0</v>
      </c>
    </row>
    <row r="13" spans="1:10" x14ac:dyDescent="0.35">
      <c r="A13">
        <v>45000</v>
      </c>
      <c r="B13">
        <v>49999</v>
      </c>
      <c r="C13" t="s">
        <v>2104</v>
      </c>
      <c r="D13">
        <f>COUNTIFS(Crowdfunding!$D$2:$D$1000,"&lt;"&amp;$B13,Crowdfunding!$D$2:$D$1000,"&gt;="&amp;$A13,Crowdfunding!$F$2:$F$1000,D$1)</f>
        <v>8</v>
      </c>
      <c r="E13">
        <f>COUNTIFS(Crowdfunding!$D$2:$D$1000,"&lt;"&amp;$B13,Crowdfunding!$D$2:$D$1000,"&gt;="&amp;$A13,Crowdfunding!$F$2:$F$1000,E$1)</f>
        <v>3</v>
      </c>
      <c r="F13">
        <f>COUNTIFS(Crowdfunding!$D$2:$D$1000,"&lt;"&amp;$B13,Crowdfunding!$D$2:$D$1000,"&gt;="&amp;$A13,Crowdfunding!$F$2:$F$1000,F$1)</f>
        <v>0</v>
      </c>
      <c r="G13">
        <f t="shared" si="1"/>
        <v>11</v>
      </c>
      <c r="H13" s="9">
        <f t="shared" si="2"/>
        <v>0.72727272727272729</v>
      </c>
      <c r="I13" s="9">
        <f t="shared" si="0"/>
        <v>0.27272727272727271</v>
      </c>
      <c r="J13" s="9">
        <f t="shared" si="0"/>
        <v>0</v>
      </c>
    </row>
    <row r="14" spans="1:10" x14ac:dyDescent="0.35">
      <c r="A14">
        <v>50000</v>
      </c>
      <c r="B14">
        <v>9.9999999999999903E+29</v>
      </c>
      <c r="C14" t="s">
        <v>2105</v>
      </c>
      <c r="D14">
        <f>COUNTIFS(Crowdfunding!$D$2:$D$1000,"&lt;"&amp;$B14,Crowdfunding!$D$2:$D$1000,"&gt;="&amp;$A14,Crowdfunding!$F$2:$F$1000,D$1)</f>
        <v>114</v>
      </c>
      <c r="E14">
        <f>COUNTIFS(Crowdfunding!$D$2:$D$1000,"&lt;"&amp;$B14,Crowdfunding!$D$2:$D$1000,"&gt;="&amp;$A14,Crowdfunding!$F$2:$F$1000,E$1)</f>
        <v>163</v>
      </c>
      <c r="F14">
        <f>COUNTIFS(Crowdfunding!$D$2:$D$1000,"&lt;"&amp;$B14,Crowdfunding!$D$2:$D$1000,"&gt;="&amp;$A14,Crowdfunding!$F$2:$F$1000,F$1)</f>
        <v>27</v>
      </c>
      <c r="G14">
        <f t="shared" si="1"/>
        <v>304</v>
      </c>
      <c r="H14" s="9">
        <f t="shared" si="2"/>
        <v>0.375</v>
      </c>
      <c r="I14" s="9">
        <f t="shared" si="0"/>
        <v>0.53618421052631582</v>
      </c>
      <c r="J14" s="9">
        <f t="shared" si="0"/>
        <v>8.8815789473684209E-2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24AC-DD18-467B-99D4-72A60E9EA8AE}">
  <sheetPr codeName="Sheet6"/>
  <dimension ref="B2:L567"/>
  <sheetViews>
    <sheetView topLeftCell="A2" workbookViewId="0">
      <selection activeCell="L3" sqref="L3"/>
    </sheetView>
  </sheetViews>
  <sheetFormatPr defaultRowHeight="15.5" x14ac:dyDescent="0.35"/>
  <cols>
    <col min="2" max="3" width="16.75" bestFit="1" customWidth="1"/>
    <col min="9" max="9" width="12.83203125" bestFit="1" customWidth="1"/>
    <col min="11" max="11" width="16.75" bestFit="1" customWidth="1"/>
    <col min="12" max="12" width="10.25" bestFit="1" customWidth="1"/>
  </cols>
  <sheetData>
    <row r="2" spans="2:12" x14ac:dyDescent="0.35">
      <c r="C2" t="s">
        <v>2112</v>
      </c>
      <c r="F2" t="s">
        <v>5</v>
      </c>
      <c r="I2" t="s">
        <v>5</v>
      </c>
      <c r="L2" t="s">
        <v>2113</v>
      </c>
    </row>
    <row r="3" spans="2:12" x14ac:dyDescent="0.35">
      <c r="B3" t="s">
        <v>2106</v>
      </c>
      <c r="C3" s="10">
        <f>AVERAGE(F3:F567)</f>
        <v>851.14690265486729</v>
      </c>
      <c r="E3" t="s">
        <v>20</v>
      </c>
      <c r="F3">
        <v>158</v>
      </c>
      <c r="H3" t="s">
        <v>14</v>
      </c>
      <c r="I3">
        <v>0</v>
      </c>
      <c r="K3" t="s">
        <v>2106</v>
      </c>
      <c r="L3" s="10">
        <f>AVERAGE(I3:I567)</f>
        <v>585.61538461538464</v>
      </c>
    </row>
    <row r="4" spans="2:12" x14ac:dyDescent="0.35">
      <c r="B4" t="s">
        <v>2107</v>
      </c>
      <c r="C4" s="10">
        <f>MEDIAN(F3:F567)</f>
        <v>201</v>
      </c>
      <c r="E4" t="s">
        <v>20</v>
      </c>
      <c r="F4">
        <v>1425</v>
      </c>
      <c r="H4" t="s">
        <v>14</v>
      </c>
      <c r="I4">
        <v>24</v>
      </c>
      <c r="K4" t="s">
        <v>2107</v>
      </c>
      <c r="L4" s="10">
        <f>MEDIAN(I3:I567)</f>
        <v>114.5</v>
      </c>
    </row>
    <row r="5" spans="2:12" x14ac:dyDescent="0.35">
      <c r="B5" t="s">
        <v>2108</v>
      </c>
      <c r="C5" s="10">
        <f>MIN(F3:F567)</f>
        <v>16</v>
      </c>
      <c r="E5" t="s">
        <v>20</v>
      </c>
      <c r="F5">
        <v>174</v>
      </c>
      <c r="H5" t="s">
        <v>14</v>
      </c>
      <c r="I5">
        <v>53</v>
      </c>
      <c r="K5" t="s">
        <v>2108</v>
      </c>
      <c r="L5" s="10">
        <f>MIN(I3:I567)</f>
        <v>0</v>
      </c>
    </row>
    <row r="6" spans="2:12" x14ac:dyDescent="0.35">
      <c r="B6" t="s">
        <v>2109</v>
      </c>
      <c r="C6" s="10">
        <f>MAX(F3:F567)</f>
        <v>7295</v>
      </c>
      <c r="E6" t="s">
        <v>20</v>
      </c>
      <c r="F6">
        <v>227</v>
      </c>
      <c r="H6" t="s">
        <v>14</v>
      </c>
      <c r="I6">
        <v>18</v>
      </c>
      <c r="K6" t="s">
        <v>2109</v>
      </c>
      <c r="L6" s="10">
        <f>MAX(I3:I567)</f>
        <v>6080</v>
      </c>
    </row>
    <row r="7" spans="2:12" x14ac:dyDescent="0.35">
      <c r="B7" t="s">
        <v>2110</v>
      </c>
      <c r="C7" s="10">
        <f>_xlfn.VAR.P(F3:F567)</f>
        <v>1603373.7324019109</v>
      </c>
      <c r="E7" t="s">
        <v>20</v>
      </c>
      <c r="F7">
        <v>220</v>
      </c>
      <c r="H7" t="s">
        <v>14</v>
      </c>
      <c r="I7">
        <v>44</v>
      </c>
      <c r="K7" t="s">
        <v>2110</v>
      </c>
      <c r="L7" s="10">
        <f>_xlfn.VAR.P(I3:I567)</f>
        <v>921574.68174133555</v>
      </c>
    </row>
    <row r="8" spans="2:12" x14ac:dyDescent="0.35">
      <c r="B8" t="s">
        <v>2111</v>
      </c>
      <c r="C8" s="10">
        <f>_xlfn.STDEV.P(F3:F567)</f>
        <v>1266.2439466397898</v>
      </c>
      <c r="E8" t="s">
        <v>20</v>
      </c>
      <c r="F8">
        <v>98</v>
      </c>
      <c r="H8" t="s">
        <v>14</v>
      </c>
      <c r="I8">
        <v>27</v>
      </c>
      <c r="K8" t="s">
        <v>2111</v>
      </c>
      <c r="L8" s="10">
        <f>_xlfn.STDEV.P(I3:I567)</f>
        <v>959.98681331637863</v>
      </c>
    </row>
    <row r="9" spans="2:12" x14ac:dyDescent="0.35">
      <c r="E9" t="s">
        <v>20</v>
      </c>
      <c r="F9">
        <v>100</v>
      </c>
      <c r="H9" t="s">
        <v>14</v>
      </c>
      <c r="I9">
        <v>55</v>
      </c>
    </row>
    <row r="10" spans="2:12" x14ac:dyDescent="0.35">
      <c r="E10" t="s">
        <v>20</v>
      </c>
      <c r="F10">
        <v>1249</v>
      </c>
      <c r="H10" t="s">
        <v>14</v>
      </c>
      <c r="I10">
        <v>200</v>
      </c>
    </row>
    <row r="11" spans="2:12" x14ac:dyDescent="0.35">
      <c r="E11" t="s">
        <v>20</v>
      </c>
      <c r="F11">
        <v>1396</v>
      </c>
      <c r="H11" t="s">
        <v>14</v>
      </c>
      <c r="I11">
        <v>452</v>
      </c>
    </row>
    <row r="12" spans="2:12" x14ac:dyDescent="0.35">
      <c r="E12" t="s">
        <v>20</v>
      </c>
      <c r="F12">
        <v>890</v>
      </c>
      <c r="H12" t="s">
        <v>14</v>
      </c>
      <c r="I12">
        <v>674</v>
      </c>
    </row>
    <row r="13" spans="2:12" x14ac:dyDescent="0.35">
      <c r="E13" t="s">
        <v>20</v>
      </c>
      <c r="F13">
        <v>142</v>
      </c>
      <c r="H13" t="s">
        <v>14</v>
      </c>
      <c r="I13">
        <v>558</v>
      </c>
    </row>
    <row r="14" spans="2:12" x14ac:dyDescent="0.35">
      <c r="E14" t="s">
        <v>20</v>
      </c>
      <c r="F14">
        <v>2673</v>
      </c>
      <c r="H14" t="s">
        <v>14</v>
      </c>
      <c r="I14">
        <v>15</v>
      </c>
    </row>
    <row r="15" spans="2:12" x14ac:dyDescent="0.35">
      <c r="E15" t="s">
        <v>20</v>
      </c>
      <c r="F15">
        <v>163</v>
      </c>
      <c r="H15" t="s">
        <v>14</v>
      </c>
      <c r="I15">
        <v>2307</v>
      </c>
    </row>
    <row r="16" spans="2:12" x14ac:dyDescent="0.35">
      <c r="E16" t="s">
        <v>20</v>
      </c>
      <c r="F16">
        <v>2220</v>
      </c>
      <c r="H16" t="s">
        <v>14</v>
      </c>
      <c r="I16">
        <v>88</v>
      </c>
    </row>
    <row r="17" spans="5:9" x14ac:dyDescent="0.35">
      <c r="E17" t="s">
        <v>20</v>
      </c>
      <c r="F17">
        <v>1606</v>
      </c>
      <c r="H17" t="s">
        <v>14</v>
      </c>
      <c r="I17">
        <v>48</v>
      </c>
    </row>
    <row r="18" spans="5:9" x14ac:dyDescent="0.35">
      <c r="E18" t="s">
        <v>20</v>
      </c>
      <c r="F18">
        <v>129</v>
      </c>
      <c r="H18" t="s">
        <v>14</v>
      </c>
      <c r="I18">
        <v>1</v>
      </c>
    </row>
    <row r="19" spans="5:9" x14ac:dyDescent="0.35">
      <c r="E19" t="s">
        <v>20</v>
      </c>
      <c r="F19">
        <v>226</v>
      </c>
      <c r="H19" t="s">
        <v>14</v>
      </c>
      <c r="I19">
        <v>1467</v>
      </c>
    </row>
    <row r="20" spans="5:9" x14ac:dyDescent="0.35">
      <c r="E20" t="s">
        <v>20</v>
      </c>
      <c r="F20">
        <v>5419</v>
      </c>
      <c r="H20" t="s">
        <v>14</v>
      </c>
      <c r="I20">
        <v>75</v>
      </c>
    </row>
    <row r="21" spans="5:9" x14ac:dyDescent="0.35">
      <c r="E21" t="s">
        <v>20</v>
      </c>
      <c r="F21">
        <v>165</v>
      </c>
      <c r="H21" t="s">
        <v>14</v>
      </c>
      <c r="I21">
        <v>120</v>
      </c>
    </row>
    <row r="22" spans="5:9" x14ac:dyDescent="0.35">
      <c r="E22" t="s">
        <v>20</v>
      </c>
      <c r="F22">
        <v>1965</v>
      </c>
      <c r="H22" t="s">
        <v>14</v>
      </c>
      <c r="I22">
        <v>2253</v>
      </c>
    </row>
    <row r="23" spans="5:9" x14ac:dyDescent="0.35">
      <c r="E23" t="s">
        <v>20</v>
      </c>
      <c r="F23">
        <v>16</v>
      </c>
      <c r="H23" t="s">
        <v>14</v>
      </c>
      <c r="I23">
        <v>5</v>
      </c>
    </row>
    <row r="24" spans="5:9" x14ac:dyDescent="0.35">
      <c r="E24" t="s">
        <v>20</v>
      </c>
      <c r="F24">
        <v>107</v>
      </c>
      <c r="H24" t="s">
        <v>14</v>
      </c>
      <c r="I24">
        <v>38</v>
      </c>
    </row>
    <row r="25" spans="5:9" x14ac:dyDescent="0.35">
      <c r="E25" t="s">
        <v>20</v>
      </c>
      <c r="F25">
        <v>134</v>
      </c>
      <c r="H25" t="s">
        <v>14</v>
      </c>
      <c r="I25">
        <v>12</v>
      </c>
    </row>
    <row r="26" spans="5:9" x14ac:dyDescent="0.35">
      <c r="E26" t="s">
        <v>20</v>
      </c>
      <c r="F26">
        <v>198</v>
      </c>
      <c r="H26" t="s">
        <v>14</v>
      </c>
      <c r="I26">
        <v>1684</v>
      </c>
    </row>
    <row r="27" spans="5:9" x14ac:dyDescent="0.35">
      <c r="E27" t="s">
        <v>20</v>
      </c>
      <c r="F27">
        <v>111</v>
      </c>
      <c r="H27" t="s">
        <v>14</v>
      </c>
      <c r="I27">
        <v>56</v>
      </c>
    </row>
    <row r="28" spans="5:9" x14ac:dyDescent="0.35">
      <c r="E28" t="s">
        <v>20</v>
      </c>
      <c r="F28">
        <v>222</v>
      </c>
      <c r="H28" t="s">
        <v>14</v>
      </c>
      <c r="I28">
        <v>838</v>
      </c>
    </row>
    <row r="29" spans="5:9" x14ac:dyDescent="0.35">
      <c r="E29" t="s">
        <v>20</v>
      </c>
      <c r="F29">
        <v>6212</v>
      </c>
      <c r="H29" t="s">
        <v>14</v>
      </c>
      <c r="I29">
        <v>1000</v>
      </c>
    </row>
    <row r="30" spans="5:9" x14ac:dyDescent="0.35">
      <c r="E30" t="s">
        <v>20</v>
      </c>
      <c r="F30">
        <v>98</v>
      </c>
      <c r="H30" t="s">
        <v>14</v>
      </c>
      <c r="I30">
        <v>1482</v>
      </c>
    </row>
    <row r="31" spans="5:9" x14ac:dyDescent="0.35">
      <c r="E31" t="s">
        <v>20</v>
      </c>
      <c r="F31">
        <v>92</v>
      </c>
      <c r="H31" t="s">
        <v>14</v>
      </c>
      <c r="I31">
        <v>106</v>
      </c>
    </row>
    <row r="32" spans="5:9" x14ac:dyDescent="0.35">
      <c r="E32" t="s">
        <v>20</v>
      </c>
      <c r="F32">
        <v>149</v>
      </c>
      <c r="H32" t="s">
        <v>14</v>
      </c>
      <c r="I32">
        <v>679</v>
      </c>
    </row>
    <row r="33" spans="5:9" x14ac:dyDescent="0.35">
      <c r="E33" t="s">
        <v>20</v>
      </c>
      <c r="F33">
        <v>2431</v>
      </c>
      <c r="H33" t="s">
        <v>14</v>
      </c>
      <c r="I33">
        <v>1220</v>
      </c>
    </row>
    <row r="34" spans="5:9" x14ac:dyDescent="0.35">
      <c r="E34" t="s">
        <v>20</v>
      </c>
      <c r="F34">
        <v>303</v>
      </c>
      <c r="H34" t="s">
        <v>14</v>
      </c>
      <c r="I34">
        <v>1</v>
      </c>
    </row>
    <row r="35" spans="5:9" x14ac:dyDescent="0.35">
      <c r="E35" t="s">
        <v>20</v>
      </c>
      <c r="F35">
        <v>209</v>
      </c>
      <c r="H35" t="s">
        <v>14</v>
      </c>
      <c r="I35">
        <v>37</v>
      </c>
    </row>
    <row r="36" spans="5:9" x14ac:dyDescent="0.35">
      <c r="E36" t="s">
        <v>20</v>
      </c>
      <c r="F36">
        <v>131</v>
      </c>
      <c r="H36" t="s">
        <v>14</v>
      </c>
      <c r="I36">
        <v>60</v>
      </c>
    </row>
    <row r="37" spans="5:9" x14ac:dyDescent="0.35">
      <c r="E37" t="s">
        <v>20</v>
      </c>
      <c r="F37">
        <v>164</v>
      </c>
      <c r="H37" t="s">
        <v>14</v>
      </c>
      <c r="I37">
        <v>296</v>
      </c>
    </row>
    <row r="38" spans="5:9" x14ac:dyDescent="0.35">
      <c r="E38" t="s">
        <v>20</v>
      </c>
      <c r="F38">
        <v>201</v>
      </c>
      <c r="H38" t="s">
        <v>14</v>
      </c>
      <c r="I38">
        <v>3304</v>
      </c>
    </row>
    <row r="39" spans="5:9" x14ac:dyDescent="0.35">
      <c r="E39" t="s">
        <v>20</v>
      </c>
      <c r="F39">
        <v>211</v>
      </c>
      <c r="H39" t="s">
        <v>14</v>
      </c>
      <c r="I39">
        <v>73</v>
      </c>
    </row>
    <row r="40" spans="5:9" x14ac:dyDescent="0.35">
      <c r="E40" t="s">
        <v>20</v>
      </c>
      <c r="F40">
        <v>128</v>
      </c>
      <c r="H40" t="s">
        <v>14</v>
      </c>
      <c r="I40">
        <v>3387</v>
      </c>
    </row>
    <row r="41" spans="5:9" x14ac:dyDescent="0.35">
      <c r="E41" t="s">
        <v>20</v>
      </c>
      <c r="F41">
        <v>1600</v>
      </c>
      <c r="H41" t="s">
        <v>14</v>
      </c>
      <c r="I41">
        <v>662</v>
      </c>
    </row>
    <row r="42" spans="5:9" x14ac:dyDescent="0.35">
      <c r="E42" t="s">
        <v>20</v>
      </c>
      <c r="F42">
        <v>249</v>
      </c>
      <c r="H42" t="s">
        <v>14</v>
      </c>
      <c r="I42">
        <v>774</v>
      </c>
    </row>
    <row r="43" spans="5:9" x14ac:dyDescent="0.35">
      <c r="E43" t="s">
        <v>20</v>
      </c>
      <c r="F43">
        <v>236</v>
      </c>
      <c r="H43" t="s">
        <v>14</v>
      </c>
      <c r="I43">
        <v>672</v>
      </c>
    </row>
    <row r="44" spans="5:9" x14ac:dyDescent="0.35">
      <c r="E44" t="s">
        <v>20</v>
      </c>
      <c r="F44">
        <v>4065</v>
      </c>
      <c r="H44" t="s">
        <v>14</v>
      </c>
      <c r="I44">
        <v>940</v>
      </c>
    </row>
    <row r="45" spans="5:9" x14ac:dyDescent="0.35">
      <c r="E45" t="s">
        <v>20</v>
      </c>
      <c r="F45">
        <v>246</v>
      </c>
      <c r="H45" t="s">
        <v>14</v>
      </c>
      <c r="I45">
        <v>117</v>
      </c>
    </row>
    <row r="46" spans="5:9" x14ac:dyDescent="0.35">
      <c r="E46" t="s">
        <v>20</v>
      </c>
      <c r="F46">
        <v>2475</v>
      </c>
      <c r="H46" t="s">
        <v>14</v>
      </c>
      <c r="I46">
        <v>115</v>
      </c>
    </row>
    <row r="47" spans="5:9" x14ac:dyDescent="0.35">
      <c r="E47" t="s">
        <v>20</v>
      </c>
      <c r="F47">
        <v>76</v>
      </c>
      <c r="H47" t="s">
        <v>14</v>
      </c>
      <c r="I47">
        <v>326</v>
      </c>
    </row>
    <row r="48" spans="5:9" x14ac:dyDescent="0.35">
      <c r="E48" t="s">
        <v>20</v>
      </c>
      <c r="F48">
        <v>54</v>
      </c>
      <c r="H48" t="s">
        <v>14</v>
      </c>
      <c r="I48">
        <v>1</v>
      </c>
    </row>
    <row r="49" spans="5:9" x14ac:dyDescent="0.35">
      <c r="E49" t="s">
        <v>20</v>
      </c>
      <c r="F49">
        <v>88</v>
      </c>
      <c r="H49" t="s">
        <v>14</v>
      </c>
      <c r="I49">
        <v>1467</v>
      </c>
    </row>
    <row r="50" spans="5:9" x14ac:dyDescent="0.35">
      <c r="E50" t="s">
        <v>20</v>
      </c>
      <c r="F50">
        <v>85</v>
      </c>
      <c r="H50" t="s">
        <v>14</v>
      </c>
      <c r="I50">
        <v>5681</v>
      </c>
    </row>
    <row r="51" spans="5:9" x14ac:dyDescent="0.35">
      <c r="E51" t="s">
        <v>20</v>
      </c>
      <c r="F51">
        <v>170</v>
      </c>
      <c r="H51" t="s">
        <v>14</v>
      </c>
      <c r="I51">
        <v>1059</v>
      </c>
    </row>
    <row r="52" spans="5:9" x14ac:dyDescent="0.35">
      <c r="E52" t="s">
        <v>20</v>
      </c>
      <c r="F52">
        <v>330</v>
      </c>
      <c r="H52" t="s">
        <v>14</v>
      </c>
      <c r="I52">
        <v>1194</v>
      </c>
    </row>
    <row r="53" spans="5:9" x14ac:dyDescent="0.35">
      <c r="E53" t="s">
        <v>20</v>
      </c>
      <c r="F53">
        <v>127</v>
      </c>
      <c r="H53" t="s">
        <v>14</v>
      </c>
      <c r="I53">
        <v>30</v>
      </c>
    </row>
    <row r="54" spans="5:9" x14ac:dyDescent="0.35">
      <c r="E54" t="s">
        <v>20</v>
      </c>
      <c r="F54">
        <v>411</v>
      </c>
      <c r="H54" t="s">
        <v>14</v>
      </c>
      <c r="I54">
        <v>75</v>
      </c>
    </row>
    <row r="55" spans="5:9" x14ac:dyDescent="0.35">
      <c r="E55" t="s">
        <v>20</v>
      </c>
      <c r="F55">
        <v>180</v>
      </c>
      <c r="H55" t="s">
        <v>14</v>
      </c>
      <c r="I55">
        <v>955</v>
      </c>
    </row>
    <row r="56" spans="5:9" x14ac:dyDescent="0.35">
      <c r="E56" t="s">
        <v>20</v>
      </c>
      <c r="F56">
        <v>374</v>
      </c>
      <c r="H56" t="s">
        <v>14</v>
      </c>
      <c r="I56">
        <v>67</v>
      </c>
    </row>
    <row r="57" spans="5:9" x14ac:dyDescent="0.35">
      <c r="E57" t="s">
        <v>20</v>
      </c>
      <c r="F57">
        <v>71</v>
      </c>
      <c r="H57" t="s">
        <v>14</v>
      </c>
      <c r="I57">
        <v>5</v>
      </c>
    </row>
    <row r="58" spans="5:9" x14ac:dyDescent="0.35">
      <c r="E58" t="s">
        <v>20</v>
      </c>
      <c r="F58">
        <v>203</v>
      </c>
      <c r="H58" t="s">
        <v>14</v>
      </c>
      <c r="I58">
        <v>26</v>
      </c>
    </row>
    <row r="59" spans="5:9" x14ac:dyDescent="0.35">
      <c r="E59" t="s">
        <v>20</v>
      </c>
      <c r="F59">
        <v>113</v>
      </c>
      <c r="H59" t="s">
        <v>14</v>
      </c>
      <c r="I59">
        <v>1130</v>
      </c>
    </row>
    <row r="60" spans="5:9" x14ac:dyDescent="0.35">
      <c r="E60" t="s">
        <v>20</v>
      </c>
      <c r="F60">
        <v>96</v>
      </c>
      <c r="H60" t="s">
        <v>14</v>
      </c>
      <c r="I60">
        <v>782</v>
      </c>
    </row>
    <row r="61" spans="5:9" x14ac:dyDescent="0.35">
      <c r="E61" t="s">
        <v>20</v>
      </c>
      <c r="F61">
        <v>498</v>
      </c>
      <c r="H61" t="s">
        <v>14</v>
      </c>
      <c r="I61">
        <v>210</v>
      </c>
    </row>
    <row r="62" spans="5:9" x14ac:dyDescent="0.35">
      <c r="E62" t="s">
        <v>20</v>
      </c>
      <c r="F62">
        <v>180</v>
      </c>
      <c r="H62" t="s">
        <v>14</v>
      </c>
      <c r="I62">
        <v>136</v>
      </c>
    </row>
    <row r="63" spans="5:9" x14ac:dyDescent="0.35">
      <c r="E63" t="s">
        <v>20</v>
      </c>
      <c r="F63">
        <v>27</v>
      </c>
      <c r="H63" t="s">
        <v>14</v>
      </c>
      <c r="I63">
        <v>86</v>
      </c>
    </row>
    <row r="64" spans="5:9" x14ac:dyDescent="0.35">
      <c r="E64" t="s">
        <v>20</v>
      </c>
      <c r="F64">
        <v>2331</v>
      </c>
      <c r="H64" t="s">
        <v>14</v>
      </c>
      <c r="I64">
        <v>19</v>
      </c>
    </row>
    <row r="65" spans="5:9" x14ac:dyDescent="0.35">
      <c r="E65" t="s">
        <v>20</v>
      </c>
      <c r="F65">
        <v>113</v>
      </c>
      <c r="H65" t="s">
        <v>14</v>
      </c>
      <c r="I65">
        <v>886</v>
      </c>
    </row>
    <row r="66" spans="5:9" x14ac:dyDescent="0.35">
      <c r="E66" t="s">
        <v>20</v>
      </c>
      <c r="F66">
        <v>164</v>
      </c>
      <c r="H66" t="s">
        <v>14</v>
      </c>
      <c r="I66">
        <v>35</v>
      </c>
    </row>
    <row r="67" spans="5:9" x14ac:dyDescent="0.35">
      <c r="E67" t="s">
        <v>20</v>
      </c>
      <c r="F67">
        <v>164</v>
      </c>
      <c r="H67" t="s">
        <v>14</v>
      </c>
      <c r="I67">
        <v>24</v>
      </c>
    </row>
    <row r="68" spans="5:9" x14ac:dyDescent="0.35">
      <c r="E68" t="s">
        <v>20</v>
      </c>
      <c r="F68">
        <v>336</v>
      </c>
      <c r="H68" t="s">
        <v>14</v>
      </c>
      <c r="I68">
        <v>86</v>
      </c>
    </row>
    <row r="69" spans="5:9" x14ac:dyDescent="0.35">
      <c r="E69" t="s">
        <v>20</v>
      </c>
      <c r="F69">
        <v>1917</v>
      </c>
      <c r="H69" t="s">
        <v>14</v>
      </c>
      <c r="I69">
        <v>243</v>
      </c>
    </row>
    <row r="70" spans="5:9" x14ac:dyDescent="0.35">
      <c r="E70" t="s">
        <v>20</v>
      </c>
      <c r="F70">
        <v>95</v>
      </c>
      <c r="H70" t="s">
        <v>14</v>
      </c>
      <c r="I70">
        <v>65</v>
      </c>
    </row>
    <row r="71" spans="5:9" x14ac:dyDescent="0.35">
      <c r="E71" t="s">
        <v>20</v>
      </c>
      <c r="F71">
        <v>147</v>
      </c>
      <c r="H71" t="s">
        <v>14</v>
      </c>
      <c r="I71">
        <v>100</v>
      </c>
    </row>
    <row r="72" spans="5:9" x14ac:dyDescent="0.35">
      <c r="E72" t="s">
        <v>20</v>
      </c>
      <c r="F72">
        <v>86</v>
      </c>
      <c r="H72" t="s">
        <v>14</v>
      </c>
      <c r="I72">
        <v>168</v>
      </c>
    </row>
    <row r="73" spans="5:9" x14ac:dyDescent="0.35">
      <c r="E73" t="s">
        <v>20</v>
      </c>
      <c r="F73">
        <v>83</v>
      </c>
      <c r="H73" t="s">
        <v>14</v>
      </c>
      <c r="I73">
        <v>13</v>
      </c>
    </row>
    <row r="74" spans="5:9" x14ac:dyDescent="0.35">
      <c r="E74" t="s">
        <v>20</v>
      </c>
      <c r="F74">
        <v>676</v>
      </c>
      <c r="H74" t="s">
        <v>14</v>
      </c>
      <c r="I74">
        <v>1</v>
      </c>
    </row>
    <row r="75" spans="5:9" x14ac:dyDescent="0.35">
      <c r="E75" t="s">
        <v>20</v>
      </c>
      <c r="F75">
        <v>361</v>
      </c>
      <c r="H75" t="s">
        <v>14</v>
      </c>
      <c r="I75">
        <v>40</v>
      </c>
    </row>
    <row r="76" spans="5:9" x14ac:dyDescent="0.35">
      <c r="E76" t="s">
        <v>20</v>
      </c>
      <c r="F76">
        <v>131</v>
      </c>
      <c r="H76" t="s">
        <v>14</v>
      </c>
      <c r="I76">
        <v>226</v>
      </c>
    </row>
    <row r="77" spans="5:9" x14ac:dyDescent="0.35">
      <c r="E77" t="s">
        <v>20</v>
      </c>
      <c r="F77">
        <v>126</v>
      </c>
      <c r="H77" t="s">
        <v>14</v>
      </c>
      <c r="I77">
        <v>1625</v>
      </c>
    </row>
    <row r="78" spans="5:9" x14ac:dyDescent="0.35">
      <c r="E78" t="s">
        <v>20</v>
      </c>
      <c r="F78">
        <v>275</v>
      </c>
      <c r="H78" t="s">
        <v>14</v>
      </c>
      <c r="I78">
        <v>143</v>
      </c>
    </row>
    <row r="79" spans="5:9" x14ac:dyDescent="0.35">
      <c r="E79" t="s">
        <v>20</v>
      </c>
      <c r="F79">
        <v>67</v>
      </c>
      <c r="H79" t="s">
        <v>14</v>
      </c>
      <c r="I79">
        <v>934</v>
      </c>
    </row>
    <row r="80" spans="5:9" x14ac:dyDescent="0.35">
      <c r="E80" t="s">
        <v>20</v>
      </c>
      <c r="F80">
        <v>154</v>
      </c>
      <c r="H80" t="s">
        <v>14</v>
      </c>
      <c r="I80">
        <v>17</v>
      </c>
    </row>
    <row r="81" spans="5:9" x14ac:dyDescent="0.35">
      <c r="E81" t="s">
        <v>20</v>
      </c>
      <c r="F81">
        <v>1782</v>
      </c>
      <c r="H81" t="s">
        <v>14</v>
      </c>
      <c r="I81">
        <v>2179</v>
      </c>
    </row>
    <row r="82" spans="5:9" x14ac:dyDescent="0.35">
      <c r="E82" t="s">
        <v>20</v>
      </c>
      <c r="F82">
        <v>903</v>
      </c>
      <c r="H82" t="s">
        <v>14</v>
      </c>
      <c r="I82">
        <v>931</v>
      </c>
    </row>
    <row r="83" spans="5:9" x14ac:dyDescent="0.35">
      <c r="E83" t="s">
        <v>20</v>
      </c>
      <c r="F83">
        <v>94</v>
      </c>
      <c r="H83" t="s">
        <v>14</v>
      </c>
      <c r="I83">
        <v>92</v>
      </c>
    </row>
    <row r="84" spans="5:9" x14ac:dyDescent="0.35">
      <c r="E84" t="s">
        <v>20</v>
      </c>
      <c r="F84">
        <v>180</v>
      </c>
      <c r="H84" t="s">
        <v>14</v>
      </c>
      <c r="I84">
        <v>57</v>
      </c>
    </row>
    <row r="85" spans="5:9" x14ac:dyDescent="0.35">
      <c r="E85" t="s">
        <v>20</v>
      </c>
      <c r="F85">
        <v>533</v>
      </c>
      <c r="H85" t="s">
        <v>14</v>
      </c>
      <c r="I85">
        <v>41</v>
      </c>
    </row>
    <row r="86" spans="5:9" x14ac:dyDescent="0.35">
      <c r="E86" t="s">
        <v>20</v>
      </c>
      <c r="F86">
        <v>2443</v>
      </c>
      <c r="H86" t="s">
        <v>14</v>
      </c>
      <c r="I86">
        <v>1</v>
      </c>
    </row>
    <row r="87" spans="5:9" x14ac:dyDescent="0.35">
      <c r="E87" t="s">
        <v>20</v>
      </c>
      <c r="F87">
        <v>89</v>
      </c>
      <c r="H87" t="s">
        <v>14</v>
      </c>
      <c r="I87">
        <v>101</v>
      </c>
    </row>
    <row r="88" spans="5:9" x14ac:dyDescent="0.35">
      <c r="E88" t="s">
        <v>20</v>
      </c>
      <c r="F88">
        <v>159</v>
      </c>
      <c r="H88" t="s">
        <v>14</v>
      </c>
      <c r="I88">
        <v>1335</v>
      </c>
    </row>
    <row r="89" spans="5:9" x14ac:dyDescent="0.35">
      <c r="E89" t="s">
        <v>20</v>
      </c>
      <c r="F89">
        <v>50</v>
      </c>
      <c r="H89" t="s">
        <v>14</v>
      </c>
      <c r="I89">
        <v>15</v>
      </c>
    </row>
    <row r="90" spans="5:9" x14ac:dyDescent="0.35">
      <c r="E90" t="s">
        <v>20</v>
      </c>
      <c r="F90">
        <v>186</v>
      </c>
      <c r="H90" t="s">
        <v>14</v>
      </c>
      <c r="I90">
        <v>454</v>
      </c>
    </row>
    <row r="91" spans="5:9" x14ac:dyDescent="0.35">
      <c r="E91" t="s">
        <v>20</v>
      </c>
      <c r="F91">
        <v>1071</v>
      </c>
      <c r="H91" t="s">
        <v>14</v>
      </c>
      <c r="I91">
        <v>3182</v>
      </c>
    </row>
    <row r="92" spans="5:9" x14ac:dyDescent="0.35">
      <c r="E92" t="s">
        <v>20</v>
      </c>
      <c r="F92">
        <v>117</v>
      </c>
      <c r="H92" t="s">
        <v>14</v>
      </c>
      <c r="I92">
        <v>15</v>
      </c>
    </row>
    <row r="93" spans="5:9" x14ac:dyDescent="0.35">
      <c r="E93" t="s">
        <v>20</v>
      </c>
      <c r="F93">
        <v>70</v>
      </c>
      <c r="H93" t="s">
        <v>14</v>
      </c>
      <c r="I93">
        <v>133</v>
      </c>
    </row>
    <row r="94" spans="5:9" x14ac:dyDescent="0.35">
      <c r="E94" t="s">
        <v>20</v>
      </c>
      <c r="F94">
        <v>135</v>
      </c>
      <c r="H94" t="s">
        <v>14</v>
      </c>
      <c r="I94">
        <v>2062</v>
      </c>
    </row>
    <row r="95" spans="5:9" x14ac:dyDescent="0.35">
      <c r="E95" t="s">
        <v>20</v>
      </c>
      <c r="F95">
        <v>768</v>
      </c>
      <c r="H95" t="s">
        <v>14</v>
      </c>
      <c r="I95">
        <v>29</v>
      </c>
    </row>
    <row r="96" spans="5:9" x14ac:dyDescent="0.35">
      <c r="E96" t="s">
        <v>20</v>
      </c>
      <c r="F96">
        <v>199</v>
      </c>
      <c r="H96" t="s">
        <v>14</v>
      </c>
      <c r="I96">
        <v>132</v>
      </c>
    </row>
    <row r="97" spans="5:9" x14ac:dyDescent="0.35">
      <c r="E97" t="s">
        <v>20</v>
      </c>
      <c r="F97">
        <v>107</v>
      </c>
      <c r="H97" t="s">
        <v>14</v>
      </c>
      <c r="I97">
        <v>137</v>
      </c>
    </row>
    <row r="98" spans="5:9" x14ac:dyDescent="0.35">
      <c r="E98" t="s">
        <v>20</v>
      </c>
      <c r="F98">
        <v>195</v>
      </c>
      <c r="H98" t="s">
        <v>14</v>
      </c>
      <c r="I98">
        <v>908</v>
      </c>
    </row>
    <row r="99" spans="5:9" x14ac:dyDescent="0.35">
      <c r="E99" t="s">
        <v>20</v>
      </c>
      <c r="F99">
        <v>3376</v>
      </c>
      <c r="H99" t="s">
        <v>14</v>
      </c>
      <c r="I99">
        <v>10</v>
      </c>
    </row>
    <row r="100" spans="5:9" x14ac:dyDescent="0.35">
      <c r="E100" t="s">
        <v>20</v>
      </c>
      <c r="F100">
        <v>41</v>
      </c>
      <c r="H100" t="s">
        <v>14</v>
      </c>
      <c r="I100">
        <v>1910</v>
      </c>
    </row>
    <row r="101" spans="5:9" x14ac:dyDescent="0.35">
      <c r="E101" t="s">
        <v>20</v>
      </c>
      <c r="F101">
        <v>1821</v>
      </c>
      <c r="H101" t="s">
        <v>14</v>
      </c>
      <c r="I101">
        <v>38</v>
      </c>
    </row>
    <row r="102" spans="5:9" x14ac:dyDescent="0.35">
      <c r="E102" t="s">
        <v>20</v>
      </c>
      <c r="F102">
        <v>164</v>
      </c>
      <c r="H102" t="s">
        <v>14</v>
      </c>
      <c r="I102">
        <v>104</v>
      </c>
    </row>
    <row r="103" spans="5:9" x14ac:dyDescent="0.35">
      <c r="E103" t="s">
        <v>20</v>
      </c>
      <c r="F103">
        <v>157</v>
      </c>
      <c r="H103" t="s">
        <v>14</v>
      </c>
      <c r="I103">
        <v>49</v>
      </c>
    </row>
    <row r="104" spans="5:9" x14ac:dyDescent="0.35">
      <c r="E104" t="s">
        <v>20</v>
      </c>
      <c r="F104">
        <v>246</v>
      </c>
      <c r="H104" t="s">
        <v>14</v>
      </c>
      <c r="I104">
        <v>1</v>
      </c>
    </row>
    <row r="105" spans="5:9" x14ac:dyDescent="0.35">
      <c r="E105" t="s">
        <v>20</v>
      </c>
      <c r="F105">
        <v>1396</v>
      </c>
      <c r="H105" t="s">
        <v>14</v>
      </c>
      <c r="I105">
        <v>245</v>
      </c>
    </row>
    <row r="106" spans="5:9" x14ac:dyDescent="0.35">
      <c r="E106" t="s">
        <v>20</v>
      </c>
      <c r="F106">
        <v>2506</v>
      </c>
      <c r="H106" t="s">
        <v>14</v>
      </c>
      <c r="I106">
        <v>32</v>
      </c>
    </row>
    <row r="107" spans="5:9" x14ac:dyDescent="0.35">
      <c r="E107" t="s">
        <v>20</v>
      </c>
      <c r="F107">
        <v>244</v>
      </c>
      <c r="H107" t="s">
        <v>14</v>
      </c>
      <c r="I107">
        <v>7</v>
      </c>
    </row>
    <row r="108" spans="5:9" x14ac:dyDescent="0.35">
      <c r="E108" t="s">
        <v>20</v>
      </c>
      <c r="F108">
        <v>146</v>
      </c>
      <c r="H108" t="s">
        <v>14</v>
      </c>
      <c r="I108">
        <v>803</v>
      </c>
    </row>
    <row r="109" spans="5:9" x14ac:dyDescent="0.35">
      <c r="E109" t="s">
        <v>20</v>
      </c>
      <c r="F109">
        <v>1267</v>
      </c>
      <c r="H109" t="s">
        <v>14</v>
      </c>
      <c r="I109">
        <v>16</v>
      </c>
    </row>
    <row r="110" spans="5:9" x14ac:dyDescent="0.35">
      <c r="E110" t="s">
        <v>20</v>
      </c>
      <c r="F110">
        <v>1561</v>
      </c>
      <c r="H110" t="s">
        <v>14</v>
      </c>
      <c r="I110">
        <v>31</v>
      </c>
    </row>
    <row r="111" spans="5:9" x14ac:dyDescent="0.35">
      <c r="E111" t="s">
        <v>20</v>
      </c>
      <c r="F111">
        <v>48</v>
      </c>
      <c r="H111" t="s">
        <v>14</v>
      </c>
      <c r="I111">
        <v>108</v>
      </c>
    </row>
    <row r="112" spans="5:9" x14ac:dyDescent="0.35">
      <c r="E112" t="s">
        <v>20</v>
      </c>
      <c r="F112">
        <v>2739</v>
      </c>
      <c r="H112" t="s">
        <v>14</v>
      </c>
      <c r="I112">
        <v>30</v>
      </c>
    </row>
    <row r="113" spans="5:9" x14ac:dyDescent="0.35">
      <c r="E113" t="s">
        <v>20</v>
      </c>
      <c r="F113">
        <v>3537</v>
      </c>
      <c r="H113" t="s">
        <v>14</v>
      </c>
      <c r="I113">
        <v>17</v>
      </c>
    </row>
    <row r="114" spans="5:9" x14ac:dyDescent="0.35">
      <c r="E114" t="s">
        <v>20</v>
      </c>
      <c r="F114">
        <v>2107</v>
      </c>
      <c r="H114" t="s">
        <v>14</v>
      </c>
      <c r="I114">
        <v>80</v>
      </c>
    </row>
    <row r="115" spans="5:9" x14ac:dyDescent="0.35">
      <c r="E115" t="s">
        <v>20</v>
      </c>
      <c r="F115">
        <v>3318</v>
      </c>
      <c r="H115" t="s">
        <v>14</v>
      </c>
      <c r="I115">
        <v>2468</v>
      </c>
    </row>
    <row r="116" spans="5:9" x14ac:dyDescent="0.35">
      <c r="E116" t="s">
        <v>20</v>
      </c>
      <c r="F116">
        <v>340</v>
      </c>
      <c r="H116" t="s">
        <v>14</v>
      </c>
      <c r="I116">
        <v>26</v>
      </c>
    </row>
    <row r="117" spans="5:9" x14ac:dyDescent="0.35">
      <c r="E117" t="s">
        <v>20</v>
      </c>
      <c r="F117">
        <v>1442</v>
      </c>
      <c r="H117" t="s">
        <v>14</v>
      </c>
      <c r="I117">
        <v>73</v>
      </c>
    </row>
    <row r="118" spans="5:9" x14ac:dyDescent="0.35">
      <c r="E118" t="s">
        <v>20</v>
      </c>
      <c r="F118">
        <v>126</v>
      </c>
      <c r="H118" t="s">
        <v>14</v>
      </c>
      <c r="I118">
        <v>128</v>
      </c>
    </row>
    <row r="119" spans="5:9" x14ac:dyDescent="0.35">
      <c r="E119" t="s">
        <v>20</v>
      </c>
      <c r="F119">
        <v>524</v>
      </c>
      <c r="H119" t="s">
        <v>14</v>
      </c>
      <c r="I119">
        <v>33</v>
      </c>
    </row>
    <row r="120" spans="5:9" x14ac:dyDescent="0.35">
      <c r="E120" t="s">
        <v>20</v>
      </c>
      <c r="F120">
        <v>1989</v>
      </c>
      <c r="H120" t="s">
        <v>14</v>
      </c>
      <c r="I120">
        <v>1072</v>
      </c>
    </row>
    <row r="121" spans="5:9" x14ac:dyDescent="0.35">
      <c r="E121" t="s">
        <v>20</v>
      </c>
      <c r="F121">
        <v>157</v>
      </c>
      <c r="H121" t="s">
        <v>14</v>
      </c>
      <c r="I121">
        <v>393</v>
      </c>
    </row>
    <row r="122" spans="5:9" x14ac:dyDescent="0.35">
      <c r="E122" t="s">
        <v>20</v>
      </c>
      <c r="F122">
        <v>4498</v>
      </c>
      <c r="H122" t="s">
        <v>14</v>
      </c>
      <c r="I122">
        <v>1257</v>
      </c>
    </row>
    <row r="123" spans="5:9" x14ac:dyDescent="0.35">
      <c r="E123" t="s">
        <v>20</v>
      </c>
      <c r="F123">
        <v>80</v>
      </c>
      <c r="H123" t="s">
        <v>14</v>
      </c>
      <c r="I123">
        <v>328</v>
      </c>
    </row>
    <row r="124" spans="5:9" x14ac:dyDescent="0.35">
      <c r="E124" t="s">
        <v>20</v>
      </c>
      <c r="F124">
        <v>43</v>
      </c>
      <c r="H124" t="s">
        <v>14</v>
      </c>
      <c r="I124">
        <v>147</v>
      </c>
    </row>
    <row r="125" spans="5:9" x14ac:dyDescent="0.35">
      <c r="E125" t="s">
        <v>20</v>
      </c>
      <c r="F125">
        <v>2053</v>
      </c>
      <c r="H125" t="s">
        <v>14</v>
      </c>
      <c r="I125">
        <v>830</v>
      </c>
    </row>
    <row r="126" spans="5:9" x14ac:dyDescent="0.35">
      <c r="E126" t="s">
        <v>20</v>
      </c>
      <c r="F126">
        <v>168</v>
      </c>
      <c r="H126" t="s">
        <v>14</v>
      </c>
      <c r="I126">
        <v>331</v>
      </c>
    </row>
    <row r="127" spans="5:9" x14ac:dyDescent="0.35">
      <c r="E127" t="s">
        <v>20</v>
      </c>
      <c r="F127">
        <v>4289</v>
      </c>
      <c r="H127" t="s">
        <v>14</v>
      </c>
      <c r="I127">
        <v>25</v>
      </c>
    </row>
    <row r="128" spans="5:9" x14ac:dyDescent="0.35">
      <c r="E128" t="s">
        <v>20</v>
      </c>
      <c r="F128">
        <v>165</v>
      </c>
      <c r="H128" t="s">
        <v>14</v>
      </c>
      <c r="I128">
        <v>3483</v>
      </c>
    </row>
    <row r="129" spans="5:9" x14ac:dyDescent="0.35">
      <c r="E129" t="s">
        <v>20</v>
      </c>
      <c r="F129">
        <v>1815</v>
      </c>
      <c r="H129" t="s">
        <v>14</v>
      </c>
      <c r="I129">
        <v>923</v>
      </c>
    </row>
    <row r="130" spans="5:9" x14ac:dyDescent="0.35">
      <c r="E130" t="s">
        <v>20</v>
      </c>
      <c r="F130">
        <v>397</v>
      </c>
      <c r="H130" t="s">
        <v>14</v>
      </c>
      <c r="I130">
        <v>1</v>
      </c>
    </row>
    <row r="131" spans="5:9" x14ac:dyDescent="0.35">
      <c r="E131" t="s">
        <v>20</v>
      </c>
      <c r="F131">
        <v>1539</v>
      </c>
      <c r="H131" t="s">
        <v>14</v>
      </c>
      <c r="I131">
        <v>33</v>
      </c>
    </row>
    <row r="132" spans="5:9" x14ac:dyDescent="0.35">
      <c r="E132" t="s">
        <v>20</v>
      </c>
      <c r="F132">
        <v>138</v>
      </c>
      <c r="H132" t="s">
        <v>14</v>
      </c>
      <c r="I132">
        <v>40</v>
      </c>
    </row>
    <row r="133" spans="5:9" x14ac:dyDescent="0.35">
      <c r="E133" t="s">
        <v>20</v>
      </c>
      <c r="F133">
        <v>3594</v>
      </c>
      <c r="H133" t="s">
        <v>14</v>
      </c>
      <c r="I133">
        <v>23</v>
      </c>
    </row>
    <row r="134" spans="5:9" x14ac:dyDescent="0.35">
      <c r="E134" t="s">
        <v>20</v>
      </c>
      <c r="F134">
        <v>5880</v>
      </c>
      <c r="H134" t="s">
        <v>14</v>
      </c>
      <c r="I134">
        <v>75</v>
      </c>
    </row>
    <row r="135" spans="5:9" x14ac:dyDescent="0.35">
      <c r="E135" t="s">
        <v>20</v>
      </c>
      <c r="F135">
        <v>112</v>
      </c>
      <c r="H135" t="s">
        <v>14</v>
      </c>
      <c r="I135">
        <v>2176</v>
      </c>
    </row>
    <row r="136" spans="5:9" x14ac:dyDescent="0.35">
      <c r="E136" t="s">
        <v>20</v>
      </c>
      <c r="F136">
        <v>943</v>
      </c>
      <c r="H136" t="s">
        <v>14</v>
      </c>
      <c r="I136">
        <v>441</v>
      </c>
    </row>
    <row r="137" spans="5:9" x14ac:dyDescent="0.35">
      <c r="E137" t="s">
        <v>20</v>
      </c>
      <c r="F137">
        <v>2468</v>
      </c>
      <c r="H137" t="s">
        <v>14</v>
      </c>
      <c r="I137">
        <v>25</v>
      </c>
    </row>
    <row r="138" spans="5:9" x14ac:dyDescent="0.35">
      <c r="E138" t="s">
        <v>20</v>
      </c>
      <c r="F138">
        <v>2551</v>
      </c>
      <c r="H138" t="s">
        <v>14</v>
      </c>
      <c r="I138">
        <v>127</v>
      </c>
    </row>
    <row r="139" spans="5:9" x14ac:dyDescent="0.35">
      <c r="E139" t="s">
        <v>20</v>
      </c>
      <c r="F139">
        <v>101</v>
      </c>
      <c r="H139" t="s">
        <v>14</v>
      </c>
      <c r="I139">
        <v>355</v>
      </c>
    </row>
    <row r="140" spans="5:9" x14ac:dyDescent="0.35">
      <c r="E140" t="s">
        <v>20</v>
      </c>
      <c r="F140">
        <v>92</v>
      </c>
      <c r="H140" t="s">
        <v>14</v>
      </c>
      <c r="I140">
        <v>44</v>
      </c>
    </row>
    <row r="141" spans="5:9" x14ac:dyDescent="0.35">
      <c r="E141" t="s">
        <v>20</v>
      </c>
      <c r="F141">
        <v>62</v>
      </c>
      <c r="H141" t="s">
        <v>14</v>
      </c>
      <c r="I141">
        <v>67</v>
      </c>
    </row>
    <row r="142" spans="5:9" x14ac:dyDescent="0.35">
      <c r="E142" t="s">
        <v>20</v>
      </c>
      <c r="F142">
        <v>149</v>
      </c>
      <c r="H142" t="s">
        <v>14</v>
      </c>
      <c r="I142">
        <v>1068</v>
      </c>
    </row>
    <row r="143" spans="5:9" x14ac:dyDescent="0.35">
      <c r="E143" t="s">
        <v>20</v>
      </c>
      <c r="F143">
        <v>329</v>
      </c>
      <c r="H143" t="s">
        <v>14</v>
      </c>
      <c r="I143">
        <v>424</v>
      </c>
    </row>
    <row r="144" spans="5:9" x14ac:dyDescent="0.35">
      <c r="E144" t="s">
        <v>20</v>
      </c>
      <c r="F144">
        <v>97</v>
      </c>
      <c r="H144" t="s">
        <v>14</v>
      </c>
      <c r="I144">
        <v>151</v>
      </c>
    </row>
    <row r="145" spans="5:9" x14ac:dyDescent="0.35">
      <c r="E145" t="s">
        <v>20</v>
      </c>
      <c r="F145">
        <v>1784</v>
      </c>
      <c r="H145" t="s">
        <v>14</v>
      </c>
      <c r="I145">
        <v>1608</v>
      </c>
    </row>
    <row r="146" spans="5:9" x14ac:dyDescent="0.35">
      <c r="E146" t="s">
        <v>20</v>
      </c>
      <c r="F146">
        <v>1684</v>
      </c>
      <c r="H146" t="s">
        <v>14</v>
      </c>
      <c r="I146">
        <v>941</v>
      </c>
    </row>
    <row r="147" spans="5:9" x14ac:dyDescent="0.35">
      <c r="E147" t="s">
        <v>20</v>
      </c>
      <c r="F147">
        <v>250</v>
      </c>
      <c r="H147" t="s">
        <v>14</v>
      </c>
      <c r="I147">
        <v>1</v>
      </c>
    </row>
    <row r="148" spans="5:9" x14ac:dyDescent="0.35">
      <c r="E148" t="s">
        <v>20</v>
      </c>
      <c r="F148">
        <v>238</v>
      </c>
      <c r="H148" t="s">
        <v>14</v>
      </c>
      <c r="I148">
        <v>40</v>
      </c>
    </row>
    <row r="149" spans="5:9" x14ac:dyDescent="0.35">
      <c r="E149" t="s">
        <v>20</v>
      </c>
      <c r="F149">
        <v>53</v>
      </c>
      <c r="H149" t="s">
        <v>14</v>
      </c>
      <c r="I149">
        <v>3015</v>
      </c>
    </row>
    <row r="150" spans="5:9" x14ac:dyDescent="0.35">
      <c r="E150" t="s">
        <v>20</v>
      </c>
      <c r="F150">
        <v>214</v>
      </c>
      <c r="H150" t="s">
        <v>14</v>
      </c>
      <c r="I150">
        <v>435</v>
      </c>
    </row>
    <row r="151" spans="5:9" x14ac:dyDescent="0.35">
      <c r="E151" t="s">
        <v>20</v>
      </c>
      <c r="F151">
        <v>222</v>
      </c>
      <c r="H151" t="s">
        <v>14</v>
      </c>
      <c r="I151">
        <v>714</v>
      </c>
    </row>
    <row r="152" spans="5:9" x14ac:dyDescent="0.35">
      <c r="E152" t="s">
        <v>20</v>
      </c>
      <c r="F152">
        <v>1884</v>
      </c>
      <c r="H152" t="s">
        <v>14</v>
      </c>
      <c r="I152">
        <v>5497</v>
      </c>
    </row>
    <row r="153" spans="5:9" x14ac:dyDescent="0.35">
      <c r="E153" t="s">
        <v>20</v>
      </c>
      <c r="F153">
        <v>218</v>
      </c>
      <c r="H153" t="s">
        <v>14</v>
      </c>
      <c r="I153">
        <v>418</v>
      </c>
    </row>
    <row r="154" spans="5:9" x14ac:dyDescent="0.35">
      <c r="E154" t="s">
        <v>20</v>
      </c>
      <c r="F154">
        <v>6465</v>
      </c>
      <c r="H154" t="s">
        <v>14</v>
      </c>
      <c r="I154">
        <v>1439</v>
      </c>
    </row>
    <row r="155" spans="5:9" x14ac:dyDescent="0.35">
      <c r="E155" t="s">
        <v>20</v>
      </c>
      <c r="F155">
        <v>59</v>
      </c>
      <c r="H155" t="s">
        <v>14</v>
      </c>
      <c r="I155">
        <v>15</v>
      </c>
    </row>
    <row r="156" spans="5:9" x14ac:dyDescent="0.35">
      <c r="E156" t="s">
        <v>20</v>
      </c>
      <c r="F156">
        <v>88</v>
      </c>
      <c r="H156" t="s">
        <v>14</v>
      </c>
      <c r="I156">
        <v>1999</v>
      </c>
    </row>
    <row r="157" spans="5:9" x14ac:dyDescent="0.35">
      <c r="E157" t="s">
        <v>20</v>
      </c>
      <c r="F157">
        <v>1697</v>
      </c>
      <c r="H157" t="s">
        <v>14</v>
      </c>
      <c r="I157">
        <v>118</v>
      </c>
    </row>
    <row r="158" spans="5:9" x14ac:dyDescent="0.35">
      <c r="E158" t="s">
        <v>20</v>
      </c>
      <c r="F158">
        <v>92</v>
      </c>
      <c r="H158" t="s">
        <v>14</v>
      </c>
      <c r="I158">
        <v>162</v>
      </c>
    </row>
    <row r="159" spans="5:9" x14ac:dyDescent="0.35">
      <c r="E159" t="s">
        <v>20</v>
      </c>
      <c r="F159">
        <v>186</v>
      </c>
      <c r="H159" t="s">
        <v>14</v>
      </c>
      <c r="I159">
        <v>83</v>
      </c>
    </row>
    <row r="160" spans="5:9" x14ac:dyDescent="0.35">
      <c r="E160" t="s">
        <v>20</v>
      </c>
      <c r="F160">
        <v>138</v>
      </c>
      <c r="H160" t="s">
        <v>14</v>
      </c>
      <c r="I160">
        <v>747</v>
      </c>
    </row>
    <row r="161" spans="5:9" x14ac:dyDescent="0.35">
      <c r="E161" t="s">
        <v>20</v>
      </c>
      <c r="F161">
        <v>261</v>
      </c>
      <c r="H161" t="s">
        <v>14</v>
      </c>
      <c r="I161">
        <v>84</v>
      </c>
    </row>
    <row r="162" spans="5:9" x14ac:dyDescent="0.35">
      <c r="E162" t="s">
        <v>20</v>
      </c>
      <c r="F162">
        <v>107</v>
      </c>
      <c r="H162" t="s">
        <v>14</v>
      </c>
      <c r="I162">
        <v>91</v>
      </c>
    </row>
    <row r="163" spans="5:9" x14ac:dyDescent="0.35">
      <c r="E163" t="s">
        <v>20</v>
      </c>
      <c r="F163">
        <v>199</v>
      </c>
      <c r="H163" t="s">
        <v>14</v>
      </c>
      <c r="I163">
        <v>792</v>
      </c>
    </row>
    <row r="164" spans="5:9" x14ac:dyDescent="0.35">
      <c r="E164" t="s">
        <v>20</v>
      </c>
      <c r="F164">
        <v>5512</v>
      </c>
      <c r="H164" t="s">
        <v>14</v>
      </c>
      <c r="I164">
        <v>32</v>
      </c>
    </row>
    <row r="165" spans="5:9" x14ac:dyDescent="0.35">
      <c r="E165" t="s">
        <v>20</v>
      </c>
      <c r="F165">
        <v>86</v>
      </c>
      <c r="H165" t="s">
        <v>14</v>
      </c>
      <c r="I165">
        <v>186</v>
      </c>
    </row>
    <row r="166" spans="5:9" x14ac:dyDescent="0.35">
      <c r="E166" t="s">
        <v>20</v>
      </c>
      <c r="F166">
        <v>2768</v>
      </c>
      <c r="H166" t="s">
        <v>14</v>
      </c>
      <c r="I166">
        <v>605</v>
      </c>
    </row>
    <row r="167" spans="5:9" x14ac:dyDescent="0.35">
      <c r="E167" t="s">
        <v>20</v>
      </c>
      <c r="F167">
        <v>48</v>
      </c>
      <c r="H167" t="s">
        <v>14</v>
      </c>
      <c r="I167">
        <v>1</v>
      </c>
    </row>
    <row r="168" spans="5:9" x14ac:dyDescent="0.35">
      <c r="E168" t="s">
        <v>20</v>
      </c>
      <c r="F168">
        <v>87</v>
      </c>
      <c r="H168" t="s">
        <v>14</v>
      </c>
      <c r="I168">
        <v>31</v>
      </c>
    </row>
    <row r="169" spans="5:9" x14ac:dyDescent="0.35">
      <c r="E169" t="s">
        <v>20</v>
      </c>
      <c r="F169">
        <v>1894</v>
      </c>
      <c r="H169" t="s">
        <v>14</v>
      </c>
      <c r="I169">
        <v>1181</v>
      </c>
    </row>
    <row r="170" spans="5:9" x14ac:dyDescent="0.35">
      <c r="E170" t="s">
        <v>20</v>
      </c>
      <c r="F170">
        <v>282</v>
      </c>
      <c r="H170" t="s">
        <v>14</v>
      </c>
      <c r="I170">
        <v>39</v>
      </c>
    </row>
    <row r="171" spans="5:9" x14ac:dyDescent="0.35">
      <c r="E171" t="s">
        <v>20</v>
      </c>
      <c r="F171">
        <v>116</v>
      </c>
      <c r="H171" t="s">
        <v>14</v>
      </c>
      <c r="I171">
        <v>46</v>
      </c>
    </row>
    <row r="172" spans="5:9" x14ac:dyDescent="0.35">
      <c r="E172" t="s">
        <v>20</v>
      </c>
      <c r="F172">
        <v>83</v>
      </c>
      <c r="H172" t="s">
        <v>14</v>
      </c>
      <c r="I172">
        <v>105</v>
      </c>
    </row>
    <row r="173" spans="5:9" x14ac:dyDescent="0.35">
      <c r="E173" t="s">
        <v>20</v>
      </c>
      <c r="F173">
        <v>91</v>
      </c>
      <c r="H173" t="s">
        <v>14</v>
      </c>
      <c r="I173">
        <v>535</v>
      </c>
    </row>
    <row r="174" spans="5:9" x14ac:dyDescent="0.35">
      <c r="E174" t="s">
        <v>20</v>
      </c>
      <c r="F174">
        <v>546</v>
      </c>
      <c r="H174" t="s">
        <v>14</v>
      </c>
      <c r="I174">
        <v>16</v>
      </c>
    </row>
    <row r="175" spans="5:9" x14ac:dyDescent="0.35">
      <c r="E175" t="s">
        <v>20</v>
      </c>
      <c r="F175">
        <v>393</v>
      </c>
      <c r="H175" t="s">
        <v>14</v>
      </c>
      <c r="I175">
        <v>575</v>
      </c>
    </row>
    <row r="176" spans="5:9" x14ac:dyDescent="0.35">
      <c r="E176" t="s">
        <v>20</v>
      </c>
      <c r="F176">
        <v>133</v>
      </c>
      <c r="H176" t="s">
        <v>14</v>
      </c>
      <c r="I176">
        <v>1120</v>
      </c>
    </row>
    <row r="177" spans="5:9" x14ac:dyDescent="0.35">
      <c r="E177" t="s">
        <v>20</v>
      </c>
      <c r="F177">
        <v>254</v>
      </c>
      <c r="H177" t="s">
        <v>14</v>
      </c>
      <c r="I177">
        <v>113</v>
      </c>
    </row>
    <row r="178" spans="5:9" x14ac:dyDescent="0.35">
      <c r="E178" t="s">
        <v>20</v>
      </c>
      <c r="F178">
        <v>176</v>
      </c>
      <c r="H178" t="s">
        <v>14</v>
      </c>
      <c r="I178">
        <v>1538</v>
      </c>
    </row>
    <row r="179" spans="5:9" x14ac:dyDescent="0.35">
      <c r="E179" t="s">
        <v>20</v>
      </c>
      <c r="F179">
        <v>337</v>
      </c>
      <c r="H179" t="s">
        <v>14</v>
      </c>
      <c r="I179">
        <v>9</v>
      </c>
    </row>
    <row r="180" spans="5:9" x14ac:dyDescent="0.35">
      <c r="E180" t="s">
        <v>20</v>
      </c>
      <c r="F180">
        <v>107</v>
      </c>
      <c r="H180" t="s">
        <v>14</v>
      </c>
      <c r="I180">
        <v>554</v>
      </c>
    </row>
    <row r="181" spans="5:9" x14ac:dyDescent="0.35">
      <c r="E181" t="s">
        <v>20</v>
      </c>
      <c r="F181">
        <v>183</v>
      </c>
      <c r="H181" t="s">
        <v>14</v>
      </c>
      <c r="I181">
        <v>648</v>
      </c>
    </row>
    <row r="182" spans="5:9" x14ac:dyDescent="0.35">
      <c r="E182" t="s">
        <v>20</v>
      </c>
      <c r="F182">
        <v>72</v>
      </c>
      <c r="H182" t="s">
        <v>14</v>
      </c>
      <c r="I182">
        <v>21</v>
      </c>
    </row>
    <row r="183" spans="5:9" x14ac:dyDescent="0.35">
      <c r="E183" t="s">
        <v>20</v>
      </c>
      <c r="F183">
        <v>295</v>
      </c>
      <c r="H183" t="s">
        <v>14</v>
      </c>
      <c r="I183">
        <v>54</v>
      </c>
    </row>
    <row r="184" spans="5:9" x14ac:dyDescent="0.35">
      <c r="E184" t="s">
        <v>20</v>
      </c>
      <c r="F184">
        <v>142</v>
      </c>
      <c r="H184" t="s">
        <v>14</v>
      </c>
      <c r="I184">
        <v>120</v>
      </c>
    </row>
    <row r="185" spans="5:9" x14ac:dyDescent="0.35">
      <c r="E185" t="s">
        <v>20</v>
      </c>
      <c r="F185">
        <v>85</v>
      </c>
      <c r="H185" t="s">
        <v>14</v>
      </c>
      <c r="I185">
        <v>579</v>
      </c>
    </row>
    <row r="186" spans="5:9" x14ac:dyDescent="0.35">
      <c r="E186" t="s">
        <v>20</v>
      </c>
      <c r="F186">
        <v>659</v>
      </c>
      <c r="H186" t="s">
        <v>14</v>
      </c>
      <c r="I186">
        <v>2072</v>
      </c>
    </row>
    <row r="187" spans="5:9" x14ac:dyDescent="0.35">
      <c r="E187" t="s">
        <v>20</v>
      </c>
      <c r="F187">
        <v>121</v>
      </c>
      <c r="H187" t="s">
        <v>14</v>
      </c>
      <c r="I187">
        <v>0</v>
      </c>
    </row>
    <row r="188" spans="5:9" x14ac:dyDescent="0.35">
      <c r="E188" t="s">
        <v>20</v>
      </c>
      <c r="F188">
        <v>3742</v>
      </c>
      <c r="H188" t="s">
        <v>14</v>
      </c>
      <c r="I188">
        <v>1796</v>
      </c>
    </row>
    <row r="189" spans="5:9" x14ac:dyDescent="0.35">
      <c r="E189" t="s">
        <v>20</v>
      </c>
      <c r="F189">
        <v>223</v>
      </c>
      <c r="H189" t="s">
        <v>14</v>
      </c>
      <c r="I189">
        <v>62</v>
      </c>
    </row>
    <row r="190" spans="5:9" x14ac:dyDescent="0.35">
      <c r="E190" t="s">
        <v>20</v>
      </c>
      <c r="F190">
        <v>133</v>
      </c>
      <c r="H190" t="s">
        <v>14</v>
      </c>
      <c r="I190">
        <v>347</v>
      </c>
    </row>
    <row r="191" spans="5:9" x14ac:dyDescent="0.35">
      <c r="E191" t="s">
        <v>20</v>
      </c>
      <c r="F191">
        <v>5168</v>
      </c>
      <c r="H191" t="s">
        <v>14</v>
      </c>
      <c r="I191">
        <v>19</v>
      </c>
    </row>
    <row r="192" spans="5:9" x14ac:dyDescent="0.35">
      <c r="E192" t="s">
        <v>20</v>
      </c>
      <c r="F192">
        <v>307</v>
      </c>
      <c r="H192" t="s">
        <v>14</v>
      </c>
      <c r="I192">
        <v>1258</v>
      </c>
    </row>
    <row r="193" spans="5:9" x14ac:dyDescent="0.35">
      <c r="E193" t="s">
        <v>20</v>
      </c>
      <c r="F193">
        <v>2441</v>
      </c>
      <c r="H193" t="s">
        <v>14</v>
      </c>
      <c r="I193">
        <v>362</v>
      </c>
    </row>
    <row r="194" spans="5:9" x14ac:dyDescent="0.35">
      <c r="E194" t="s">
        <v>20</v>
      </c>
      <c r="F194">
        <v>1385</v>
      </c>
      <c r="H194" t="s">
        <v>14</v>
      </c>
      <c r="I194">
        <v>133</v>
      </c>
    </row>
    <row r="195" spans="5:9" x14ac:dyDescent="0.35">
      <c r="E195" t="s">
        <v>20</v>
      </c>
      <c r="F195">
        <v>190</v>
      </c>
      <c r="H195" t="s">
        <v>14</v>
      </c>
      <c r="I195">
        <v>846</v>
      </c>
    </row>
    <row r="196" spans="5:9" x14ac:dyDescent="0.35">
      <c r="E196" t="s">
        <v>20</v>
      </c>
      <c r="F196">
        <v>470</v>
      </c>
      <c r="H196" t="s">
        <v>14</v>
      </c>
      <c r="I196">
        <v>10</v>
      </c>
    </row>
    <row r="197" spans="5:9" x14ac:dyDescent="0.35">
      <c r="E197" t="s">
        <v>20</v>
      </c>
      <c r="F197">
        <v>253</v>
      </c>
      <c r="H197" t="s">
        <v>14</v>
      </c>
      <c r="I197">
        <v>191</v>
      </c>
    </row>
    <row r="198" spans="5:9" x14ac:dyDescent="0.35">
      <c r="E198" t="s">
        <v>20</v>
      </c>
      <c r="F198">
        <v>1113</v>
      </c>
      <c r="H198" t="s">
        <v>14</v>
      </c>
      <c r="I198">
        <v>1979</v>
      </c>
    </row>
    <row r="199" spans="5:9" x14ac:dyDescent="0.35">
      <c r="E199" t="s">
        <v>20</v>
      </c>
      <c r="F199">
        <v>2283</v>
      </c>
      <c r="H199" t="s">
        <v>14</v>
      </c>
      <c r="I199">
        <v>63</v>
      </c>
    </row>
    <row r="200" spans="5:9" x14ac:dyDescent="0.35">
      <c r="E200" t="s">
        <v>20</v>
      </c>
      <c r="F200">
        <v>1095</v>
      </c>
      <c r="H200" t="s">
        <v>14</v>
      </c>
      <c r="I200">
        <v>6080</v>
      </c>
    </row>
    <row r="201" spans="5:9" x14ac:dyDescent="0.35">
      <c r="E201" t="s">
        <v>20</v>
      </c>
      <c r="F201">
        <v>1690</v>
      </c>
      <c r="H201" t="s">
        <v>14</v>
      </c>
      <c r="I201">
        <v>80</v>
      </c>
    </row>
    <row r="202" spans="5:9" x14ac:dyDescent="0.35">
      <c r="E202" t="s">
        <v>20</v>
      </c>
      <c r="F202">
        <v>191</v>
      </c>
      <c r="H202" t="s">
        <v>14</v>
      </c>
      <c r="I202">
        <v>9</v>
      </c>
    </row>
    <row r="203" spans="5:9" x14ac:dyDescent="0.35">
      <c r="E203" t="s">
        <v>20</v>
      </c>
      <c r="F203">
        <v>2013</v>
      </c>
      <c r="H203" t="s">
        <v>14</v>
      </c>
      <c r="I203">
        <v>1784</v>
      </c>
    </row>
    <row r="204" spans="5:9" x14ac:dyDescent="0.35">
      <c r="E204" t="s">
        <v>20</v>
      </c>
      <c r="F204">
        <v>1703</v>
      </c>
      <c r="H204" t="s">
        <v>14</v>
      </c>
      <c r="I204">
        <v>243</v>
      </c>
    </row>
    <row r="205" spans="5:9" x14ac:dyDescent="0.35">
      <c r="E205" t="s">
        <v>20</v>
      </c>
      <c r="F205">
        <v>80</v>
      </c>
      <c r="H205" t="s">
        <v>14</v>
      </c>
      <c r="I205">
        <v>1296</v>
      </c>
    </row>
    <row r="206" spans="5:9" x14ac:dyDescent="0.35">
      <c r="E206" t="s">
        <v>20</v>
      </c>
      <c r="F206">
        <v>41</v>
      </c>
      <c r="H206" t="s">
        <v>14</v>
      </c>
      <c r="I206">
        <v>77</v>
      </c>
    </row>
    <row r="207" spans="5:9" x14ac:dyDescent="0.35">
      <c r="E207" t="s">
        <v>20</v>
      </c>
      <c r="F207">
        <v>187</v>
      </c>
      <c r="H207" t="s">
        <v>14</v>
      </c>
      <c r="I207">
        <v>395</v>
      </c>
    </row>
    <row r="208" spans="5:9" x14ac:dyDescent="0.35">
      <c r="E208" t="s">
        <v>20</v>
      </c>
      <c r="F208">
        <v>2875</v>
      </c>
      <c r="H208" t="s">
        <v>14</v>
      </c>
      <c r="I208">
        <v>49</v>
      </c>
    </row>
    <row r="209" spans="5:9" x14ac:dyDescent="0.35">
      <c r="E209" t="s">
        <v>20</v>
      </c>
      <c r="F209">
        <v>88</v>
      </c>
      <c r="H209" t="s">
        <v>14</v>
      </c>
      <c r="I209">
        <v>180</v>
      </c>
    </row>
    <row r="210" spans="5:9" x14ac:dyDescent="0.35">
      <c r="E210" t="s">
        <v>20</v>
      </c>
      <c r="F210">
        <v>191</v>
      </c>
      <c r="H210" t="s">
        <v>14</v>
      </c>
      <c r="I210">
        <v>2690</v>
      </c>
    </row>
    <row r="211" spans="5:9" x14ac:dyDescent="0.35">
      <c r="E211" t="s">
        <v>20</v>
      </c>
      <c r="F211">
        <v>139</v>
      </c>
      <c r="H211" t="s">
        <v>14</v>
      </c>
      <c r="I211">
        <v>2779</v>
      </c>
    </row>
    <row r="212" spans="5:9" x14ac:dyDescent="0.35">
      <c r="E212" t="s">
        <v>20</v>
      </c>
      <c r="F212">
        <v>186</v>
      </c>
      <c r="H212" t="s">
        <v>14</v>
      </c>
      <c r="I212">
        <v>92</v>
      </c>
    </row>
    <row r="213" spans="5:9" x14ac:dyDescent="0.35">
      <c r="E213" t="s">
        <v>20</v>
      </c>
      <c r="F213">
        <v>112</v>
      </c>
      <c r="H213" t="s">
        <v>14</v>
      </c>
      <c r="I213">
        <v>1028</v>
      </c>
    </row>
    <row r="214" spans="5:9" x14ac:dyDescent="0.35">
      <c r="E214" t="s">
        <v>20</v>
      </c>
      <c r="F214">
        <v>101</v>
      </c>
      <c r="H214" t="s">
        <v>14</v>
      </c>
      <c r="I214">
        <v>26</v>
      </c>
    </row>
    <row r="215" spans="5:9" x14ac:dyDescent="0.35">
      <c r="E215" t="s">
        <v>20</v>
      </c>
      <c r="F215">
        <v>206</v>
      </c>
      <c r="H215" t="s">
        <v>14</v>
      </c>
      <c r="I215">
        <v>1790</v>
      </c>
    </row>
    <row r="216" spans="5:9" x14ac:dyDescent="0.35">
      <c r="E216" t="s">
        <v>20</v>
      </c>
      <c r="F216">
        <v>154</v>
      </c>
      <c r="H216" t="s">
        <v>14</v>
      </c>
      <c r="I216">
        <v>37</v>
      </c>
    </row>
    <row r="217" spans="5:9" x14ac:dyDescent="0.35">
      <c r="E217" t="s">
        <v>20</v>
      </c>
      <c r="F217">
        <v>5966</v>
      </c>
      <c r="H217" t="s">
        <v>14</v>
      </c>
      <c r="I217">
        <v>35</v>
      </c>
    </row>
    <row r="218" spans="5:9" x14ac:dyDescent="0.35">
      <c r="E218" t="s">
        <v>20</v>
      </c>
      <c r="F218">
        <v>169</v>
      </c>
      <c r="H218" t="s">
        <v>14</v>
      </c>
      <c r="I218">
        <v>558</v>
      </c>
    </row>
    <row r="219" spans="5:9" x14ac:dyDescent="0.35">
      <c r="E219" t="s">
        <v>20</v>
      </c>
      <c r="F219">
        <v>2106</v>
      </c>
      <c r="H219" t="s">
        <v>14</v>
      </c>
      <c r="I219">
        <v>64</v>
      </c>
    </row>
    <row r="220" spans="5:9" x14ac:dyDescent="0.35">
      <c r="E220" t="s">
        <v>20</v>
      </c>
      <c r="F220">
        <v>131</v>
      </c>
      <c r="H220" t="s">
        <v>14</v>
      </c>
      <c r="I220">
        <v>245</v>
      </c>
    </row>
    <row r="221" spans="5:9" x14ac:dyDescent="0.35">
      <c r="E221" t="s">
        <v>20</v>
      </c>
      <c r="F221">
        <v>84</v>
      </c>
      <c r="H221" t="s">
        <v>14</v>
      </c>
      <c r="I221">
        <v>71</v>
      </c>
    </row>
    <row r="222" spans="5:9" x14ac:dyDescent="0.35">
      <c r="E222" t="s">
        <v>20</v>
      </c>
      <c r="F222">
        <v>155</v>
      </c>
      <c r="H222" t="s">
        <v>14</v>
      </c>
      <c r="I222">
        <v>42</v>
      </c>
    </row>
    <row r="223" spans="5:9" x14ac:dyDescent="0.35">
      <c r="E223" t="s">
        <v>20</v>
      </c>
      <c r="F223">
        <v>189</v>
      </c>
      <c r="H223" t="s">
        <v>14</v>
      </c>
      <c r="I223">
        <v>156</v>
      </c>
    </row>
    <row r="224" spans="5:9" x14ac:dyDescent="0.35">
      <c r="E224" t="s">
        <v>20</v>
      </c>
      <c r="F224">
        <v>4799</v>
      </c>
      <c r="H224" t="s">
        <v>14</v>
      </c>
      <c r="I224">
        <v>1368</v>
      </c>
    </row>
    <row r="225" spans="5:9" x14ac:dyDescent="0.35">
      <c r="E225" t="s">
        <v>20</v>
      </c>
      <c r="F225">
        <v>1137</v>
      </c>
      <c r="H225" t="s">
        <v>14</v>
      </c>
      <c r="I225">
        <v>102</v>
      </c>
    </row>
    <row r="226" spans="5:9" x14ac:dyDescent="0.35">
      <c r="E226" t="s">
        <v>20</v>
      </c>
      <c r="F226">
        <v>1152</v>
      </c>
      <c r="H226" t="s">
        <v>14</v>
      </c>
      <c r="I226">
        <v>86</v>
      </c>
    </row>
    <row r="227" spans="5:9" x14ac:dyDescent="0.35">
      <c r="E227" t="s">
        <v>20</v>
      </c>
      <c r="F227">
        <v>50</v>
      </c>
      <c r="H227" t="s">
        <v>14</v>
      </c>
      <c r="I227">
        <v>253</v>
      </c>
    </row>
    <row r="228" spans="5:9" x14ac:dyDescent="0.35">
      <c r="E228" t="s">
        <v>20</v>
      </c>
      <c r="F228">
        <v>3059</v>
      </c>
      <c r="H228" t="s">
        <v>14</v>
      </c>
      <c r="I228">
        <v>157</v>
      </c>
    </row>
    <row r="229" spans="5:9" x14ac:dyDescent="0.35">
      <c r="E229" t="s">
        <v>20</v>
      </c>
      <c r="F229">
        <v>34</v>
      </c>
      <c r="H229" t="s">
        <v>14</v>
      </c>
      <c r="I229">
        <v>183</v>
      </c>
    </row>
    <row r="230" spans="5:9" x14ac:dyDescent="0.35">
      <c r="E230" t="s">
        <v>20</v>
      </c>
      <c r="F230">
        <v>220</v>
      </c>
      <c r="H230" t="s">
        <v>14</v>
      </c>
      <c r="I230">
        <v>82</v>
      </c>
    </row>
    <row r="231" spans="5:9" x14ac:dyDescent="0.35">
      <c r="E231" t="s">
        <v>20</v>
      </c>
      <c r="F231">
        <v>1604</v>
      </c>
      <c r="H231" t="s">
        <v>14</v>
      </c>
      <c r="I231">
        <v>1</v>
      </c>
    </row>
    <row r="232" spans="5:9" x14ac:dyDescent="0.35">
      <c r="E232" t="s">
        <v>20</v>
      </c>
      <c r="F232">
        <v>454</v>
      </c>
      <c r="H232" t="s">
        <v>14</v>
      </c>
      <c r="I232">
        <v>1198</v>
      </c>
    </row>
    <row r="233" spans="5:9" x14ac:dyDescent="0.35">
      <c r="E233" t="s">
        <v>20</v>
      </c>
      <c r="F233">
        <v>123</v>
      </c>
      <c r="H233" t="s">
        <v>14</v>
      </c>
      <c r="I233">
        <v>648</v>
      </c>
    </row>
    <row r="234" spans="5:9" x14ac:dyDescent="0.35">
      <c r="E234" t="s">
        <v>20</v>
      </c>
      <c r="F234">
        <v>299</v>
      </c>
      <c r="H234" t="s">
        <v>14</v>
      </c>
      <c r="I234">
        <v>64</v>
      </c>
    </row>
    <row r="235" spans="5:9" x14ac:dyDescent="0.35">
      <c r="E235" t="s">
        <v>20</v>
      </c>
      <c r="F235">
        <v>2237</v>
      </c>
      <c r="H235" t="s">
        <v>14</v>
      </c>
      <c r="I235">
        <v>62</v>
      </c>
    </row>
    <row r="236" spans="5:9" x14ac:dyDescent="0.35">
      <c r="E236" t="s">
        <v>20</v>
      </c>
      <c r="F236">
        <v>645</v>
      </c>
      <c r="H236" t="s">
        <v>14</v>
      </c>
      <c r="I236">
        <v>750</v>
      </c>
    </row>
    <row r="237" spans="5:9" x14ac:dyDescent="0.35">
      <c r="E237" t="s">
        <v>20</v>
      </c>
      <c r="F237">
        <v>484</v>
      </c>
      <c r="H237" t="s">
        <v>14</v>
      </c>
      <c r="I237">
        <v>105</v>
      </c>
    </row>
    <row r="238" spans="5:9" x14ac:dyDescent="0.35">
      <c r="E238" t="s">
        <v>20</v>
      </c>
      <c r="F238">
        <v>154</v>
      </c>
      <c r="H238" t="s">
        <v>14</v>
      </c>
      <c r="I238">
        <v>2604</v>
      </c>
    </row>
    <row r="239" spans="5:9" x14ac:dyDescent="0.35">
      <c r="E239" t="s">
        <v>20</v>
      </c>
      <c r="F239">
        <v>82</v>
      </c>
      <c r="H239" t="s">
        <v>14</v>
      </c>
      <c r="I239">
        <v>65</v>
      </c>
    </row>
    <row r="240" spans="5:9" x14ac:dyDescent="0.35">
      <c r="E240" t="s">
        <v>20</v>
      </c>
      <c r="F240">
        <v>134</v>
      </c>
      <c r="H240" t="s">
        <v>14</v>
      </c>
      <c r="I240">
        <v>94</v>
      </c>
    </row>
    <row r="241" spans="5:9" x14ac:dyDescent="0.35">
      <c r="E241" t="s">
        <v>20</v>
      </c>
      <c r="F241">
        <v>5203</v>
      </c>
      <c r="H241" t="s">
        <v>14</v>
      </c>
      <c r="I241">
        <v>257</v>
      </c>
    </row>
    <row r="242" spans="5:9" x14ac:dyDescent="0.35">
      <c r="E242" t="s">
        <v>20</v>
      </c>
      <c r="F242">
        <v>94</v>
      </c>
      <c r="H242" t="s">
        <v>14</v>
      </c>
      <c r="I242">
        <v>2928</v>
      </c>
    </row>
    <row r="243" spans="5:9" x14ac:dyDescent="0.35">
      <c r="E243" t="s">
        <v>20</v>
      </c>
      <c r="F243">
        <v>205</v>
      </c>
      <c r="H243" t="s">
        <v>14</v>
      </c>
      <c r="I243">
        <v>4697</v>
      </c>
    </row>
    <row r="244" spans="5:9" x14ac:dyDescent="0.35">
      <c r="E244" t="s">
        <v>20</v>
      </c>
      <c r="F244">
        <v>92</v>
      </c>
      <c r="H244" t="s">
        <v>14</v>
      </c>
      <c r="I244">
        <v>2915</v>
      </c>
    </row>
    <row r="245" spans="5:9" x14ac:dyDescent="0.35">
      <c r="E245" t="s">
        <v>20</v>
      </c>
      <c r="F245">
        <v>219</v>
      </c>
      <c r="H245" t="s">
        <v>14</v>
      </c>
      <c r="I245">
        <v>18</v>
      </c>
    </row>
    <row r="246" spans="5:9" x14ac:dyDescent="0.35">
      <c r="E246" t="s">
        <v>20</v>
      </c>
      <c r="F246">
        <v>2526</v>
      </c>
      <c r="H246" t="s">
        <v>14</v>
      </c>
      <c r="I246">
        <v>602</v>
      </c>
    </row>
    <row r="247" spans="5:9" x14ac:dyDescent="0.35">
      <c r="E247" t="s">
        <v>20</v>
      </c>
      <c r="F247">
        <v>94</v>
      </c>
      <c r="H247" t="s">
        <v>14</v>
      </c>
      <c r="I247">
        <v>1</v>
      </c>
    </row>
    <row r="248" spans="5:9" x14ac:dyDescent="0.35">
      <c r="E248" t="s">
        <v>20</v>
      </c>
      <c r="F248">
        <v>1713</v>
      </c>
      <c r="H248" t="s">
        <v>14</v>
      </c>
      <c r="I248">
        <v>3868</v>
      </c>
    </row>
    <row r="249" spans="5:9" x14ac:dyDescent="0.35">
      <c r="E249" t="s">
        <v>20</v>
      </c>
      <c r="F249">
        <v>249</v>
      </c>
      <c r="H249" t="s">
        <v>14</v>
      </c>
      <c r="I249">
        <v>504</v>
      </c>
    </row>
    <row r="250" spans="5:9" x14ac:dyDescent="0.35">
      <c r="E250" t="s">
        <v>20</v>
      </c>
      <c r="F250">
        <v>192</v>
      </c>
      <c r="H250" t="s">
        <v>14</v>
      </c>
      <c r="I250">
        <v>14</v>
      </c>
    </row>
    <row r="251" spans="5:9" x14ac:dyDescent="0.35">
      <c r="E251" t="s">
        <v>20</v>
      </c>
      <c r="F251">
        <v>247</v>
      </c>
      <c r="H251" t="s">
        <v>14</v>
      </c>
      <c r="I251">
        <v>750</v>
      </c>
    </row>
    <row r="252" spans="5:9" x14ac:dyDescent="0.35">
      <c r="E252" t="s">
        <v>20</v>
      </c>
      <c r="F252">
        <v>2293</v>
      </c>
      <c r="H252" t="s">
        <v>14</v>
      </c>
      <c r="I252">
        <v>77</v>
      </c>
    </row>
    <row r="253" spans="5:9" x14ac:dyDescent="0.35">
      <c r="E253" t="s">
        <v>20</v>
      </c>
      <c r="F253">
        <v>3131</v>
      </c>
      <c r="H253" t="s">
        <v>14</v>
      </c>
      <c r="I253">
        <v>752</v>
      </c>
    </row>
    <row r="254" spans="5:9" x14ac:dyDescent="0.35">
      <c r="E254" t="s">
        <v>20</v>
      </c>
      <c r="F254">
        <v>143</v>
      </c>
      <c r="H254" t="s">
        <v>14</v>
      </c>
      <c r="I254">
        <v>131</v>
      </c>
    </row>
    <row r="255" spans="5:9" x14ac:dyDescent="0.35">
      <c r="E255" t="s">
        <v>20</v>
      </c>
      <c r="F255">
        <v>296</v>
      </c>
      <c r="H255" t="s">
        <v>14</v>
      </c>
      <c r="I255">
        <v>87</v>
      </c>
    </row>
    <row r="256" spans="5:9" x14ac:dyDescent="0.35">
      <c r="E256" t="s">
        <v>20</v>
      </c>
      <c r="F256">
        <v>170</v>
      </c>
      <c r="H256" t="s">
        <v>14</v>
      </c>
      <c r="I256">
        <v>1063</v>
      </c>
    </row>
    <row r="257" spans="5:9" x14ac:dyDescent="0.35">
      <c r="E257" t="s">
        <v>20</v>
      </c>
      <c r="F257">
        <v>86</v>
      </c>
      <c r="H257" t="s">
        <v>14</v>
      </c>
      <c r="I257">
        <v>76</v>
      </c>
    </row>
    <row r="258" spans="5:9" x14ac:dyDescent="0.35">
      <c r="E258" t="s">
        <v>20</v>
      </c>
      <c r="F258">
        <v>6286</v>
      </c>
      <c r="H258" t="s">
        <v>14</v>
      </c>
      <c r="I258">
        <v>4428</v>
      </c>
    </row>
    <row r="259" spans="5:9" x14ac:dyDescent="0.35">
      <c r="E259" t="s">
        <v>20</v>
      </c>
      <c r="F259">
        <v>3727</v>
      </c>
      <c r="H259" t="s">
        <v>14</v>
      </c>
      <c r="I259">
        <v>58</v>
      </c>
    </row>
    <row r="260" spans="5:9" x14ac:dyDescent="0.35">
      <c r="E260" t="s">
        <v>20</v>
      </c>
      <c r="F260">
        <v>1605</v>
      </c>
      <c r="H260" t="s">
        <v>14</v>
      </c>
      <c r="I260">
        <v>111</v>
      </c>
    </row>
    <row r="261" spans="5:9" x14ac:dyDescent="0.35">
      <c r="E261" t="s">
        <v>20</v>
      </c>
      <c r="F261">
        <v>2120</v>
      </c>
      <c r="H261" t="s">
        <v>14</v>
      </c>
      <c r="I261">
        <v>2955</v>
      </c>
    </row>
    <row r="262" spans="5:9" x14ac:dyDescent="0.35">
      <c r="E262" t="s">
        <v>20</v>
      </c>
      <c r="F262">
        <v>50</v>
      </c>
      <c r="H262" t="s">
        <v>14</v>
      </c>
      <c r="I262">
        <v>1657</v>
      </c>
    </row>
    <row r="263" spans="5:9" x14ac:dyDescent="0.35">
      <c r="E263" t="s">
        <v>20</v>
      </c>
      <c r="F263">
        <v>2080</v>
      </c>
      <c r="H263" t="s">
        <v>14</v>
      </c>
      <c r="I263">
        <v>926</v>
      </c>
    </row>
    <row r="264" spans="5:9" x14ac:dyDescent="0.35">
      <c r="E264" t="s">
        <v>20</v>
      </c>
      <c r="F264">
        <v>2105</v>
      </c>
      <c r="H264" t="s">
        <v>14</v>
      </c>
      <c r="I264">
        <v>77</v>
      </c>
    </row>
    <row r="265" spans="5:9" x14ac:dyDescent="0.35">
      <c r="E265" t="s">
        <v>20</v>
      </c>
      <c r="F265">
        <v>2436</v>
      </c>
      <c r="H265" t="s">
        <v>14</v>
      </c>
      <c r="I265">
        <v>1748</v>
      </c>
    </row>
    <row r="266" spans="5:9" x14ac:dyDescent="0.35">
      <c r="E266" t="s">
        <v>20</v>
      </c>
      <c r="F266">
        <v>80</v>
      </c>
      <c r="H266" t="s">
        <v>14</v>
      </c>
      <c r="I266">
        <v>79</v>
      </c>
    </row>
    <row r="267" spans="5:9" x14ac:dyDescent="0.35">
      <c r="E267" t="s">
        <v>20</v>
      </c>
      <c r="F267">
        <v>42</v>
      </c>
      <c r="H267" t="s">
        <v>14</v>
      </c>
      <c r="I267">
        <v>889</v>
      </c>
    </row>
    <row r="268" spans="5:9" x14ac:dyDescent="0.35">
      <c r="E268" t="s">
        <v>20</v>
      </c>
      <c r="F268">
        <v>139</v>
      </c>
      <c r="H268" t="s">
        <v>14</v>
      </c>
      <c r="I268">
        <v>56</v>
      </c>
    </row>
    <row r="269" spans="5:9" x14ac:dyDescent="0.35">
      <c r="E269" t="s">
        <v>20</v>
      </c>
      <c r="F269">
        <v>159</v>
      </c>
      <c r="H269" t="s">
        <v>14</v>
      </c>
      <c r="I269">
        <v>1</v>
      </c>
    </row>
    <row r="270" spans="5:9" x14ac:dyDescent="0.35">
      <c r="E270" t="s">
        <v>20</v>
      </c>
      <c r="F270">
        <v>381</v>
      </c>
      <c r="H270" t="s">
        <v>14</v>
      </c>
      <c r="I270">
        <v>83</v>
      </c>
    </row>
    <row r="271" spans="5:9" x14ac:dyDescent="0.35">
      <c r="E271" t="s">
        <v>20</v>
      </c>
      <c r="F271">
        <v>194</v>
      </c>
      <c r="H271" t="s">
        <v>14</v>
      </c>
      <c r="I271">
        <v>2025</v>
      </c>
    </row>
    <row r="272" spans="5:9" x14ac:dyDescent="0.35">
      <c r="E272" t="s">
        <v>20</v>
      </c>
      <c r="F272">
        <v>106</v>
      </c>
      <c r="H272" t="s">
        <v>14</v>
      </c>
      <c r="I272">
        <v>14</v>
      </c>
    </row>
    <row r="273" spans="5:9" x14ac:dyDescent="0.35">
      <c r="E273" t="s">
        <v>20</v>
      </c>
      <c r="F273">
        <v>142</v>
      </c>
      <c r="H273" t="s">
        <v>14</v>
      </c>
      <c r="I273">
        <v>656</v>
      </c>
    </row>
    <row r="274" spans="5:9" x14ac:dyDescent="0.35">
      <c r="E274" t="s">
        <v>20</v>
      </c>
      <c r="F274">
        <v>211</v>
      </c>
      <c r="H274" t="s">
        <v>14</v>
      </c>
      <c r="I274">
        <v>1596</v>
      </c>
    </row>
    <row r="275" spans="5:9" x14ac:dyDescent="0.35">
      <c r="E275" t="s">
        <v>20</v>
      </c>
      <c r="F275">
        <v>2756</v>
      </c>
      <c r="H275" t="s">
        <v>14</v>
      </c>
      <c r="I275">
        <v>10</v>
      </c>
    </row>
    <row r="276" spans="5:9" x14ac:dyDescent="0.35">
      <c r="E276" t="s">
        <v>20</v>
      </c>
      <c r="F276">
        <v>173</v>
      </c>
      <c r="H276" t="s">
        <v>14</v>
      </c>
      <c r="I276">
        <v>1121</v>
      </c>
    </row>
    <row r="277" spans="5:9" x14ac:dyDescent="0.35">
      <c r="E277" t="s">
        <v>20</v>
      </c>
      <c r="F277">
        <v>87</v>
      </c>
      <c r="H277" t="s">
        <v>14</v>
      </c>
      <c r="I277">
        <v>15</v>
      </c>
    </row>
    <row r="278" spans="5:9" x14ac:dyDescent="0.35">
      <c r="E278" t="s">
        <v>20</v>
      </c>
      <c r="F278">
        <v>1572</v>
      </c>
      <c r="H278" t="s">
        <v>14</v>
      </c>
      <c r="I278">
        <v>191</v>
      </c>
    </row>
    <row r="279" spans="5:9" x14ac:dyDescent="0.35">
      <c r="E279" t="s">
        <v>20</v>
      </c>
      <c r="F279">
        <v>2346</v>
      </c>
      <c r="H279" t="s">
        <v>14</v>
      </c>
      <c r="I279">
        <v>16</v>
      </c>
    </row>
    <row r="280" spans="5:9" x14ac:dyDescent="0.35">
      <c r="E280" t="s">
        <v>20</v>
      </c>
      <c r="F280">
        <v>115</v>
      </c>
      <c r="H280" t="s">
        <v>14</v>
      </c>
      <c r="I280">
        <v>17</v>
      </c>
    </row>
    <row r="281" spans="5:9" x14ac:dyDescent="0.35">
      <c r="E281" t="s">
        <v>20</v>
      </c>
      <c r="F281">
        <v>85</v>
      </c>
      <c r="H281" t="s">
        <v>14</v>
      </c>
      <c r="I281">
        <v>34</v>
      </c>
    </row>
    <row r="282" spans="5:9" x14ac:dyDescent="0.35">
      <c r="E282" t="s">
        <v>20</v>
      </c>
      <c r="F282">
        <v>144</v>
      </c>
      <c r="H282" t="s">
        <v>14</v>
      </c>
      <c r="I282">
        <v>1</v>
      </c>
    </row>
    <row r="283" spans="5:9" x14ac:dyDescent="0.35">
      <c r="E283" t="s">
        <v>20</v>
      </c>
      <c r="F283">
        <v>2443</v>
      </c>
      <c r="H283" t="s">
        <v>14</v>
      </c>
      <c r="I283">
        <v>1274</v>
      </c>
    </row>
    <row r="284" spans="5:9" x14ac:dyDescent="0.35">
      <c r="E284" t="s">
        <v>20</v>
      </c>
      <c r="F284">
        <v>64</v>
      </c>
      <c r="H284" t="s">
        <v>14</v>
      </c>
      <c r="I284">
        <v>210</v>
      </c>
    </row>
    <row r="285" spans="5:9" x14ac:dyDescent="0.35">
      <c r="E285" t="s">
        <v>20</v>
      </c>
      <c r="F285">
        <v>268</v>
      </c>
      <c r="H285" t="s">
        <v>14</v>
      </c>
      <c r="I285">
        <v>248</v>
      </c>
    </row>
    <row r="286" spans="5:9" x14ac:dyDescent="0.35">
      <c r="E286" t="s">
        <v>20</v>
      </c>
      <c r="F286">
        <v>195</v>
      </c>
      <c r="H286" t="s">
        <v>14</v>
      </c>
      <c r="I286">
        <v>513</v>
      </c>
    </row>
    <row r="287" spans="5:9" x14ac:dyDescent="0.35">
      <c r="E287" t="s">
        <v>20</v>
      </c>
      <c r="F287">
        <v>186</v>
      </c>
      <c r="H287" t="s">
        <v>14</v>
      </c>
      <c r="I287">
        <v>3410</v>
      </c>
    </row>
    <row r="288" spans="5:9" x14ac:dyDescent="0.35">
      <c r="E288" t="s">
        <v>20</v>
      </c>
      <c r="F288">
        <v>460</v>
      </c>
      <c r="H288" t="s">
        <v>14</v>
      </c>
      <c r="I288">
        <v>10</v>
      </c>
    </row>
    <row r="289" spans="5:9" x14ac:dyDescent="0.35">
      <c r="E289" t="s">
        <v>20</v>
      </c>
      <c r="F289">
        <v>2528</v>
      </c>
      <c r="H289" t="s">
        <v>14</v>
      </c>
      <c r="I289">
        <v>2201</v>
      </c>
    </row>
    <row r="290" spans="5:9" x14ac:dyDescent="0.35">
      <c r="E290" t="s">
        <v>20</v>
      </c>
      <c r="F290">
        <v>3657</v>
      </c>
      <c r="H290" t="s">
        <v>14</v>
      </c>
      <c r="I290">
        <v>676</v>
      </c>
    </row>
    <row r="291" spans="5:9" x14ac:dyDescent="0.35">
      <c r="E291" t="s">
        <v>20</v>
      </c>
      <c r="F291">
        <v>131</v>
      </c>
      <c r="H291" t="s">
        <v>14</v>
      </c>
      <c r="I291">
        <v>831</v>
      </c>
    </row>
    <row r="292" spans="5:9" x14ac:dyDescent="0.35">
      <c r="E292" t="s">
        <v>20</v>
      </c>
      <c r="F292">
        <v>239</v>
      </c>
      <c r="H292" t="s">
        <v>14</v>
      </c>
      <c r="I292">
        <v>859</v>
      </c>
    </row>
    <row r="293" spans="5:9" x14ac:dyDescent="0.35">
      <c r="E293" t="s">
        <v>20</v>
      </c>
      <c r="F293">
        <v>78</v>
      </c>
      <c r="H293" t="s">
        <v>14</v>
      </c>
      <c r="I293">
        <v>45</v>
      </c>
    </row>
    <row r="294" spans="5:9" x14ac:dyDescent="0.35">
      <c r="E294" t="s">
        <v>20</v>
      </c>
      <c r="F294">
        <v>1773</v>
      </c>
      <c r="H294" t="s">
        <v>14</v>
      </c>
      <c r="I294">
        <v>6</v>
      </c>
    </row>
    <row r="295" spans="5:9" x14ac:dyDescent="0.35">
      <c r="E295" t="s">
        <v>20</v>
      </c>
      <c r="F295">
        <v>32</v>
      </c>
      <c r="H295" t="s">
        <v>14</v>
      </c>
      <c r="I295">
        <v>7</v>
      </c>
    </row>
    <row r="296" spans="5:9" x14ac:dyDescent="0.35">
      <c r="E296" t="s">
        <v>20</v>
      </c>
      <c r="F296">
        <v>369</v>
      </c>
      <c r="H296" t="s">
        <v>14</v>
      </c>
      <c r="I296">
        <v>31</v>
      </c>
    </row>
    <row r="297" spans="5:9" x14ac:dyDescent="0.35">
      <c r="E297" t="s">
        <v>20</v>
      </c>
      <c r="F297">
        <v>89</v>
      </c>
      <c r="H297" t="s">
        <v>14</v>
      </c>
      <c r="I297">
        <v>78</v>
      </c>
    </row>
    <row r="298" spans="5:9" x14ac:dyDescent="0.35">
      <c r="E298" t="s">
        <v>20</v>
      </c>
      <c r="F298">
        <v>147</v>
      </c>
      <c r="H298" t="s">
        <v>14</v>
      </c>
      <c r="I298">
        <v>1225</v>
      </c>
    </row>
    <row r="299" spans="5:9" x14ac:dyDescent="0.35">
      <c r="E299" t="s">
        <v>20</v>
      </c>
      <c r="F299">
        <v>126</v>
      </c>
      <c r="H299" t="s">
        <v>14</v>
      </c>
      <c r="I299">
        <v>1</v>
      </c>
    </row>
    <row r="300" spans="5:9" x14ac:dyDescent="0.35">
      <c r="E300" t="s">
        <v>20</v>
      </c>
      <c r="F300">
        <v>2218</v>
      </c>
      <c r="H300" t="s">
        <v>14</v>
      </c>
      <c r="I300">
        <v>67</v>
      </c>
    </row>
    <row r="301" spans="5:9" x14ac:dyDescent="0.35">
      <c r="E301" t="s">
        <v>20</v>
      </c>
      <c r="F301">
        <v>202</v>
      </c>
      <c r="H301" t="s">
        <v>14</v>
      </c>
      <c r="I301">
        <v>19</v>
      </c>
    </row>
    <row r="302" spans="5:9" x14ac:dyDescent="0.35">
      <c r="E302" t="s">
        <v>20</v>
      </c>
      <c r="F302">
        <v>140</v>
      </c>
      <c r="H302" t="s">
        <v>14</v>
      </c>
      <c r="I302">
        <v>2108</v>
      </c>
    </row>
    <row r="303" spans="5:9" x14ac:dyDescent="0.35">
      <c r="E303" t="s">
        <v>20</v>
      </c>
      <c r="F303">
        <v>1052</v>
      </c>
      <c r="H303" t="s">
        <v>14</v>
      </c>
      <c r="I303">
        <v>679</v>
      </c>
    </row>
    <row r="304" spans="5:9" x14ac:dyDescent="0.35">
      <c r="E304" t="s">
        <v>20</v>
      </c>
      <c r="F304">
        <v>247</v>
      </c>
      <c r="H304" t="s">
        <v>14</v>
      </c>
      <c r="I304">
        <v>36</v>
      </c>
    </row>
    <row r="305" spans="5:9" x14ac:dyDescent="0.35">
      <c r="E305" t="s">
        <v>20</v>
      </c>
      <c r="F305">
        <v>84</v>
      </c>
      <c r="H305" t="s">
        <v>14</v>
      </c>
      <c r="I305">
        <v>47</v>
      </c>
    </row>
    <row r="306" spans="5:9" x14ac:dyDescent="0.35">
      <c r="E306" t="s">
        <v>20</v>
      </c>
      <c r="F306">
        <v>88</v>
      </c>
      <c r="H306" t="s">
        <v>14</v>
      </c>
      <c r="I306">
        <v>70</v>
      </c>
    </row>
    <row r="307" spans="5:9" x14ac:dyDescent="0.35">
      <c r="E307" t="s">
        <v>20</v>
      </c>
      <c r="F307">
        <v>156</v>
      </c>
      <c r="H307" t="s">
        <v>14</v>
      </c>
      <c r="I307">
        <v>154</v>
      </c>
    </row>
    <row r="308" spans="5:9" x14ac:dyDescent="0.35">
      <c r="E308" t="s">
        <v>20</v>
      </c>
      <c r="F308">
        <v>2985</v>
      </c>
      <c r="H308" t="s">
        <v>14</v>
      </c>
      <c r="I308">
        <v>22</v>
      </c>
    </row>
    <row r="309" spans="5:9" x14ac:dyDescent="0.35">
      <c r="E309" t="s">
        <v>20</v>
      </c>
      <c r="F309">
        <v>762</v>
      </c>
      <c r="H309" t="s">
        <v>14</v>
      </c>
      <c r="I309">
        <v>1758</v>
      </c>
    </row>
    <row r="310" spans="5:9" x14ac:dyDescent="0.35">
      <c r="E310" t="s">
        <v>20</v>
      </c>
      <c r="F310">
        <v>554</v>
      </c>
      <c r="H310" t="s">
        <v>14</v>
      </c>
      <c r="I310">
        <v>94</v>
      </c>
    </row>
    <row r="311" spans="5:9" x14ac:dyDescent="0.35">
      <c r="E311" t="s">
        <v>20</v>
      </c>
      <c r="F311">
        <v>135</v>
      </c>
      <c r="H311" t="s">
        <v>14</v>
      </c>
      <c r="I311">
        <v>33</v>
      </c>
    </row>
    <row r="312" spans="5:9" x14ac:dyDescent="0.35">
      <c r="E312" t="s">
        <v>20</v>
      </c>
      <c r="F312">
        <v>122</v>
      </c>
      <c r="H312" t="s">
        <v>14</v>
      </c>
      <c r="I312">
        <v>1</v>
      </c>
    </row>
    <row r="313" spans="5:9" x14ac:dyDescent="0.35">
      <c r="E313" t="s">
        <v>20</v>
      </c>
      <c r="F313">
        <v>221</v>
      </c>
      <c r="H313" t="s">
        <v>14</v>
      </c>
      <c r="I313">
        <v>31</v>
      </c>
    </row>
    <row r="314" spans="5:9" x14ac:dyDescent="0.35">
      <c r="E314" t="s">
        <v>20</v>
      </c>
      <c r="F314">
        <v>126</v>
      </c>
      <c r="H314" t="s">
        <v>14</v>
      </c>
      <c r="I314">
        <v>35</v>
      </c>
    </row>
    <row r="315" spans="5:9" x14ac:dyDescent="0.35">
      <c r="E315" t="s">
        <v>20</v>
      </c>
      <c r="F315">
        <v>1022</v>
      </c>
      <c r="H315" t="s">
        <v>14</v>
      </c>
      <c r="I315">
        <v>63</v>
      </c>
    </row>
    <row r="316" spans="5:9" x14ac:dyDescent="0.35">
      <c r="E316" t="s">
        <v>20</v>
      </c>
      <c r="F316">
        <v>3177</v>
      </c>
      <c r="H316" t="s">
        <v>14</v>
      </c>
      <c r="I316">
        <v>526</v>
      </c>
    </row>
    <row r="317" spans="5:9" x14ac:dyDescent="0.35">
      <c r="E317" t="s">
        <v>20</v>
      </c>
      <c r="F317">
        <v>198</v>
      </c>
      <c r="H317" t="s">
        <v>14</v>
      </c>
      <c r="I317">
        <v>121</v>
      </c>
    </row>
    <row r="318" spans="5:9" x14ac:dyDescent="0.35">
      <c r="E318" t="s">
        <v>20</v>
      </c>
      <c r="F318">
        <v>85</v>
      </c>
      <c r="H318" t="s">
        <v>14</v>
      </c>
      <c r="I318">
        <v>67</v>
      </c>
    </row>
    <row r="319" spans="5:9" x14ac:dyDescent="0.35">
      <c r="E319" t="s">
        <v>20</v>
      </c>
      <c r="F319">
        <v>3596</v>
      </c>
      <c r="H319" t="s">
        <v>14</v>
      </c>
      <c r="I319">
        <v>57</v>
      </c>
    </row>
    <row r="320" spans="5:9" x14ac:dyDescent="0.35">
      <c r="E320" t="s">
        <v>20</v>
      </c>
      <c r="F320">
        <v>244</v>
      </c>
      <c r="H320" t="s">
        <v>14</v>
      </c>
      <c r="I320">
        <v>1229</v>
      </c>
    </row>
    <row r="321" spans="5:9" x14ac:dyDescent="0.35">
      <c r="E321" t="s">
        <v>20</v>
      </c>
      <c r="F321">
        <v>5180</v>
      </c>
      <c r="H321" t="s">
        <v>14</v>
      </c>
      <c r="I321">
        <v>12</v>
      </c>
    </row>
    <row r="322" spans="5:9" x14ac:dyDescent="0.35">
      <c r="E322" t="s">
        <v>20</v>
      </c>
      <c r="F322">
        <v>589</v>
      </c>
      <c r="H322" t="s">
        <v>14</v>
      </c>
      <c r="I322">
        <v>452</v>
      </c>
    </row>
    <row r="323" spans="5:9" x14ac:dyDescent="0.35">
      <c r="E323" t="s">
        <v>20</v>
      </c>
      <c r="F323">
        <v>2725</v>
      </c>
      <c r="H323" t="s">
        <v>14</v>
      </c>
      <c r="I323">
        <v>1886</v>
      </c>
    </row>
    <row r="324" spans="5:9" x14ac:dyDescent="0.35">
      <c r="E324" t="s">
        <v>20</v>
      </c>
      <c r="F324">
        <v>300</v>
      </c>
      <c r="H324" t="s">
        <v>14</v>
      </c>
      <c r="I324">
        <v>1825</v>
      </c>
    </row>
    <row r="325" spans="5:9" x14ac:dyDescent="0.35">
      <c r="E325" t="s">
        <v>20</v>
      </c>
      <c r="F325">
        <v>144</v>
      </c>
      <c r="H325" t="s">
        <v>14</v>
      </c>
      <c r="I325">
        <v>31</v>
      </c>
    </row>
    <row r="326" spans="5:9" x14ac:dyDescent="0.35">
      <c r="E326" t="s">
        <v>20</v>
      </c>
      <c r="F326">
        <v>87</v>
      </c>
      <c r="H326" t="s">
        <v>14</v>
      </c>
      <c r="I326">
        <v>107</v>
      </c>
    </row>
    <row r="327" spans="5:9" x14ac:dyDescent="0.35">
      <c r="E327" t="s">
        <v>20</v>
      </c>
      <c r="F327">
        <v>3116</v>
      </c>
      <c r="H327" t="s">
        <v>14</v>
      </c>
      <c r="I327">
        <v>27</v>
      </c>
    </row>
    <row r="328" spans="5:9" x14ac:dyDescent="0.35">
      <c r="E328" t="s">
        <v>20</v>
      </c>
      <c r="F328">
        <v>909</v>
      </c>
      <c r="H328" t="s">
        <v>14</v>
      </c>
      <c r="I328">
        <v>1221</v>
      </c>
    </row>
    <row r="329" spans="5:9" x14ac:dyDescent="0.35">
      <c r="E329" t="s">
        <v>20</v>
      </c>
      <c r="F329">
        <v>1613</v>
      </c>
      <c r="H329" t="s">
        <v>14</v>
      </c>
      <c r="I329">
        <v>1</v>
      </c>
    </row>
    <row r="330" spans="5:9" x14ac:dyDescent="0.35">
      <c r="E330" t="s">
        <v>20</v>
      </c>
      <c r="F330">
        <v>136</v>
      </c>
      <c r="H330" t="s">
        <v>14</v>
      </c>
      <c r="I330">
        <v>16</v>
      </c>
    </row>
    <row r="331" spans="5:9" x14ac:dyDescent="0.35">
      <c r="E331" t="s">
        <v>20</v>
      </c>
      <c r="F331">
        <v>130</v>
      </c>
      <c r="H331" t="s">
        <v>14</v>
      </c>
      <c r="I331">
        <v>41</v>
      </c>
    </row>
    <row r="332" spans="5:9" x14ac:dyDescent="0.35">
      <c r="E332" t="s">
        <v>20</v>
      </c>
      <c r="F332">
        <v>102</v>
      </c>
      <c r="H332" t="s">
        <v>14</v>
      </c>
      <c r="I332">
        <v>523</v>
      </c>
    </row>
    <row r="333" spans="5:9" x14ac:dyDescent="0.35">
      <c r="E333" t="s">
        <v>20</v>
      </c>
      <c r="F333">
        <v>4006</v>
      </c>
      <c r="H333" t="s">
        <v>14</v>
      </c>
      <c r="I333">
        <v>141</v>
      </c>
    </row>
    <row r="334" spans="5:9" x14ac:dyDescent="0.35">
      <c r="E334" t="s">
        <v>20</v>
      </c>
      <c r="F334">
        <v>1629</v>
      </c>
      <c r="H334" t="s">
        <v>14</v>
      </c>
      <c r="I334">
        <v>52</v>
      </c>
    </row>
    <row r="335" spans="5:9" x14ac:dyDescent="0.35">
      <c r="E335" t="s">
        <v>20</v>
      </c>
      <c r="F335">
        <v>2188</v>
      </c>
      <c r="H335" t="s">
        <v>14</v>
      </c>
      <c r="I335">
        <v>225</v>
      </c>
    </row>
    <row r="336" spans="5:9" x14ac:dyDescent="0.35">
      <c r="E336" t="s">
        <v>20</v>
      </c>
      <c r="F336">
        <v>2409</v>
      </c>
      <c r="H336" t="s">
        <v>14</v>
      </c>
      <c r="I336">
        <v>38</v>
      </c>
    </row>
    <row r="337" spans="5:9" x14ac:dyDescent="0.35">
      <c r="E337" t="s">
        <v>20</v>
      </c>
      <c r="F337">
        <v>194</v>
      </c>
      <c r="H337" t="s">
        <v>14</v>
      </c>
      <c r="I337">
        <v>15</v>
      </c>
    </row>
    <row r="338" spans="5:9" x14ac:dyDescent="0.35">
      <c r="E338" t="s">
        <v>20</v>
      </c>
      <c r="F338">
        <v>1140</v>
      </c>
      <c r="H338" t="s">
        <v>14</v>
      </c>
      <c r="I338">
        <v>37</v>
      </c>
    </row>
    <row r="339" spans="5:9" x14ac:dyDescent="0.35">
      <c r="E339" t="s">
        <v>20</v>
      </c>
      <c r="F339">
        <v>102</v>
      </c>
      <c r="H339" t="s">
        <v>14</v>
      </c>
      <c r="I339">
        <v>112</v>
      </c>
    </row>
    <row r="340" spans="5:9" x14ac:dyDescent="0.35">
      <c r="E340" t="s">
        <v>20</v>
      </c>
      <c r="F340">
        <v>2857</v>
      </c>
      <c r="H340" t="s">
        <v>14</v>
      </c>
      <c r="I340">
        <v>21</v>
      </c>
    </row>
    <row r="341" spans="5:9" x14ac:dyDescent="0.35">
      <c r="E341" t="s">
        <v>20</v>
      </c>
      <c r="F341">
        <v>107</v>
      </c>
      <c r="H341" t="s">
        <v>14</v>
      </c>
      <c r="I341">
        <v>67</v>
      </c>
    </row>
    <row r="342" spans="5:9" x14ac:dyDescent="0.35">
      <c r="E342" t="s">
        <v>20</v>
      </c>
      <c r="F342">
        <v>160</v>
      </c>
      <c r="H342" t="s">
        <v>14</v>
      </c>
      <c r="I342">
        <v>78</v>
      </c>
    </row>
    <row r="343" spans="5:9" x14ac:dyDescent="0.35">
      <c r="E343" t="s">
        <v>20</v>
      </c>
      <c r="F343">
        <v>2230</v>
      </c>
      <c r="H343" t="s">
        <v>14</v>
      </c>
      <c r="I343">
        <v>67</v>
      </c>
    </row>
    <row r="344" spans="5:9" x14ac:dyDescent="0.35">
      <c r="E344" t="s">
        <v>20</v>
      </c>
      <c r="F344">
        <v>316</v>
      </c>
      <c r="H344" t="s">
        <v>14</v>
      </c>
      <c r="I344">
        <v>263</v>
      </c>
    </row>
    <row r="345" spans="5:9" x14ac:dyDescent="0.35">
      <c r="E345" t="s">
        <v>20</v>
      </c>
      <c r="F345">
        <v>117</v>
      </c>
      <c r="H345" t="s">
        <v>14</v>
      </c>
      <c r="I345">
        <v>1691</v>
      </c>
    </row>
    <row r="346" spans="5:9" x14ac:dyDescent="0.35">
      <c r="E346" t="s">
        <v>20</v>
      </c>
      <c r="F346">
        <v>6406</v>
      </c>
      <c r="H346" t="s">
        <v>14</v>
      </c>
      <c r="I346">
        <v>181</v>
      </c>
    </row>
    <row r="347" spans="5:9" x14ac:dyDescent="0.35">
      <c r="E347" t="s">
        <v>20</v>
      </c>
      <c r="F347">
        <v>192</v>
      </c>
      <c r="H347" t="s">
        <v>14</v>
      </c>
      <c r="I347">
        <v>13</v>
      </c>
    </row>
    <row r="348" spans="5:9" x14ac:dyDescent="0.35">
      <c r="E348" t="s">
        <v>20</v>
      </c>
      <c r="F348">
        <v>26</v>
      </c>
      <c r="H348" t="s">
        <v>14</v>
      </c>
      <c r="I348">
        <v>1</v>
      </c>
    </row>
    <row r="349" spans="5:9" x14ac:dyDescent="0.35">
      <c r="E349" t="s">
        <v>20</v>
      </c>
      <c r="F349">
        <v>723</v>
      </c>
      <c r="H349" t="s">
        <v>14</v>
      </c>
      <c r="I349">
        <v>21</v>
      </c>
    </row>
    <row r="350" spans="5:9" x14ac:dyDescent="0.35">
      <c r="E350" t="s">
        <v>20</v>
      </c>
      <c r="F350">
        <v>170</v>
      </c>
      <c r="H350" t="s">
        <v>14</v>
      </c>
      <c r="I350">
        <v>830</v>
      </c>
    </row>
    <row r="351" spans="5:9" x14ac:dyDescent="0.35">
      <c r="E351" t="s">
        <v>20</v>
      </c>
      <c r="F351">
        <v>238</v>
      </c>
      <c r="H351" t="s">
        <v>14</v>
      </c>
      <c r="I351">
        <v>130</v>
      </c>
    </row>
    <row r="352" spans="5:9" x14ac:dyDescent="0.35">
      <c r="E352" t="s">
        <v>20</v>
      </c>
      <c r="F352">
        <v>55</v>
      </c>
      <c r="H352" t="s">
        <v>14</v>
      </c>
      <c r="I352">
        <v>55</v>
      </c>
    </row>
    <row r="353" spans="5:9" x14ac:dyDescent="0.35">
      <c r="E353" t="s">
        <v>20</v>
      </c>
      <c r="F353">
        <v>128</v>
      </c>
      <c r="H353" t="s">
        <v>14</v>
      </c>
      <c r="I353">
        <v>114</v>
      </c>
    </row>
    <row r="354" spans="5:9" x14ac:dyDescent="0.35">
      <c r="E354" t="s">
        <v>20</v>
      </c>
      <c r="F354">
        <v>2144</v>
      </c>
      <c r="H354" t="s">
        <v>14</v>
      </c>
      <c r="I354">
        <v>594</v>
      </c>
    </row>
    <row r="355" spans="5:9" x14ac:dyDescent="0.35">
      <c r="E355" t="s">
        <v>20</v>
      </c>
      <c r="F355">
        <v>2693</v>
      </c>
      <c r="H355" t="s">
        <v>14</v>
      </c>
      <c r="I355">
        <v>24</v>
      </c>
    </row>
    <row r="356" spans="5:9" x14ac:dyDescent="0.35">
      <c r="E356" t="s">
        <v>20</v>
      </c>
      <c r="F356">
        <v>432</v>
      </c>
      <c r="H356" t="s">
        <v>14</v>
      </c>
      <c r="I356">
        <v>252</v>
      </c>
    </row>
    <row r="357" spans="5:9" x14ac:dyDescent="0.35">
      <c r="E357" t="s">
        <v>20</v>
      </c>
      <c r="F357">
        <v>189</v>
      </c>
      <c r="H357" t="s">
        <v>14</v>
      </c>
      <c r="I357">
        <v>67</v>
      </c>
    </row>
    <row r="358" spans="5:9" x14ac:dyDescent="0.35">
      <c r="E358" t="s">
        <v>20</v>
      </c>
      <c r="F358">
        <v>154</v>
      </c>
      <c r="H358" t="s">
        <v>14</v>
      </c>
      <c r="I358">
        <v>742</v>
      </c>
    </row>
    <row r="359" spans="5:9" x14ac:dyDescent="0.35">
      <c r="E359" t="s">
        <v>20</v>
      </c>
      <c r="F359">
        <v>96</v>
      </c>
      <c r="H359" t="s">
        <v>14</v>
      </c>
      <c r="I359">
        <v>75</v>
      </c>
    </row>
    <row r="360" spans="5:9" x14ac:dyDescent="0.35">
      <c r="E360" t="s">
        <v>20</v>
      </c>
      <c r="F360">
        <v>3063</v>
      </c>
      <c r="H360" t="s">
        <v>14</v>
      </c>
      <c r="I360">
        <v>4405</v>
      </c>
    </row>
    <row r="361" spans="5:9" x14ac:dyDescent="0.35">
      <c r="E361" t="s">
        <v>20</v>
      </c>
      <c r="F361">
        <v>2266</v>
      </c>
      <c r="H361" t="s">
        <v>14</v>
      </c>
      <c r="I361">
        <v>92</v>
      </c>
    </row>
    <row r="362" spans="5:9" x14ac:dyDescent="0.35">
      <c r="E362" t="s">
        <v>20</v>
      </c>
      <c r="F362">
        <v>194</v>
      </c>
      <c r="H362" t="s">
        <v>14</v>
      </c>
      <c r="I362">
        <v>64</v>
      </c>
    </row>
    <row r="363" spans="5:9" x14ac:dyDescent="0.35">
      <c r="E363" t="s">
        <v>20</v>
      </c>
      <c r="F363">
        <v>129</v>
      </c>
      <c r="H363" t="s">
        <v>14</v>
      </c>
      <c r="I363">
        <v>64</v>
      </c>
    </row>
    <row r="364" spans="5:9" x14ac:dyDescent="0.35">
      <c r="E364" t="s">
        <v>20</v>
      </c>
      <c r="F364">
        <v>375</v>
      </c>
      <c r="H364" t="s">
        <v>14</v>
      </c>
      <c r="I364">
        <v>842</v>
      </c>
    </row>
    <row r="365" spans="5:9" x14ac:dyDescent="0.35">
      <c r="E365" t="s">
        <v>20</v>
      </c>
      <c r="F365">
        <v>409</v>
      </c>
      <c r="H365" t="s">
        <v>14</v>
      </c>
      <c r="I365">
        <v>112</v>
      </c>
    </row>
    <row r="366" spans="5:9" x14ac:dyDescent="0.35">
      <c r="E366" t="s">
        <v>20</v>
      </c>
      <c r="F366">
        <v>234</v>
      </c>
      <c r="H366" t="s">
        <v>14</v>
      </c>
      <c r="I366">
        <v>374</v>
      </c>
    </row>
    <row r="367" spans="5:9" x14ac:dyDescent="0.35">
      <c r="E367" t="s">
        <v>20</v>
      </c>
      <c r="F367">
        <v>3016</v>
      </c>
    </row>
    <row r="368" spans="5:9" x14ac:dyDescent="0.35">
      <c r="E368" t="s">
        <v>20</v>
      </c>
      <c r="F368">
        <v>264</v>
      </c>
    </row>
    <row r="369" spans="5:6" x14ac:dyDescent="0.35">
      <c r="E369" t="s">
        <v>20</v>
      </c>
      <c r="F369">
        <v>272</v>
      </c>
    </row>
    <row r="370" spans="5:6" x14ac:dyDescent="0.35">
      <c r="E370" t="s">
        <v>20</v>
      </c>
      <c r="F370">
        <v>419</v>
      </c>
    </row>
    <row r="371" spans="5:6" x14ac:dyDescent="0.35">
      <c r="E371" t="s">
        <v>20</v>
      </c>
      <c r="F371">
        <v>1621</v>
      </c>
    </row>
    <row r="372" spans="5:6" x14ac:dyDescent="0.35">
      <c r="E372" t="s">
        <v>20</v>
      </c>
      <c r="F372">
        <v>1101</v>
      </c>
    </row>
    <row r="373" spans="5:6" x14ac:dyDescent="0.35">
      <c r="E373" t="s">
        <v>20</v>
      </c>
      <c r="F373">
        <v>1073</v>
      </c>
    </row>
    <row r="374" spans="5:6" x14ac:dyDescent="0.35">
      <c r="E374" t="s">
        <v>20</v>
      </c>
      <c r="F374">
        <v>331</v>
      </c>
    </row>
    <row r="375" spans="5:6" x14ac:dyDescent="0.35">
      <c r="E375" t="s">
        <v>20</v>
      </c>
      <c r="F375">
        <v>1170</v>
      </c>
    </row>
    <row r="376" spans="5:6" x14ac:dyDescent="0.35">
      <c r="E376" t="s">
        <v>20</v>
      </c>
      <c r="F376">
        <v>363</v>
      </c>
    </row>
    <row r="377" spans="5:6" x14ac:dyDescent="0.35">
      <c r="E377" t="s">
        <v>20</v>
      </c>
      <c r="F377">
        <v>103</v>
      </c>
    </row>
    <row r="378" spans="5:6" x14ac:dyDescent="0.35">
      <c r="E378" t="s">
        <v>20</v>
      </c>
      <c r="F378">
        <v>147</v>
      </c>
    </row>
    <row r="379" spans="5:6" x14ac:dyDescent="0.35">
      <c r="E379" t="s">
        <v>20</v>
      </c>
      <c r="F379">
        <v>110</v>
      </c>
    </row>
    <row r="380" spans="5:6" x14ac:dyDescent="0.35">
      <c r="E380" t="s">
        <v>20</v>
      </c>
      <c r="F380">
        <v>134</v>
      </c>
    </row>
    <row r="381" spans="5:6" x14ac:dyDescent="0.35">
      <c r="E381" t="s">
        <v>20</v>
      </c>
      <c r="F381">
        <v>269</v>
      </c>
    </row>
    <row r="382" spans="5:6" x14ac:dyDescent="0.35">
      <c r="E382" t="s">
        <v>20</v>
      </c>
      <c r="F382">
        <v>175</v>
      </c>
    </row>
    <row r="383" spans="5:6" x14ac:dyDescent="0.35">
      <c r="E383" t="s">
        <v>20</v>
      </c>
      <c r="F383">
        <v>69</v>
      </c>
    </row>
    <row r="384" spans="5:6" x14ac:dyDescent="0.35">
      <c r="E384" t="s">
        <v>20</v>
      </c>
      <c r="F384">
        <v>190</v>
      </c>
    </row>
    <row r="385" spans="5:6" x14ac:dyDescent="0.35">
      <c r="E385" t="s">
        <v>20</v>
      </c>
      <c r="F385">
        <v>237</v>
      </c>
    </row>
    <row r="386" spans="5:6" x14ac:dyDescent="0.35">
      <c r="E386" t="s">
        <v>20</v>
      </c>
      <c r="F386">
        <v>196</v>
      </c>
    </row>
    <row r="387" spans="5:6" x14ac:dyDescent="0.35">
      <c r="E387" t="s">
        <v>20</v>
      </c>
      <c r="F387">
        <v>7295</v>
      </c>
    </row>
    <row r="388" spans="5:6" x14ac:dyDescent="0.35">
      <c r="E388" t="s">
        <v>20</v>
      </c>
      <c r="F388">
        <v>2893</v>
      </c>
    </row>
    <row r="389" spans="5:6" x14ac:dyDescent="0.35">
      <c r="E389" t="s">
        <v>20</v>
      </c>
      <c r="F389">
        <v>820</v>
      </c>
    </row>
    <row r="390" spans="5:6" x14ac:dyDescent="0.35">
      <c r="E390" t="s">
        <v>20</v>
      </c>
      <c r="F390">
        <v>2038</v>
      </c>
    </row>
    <row r="391" spans="5:6" x14ac:dyDescent="0.35">
      <c r="E391" t="s">
        <v>20</v>
      </c>
      <c r="F391">
        <v>116</v>
      </c>
    </row>
    <row r="392" spans="5:6" x14ac:dyDescent="0.35">
      <c r="E392" t="s">
        <v>20</v>
      </c>
      <c r="F392">
        <v>1345</v>
      </c>
    </row>
    <row r="393" spans="5:6" x14ac:dyDescent="0.35">
      <c r="E393" t="s">
        <v>20</v>
      </c>
      <c r="F393">
        <v>168</v>
      </c>
    </row>
    <row r="394" spans="5:6" x14ac:dyDescent="0.35">
      <c r="E394" t="s">
        <v>20</v>
      </c>
      <c r="F394">
        <v>137</v>
      </c>
    </row>
    <row r="395" spans="5:6" x14ac:dyDescent="0.35">
      <c r="E395" t="s">
        <v>20</v>
      </c>
      <c r="F395">
        <v>186</v>
      </c>
    </row>
    <row r="396" spans="5:6" x14ac:dyDescent="0.35">
      <c r="E396" t="s">
        <v>20</v>
      </c>
      <c r="F396">
        <v>125</v>
      </c>
    </row>
    <row r="397" spans="5:6" x14ac:dyDescent="0.35">
      <c r="E397" t="s">
        <v>20</v>
      </c>
      <c r="F397">
        <v>202</v>
      </c>
    </row>
    <row r="398" spans="5:6" x14ac:dyDescent="0.35">
      <c r="E398" t="s">
        <v>20</v>
      </c>
      <c r="F398">
        <v>103</v>
      </c>
    </row>
    <row r="399" spans="5:6" x14ac:dyDescent="0.35">
      <c r="E399" t="s">
        <v>20</v>
      </c>
      <c r="F399">
        <v>1785</v>
      </c>
    </row>
    <row r="400" spans="5:6" x14ac:dyDescent="0.35">
      <c r="E400" t="s">
        <v>20</v>
      </c>
      <c r="F400">
        <v>157</v>
      </c>
    </row>
    <row r="401" spans="5:6" x14ac:dyDescent="0.35">
      <c r="E401" t="s">
        <v>20</v>
      </c>
      <c r="F401">
        <v>555</v>
      </c>
    </row>
    <row r="402" spans="5:6" x14ac:dyDescent="0.35">
      <c r="E402" t="s">
        <v>20</v>
      </c>
      <c r="F402">
        <v>297</v>
      </c>
    </row>
    <row r="403" spans="5:6" x14ac:dyDescent="0.35">
      <c r="E403" t="s">
        <v>20</v>
      </c>
      <c r="F403">
        <v>123</v>
      </c>
    </row>
    <row r="404" spans="5:6" x14ac:dyDescent="0.35">
      <c r="E404" t="s">
        <v>20</v>
      </c>
      <c r="F404">
        <v>3036</v>
      </c>
    </row>
    <row r="405" spans="5:6" x14ac:dyDescent="0.35">
      <c r="E405" t="s">
        <v>20</v>
      </c>
      <c r="F405">
        <v>144</v>
      </c>
    </row>
    <row r="406" spans="5:6" x14ac:dyDescent="0.35">
      <c r="E406" t="s">
        <v>20</v>
      </c>
      <c r="F406">
        <v>121</v>
      </c>
    </row>
    <row r="407" spans="5:6" x14ac:dyDescent="0.35">
      <c r="E407" t="s">
        <v>20</v>
      </c>
      <c r="F407">
        <v>181</v>
      </c>
    </row>
    <row r="408" spans="5:6" x14ac:dyDescent="0.35">
      <c r="E408" t="s">
        <v>20</v>
      </c>
      <c r="F408">
        <v>122</v>
      </c>
    </row>
    <row r="409" spans="5:6" x14ac:dyDescent="0.35">
      <c r="E409" t="s">
        <v>20</v>
      </c>
      <c r="F409">
        <v>1071</v>
      </c>
    </row>
    <row r="410" spans="5:6" x14ac:dyDescent="0.35">
      <c r="E410" t="s">
        <v>20</v>
      </c>
      <c r="F410">
        <v>980</v>
      </c>
    </row>
    <row r="411" spans="5:6" x14ac:dyDescent="0.35">
      <c r="E411" t="s">
        <v>20</v>
      </c>
      <c r="F411">
        <v>536</v>
      </c>
    </row>
    <row r="412" spans="5:6" x14ac:dyDescent="0.35">
      <c r="E412" t="s">
        <v>20</v>
      </c>
      <c r="F412">
        <v>1991</v>
      </c>
    </row>
    <row r="413" spans="5:6" x14ac:dyDescent="0.35">
      <c r="E413" t="s">
        <v>20</v>
      </c>
      <c r="F413">
        <v>180</v>
      </c>
    </row>
    <row r="414" spans="5:6" x14ac:dyDescent="0.35">
      <c r="E414" t="s">
        <v>20</v>
      </c>
      <c r="F414">
        <v>130</v>
      </c>
    </row>
    <row r="415" spans="5:6" x14ac:dyDescent="0.35">
      <c r="E415" t="s">
        <v>20</v>
      </c>
      <c r="F415">
        <v>122</v>
      </c>
    </row>
    <row r="416" spans="5:6" x14ac:dyDescent="0.35">
      <c r="E416" t="s">
        <v>20</v>
      </c>
      <c r="F416">
        <v>140</v>
      </c>
    </row>
    <row r="417" spans="5:6" x14ac:dyDescent="0.35">
      <c r="E417" t="s">
        <v>20</v>
      </c>
      <c r="F417">
        <v>3388</v>
      </c>
    </row>
    <row r="418" spans="5:6" x14ac:dyDescent="0.35">
      <c r="E418" t="s">
        <v>20</v>
      </c>
      <c r="F418">
        <v>280</v>
      </c>
    </row>
    <row r="419" spans="5:6" x14ac:dyDescent="0.35">
      <c r="E419" t="s">
        <v>20</v>
      </c>
      <c r="F419">
        <v>366</v>
      </c>
    </row>
    <row r="420" spans="5:6" x14ac:dyDescent="0.35">
      <c r="E420" t="s">
        <v>20</v>
      </c>
      <c r="F420">
        <v>270</v>
      </c>
    </row>
    <row r="421" spans="5:6" x14ac:dyDescent="0.35">
      <c r="E421" t="s">
        <v>20</v>
      </c>
      <c r="F421">
        <v>137</v>
      </c>
    </row>
    <row r="422" spans="5:6" x14ac:dyDescent="0.35">
      <c r="E422" t="s">
        <v>20</v>
      </c>
      <c r="F422">
        <v>3205</v>
      </c>
    </row>
    <row r="423" spans="5:6" x14ac:dyDescent="0.35">
      <c r="E423" t="s">
        <v>20</v>
      </c>
      <c r="F423">
        <v>288</v>
      </c>
    </row>
    <row r="424" spans="5:6" x14ac:dyDescent="0.35">
      <c r="E424" t="s">
        <v>20</v>
      </c>
      <c r="F424">
        <v>148</v>
      </c>
    </row>
    <row r="425" spans="5:6" x14ac:dyDescent="0.35">
      <c r="E425" t="s">
        <v>20</v>
      </c>
      <c r="F425">
        <v>114</v>
      </c>
    </row>
    <row r="426" spans="5:6" x14ac:dyDescent="0.35">
      <c r="E426" t="s">
        <v>20</v>
      </c>
      <c r="F426">
        <v>1518</v>
      </c>
    </row>
    <row r="427" spans="5:6" x14ac:dyDescent="0.35">
      <c r="E427" t="s">
        <v>20</v>
      </c>
      <c r="F427">
        <v>166</v>
      </c>
    </row>
    <row r="428" spans="5:6" x14ac:dyDescent="0.35">
      <c r="E428" t="s">
        <v>20</v>
      </c>
      <c r="F428">
        <v>100</v>
      </c>
    </row>
    <row r="429" spans="5:6" x14ac:dyDescent="0.35">
      <c r="E429" t="s">
        <v>20</v>
      </c>
      <c r="F429">
        <v>235</v>
      </c>
    </row>
    <row r="430" spans="5:6" x14ac:dyDescent="0.35">
      <c r="E430" t="s">
        <v>20</v>
      </c>
      <c r="F430">
        <v>148</v>
      </c>
    </row>
    <row r="431" spans="5:6" x14ac:dyDescent="0.35">
      <c r="E431" t="s">
        <v>20</v>
      </c>
      <c r="F431">
        <v>198</v>
      </c>
    </row>
    <row r="432" spans="5:6" x14ac:dyDescent="0.35">
      <c r="E432" t="s">
        <v>20</v>
      </c>
      <c r="F432">
        <v>150</v>
      </c>
    </row>
    <row r="433" spans="5:6" x14ac:dyDescent="0.35">
      <c r="E433" t="s">
        <v>20</v>
      </c>
      <c r="F433">
        <v>216</v>
      </c>
    </row>
    <row r="434" spans="5:6" x14ac:dyDescent="0.35">
      <c r="E434" t="s">
        <v>20</v>
      </c>
      <c r="F434">
        <v>5139</v>
      </c>
    </row>
    <row r="435" spans="5:6" x14ac:dyDescent="0.35">
      <c r="E435" t="s">
        <v>20</v>
      </c>
      <c r="F435">
        <v>2353</v>
      </c>
    </row>
    <row r="436" spans="5:6" x14ac:dyDescent="0.35">
      <c r="E436" t="s">
        <v>20</v>
      </c>
      <c r="F436">
        <v>78</v>
      </c>
    </row>
    <row r="437" spans="5:6" x14ac:dyDescent="0.35">
      <c r="E437" t="s">
        <v>20</v>
      </c>
      <c r="F437">
        <v>174</v>
      </c>
    </row>
    <row r="438" spans="5:6" x14ac:dyDescent="0.35">
      <c r="E438" t="s">
        <v>20</v>
      </c>
      <c r="F438">
        <v>164</v>
      </c>
    </row>
    <row r="439" spans="5:6" x14ac:dyDescent="0.35">
      <c r="E439" t="s">
        <v>20</v>
      </c>
      <c r="F439">
        <v>161</v>
      </c>
    </row>
    <row r="440" spans="5:6" x14ac:dyDescent="0.35">
      <c r="E440" t="s">
        <v>20</v>
      </c>
      <c r="F440">
        <v>138</v>
      </c>
    </row>
    <row r="441" spans="5:6" x14ac:dyDescent="0.35">
      <c r="E441" t="s">
        <v>20</v>
      </c>
      <c r="F441">
        <v>3308</v>
      </c>
    </row>
    <row r="442" spans="5:6" x14ac:dyDescent="0.35">
      <c r="E442" t="s">
        <v>20</v>
      </c>
      <c r="F442">
        <v>127</v>
      </c>
    </row>
    <row r="443" spans="5:6" x14ac:dyDescent="0.35">
      <c r="E443" t="s">
        <v>20</v>
      </c>
      <c r="F443">
        <v>207</v>
      </c>
    </row>
    <row r="444" spans="5:6" x14ac:dyDescent="0.35">
      <c r="E444" t="s">
        <v>20</v>
      </c>
      <c r="F444">
        <v>181</v>
      </c>
    </row>
    <row r="445" spans="5:6" x14ac:dyDescent="0.35">
      <c r="E445" t="s">
        <v>20</v>
      </c>
      <c r="F445">
        <v>110</v>
      </c>
    </row>
    <row r="446" spans="5:6" x14ac:dyDescent="0.35">
      <c r="E446" t="s">
        <v>20</v>
      </c>
      <c r="F446">
        <v>185</v>
      </c>
    </row>
    <row r="447" spans="5:6" x14ac:dyDescent="0.35">
      <c r="E447" t="s">
        <v>20</v>
      </c>
      <c r="F447">
        <v>121</v>
      </c>
    </row>
    <row r="448" spans="5:6" x14ac:dyDescent="0.35">
      <c r="E448" t="s">
        <v>20</v>
      </c>
      <c r="F448">
        <v>106</v>
      </c>
    </row>
    <row r="449" spans="5:6" x14ac:dyDescent="0.35">
      <c r="E449" t="s">
        <v>20</v>
      </c>
      <c r="F449">
        <v>142</v>
      </c>
    </row>
    <row r="450" spans="5:6" x14ac:dyDescent="0.35">
      <c r="E450" t="s">
        <v>20</v>
      </c>
      <c r="F450">
        <v>233</v>
      </c>
    </row>
    <row r="451" spans="5:6" x14ac:dyDescent="0.35">
      <c r="E451" t="s">
        <v>20</v>
      </c>
      <c r="F451">
        <v>218</v>
      </c>
    </row>
    <row r="452" spans="5:6" x14ac:dyDescent="0.35">
      <c r="E452" t="s">
        <v>20</v>
      </c>
      <c r="F452">
        <v>76</v>
      </c>
    </row>
    <row r="453" spans="5:6" x14ac:dyDescent="0.35">
      <c r="E453" t="s">
        <v>20</v>
      </c>
      <c r="F453">
        <v>43</v>
      </c>
    </row>
    <row r="454" spans="5:6" x14ac:dyDescent="0.35">
      <c r="E454" t="s">
        <v>20</v>
      </c>
      <c r="F454">
        <v>221</v>
      </c>
    </row>
    <row r="455" spans="5:6" x14ac:dyDescent="0.35">
      <c r="E455" t="s">
        <v>20</v>
      </c>
      <c r="F455">
        <v>2805</v>
      </c>
    </row>
    <row r="456" spans="5:6" x14ac:dyDescent="0.35">
      <c r="E456" t="s">
        <v>20</v>
      </c>
      <c r="F456">
        <v>68</v>
      </c>
    </row>
    <row r="457" spans="5:6" x14ac:dyDescent="0.35">
      <c r="E457" t="s">
        <v>20</v>
      </c>
      <c r="F457">
        <v>183</v>
      </c>
    </row>
    <row r="458" spans="5:6" x14ac:dyDescent="0.35">
      <c r="E458" t="s">
        <v>20</v>
      </c>
      <c r="F458">
        <v>133</v>
      </c>
    </row>
    <row r="459" spans="5:6" x14ac:dyDescent="0.35">
      <c r="E459" t="s">
        <v>20</v>
      </c>
      <c r="F459">
        <v>2489</v>
      </c>
    </row>
    <row r="460" spans="5:6" x14ac:dyDescent="0.35">
      <c r="E460" t="s">
        <v>20</v>
      </c>
      <c r="F460">
        <v>69</v>
      </c>
    </row>
    <row r="461" spans="5:6" x14ac:dyDescent="0.35">
      <c r="E461" t="s">
        <v>20</v>
      </c>
      <c r="F461">
        <v>279</v>
      </c>
    </row>
    <row r="462" spans="5:6" x14ac:dyDescent="0.35">
      <c r="E462" t="s">
        <v>20</v>
      </c>
      <c r="F462">
        <v>210</v>
      </c>
    </row>
    <row r="463" spans="5:6" x14ac:dyDescent="0.35">
      <c r="E463" t="s">
        <v>20</v>
      </c>
      <c r="F463">
        <v>2100</v>
      </c>
    </row>
    <row r="464" spans="5:6" x14ac:dyDescent="0.35">
      <c r="E464" t="s">
        <v>20</v>
      </c>
      <c r="F464">
        <v>252</v>
      </c>
    </row>
    <row r="465" spans="5:6" x14ac:dyDescent="0.35">
      <c r="E465" t="s">
        <v>20</v>
      </c>
      <c r="F465">
        <v>1280</v>
      </c>
    </row>
    <row r="466" spans="5:6" x14ac:dyDescent="0.35">
      <c r="E466" t="s">
        <v>20</v>
      </c>
      <c r="F466">
        <v>157</v>
      </c>
    </row>
    <row r="467" spans="5:6" x14ac:dyDescent="0.35">
      <c r="E467" t="s">
        <v>20</v>
      </c>
      <c r="F467">
        <v>194</v>
      </c>
    </row>
    <row r="468" spans="5:6" x14ac:dyDescent="0.35">
      <c r="E468" t="s">
        <v>20</v>
      </c>
      <c r="F468">
        <v>82</v>
      </c>
    </row>
    <row r="469" spans="5:6" x14ac:dyDescent="0.35">
      <c r="E469" t="s">
        <v>20</v>
      </c>
      <c r="F469">
        <v>4233</v>
      </c>
    </row>
    <row r="470" spans="5:6" x14ac:dyDescent="0.35">
      <c r="E470" t="s">
        <v>20</v>
      </c>
      <c r="F470">
        <v>1297</v>
      </c>
    </row>
    <row r="471" spans="5:6" x14ac:dyDescent="0.35">
      <c r="E471" t="s">
        <v>20</v>
      </c>
      <c r="F471">
        <v>165</v>
      </c>
    </row>
    <row r="472" spans="5:6" x14ac:dyDescent="0.35">
      <c r="E472" t="s">
        <v>20</v>
      </c>
      <c r="F472">
        <v>119</v>
      </c>
    </row>
    <row r="473" spans="5:6" x14ac:dyDescent="0.35">
      <c r="E473" t="s">
        <v>20</v>
      </c>
      <c r="F473">
        <v>1797</v>
      </c>
    </row>
    <row r="474" spans="5:6" x14ac:dyDescent="0.35">
      <c r="E474" t="s">
        <v>20</v>
      </c>
      <c r="F474">
        <v>261</v>
      </c>
    </row>
    <row r="475" spans="5:6" x14ac:dyDescent="0.35">
      <c r="E475" t="s">
        <v>20</v>
      </c>
      <c r="F475">
        <v>157</v>
      </c>
    </row>
    <row r="476" spans="5:6" x14ac:dyDescent="0.35">
      <c r="E476" t="s">
        <v>20</v>
      </c>
      <c r="F476">
        <v>3533</v>
      </c>
    </row>
    <row r="477" spans="5:6" x14ac:dyDescent="0.35">
      <c r="E477" t="s">
        <v>20</v>
      </c>
      <c r="F477">
        <v>155</v>
      </c>
    </row>
    <row r="478" spans="5:6" x14ac:dyDescent="0.35">
      <c r="E478" t="s">
        <v>20</v>
      </c>
      <c r="F478">
        <v>132</v>
      </c>
    </row>
    <row r="479" spans="5:6" x14ac:dyDescent="0.35">
      <c r="E479" t="s">
        <v>20</v>
      </c>
      <c r="F479">
        <v>1354</v>
      </c>
    </row>
    <row r="480" spans="5:6" x14ac:dyDescent="0.35">
      <c r="E480" t="s">
        <v>20</v>
      </c>
      <c r="F480">
        <v>48</v>
      </c>
    </row>
    <row r="481" spans="5:6" x14ac:dyDescent="0.35">
      <c r="E481" t="s">
        <v>20</v>
      </c>
      <c r="F481">
        <v>110</v>
      </c>
    </row>
    <row r="482" spans="5:6" x14ac:dyDescent="0.35">
      <c r="E482" t="s">
        <v>20</v>
      </c>
      <c r="F482">
        <v>172</v>
      </c>
    </row>
    <row r="483" spans="5:6" x14ac:dyDescent="0.35">
      <c r="E483" t="s">
        <v>20</v>
      </c>
      <c r="F483">
        <v>307</v>
      </c>
    </row>
    <row r="484" spans="5:6" x14ac:dyDescent="0.35">
      <c r="E484" t="s">
        <v>20</v>
      </c>
      <c r="F484">
        <v>160</v>
      </c>
    </row>
    <row r="485" spans="5:6" x14ac:dyDescent="0.35">
      <c r="E485" t="s">
        <v>20</v>
      </c>
      <c r="F485">
        <v>1467</v>
      </c>
    </row>
    <row r="486" spans="5:6" x14ac:dyDescent="0.35">
      <c r="E486" t="s">
        <v>20</v>
      </c>
      <c r="F486">
        <v>2662</v>
      </c>
    </row>
    <row r="487" spans="5:6" x14ac:dyDescent="0.35">
      <c r="E487" t="s">
        <v>20</v>
      </c>
      <c r="F487">
        <v>452</v>
      </c>
    </row>
    <row r="488" spans="5:6" x14ac:dyDescent="0.35">
      <c r="E488" t="s">
        <v>20</v>
      </c>
      <c r="F488">
        <v>158</v>
      </c>
    </row>
    <row r="489" spans="5:6" x14ac:dyDescent="0.35">
      <c r="E489" t="s">
        <v>20</v>
      </c>
      <c r="F489">
        <v>225</v>
      </c>
    </row>
    <row r="490" spans="5:6" x14ac:dyDescent="0.35">
      <c r="E490" t="s">
        <v>20</v>
      </c>
      <c r="F490">
        <v>65</v>
      </c>
    </row>
    <row r="491" spans="5:6" x14ac:dyDescent="0.35">
      <c r="E491" t="s">
        <v>20</v>
      </c>
      <c r="F491">
        <v>163</v>
      </c>
    </row>
    <row r="492" spans="5:6" x14ac:dyDescent="0.35">
      <c r="E492" t="s">
        <v>20</v>
      </c>
      <c r="F492">
        <v>85</v>
      </c>
    </row>
    <row r="493" spans="5:6" x14ac:dyDescent="0.35">
      <c r="E493" t="s">
        <v>20</v>
      </c>
      <c r="F493">
        <v>217</v>
      </c>
    </row>
    <row r="494" spans="5:6" x14ac:dyDescent="0.35">
      <c r="E494" t="s">
        <v>20</v>
      </c>
      <c r="F494">
        <v>150</v>
      </c>
    </row>
    <row r="495" spans="5:6" x14ac:dyDescent="0.35">
      <c r="E495" t="s">
        <v>20</v>
      </c>
      <c r="F495">
        <v>3272</v>
      </c>
    </row>
    <row r="496" spans="5:6" x14ac:dyDescent="0.35">
      <c r="E496" t="s">
        <v>20</v>
      </c>
      <c r="F496">
        <v>300</v>
      </c>
    </row>
    <row r="497" spans="5:6" x14ac:dyDescent="0.35">
      <c r="E497" t="s">
        <v>20</v>
      </c>
      <c r="F497">
        <v>126</v>
      </c>
    </row>
    <row r="498" spans="5:6" x14ac:dyDescent="0.35">
      <c r="E498" t="s">
        <v>20</v>
      </c>
      <c r="F498">
        <v>2320</v>
      </c>
    </row>
    <row r="499" spans="5:6" x14ac:dyDescent="0.35">
      <c r="E499" t="s">
        <v>20</v>
      </c>
      <c r="F499">
        <v>81</v>
      </c>
    </row>
    <row r="500" spans="5:6" x14ac:dyDescent="0.35">
      <c r="E500" t="s">
        <v>20</v>
      </c>
      <c r="F500">
        <v>1887</v>
      </c>
    </row>
    <row r="501" spans="5:6" x14ac:dyDescent="0.35">
      <c r="E501" t="s">
        <v>20</v>
      </c>
      <c r="F501">
        <v>4358</v>
      </c>
    </row>
    <row r="502" spans="5:6" x14ac:dyDescent="0.35">
      <c r="E502" t="s">
        <v>20</v>
      </c>
      <c r="F502">
        <v>53</v>
      </c>
    </row>
    <row r="503" spans="5:6" x14ac:dyDescent="0.35">
      <c r="E503" t="s">
        <v>20</v>
      </c>
      <c r="F503">
        <v>2414</v>
      </c>
    </row>
    <row r="504" spans="5:6" x14ac:dyDescent="0.35">
      <c r="E504" t="s">
        <v>20</v>
      </c>
      <c r="F504">
        <v>80</v>
      </c>
    </row>
    <row r="505" spans="5:6" x14ac:dyDescent="0.35">
      <c r="E505" t="s">
        <v>20</v>
      </c>
      <c r="F505">
        <v>193</v>
      </c>
    </row>
    <row r="506" spans="5:6" x14ac:dyDescent="0.35">
      <c r="E506" t="s">
        <v>20</v>
      </c>
      <c r="F506">
        <v>52</v>
      </c>
    </row>
    <row r="507" spans="5:6" x14ac:dyDescent="0.35">
      <c r="E507" t="s">
        <v>20</v>
      </c>
      <c r="F507">
        <v>290</v>
      </c>
    </row>
    <row r="508" spans="5:6" x14ac:dyDescent="0.35">
      <c r="E508" t="s">
        <v>20</v>
      </c>
      <c r="F508">
        <v>122</v>
      </c>
    </row>
    <row r="509" spans="5:6" x14ac:dyDescent="0.35">
      <c r="E509" t="s">
        <v>20</v>
      </c>
      <c r="F509">
        <v>1470</v>
      </c>
    </row>
    <row r="510" spans="5:6" x14ac:dyDescent="0.35">
      <c r="E510" t="s">
        <v>20</v>
      </c>
      <c r="F510">
        <v>165</v>
      </c>
    </row>
    <row r="511" spans="5:6" x14ac:dyDescent="0.35">
      <c r="E511" t="s">
        <v>20</v>
      </c>
      <c r="F511">
        <v>182</v>
      </c>
    </row>
    <row r="512" spans="5:6" x14ac:dyDescent="0.35">
      <c r="E512" t="s">
        <v>20</v>
      </c>
      <c r="F512">
        <v>199</v>
      </c>
    </row>
    <row r="513" spans="5:6" x14ac:dyDescent="0.35">
      <c r="E513" t="s">
        <v>20</v>
      </c>
      <c r="F513">
        <v>56</v>
      </c>
    </row>
    <row r="514" spans="5:6" x14ac:dyDescent="0.35">
      <c r="E514" t="s">
        <v>20</v>
      </c>
      <c r="F514">
        <v>1460</v>
      </c>
    </row>
    <row r="515" spans="5:6" x14ac:dyDescent="0.35">
      <c r="E515" t="s">
        <v>20</v>
      </c>
      <c r="F515">
        <v>123</v>
      </c>
    </row>
    <row r="516" spans="5:6" x14ac:dyDescent="0.35">
      <c r="E516" t="s">
        <v>20</v>
      </c>
      <c r="F516">
        <v>159</v>
      </c>
    </row>
    <row r="517" spans="5:6" x14ac:dyDescent="0.35">
      <c r="E517" t="s">
        <v>20</v>
      </c>
      <c r="F517">
        <v>110</v>
      </c>
    </row>
    <row r="518" spans="5:6" x14ac:dyDescent="0.35">
      <c r="E518" t="s">
        <v>20</v>
      </c>
      <c r="F518">
        <v>236</v>
      </c>
    </row>
    <row r="519" spans="5:6" x14ac:dyDescent="0.35">
      <c r="E519" t="s">
        <v>20</v>
      </c>
      <c r="F519">
        <v>191</v>
      </c>
    </row>
    <row r="520" spans="5:6" x14ac:dyDescent="0.35">
      <c r="E520" t="s">
        <v>20</v>
      </c>
      <c r="F520">
        <v>3934</v>
      </c>
    </row>
    <row r="521" spans="5:6" x14ac:dyDescent="0.35">
      <c r="E521" t="s">
        <v>20</v>
      </c>
      <c r="F521">
        <v>80</v>
      </c>
    </row>
    <row r="522" spans="5:6" x14ac:dyDescent="0.35">
      <c r="E522" t="s">
        <v>20</v>
      </c>
      <c r="F522">
        <v>462</v>
      </c>
    </row>
    <row r="523" spans="5:6" x14ac:dyDescent="0.35">
      <c r="E523" t="s">
        <v>20</v>
      </c>
      <c r="F523">
        <v>179</v>
      </c>
    </row>
    <row r="524" spans="5:6" x14ac:dyDescent="0.35">
      <c r="E524" t="s">
        <v>20</v>
      </c>
      <c r="F524">
        <v>1866</v>
      </c>
    </row>
    <row r="525" spans="5:6" x14ac:dyDescent="0.35">
      <c r="E525" t="s">
        <v>20</v>
      </c>
      <c r="F525">
        <v>156</v>
      </c>
    </row>
    <row r="526" spans="5:6" x14ac:dyDescent="0.35">
      <c r="E526" t="s">
        <v>20</v>
      </c>
      <c r="F526">
        <v>255</v>
      </c>
    </row>
    <row r="527" spans="5:6" x14ac:dyDescent="0.35">
      <c r="E527" t="s">
        <v>20</v>
      </c>
      <c r="F527">
        <v>2261</v>
      </c>
    </row>
    <row r="528" spans="5:6" x14ac:dyDescent="0.35">
      <c r="E528" t="s">
        <v>20</v>
      </c>
      <c r="F528">
        <v>40</v>
      </c>
    </row>
    <row r="529" spans="5:6" x14ac:dyDescent="0.35">
      <c r="E529" t="s">
        <v>20</v>
      </c>
      <c r="F529">
        <v>2289</v>
      </c>
    </row>
    <row r="530" spans="5:6" x14ac:dyDescent="0.35">
      <c r="E530" t="s">
        <v>20</v>
      </c>
      <c r="F530">
        <v>65</v>
      </c>
    </row>
    <row r="531" spans="5:6" x14ac:dyDescent="0.35">
      <c r="E531" t="s">
        <v>20</v>
      </c>
      <c r="F531">
        <v>3777</v>
      </c>
    </row>
    <row r="532" spans="5:6" x14ac:dyDescent="0.35">
      <c r="E532" t="s">
        <v>20</v>
      </c>
      <c r="F532">
        <v>184</v>
      </c>
    </row>
    <row r="533" spans="5:6" x14ac:dyDescent="0.35">
      <c r="E533" t="s">
        <v>20</v>
      </c>
      <c r="F533">
        <v>85</v>
      </c>
    </row>
    <row r="534" spans="5:6" x14ac:dyDescent="0.35">
      <c r="E534" t="s">
        <v>20</v>
      </c>
      <c r="F534">
        <v>144</v>
      </c>
    </row>
    <row r="535" spans="5:6" x14ac:dyDescent="0.35">
      <c r="E535" t="s">
        <v>20</v>
      </c>
      <c r="F535">
        <v>1902</v>
      </c>
    </row>
    <row r="536" spans="5:6" x14ac:dyDescent="0.35">
      <c r="E536" t="s">
        <v>20</v>
      </c>
      <c r="F536">
        <v>105</v>
      </c>
    </row>
    <row r="537" spans="5:6" x14ac:dyDescent="0.35">
      <c r="E537" t="s">
        <v>20</v>
      </c>
      <c r="F537">
        <v>132</v>
      </c>
    </row>
    <row r="538" spans="5:6" x14ac:dyDescent="0.35">
      <c r="E538" t="s">
        <v>20</v>
      </c>
      <c r="F538">
        <v>96</v>
      </c>
    </row>
    <row r="539" spans="5:6" x14ac:dyDescent="0.35">
      <c r="E539" t="s">
        <v>20</v>
      </c>
      <c r="F539">
        <v>114</v>
      </c>
    </row>
    <row r="540" spans="5:6" x14ac:dyDescent="0.35">
      <c r="E540" t="s">
        <v>20</v>
      </c>
      <c r="F540">
        <v>203</v>
      </c>
    </row>
    <row r="541" spans="5:6" x14ac:dyDescent="0.35">
      <c r="E541" t="s">
        <v>20</v>
      </c>
      <c r="F541">
        <v>1559</v>
      </c>
    </row>
    <row r="542" spans="5:6" x14ac:dyDescent="0.35">
      <c r="E542" t="s">
        <v>20</v>
      </c>
      <c r="F542">
        <v>1548</v>
      </c>
    </row>
    <row r="543" spans="5:6" x14ac:dyDescent="0.35">
      <c r="E543" t="s">
        <v>20</v>
      </c>
      <c r="F543">
        <v>80</v>
      </c>
    </row>
    <row r="544" spans="5:6" x14ac:dyDescent="0.35">
      <c r="E544" t="s">
        <v>20</v>
      </c>
      <c r="F544">
        <v>131</v>
      </c>
    </row>
    <row r="545" spans="5:6" x14ac:dyDescent="0.35">
      <c r="E545" t="s">
        <v>20</v>
      </c>
      <c r="F545">
        <v>112</v>
      </c>
    </row>
    <row r="546" spans="5:6" x14ac:dyDescent="0.35">
      <c r="E546" t="s">
        <v>20</v>
      </c>
      <c r="F546">
        <v>155</v>
      </c>
    </row>
    <row r="547" spans="5:6" x14ac:dyDescent="0.35">
      <c r="E547" t="s">
        <v>20</v>
      </c>
      <c r="F547">
        <v>266</v>
      </c>
    </row>
    <row r="548" spans="5:6" x14ac:dyDescent="0.35">
      <c r="E548" t="s">
        <v>20</v>
      </c>
      <c r="F548">
        <v>155</v>
      </c>
    </row>
    <row r="549" spans="5:6" x14ac:dyDescent="0.35">
      <c r="E549" t="s">
        <v>20</v>
      </c>
      <c r="F549">
        <v>207</v>
      </c>
    </row>
    <row r="550" spans="5:6" x14ac:dyDescent="0.35">
      <c r="E550" t="s">
        <v>20</v>
      </c>
      <c r="F550">
        <v>245</v>
      </c>
    </row>
    <row r="551" spans="5:6" x14ac:dyDescent="0.35">
      <c r="E551" t="s">
        <v>20</v>
      </c>
      <c r="F551">
        <v>1573</v>
      </c>
    </row>
    <row r="552" spans="5:6" x14ac:dyDescent="0.35">
      <c r="E552" t="s">
        <v>20</v>
      </c>
      <c r="F552">
        <v>114</v>
      </c>
    </row>
    <row r="553" spans="5:6" x14ac:dyDescent="0.35">
      <c r="E553" t="s">
        <v>20</v>
      </c>
      <c r="F553">
        <v>93</v>
      </c>
    </row>
    <row r="554" spans="5:6" x14ac:dyDescent="0.35">
      <c r="E554" t="s">
        <v>20</v>
      </c>
      <c r="F554">
        <v>1681</v>
      </c>
    </row>
    <row r="555" spans="5:6" x14ac:dyDescent="0.35">
      <c r="E555" t="s">
        <v>20</v>
      </c>
      <c r="F555">
        <v>32</v>
      </c>
    </row>
    <row r="556" spans="5:6" x14ac:dyDescent="0.35">
      <c r="E556" t="s">
        <v>20</v>
      </c>
      <c r="F556">
        <v>135</v>
      </c>
    </row>
    <row r="557" spans="5:6" x14ac:dyDescent="0.35">
      <c r="E557" t="s">
        <v>20</v>
      </c>
      <c r="F557">
        <v>140</v>
      </c>
    </row>
    <row r="558" spans="5:6" x14ac:dyDescent="0.35">
      <c r="E558" t="s">
        <v>20</v>
      </c>
      <c r="F558">
        <v>92</v>
      </c>
    </row>
    <row r="559" spans="5:6" x14ac:dyDescent="0.35">
      <c r="E559" t="s">
        <v>20</v>
      </c>
      <c r="F559">
        <v>1015</v>
      </c>
    </row>
    <row r="560" spans="5:6" x14ac:dyDescent="0.35">
      <c r="E560" t="s">
        <v>20</v>
      </c>
      <c r="F560">
        <v>323</v>
      </c>
    </row>
    <row r="561" spans="5:6" x14ac:dyDescent="0.35">
      <c r="E561" t="s">
        <v>20</v>
      </c>
      <c r="F561">
        <v>2326</v>
      </c>
    </row>
    <row r="562" spans="5:6" x14ac:dyDescent="0.35">
      <c r="E562" t="s">
        <v>20</v>
      </c>
      <c r="F562">
        <v>381</v>
      </c>
    </row>
    <row r="563" spans="5:6" x14ac:dyDescent="0.35">
      <c r="E563" t="s">
        <v>20</v>
      </c>
      <c r="F563">
        <v>480</v>
      </c>
    </row>
    <row r="564" spans="5:6" x14ac:dyDescent="0.35">
      <c r="E564" t="s">
        <v>20</v>
      </c>
      <c r="F564">
        <v>226</v>
      </c>
    </row>
    <row r="565" spans="5:6" x14ac:dyDescent="0.35">
      <c r="E565" t="s">
        <v>20</v>
      </c>
      <c r="F565">
        <v>241</v>
      </c>
    </row>
    <row r="566" spans="5:6" x14ac:dyDescent="0.35">
      <c r="E566" t="s">
        <v>20</v>
      </c>
      <c r="F566">
        <v>132</v>
      </c>
    </row>
    <row r="567" spans="5:6" x14ac:dyDescent="0.35">
      <c r="E567" t="s">
        <v>20</v>
      </c>
      <c r="F567">
        <v>2043</v>
      </c>
    </row>
  </sheetData>
  <conditionalFormatting sqref="E3:E567">
    <cfRule type="containsText" dxfId="15" priority="1" operator="containsText" text="live">
      <formula>NOT(ISERROR(SEARCH("live",E3)))</formula>
    </cfRule>
    <cfRule type="containsText" dxfId="14" priority="2" operator="containsText" text="canceled">
      <formula>NOT(ISERROR(SEARCH("canceled",E3)))</formula>
    </cfRule>
    <cfRule type="containsText" dxfId="13" priority="3" operator="containsText" text="successful">
      <formula>NOT(ISERROR(SEARCH("successful",E3)))</formula>
    </cfRule>
    <cfRule type="containsText" dxfId="12" priority="4" operator="containsText" text="failed">
      <formula>NOT(ISERROR(SEARCH("failed",E3)))</formula>
    </cfRule>
  </conditionalFormatting>
  <conditionalFormatting sqref="H3:H366">
    <cfRule type="containsText" dxfId="11" priority="5" operator="containsText" text="live">
      <formula>NOT(ISERROR(SEARCH("live",H3)))</formula>
    </cfRule>
    <cfRule type="containsText" dxfId="10" priority="6" operator="containsText" text="canceled">
      <formula>NOT(ISERROR(SEARCH("canceled",H3)))</formula>
    </cfRule>
    <cfRule type="containsText" dxfId="9" priority="7" operator="containsText" text="successful">
      <formula>NOT(ISERROR(SEARCH("successful",H3)))</formula>
    </cfRule>
    <cfRule type="containsText" dxfId="8" priority="8" operator="containsText" text="failed">
      <formula>NOT(ISERROR(SEARCH("failed",H3)))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Piv1</vt:lpstr>
      <vt:lpstr>Piv2</vt:lpstr>
      <vt:lpstr>Piv3</vt:lpstr>
      <vt:lpstr>Goal Analysis</vt:lpstr>
      <vt:lpstr>Backers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Ricardo Andres Luna</cp:lastModifiedBy>
  <dcterms:created xsi:type="dcterms:W3CDTF">2021-09-29T18:52:28Z</dcterms:created>
  <dcterms:modified xsi:type="dcterms:W3CDTF">2024-06-21T03:43:35Z</dcterms:modified>
</cp:coreProperties>
</file>