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3256" windowHeight="12432" activeTab="3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<sst xmlns="http://schemas.openxmlformats.org/spreadsheetml/2006/main" count="285" uniqueCount="138">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</sst>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xmlns="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xmlns="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6"/>
  <sheetViews>
    <sheetView topLeftCell="A7" workbookViewId="0">
      <selection activeCell="D14" sqref="D14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137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/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1231151</v>
      </c>
      <c r="E9" s="43">
        <f>C11</f>
        <v>1230929</v>
      </c>
      <c r="F9" s="43">
        <f>C12</f>
        <v>1231170</v>
      </c>
      <c r="G9" s="43">
        <f>C13</f>
        <v>1230481</v>
      </c>
      <c r="H9" s="43">
        <f>C14</f>
        <v>1221018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1231151</v>
      </c>
      <c r="D10" s="36">
        <v>4</v>
      </c>
      <c r="E10" s="38">
        <v>4</v>
      </c>
      <c r="F10" s="39">
        <v>4</v>
      </c>
      <c r="G10" s="39">
        <v>5</v>
      </c>
      <c r="H10" s="39">
        <v>5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4.4000000000000004</v>
      </c>
    </row>
    <row r="11" spans="1:20" ht="16.2" thickBot="1" x14ac:dyDescent="0.35">
      <c r="B11" s="63"/>
      <c r="C11" s="8">
        <v>1230929</v>
      </c>
      <c r="D11" s="9">
        <v>4</v>
      </c>
      <c r="E11" s="36">
        <v>4</v>
      </c>
      <c r="F11" s="35">
        <v>4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4.4000000000000004</v>
      </c>
    </row>
    <row r="12" spans="1:20" ht="16.2" thickBot="1" x14ac:dyDescent="0.35">
      <c r="B12" s="63"/>
      <c r="C12" s="8">
        <v>1231170</v>
      </c>
      <c r="D12" s="8">
        <v>4</v>
      </c>
      <c r="E12" s="9">
        <v>4</v>
      </c>
      <c r="F12" s="36">
        <v>4</v>
      </c>
      <c r="G12" s="35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4.4000000000000004</v>
      </c>
    </row>
    <row r="13" spans="1:20" ht="16.2" thickBot="1" x14ac:dyDescent="0.35">
      <c r="B13" s="63"/>
      <c r="C13" s="8">
        <v>1230481</v>
      </c>
      <c r="D13" s="8">
        <v>4</v>
      </c>
      <c r="E13" s="8">
        <v>4</v>
      </c>
      <c r="F13" s="9">
        <v>4</v>
      </c>
      <c r="G13" s="36">
        <v>5</v>
      </c>
      <c r="H13" s="35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4.4000000000000004</v>
      </c>
    </row>
    <row r="14" spans="1:20" ht="16.2" thickBot="1" x14ac:dyDescent="0.35">
      <c r="B14" s="63"/>
      <c r="C14" s="8">
        <v>1221018</v>
      </c>
      <c r="D14" s="8">
        <v>4</v>
      </c>
      <c r="E14" s="8">
        <v>4</v>
      </c>
      <c r="F14" s="8">
        <v>4</v>
      </c>
      <c r="G14" s="9">
        <v>5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4.2</v>
      </c>
    </row>
    <row r="15" spans="1:20" ht="16.2" thickBot="1" x14ac:dyDescent="0.35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5</v>
      </c>
      <c r="H25" s="46">
        <f t="shared" si="1"/>
        <v>4.8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17</v>
      </c>
    </row>
    <row r="28" spans="1:19" x14ac:dyDescent="0.3">
      <c r="A28" t="s">
        <v>18</v>
      </c>
    </row>
    <row r="29" spans="1:19" x14ac:dyDescent="0.3">
      <c r="A29" s="3" t="s">
        <v>19</v>
      </c>
    </row>
    <row r="30" spans="1:19" x14ac:dyDescent="0.3">
      <c r="A30" t="s">
        <v>20</v>
      </c>
    </row>
    <row r="31" spans="1:19" x14ac:dyDescent="0.3">
      <c r="A31">
        <v>0</v>
      </c>
      <c r="B31" t="s">
        <v>21</v>
      </c>
    </row>
    <row r="32" spans="1:19" x14ac:dyDescent="0.3">
      <c r="A32">
        <v>1</v>
      </c>
      <c r="B32" t="s">
        <v>22</v>
      </c>
    </row>
    <row r="33" spans="1:2" x14ac:dyDescent="0.3">
      <c r="A33">
        <v>2</v>
      </c>
      <c r="B33" t="s">
        <v>23</v>
      </c>
    </row>
    <row r="34" spans="1:2" x14ac:dyDescent="0.3">
      <c r="A34">
        <v>3</v>
      </c>
      <c r="B34" t="s">
        <v>24</v>
      </c>
    </row>
    <row r="35" spans="1:2" x14ac:dyDescent="0.3">
      <c r="A35">
        <v>4</v>
      </c>
      <c r="B35" t="s">
        <v>25</v>
      </c>
    </row>
    <row r="36" spans="1:2" x14ac:dyDescent="0.3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5"/>
  <sheetViews>
    <sheetView topLeftCell="A5" workbookViewId="0">
      <selection activeCell="C10" sqref="C10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27</v>
      </c>
    </row>
    <row r="2" spans="1:10" ht="16.2" thickBot="1" x14ac:dyDescent="0.35"/>
    <row r="3" spans="1:10" x14ac:dyDescent="0.3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7.4" thickBot="1" x14ac:dyDescent="0.35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6.8" x14ac:dyDescent="0.3">
      <c r="A6" s="14">
        <v>1</v>
      </c>
      <c r="B6" s="29">
        <v>1221018</v>
      </c>
      <c r="C6" s="29">
        <v>4</v>
      </c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6.8" x14ac:dyDescent="0.3">
      <c r="A7" s="14">
        <v>2</v>
      </c>
      <c r="B7" s="29">
        <v>1221018</v>
      </c>
      <c r="C7" s="29">
        <v>4</v>
      </c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6.8" x14ac:dyDescent="0.3">
      <c r="A8" s="14">
        <v>3</v>
      </c>
      <c r="B8" s="29">
        <v>1230929</v>
      </c>
      <c r="C8" s="29">
        <v>4</v>
      </c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6.8" x14ac:dyDescent="0.3">
      <c r="A9" s="14">
        <v>4</v>
      </c>
      <c r="B9" s="29">
        <v>1230481</v>
      </c>
      <c r="C9" s="29">
        <v>5</v>
      </c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6.8" x14ac:dyDescent="0.3">
      <c r="A10" s="14">
        <v>5</v>
      </c>
      <c r="B10" s="29">
        <v>1230481</v>
      </c>
      <c r="C10" s="29">
        <v>5</v>
      </c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6.8" x14ac:dyDescent="0.3">
      <c r="A11" s="14">
        <v>6</v>
      </c>
      <c r="B11" s="29">
        <v>1231170</v>
      </c>
      <c r="C11" s="29">
        <v>4</v>
      </c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6.8" x14ac:dyDescent="0.3">
      <c r="A12" s="14">
        <v>7</v>
      </c>
      <c r="B12" s="29">
        <v>1231151</v>
      </c>
      <c r="C12" s="29">
        <v>4</v>
      </c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6.8" x14ac:dyDescent="0.3">
      <c r="A13" s="14">
        <v>8</v>
      </c>
      <c r="B13" s="29">
        <v>1231151</v>
      </c>
      <c r="C13" s="29">
        <v>4</v>
      </c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6.8" x14ac:dyDescent="0.3">
      <c r="A14" s="14"/>
      <c r="B14" s="29"/>
      <c r="C14" s="29"/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6.8" x14ac:dyDescent="0.3">
      <c r="A15" s="14"/>
      <c r="B15" s="29"/>
      <c r="C15" s="29"/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6.8" x14ac:dyDescent="0.3">
      <c r="A16" s="14"/>
      <c r="B16" s="29"/>
      <c r="C16" s="29"/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6.8" x14ac:dyDescent="0.3">
      <c r="A17" s="14"/>
      <c r="B17" s="29"/>
      <c r="C17" s="29"/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6.8" x14ac:dyDescent="0.3">
      <c r="A18" s="14"/>
      <c r="B18" s="29"/>
      <c r="C18" s="29"/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6.8" x14ac:dyDescent="0.3">
      <c r="A19" s="14"/>
      <c r="B19" s="29"/>
      <c r="C19" s="29"/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6.8" x14ac:dyDescent="0.3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6.8" x14ac:dyDescent="0.3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6.8" x14ac:dyDescent="0.3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6.8" x14ac:dyDescent="0.3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6.8" x14ac:dyDescent="0.3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7.4" thickBot="1" x14ac:dyDescent="0.35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>
      <formula1>$E$40:$J$40</formula1>
    </dataValidation>
    <dataValidation type="list" allowBlank="1" showInputMessage="1" showErrorMessage="1" sqref="C6:C17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"/>
  <sheetViews>
    <sheetView topLeftCell="A4" workbookViewId="0">
      <selection activeCell="I7" sqref="I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48</v>
      </c>
      <c r="B3" s="20" t="s">
        <v>45</v>
      </c>
      <c r="C3" s="20">
        <f>'Group and Self Assessment'!C10</f>
        <v>1231151</v>
      </c>
      <c r="D3" s="20">
        <f>'Group and Self Assessment'!C11</f>
        <v>1230929</v>
      </c>
      <c r="E3" s="20">
        <f>'Group and Self Assessment'!C12</f>
        <v>1231170</v>
      </c>
      <c r="F3" s="20">
        <f>'Group and Self Assessment'!C13</f>
        <v>1230481</v>
      </c>
      <c r="G3" s="20">
        <f>'Group and Self Assessment'!C14</f>
        <v>1221018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2.4" x14ac:dyDescent="0.3">
      <c r="A4" s="14" t="s">
        <v>50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24.8" x14ac:dyDescent="0.3">
      <c r="A5" s="14" t="s">
        <v>57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" x14ac:dyDescent="0.3">
      <c r="A6" s="14" t="s">
        <v>64</v>
      </c>
      <c r="B6" s="17">
        <v>0.5</v>
      </c>
      <c r="C6" s="25">
        <v>3</v>
      </c>
      <c r="D6" s="25">
        <v>3</v>
      </c>
      <c r="E6" s="25">
        <v>3</v>
      </c>
      <c r="F6" s="25">
        <v>3</v>
      </c>
      <c r="G6" s="25">
        <v>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93.6" x14ac:dyDescent="0.3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3">
      <c r="A8" s="14" t="s">
        <v>46</v>
      </c>
      <c r="B8" s="18">
        <f>SUM(B4:B7)</f>
        <v>1</v>
      </c>
      <c r="C8" s="7">
        <f t="shared" ref="C8:Q8" si="1">SUMPRODUCT(C4:C7,$B$4:$B$7)</f>
        <v>2.7</v>
      </c>
      <c r="D8" s="7">
        <f t="shared" si="1"/>
        <v>2.7</v>
      </c>
      <c r="E8" s="7">
        <f t="shared" si="1"/>
        <v>2.7</v>
      </c>
      <c r="F8" s="7">
        <f t="shared" si="1"/>
        <v>2.7</v>
      </c>
      <c r="G8" s="7">
        <f t="shared" si="1"/>
        <v>2.7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76</v>
      </c>
      <c r="B9" s="23"/>
      <c r="C9" s="23">
        <f>C8/5*20</f>
        <v>10.8</v>
      </c>
      <c r="D9" s="23">
        <f t="shared" ref="D9:Q9" si="2">D8/5*20</f>
        <v>10.8</v>
      </c>
      <c r="E9" s="23">
        <f t="shared" si="2"/>
        <v>10.8</v>
      </c>
      <c r="F9" s="23">
        <f t="shared" si="2"/>
        <v>10.8</v>
      </c>
      <c r="G9" s="23">
        <f t="shared" si="2"/>
        <v>10.8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7"/>
  <sheetViews>
    <sheetView tabSelected="1" topLeftCell="A8" workbookViewId="0">
      <selection activeCell="I11" sqref="I11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48</v>
      </c>
      <c r="B3" s="20" t="s">
        <v>45</v>
      </c>
      <c r="C3" s="20">
        <f>'Group and Self Assessment'!C10</f>
        <v>1231151</v>
      </c>
      <c r="D3" s="20">
        <f>'Group and Self Assessment'!C11</f>
        <v>1230929</v>
      </c>
      <c r="E3" s="20">
        <f>'Group and Self Assessment'!C12</f>
        <v>1231170</v>
      </c>
      <c r="F3" s="20">
        <f>'Group and Self Assessment'!C13</f>
        <v>1230481</v>
      </c>
      <c r="G3" s="20">
        <f>'Group and Self Assessment'!C14</f>
        <v>1221018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3">
      <c r="A4" s="14" t="s">
        <v>78</v>
      </c>
      <c r="B4" s="17">
        <v>0.1</v>
      </c>
      <c r="C4" s="25">
        <v>3</v>
      </c>
      <c r="D4" s="25">
        <v>3</v>
      </c>
      <c r="E4" s="25">
        <v>3</v>
      </c>
      <c r="F4" s="25">
        <v>3</v>
      </c>
      <c r="G4" s="25">
        <v>3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3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3">
      <c r="A5" s="14" t="s">
        <v>85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46.8" x14ac:dyDescent="0.3">
      <c r="A6" s="14" t="s">
        <v>92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6.8" x14ac:dyDescent="0.3">
      <c r="A7" s="14" t="s">
        <v>99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2.4" x14ac:dyDescent="0.3">
      <c r="A8" s="14" t="s">
        <v>105</v>
      </c>
      <c r="B8" s="17">
        <v>0.1</v>
      </c>
      <c r="C8" s="25">
        <v>3</v>
      </c>
      <c r="D8" s="25">
        <v>3</v>
      </c>
      <c r="E8" s="25">
        <v>3</v>
      </c>
      <c r="F8" s="25">
        <v>3</v>
      </c>
      <c r="G8" s="25">
        <v>3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2.4" x14ac:dyDescent="0.3">
      <c r="A9" s="14" t="s">
        <v>111</v>
      </c>
      <c r="B9" s="17">
        <v>0.05</v>
      </c>
      <c r="C9" s="25">
        <v>3</v>
      </c>
      <c r="D9" s="25">
        <v>3</v>
      </c>
      <c r="E9" s="25">
        <v>3</v>
      </c>
      <c r="F9" s="25">
        <v>4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3.2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93.6" x14ac:dyDescent="0.3">
      <c r="A10" s="14" t="s">
        <v>116</v>
      </c>
      <c r="B10" s="17">
        <v>0.1</v>
      </c>
      <c r="C10" s="25">
        <v>3</v>
      </c>
      <c r="D10" s="25">
        <v>3</v>
      </c>
      <c r="E10" s="25">
        <v>3</v>
      </c>
      <c r="F10" s="25">
        <v>3</v>
      </c>
      <c r="G10" s="25">
        <v>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2" x14ac:dyDescent="0.3">
      <c r="A11" s="14" t="s">
        <v>122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2" x14ac:dyDescent="0.3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46.8" x14ac:dyDescent="0.3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2" x14ac:dyDescent="0.3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3">
      <c r="A15" s="14" t="s">
        <v>46</v>
      </c>
      <c r="B15" s="18">
        <f>SUM(B4:B14)</f>
        <v>1</v>
      </c>
      <c r="C15" s="7">
        <f>SUMPRODUCT(C4:C14,$B$4:$B$14)</f>
        <v>1.8500000000000003</v>
      </c>
      <c r="D15" s="7">
        <f t="shared" ref="D15:Q15" si="4">SUMPRODUCT(D4:D14,$B$4:$B$14)</f>
        <v>1.8500000000000003</v>
      </c>
      <c r="E15" s="7">
        <f t="shared" si="4"/>
        <v>1.8500000000000003</v>
      </c>
      <c r="F15" s="7">
        <f t="shared" si="4"/>
        <v>1.9000000000000001</v>
      </c>
      <c r="G15" s="7">
        <f t="shared" si="4"/>
        <v>1.8500000000000003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76</v>
      </c>
      <c r="B16" s="23"/>
      <c r="C16" s="23">
        <f>C15/5*20</f>
        <v>7.4000000000000012</v>
      </c>
      <c r="D16" s="23">
        <f t="shared" ref="D16:Q16" si="5">D15/5*20</f>
        <v>7.4000000000000012</v>
      </c>
      <c r="E16" s="23">
        <f t="shared" si="5"/>
        <v>7.4000000000000012</v>
      </c>
      <c r="F16" s="23">
        <f t="shared" si="5"/>
        <v>7.6</v>
      </c>
      <c r="G16" s="23">
        <f t="shared" si="5"/>
        <v>7.4000000000000012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Marisa Afonso</cp:lastModifiedBy>
  <cp:revision/>
  <dcterms:created xsi:type="dcterms:W3CDTF">2021-10-23T17:18:59Z</dcterms:created>
  <dcterms:modified xsi:type="dcterms:W3CDTF">2024-04-07T21:25:55Z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